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z003h3uy\Desktop\"/>
    </mc:Choice>
  </mc:AlternateContent>
  <xr:revisionPtr revIDLastSave="0" documentId="13_ncr:1_{FA47076D-999B-4086-989C-854E8608916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 Base Geral " sheetId="1" r:id="rId1"/>
    <sheet name="Tabelas" sheetId="23" r:id="rId2"/>
    <sheet name="Painel " sheetId="24" r:id="rId3"/>
    <sheet name="R$_ Ferramentas" sheetId="25" state="hidden" r:id="rId4"/>
  </sheets>
  <definedNames>
    <definedName name="_xlnm._FilterDatabase" localSheetId="0" hidden="1">' Base Geral '!$A$1:$AB$892</definedName>
    <definedName name="_xlnm._FilterDatabase" localSheetId="3" hidden="1">'R$_ Ferramentas'!$A$1:$B$5378</definedName>
    <definedName name="SegmentaçãodeDados_Ações_Necessárias">#N/A</definedName>
    <definedName name="SegmentaçãodeDados_Destinação_Mat.">#N/A</definedName>
    <definedName name="SegmentaçãodeDados_Faixa_de_Dias_em_Campo">#N/A</definedName>
    <definedName name="SegmentaçãodeDados_Ferramenta">#N/A</definedName>
    <definedName name="SegmentaçãodeDados_ITEM_ESPECIAL">#N/A</definedName>
    <definedName name="SegmentaçãodeDados_Regional">#N/A</definedName>
    <definedName name="SegmentaçãodeDados_Repairable_part">#N/A</definedName>
    <definedName name="SegmentaçãodeDados_Responsável">#N/A</definedName>
    <definedName name="SegmentaçãodeDados_Responsável1">#N/A</definedName>
    <definedName name="SegmentaçãodeDados_Responsável2">#N/A</definedName>
    <definedName name="SegmentaçãodeDados_VIVO_VITRO">#N/A</definedName>
  </definedNames>
  <calcPr calcId="191029"/>
  <pivotCaches>
    <pivotCache cacheId="3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92" i="1" l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R669" i="1" l="1"/>
  <c r="R670" i="1"/>
  <c r="R671" i="1"/>
  <c r="R672" i="1"/>
  <c r="R673" i="1"/>
  <c r="R674" i="1"/>
  <c r="R5" i="1"/>
  <c r="R210" i="1"/>
  <c r="R762" i="1"/>
  <c r="R33" i="1"/>
  <c r="R184" i="1"/>
  <c r="R185" i="1"/>
  <c r="R186" i="1"/>
  <c r="R187" i="1"/>
  <c r="R188" i="1"/>
  <c r="R211" i="1"/>
  <c r="R505" i="1"/>
  <c r="R506" i="1"/>
  <c r="R349" i="1"/>
  <c r="R350" i="1"/>
  <c r="R442" i="1"/>
  <c r="R212" i="1"/>
  <c r="R213" i="1"/>
  <c r="R214" i="1"/>
  <c r="R174" i="1"/>
  <c r="R15" i="1"/>
  <c r="R763" i="1"/>
  <c r="R589" i="1"/>
  <c r="R590" i="1"/>
  <c r="R591" i="1"/>
  <c r="R443" i="1"/>
  <c r="R444" i="1"/>
  <c r="R675" i="1"/>
  <c r="R676" i="1"/>
  <c r="R677" i="1"/>
  <c r="R678" i="1"/>
  <c r="R679" i="1"/>
  <c r="R2" i="1"/>
  <c r="R12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351" i="1"/>
  <c r="R285" i="1"/>
  <c r="R74" i="1"/>
  <c r="R82" i="1"/>
  <c r="R92" i="1"/>
  <c r="R4" i="1"/>
  <c r="R215" i="1"/>
  <c r="R106" i="1"/>
  <c r="R3" i="1"/>
  <c r="R445" i="1"/>
  <c r="R6" i="1"/>
  <c r="R507" i="1"/>
  <c r="R680" i="1"/>
  <c r="R7" i="1"/>
  <c r="R681" i="1"/>
  <c r="R245" i="1"/>
  <c r="R13" i="1"/>
  <c r="R37" i="1"/>
  <c r="R38" i="1"/>
  <c r="R216" i="1"/>
  <c r="R39" i="1"/>
  <c r="R24" i="1"/>
  <c r="R25" i="1"/>
  <c r="R26" i="1"/>
  <c r="R352" i="1"/>
  <c r="R75" i="1"/>
  <c r="R18" i="1"/>
  <c r="R22" i="1"/>
  <c r="R8" i="1"/>
  <c r="R27" i="1"/>
  <c r="R14" i="1"/>
  <c r="R9" i="1"/>
  <c r="R10" i="1"/>
  <c r="R11" i="1"/>
  <c r="R353" i="1"/>
  <c r="R83" i="1"/>
  <c r="R28" i="1"/>
  <c r="R29" i="1"/>
  <c r="R508" i="1"/>
  <c r="R509" i="1"/>
  <c r="R510" i="1"/>
  <c r="R511" i="1"/>
  <c r="R512" i="1"/>
  <c r="R246" i="1"/>
  <c r="R247" i="1"/>
  <c r="R248" i="1"/>
  <c r="R249" i="1"/>
  <c r="R250" i="1"/>
  <c r="R84" i="1"/>
  <c r="R513" i="1"/>
  <c r="R514" i="1"/>
  <c r="R515" i="1"/>
  <c r="R516" i="1"/>
  <c r="R517" i="1"/>
  <c r="R518" i="1"/>
  <c r="R519" i="1"/>
  <c r="R520" i="1"/>
  <c r="R521" i="1"/>
  <c r="R522" i="1"/>
  <c r="R286" i="1"/>
  <c r="R287" i="1"/>
  <c r="R288" i="1"/>
  <c r="R764" i="1"/>
  <c r="R765" i="1"/>
  <c r="R766" i="1"/>
  <c r="R767" i="1"/>
  <c r="R768" i="1"/>
  <c r="R769" i="1"/>
  <c r="R770" i="1"/>
  <c r="R771" i="1"/>
  <c r="R772" i="1"/>
  <c r="R592" i="1"/>
  <c r="R593" i="1"/>
  <c r="R594" i="1"/>
  <c r="R446" i="1"/>
  <c r="R773" i="1"/>
  <c r="R774" i="1"/>
  <c r="R775" i="1"/>
  <c r="R289" i="1"/>
  <c r="R776" i="1"/>
  <c r="R1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354" i="1"/>
  <c r="R17" i="1"/>
  <c r="R795" i="1"/>
  <c r="R796" i="1"/>
  <c r="R797" i="1"/>
  <c r="R85" i="1"/>
  <c r="R93" i="1"/>
  <c r="R798" i="1"/>
  <c r="R799" i="1"/>
  <c r="R800" i="1"/>
  <c r="R801" i="1"/>
  <c r="R802" i="1"/>
  <c r="R803" i="1"/>
  <c r="R804" i="1"/>
  <c r="R805" i="1"/>
  <c r="R175" i="1"/>
  <c r="R290" i="1"/>
  <c r="R291" i="1"/>
  <c r="R292" i="1"/>
  <c r="R293" i="1"/>
  <c r="R294" i="1"/>
  <c r="R295" i="1"/>
  <c r="R296" i="1"/>
  <c r="R297" i="1"/>
  <c r="R595" i="1"/>
  <c r="R596" i="1"/>
  <c r="R523" i="1"/>
  <c r="R524" i="1"/>
  <c r="R525" i="1"/>
  <c r="R526" i="1"/>
  <c r="R597" i="1"/>
  <c r="R598" i="1"/>
  <c r="R599" i="1"/>
  <c r="R600" i="1"/>
  <c r="R601" i="1"/>
  <c r="R602" i="1"/>
  <c r="R527" i="1"/>
  <c r="R298" i="1"/>
  <c r="R299" i="1"/>
  <c r="R300" i="1"/>
  <c r="R301" i="1"/>
  <c r="R302" i="1"/>
  <c r="R603" i="1"/>
  <c r="R303" i="1"/>
  <c r="R304" i="1"/>
  <c r="R305" i="1"/>
  <c r="R306" i="1"/>
  <c r="R307" i="1"/>
  <c r="R308" i="1"/>
  <c r="R309" i="1"/>
  <c r="R310" i="1"/>
  <c r="R311" i="1"/>
  <c r="R312" i="1"/>
  <c r="R40" i="1"/>
  <c r="R20" i="1"/>
  <c r="R21" i="1"/>
  <c r="R447" i="1"/>
  <c r="R217" i="1"/>
  <c r="R604" i="1"/>
  <c r="R176" i="1"/>
  <c r="R177" i="1"/>
  <c r="R19" i="1"/>
  <c r="R178" i="1"/>
  <c r="R448" i="1"/>
  <c r="R355" i="1"/>
  <c r="R356" i="1"/>
  <c r="R682" i="1"/>
  <c r="R118" i="1"/>
  <c r="R218" i="1"/>
  <c r="R23" i="1"/>
  <c r="R86" i="1"/>
  <c r="R139" i="1"/>
  <c r="R119" i="1"/>
  <c r="R34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41" i="1"/>
  <c r="R94" i="1"/>
  <c r="R95" i="1"/>
  <c r="R96" i="1"/>
  <c r="R97" i="1"/>
  <c r="R98" i="1"/>
  <c r="R160" i="1"/>
  <c r="R161" i="1"/>
  <c r="R30" i="1"/>
  <c r="R31" i="1"/>
  <c r="R76" i="1"/>
  <c r="R32" i="1"/>
  <c r="R179" i="1"/>
  <c r="R87" i="1"/>
  <c r="R189" i="1"/>
  <c r="R35" i="1"/>
  <c r="R36" i="1"/>
  <c r="R605" i="1"/>
  <c r="R606" i="1"/>
  <c r="R120" i="1"/>
  <c r="R42" i="1"/>
  <c r="R43" i="1"/>
  <c r="R77" i="1"/>
  <c r="R44" i="1"/>
  <c r="R45" i="1"/>
  <c r="R528" i="1"/>
  <c r="R357" i="1"/>
  <c r="R358" i="1"/>
  <c r="R359" i="1"/>
  <c r="R360" i="1"/>
  <c r="R361" i="1"/>
  <c r="R88" i="1"/>
  <c r="R89" i="1"/>
  <c r="R529" i="1"/>
  <c r="R530" i="1"/>
  <c r="R531" i="1"/>
  <c r="R313" i="1"/>
  <c r="R806" i="1"/>
  <c r="R683" i="1"/>
  <c r="R190" i="1"/>
  <c r="R90" i="1"/>
  <c r="R99" i="1"/>
  <c r="R78" i="1"/>
  <c r="R79" i="1"/>
  <c r="R219" i="1"/>
  <c r="R362" i="1"/>
  <c r="R80" i="1"/>
  <c r="R81" i="1"/>
  <c r="R100" i="1"/>
  <c r="R101" i="1"/>
  <c r="R180" i="1"/>
  <c r="R91" i="1"/>
  <c r="R807" i="1"/>
  <c r="R808" i="1"/>
  <c r="R809" i="1"/>
  <c r="R102" i="1"/>
  <c r="R103" i="1"/>
  <c r="R104" i="1"/>
  <c r="R105" i="1"/>
  <c r="R251" i="1"/>
  <c r="R162" i="1"/>
  <c r="R107" i="1"/>
  <c r="R108" i="1"/>
  <c r="R121" i="1"/>
  <c r="R122" i="1"/>
  <c r="R123" i="1"/>
  <c r="R124" i="1"/>
  <c r="R125" i="1"/>
  <c r="R126" i="1"/>
  <c r="R109" i="1"/>
  <c r="R110" i="1"/>
  <c r="R111" i="1"/>
  <c r="R112" i="1"/>
  <c r="R127" i="1"/>
  <c r="R128" i="1"/>
  <c r="R129" i="1"/>
  <c r="R191" i="1"/>
  <c r="R252" i="1"/>
  <c r="R607" i="1"/>
  <c r="R253" i="1"/>
  <c r="R254" i="1"/>
  <c r="R255" i="1"/>
  <c r="R256" i="1"/>
  <c r="R257" i="1"/>
  <c r="R258" i="1"/>
  <c r="R113" i="1"/>
  <c r="R810" i="1"/>
  <c r="R811" i="1"/>
  <c r="R314" i="1"/>
  <c r="R315" i="1"/>
  <c r="R316" i="1"/>
  <c r="R317" i="1"/>
  <c r="R130" i="1"/>
  <c r="R532" i="1"/>
  <c r="R163" i="1"/>
  <c r="R164" i="1"/>
  <c r="R165" i="1"/>
  <c r="R192" i="1"/>
  <c r="R114" i="1"/>
  <c r="R115" i="1"/>
  <c r="R533" i="1"/>
  <c r="R181" i="1"/>
  <c r="R116" i="1"/>
  <c r="R117" i="1"/>
  <c r="R608" i="1"/>
  <c r="R259" i="1"/>
  <c r="R534" i="1"/>
  <c r="R535" i="1"/>
  <c r="R260" i="1"/>
  <c r="R261" i="1"/>
  <c r="R536" i="1"/>
  <c r="R449" i="1"/>
  <c r="R450" i="1"/>
  <c r="R262" i="1"/>
  <c r="R363" i="1"/>
  <c r="R364" i="1"/>
  <c r="R365" i="1"/>
  <c r="R131" i="1"/>
  <c r="R263" i="1"/>
  <c r="R451" i="1"/>
  <c r="R452" i="1"/>
  <c r="R453" i="1"/>
  <c r="R454" i="1"/>
  <c r="R366" i="1"/>
  <c r="R132" i="1"/>
  <c r="R133" i="1"/>
  <c r="R134" i="1"/>
  <c r="R135" i="1"/>
  <c r="R136" i="1"/>
  <c r="R137" i="1"/>
  <c r="R138" i="1"/>
  <c r="R684" i="1"/>
  <c r="R685" i="1"/>
  <c r="R686" i="1"/>
  <c r="R687" i="1"/>
  <c r="R688" i="1"/>
  <c r="R689" i="1"/>
  <c r="R690" i="1"/>
  <c r="R537" i="1"/>
  <c r="R367" i="1"/>
  <c r="R166" i="1"/>
  <c r="R167" i="1"/>
  <c r="R812" i="1"/>
  <c r="R813" i="1"/>
  <c r="R168" i="1"/>
  <c r="R169" i="1"/>
  <c r="R170" i="1"/>
  <c r="R171" i="1"/>
  <c r="R172" i="1"/>
  <c r="R609" i="1"/>
  <c r="R610" i="1"/>
  <c r="R611" i="1"/>
  <c r="R612" i="1"/>
  <c r="R613" i="1"/>
  <c r="R538" i="1"/>
  <c r="R173" i="1"/>
  <c r="R264" i="1"/>
  <c r="R265" i="1"/>
  <c r="R814" i="1"/>
  <c r="R815" i="1"/>
  <c r="R816" i="1"/>
  <c r="R182" i="1"/>
  <c r="R183" i="1"/>
  <c r="R455" i="1"/>
  <c r="R456" i="1"/>
  <c r="R457" i="1"/>
  <c r="R458" i="1"/>
  <c r="R318" i="1"/>
  <c r="R368" i="1"/>
  <c r="R369" i="1"/>
  <c r="R370" i="1"/>
  <c r="R371" i="1"/>
  <c r="R372" i="1"/>
  <c r="R459" i="1"/>
  <c r="R539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193" i="1"/>
  <c r="R194" i="1"/>
  <c r="R195" i="1"/>
  <c r="R266" i="1"/>
  <c r="R460" i="1"/>
  <c r="R461" i="1"/>
  <c r="R614" i="1"/>
  <c r="R615" i="1"/>
  <c r="R616" i="1"/>
  <c r="R196" i="1"/>
  <c r="R220" i="1"/>
  <c r="R267" i="1"/>
  <c r="R268" i="1"/>
  <c r="R269" i="1"/>
  <c r="R270" i="1"/>
  <c r="R197" i="1"/>
  <c r="R405" i="1"/>
  <c r="R406" i="1"/>
  <c r="R407" i="1"/>
  <c r="R408" i="1"/>
  <c r="R409" i="1"/>
  <c r="R271" i="1"/>
  <c r="R272" i="1"/>
  <c r="R198" i="1"/>
  <c r="R199" i="1"/>
  <c r="R200" i="1"/>
  <c r="R201" i="1"/>
  <c r="R221" i="1"/>
  <c r="R817" i="1"/>
  <c r="R222" i="1"/>
  <c r="R540" i="1"/>
  <c r="R541" i="1"/>
  <c r="R202" i="1"/>
  <c r="R203" i="1"/>
  <c r="R204" i="1"/>
  <c r="R205" i="1"/>
  <c r="R206" i="1"/>
  <c r="R207" i="1"/>
  <c r="R410" i="1"/>
  <c r="R411" i="1"/>
  <c r="R412" i="1"/>
  <c r="R208" i="1"/>
  <c r="R209" i="1"/>
  <c r="R462" i="1"/>
  <c r="R617" i="1"/>
  <c r="R618" i="1"/>
  <c r="R619" i="1"/>
  <c r="R319" i="1"/>
  <c r="R223" i="1"/>
  <c r="R224" i="1"/>
  <c r="R225" i="1"/>
  <c r="R542" i="1"/>
  <c r="R691" i="1"/>
  <c r="R226" i="1"/>
  <c r="R818" i="1"/>
  <c r="R819" i="1"/>
  <c r="R820" i="1"/>
  <c r="R413" i="1"/>
  <c r="R620" i="1"/>
  <c r="R227" i="1"/>
  <c r="R621" i="1"/>
  <c r="R228" i="1"/>
  <c r="R229" i="1"/>
  <c r="R230" i="1"/>
  <c r="R273" i="1"/>
  <c r="R274" i="1"/>
  <c r="R275" i="1"/>
  <c r="R276" i="1"/>
  <c r="R231" i="1"/>
  <c r="R232" i="1"/>
  <c r="R233" i="1"/>
  <c r="R234" i="1"/>
  <c r="R235" i="1"/>
  <c r="R236" i="1"/>
  <c r="R543" i="1"/>
  <c r="R414" i="1"/>
  <c r="R821" i="1"/>
  <c r="R822" i="1"/>
  <c r="R823" i="1"/>
  <c r="R824" i="1"/>
  <c r="R825" i="1"/>
  <c r="R826" i="1"/>
  <c r="R237" i="1"/>
  <c r="R238" i="1"/>
  <c r="R239" i="1"/>
  <c r="R240" i="1"/>
  <c r="R241" i="1"/>
  <c r="R242" i="1"/>
  <c r="R692" i="1"/>
  <c r="R693" i="1"/>
  <c r="R622" i="1"/>
  <c r="R277" i="1"/>
  <c r="R243" i="1"/>
  <c r="R415" i="1"/>
  <c r="R320" i="1"/>
  <c r="R321" i="1"/>
  <c r="R463" i="1"/>
  <c r="R464" i="1"/>
  <c r="R278" i="1"/>
  <c r="R623" i="1"/>
  <c r="R244" i="1"/>
  <c r="R279" i="1"/>
  <c r="R280" i="1"/>
  <c r="R465" i="1"/>
  <c r="R466" i="1"/>
  <c r="R467" i="1"/>
  <c r="R827" i="1"/>
  <c r="R281" i="1"/>
  <c r="R624" i="1"/>
  <c r="R468" i="1"/>
  <c r="R322" i="1"/>
  <c r="R323" i="1"/>
  <c r="R324" i="1"/>
  <c r="R625" i="1"/>
  <c r="R282" i="1"/>
  <c r="R626" i="1"/>
  <c r="R627" i="1"/>
  <c r="R283" i="1"/>
  <c r="R469" i="1"/>
  <c r="R470" i="1"/>
  <c r="R284" i="1"/>
  <c r="R416" i="1"/>
  <c r="R417" i="1"/>
  <c r="R325" i="1"/>
  <c r="R418" i="1"/>
  <c r="R419" i="1"/>
  <c r="R326" i="1"/>
  <c r="R327" i="1"/>
  <c r="R471" i="1"/>
  <c r="R328" i="1"/>
  <c r="R694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420" i="1"/>
  <c r="R421" i="1"/>
  <c r="R345" i="1"/>
  <c r="R346" i="1"/>
  <c r="R347" i="1"/>
  <c r="R348" i="1"/>
  <c r="R544" i="1"/>
  <c r="R828" i="1"/>
  <c r="R472" i="1"/>
  <c r="R473" i="1"/>
  <c r="R474" i="1"/>
  <c r="R475" i="1"/>
  <c r="R628" i="1"/>
  <c r="R629" i="1"/>
  <c r="R630" i="1"/>
  <c r="R631" i="1"/>
  <c r="R476" i="1"/>
  <c r="R422" i="1"/>
  <c r="R423" i="1"/>
  <c r="R424" i="1"/>
  <c r="R425" i="1"/>
  <c r="R426" i="1"/>
  <c r="R477" i="1"/>
  <c r="R478" i="1"/>
  <c r="R427" i="1"/>
  <c r="R428" i="1"/>
  <c r="R429" i="1"/>
  <c r="R430" i="1"/>
  <c r="R431" i="1"/>
  <c r="R432" i="1"/>
  <c r="R632" i="1"/>
  <c r="R433" i="1"/>
  <c r="R434" i="1"/>
  <c r="R633" i="1"/>
  <c r="R545" i="1"/>
  <c r="R435" i="1"/>
  <c r="R436" i="1"/>
  <c r="R437" i="1"/>
  <c r="R438" i="1"/>
  <c r="R634" i="1"/>
  <c r="R439" i="1"/>
  <c r="R635" i="1"/>
  <c r="R440" i="1"/>
  <c r="R441" i="1"/>
  <c r="R479" i="1"/>
  <c r="R636" i="1"/>
  <c r="R637" i="1"/>
  <c r="R546" i="1"/>
  <c r="R547" i="1"/>
  <c r="R548" i="1"/>
  <c r="R480" i="1"/>
  <c r="R695" i="1"/>
  <c r="R696" i="1"/>
  <c r="R829" i="1"/>
  <c r="R549" i="1"/>
  <c r="R550" i="1"/>
  <c r="R481" i="1"/>
  <c r="R482" i="1"/>
  <c r="R483" i="1"/>
  <c r="R484" i="1"/>
  <c r="R485" i="1"/>
  <c r="R486" i="1"/>
  <c r="R487" i="1"/>
  <c r="R488" i="1"/>
  <c r="R489" i="1"/>
  <c r="R490" i="1"/>
  <c r="R491" i="1"/>
  <c r="R830" i="1"/>
  <c r="R492" i="1"/>
  <c r="R493" i="1"/>
  <c r="R494" i="1"/>
  <c r="R495" i="1"/>
  <c r="R496" i="1"/>
  <c r="R497" i="1"/>
  <c r="R498" i="1"/>
  <c r="R499" i="1"/>
  <c r="R500" i="1"/>
  <c r="R831" i="1"/>
  <c r="R832" i="1"/>
  <c r="R501" i="1"/>
  <c r="R502" i="1"/>
  <c r="R503" i="1"/>
  <c r="R551" i="1"/>
  <c r="R697" i="1"/>
  <c r="R504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833" i="1"/>
  <c r="R569" i="1"/>
  <c r="R570" i="1"/>
  <c r="R571" i="1"/>
  <c r="R572" i="1"/>
  <c r="R573" i="1"/>
  <c r="R574" i="1"/>
  <c r="R575" i="1"/>
  <c r="R576" i="1"/>
  <c r="R577" i="1"/>
  <c r="R638" i="1"/>
  <c r="R578" i="1"/>
  <c r="R579" i="1"/>
  <c r="R580" i="1"/>
  <c r="R581" i="1"/>
  <c r="R582" i="1"/>
  <c r="R583" i="1"/>
  <c r="R639" i="1"/>
  <c r="R640" i="1"/>
  <c r="R698" i="1"/>
  <c r="R699" i="1"/>
  <c r="R700" i="1"/>
  <c r="R584" i="1"/>
  <c r="R585" i="1"/>
  <c r="R586" i="1"/>
  <c r="R587" i="1"/>
  <c r="R588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834" i="1"/>
  <c r="R653" i="1"/>
  <c r="R654" i="1"/>
  <c r="R655" i="1"/>
  <c r="R656" i="1"/>
  <c r="R657" i="1"/>
  <c r="R658" i="1"/>
  <c r="R659" i="1"/>
  <c r="R660" i="1"/>
  <c r="R661" i="1"/>
  <c r="R662" i="1"/>
  <c r="R663" i="1"/>
  <c r="R835" i="1"/>
  <c r="R701" i="1"/>
  <c r="R664" i="1"/>
  <c r="R665" i="1"/>
  <c r="R666" i="1"/>
  <c r="R667" i="1"/>
  <c r="R668" i="1"/>
  <c r="R836" i="1"/>
  <c r="R837" i="1"/>
  <c r="R838" i="1"/>
  <c r="R839" i="1"/>
  <c r="R840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841" i="1"/>
  <c r="R842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843" i="1"/>
  <c r="R753" i="1"/>
  <c r="R754" i="1"/>
  <c r="R755" i="1"/>
  <c r="R756" i="1"/>
  <c r="R757" i="1"/>
  <c r="R758" i="1"/>
  <c r="R759" i="1"/>
  <c r="R760" i="1"/>
  <c r="R761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S33" i="1"/>
  <c r="S12" i="1"/>
  <c r="S3" i="1"/>
  <c r="S445" i="1"/>
  <c r="S680" i="1"/>
  <c r="S7" i="1"/>
  <c r="S83" i="1"/>
  <c r="S509" i="1"/>
  <c r="S510" i="1"/>
  <c r="S511" i="1"/>
  <c r="S512" i="1"/>
  <c r="S249" i="1"/>
  <c r="S250" i="1"/>
  <c r="S42" i="1"/>
  <c r="S43" i="1"/>
  <c r="S191" i="1"/>
  <c r="S363" i="1"/>
  <c r="S364" i="1"/>
  <c r="S365" i="1"/>
  <c r="S366" i="1"/>
  <c r="S611" i="1"/>
  <c r="S318" i="1"/>
  <c r="S398" i="1"/>
  <c r="S399" i="1"/>
  <c r="S400" i="1"/>
  <c r="S401" i="1"/>
  <c r="S402" i="1"/>
  <c r="S403" i="1"/>
  <c r="S404" i="1"/>
  <c r="S266" i="1"/>
  <c r="S269" i="1"/>
  <c r="S410" i="1"/>
  <c r="S411" i="1"/>
  <c r="S412" i="1"/>
  <c r="S231" i="1"/>
  <c r="S232" i="1"/>
  <c r="S278" i="1"/>
  <c r="S465" i="1"/>
  <c r="S332" i="1"/>
  <c r="S340" i="1"/>
  <c r="S578" i="1"/>
  <c r="S580" i="1"/>
  <c r="S855" i="1"/>
  <c r="S858" i="1"/>
  <c r="X669" i="1"/>
  <c r="Y669" i="1" s="1"/>
  <c r="X670" i="1"/>
  <c r="Y670" i="1" s="1"/>
  <c r="X671" i="1"/>
  <c r="Y671" i="1" s="1"/>
  <c r="X672" i="1"/>
  <c r="Y672" i="1" s="1"/>
  <c r="X673" i="1"/>
  <c r="Y673" i="1" s="1"/>
  <c r="X674" i="1"/>
  <c r="Y674" i="1" s="1"/>
  <c r="X5" i="1"/>
  <c r="Y5" i="1" s="1"/>
  <c r="X210" i="1"/>
  <c r="Y210" i="1" s="1"/>
  <c r="X762" i="1"/>
  <c r="Y762" i="1" s="1"/>
  <c r="X33" i="1"/>
  <c r="Y33" i="1" s="1"/>
  <c r="X184" i="1"/>
  <c r="Y184" i="1" s="1"/>
  <c r="X185" i="1"/>
  <c r="Y185" i="1" s="1"/>
  <c r="X186" i="1"/>
  <c r="Y186" i="1" s="1"/>
  <c r="X187" i="1"/>
  <c r="Y187" i="1" s="1"/>
  <c r="X188" i="1"/>
  <c r="Y188" i="1" s="1"/>
  <c r="X211" i="1"/>
  <c r="Y211" i="1" s="1"/>
  <c r="X505" i="1"/>
  <c r="Y505" i="1" s="1"/>
  <c r="X506" i="1"/>
  <c r="Y506" i="1" s="1"/>
  <c r="X349" i="1"/>
  <c r="Y349" i="1" s="1"/>
  <c r="X350" i="1"/>
  <c r="Y350" i="1" s="1"/>
  <c r="X442" i="1"/>
  <c r="Y442" i="1" s="1"/>
  <c r="X212" i="1"/>
  <c r="Y212" i="1" s="1"/>
  <c r="X213" i="1"/>
  <c r="Y213" i="1" s="1"/>
  <c r="X214" i="1"/>
  <c r="Y214" i="1" s="1"/>
  <c r="X174" i="1"/>
  <c r="Y174" i="1" s="1"/>
  <c r="X15" i="1"/>
  <c r="Y15" i="1" s="1"/>
  <c r="X763" i="1"/>
  <c r="Y763" i="1" s="1"/>
  <c r="X589" i="1"/>
  <c r="Y589" i="1" s="1"/>
  <c r="X590" i="1"/>
  <c r="Y590" i="1" s="1"/>
  <c r="X591" i="1"/>
  <c r="Y591" i="1" s="1"/>
  <c r="X443" i="1"/>
  <c r="Y443" i="1" s="1"/>
  <c r="X444" i="1"/>
  <c r="Y444" i="1" s="1"/>
  <c r="X675" i="1"/>
  <c r="Y675" i="1" s="1"/>
  <c r="X676" i="1"/>
  <c r="Y676" i="1" s="1"/>
  <c r="X677" i="1"/>
  <c r="Y677" i="1" s="1"/>
  <c r="X678" i="1"/>
  <c r="Y678" i="1" s="1"/>
  <c r="X679" i="1"/>
  <c r="Y679" i="1" s="1"/>
  <c r="X2" i="1"/>
  <c r="Y2" i="1" s="1"/>
  <c r="X12" i="1"/>
  <c r="Y12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351" i="1"/>
  <c r="Y351" i="1" s="1"/>
  <c r="X285" i="1"/>
  <c r="Y285" i="1" s="1"/>
  <c r="X74" i="1"/>
  <c r="Y74" i="1" s="1"/>
  <c r="X82" i="1"/>
  <c r="Y82" i="1" s="1"/>
  <c r="X92" i="1"/>
  <c r="Y92" i="1" s="1"/>
  <c r="X4" i="1"/>
  <c r="Y4" i="1" s="1"/>
  <c r="X215" i="1"/>
  <c r="Y215" i="1" s="1"/>
  <c r="X106" i="1"/>
  <c r="Y106" i="1" s="1"/>
  <c r="X3" i="1"/>
  <c r="Y3" i="1" s="1"/>
  <c r="X445" i="1"/>
  <c r="Y445" i="1" s="1"/>
  <c r="X6" i="1"/>
  <c r="Y6" i="1" s="1"/>
  <c r="X507" i="1"/>
  <c r="Y507" i="1" s="1"/>
  <c r="X680" i="1"/>
  <c r="Y680" i="1" s="1"/>
  <c r="X7" i="1"/>
  <c r="Y7" i="1" s="1"/>
  <c r="X681" i="1"/>
  <c r="Y681" i="1" s="1"/>
  <c r="X245" i="1"/>
  <c r="Y245" i="1" s="1"/>
  <c r="X13" i="1"/>
  <c r="Y13" i="1" s="1"/>
  <c r="X37" i="1"/>
  <c r="Y37" i="1" s="1"/>
  <c r="X38" i="1"/>
  <c r="Y38" i="1" s="1"/>
  <c r="X216" i="1"/>
  <c r="Y216" i="1" s="1"/>
  <c r="X39" i="1"/>
  <c r="Y39" i="1" s="1"/>
  <c r="X24" i="1"/>
  <c r="Y24" i="1" s="1"/>
  <c r="X25" i="1"/>
  <c r="Y25" i="1" s="1"/>
  <c r="X26" i="1"/>
  <c r="Y26" i="1" s="1"/>
  <c r="X352" i="1"/>
  <c r="Y352" i="1" s="1"/>
  <c r="X75" i="1"/>
  <c r="Y75" i="1" s="1"/>
  <c r="X18" i="1"/>
  <c r="Y18" i="1" s="1"/>
  <c r="X22" i="1"/>
  <c r="Y22" i="1" s="1"/>
  <c r="X8" i="1"/>
  <c r="Y8" i="1" s="1"/>
  <c r="X27" i="1"/>
  <c r="Y27" i="1" s="1"/>
  <c r="X14" i="1"/>
  <c r="Y14" i="1" s="1"/>
  <c r="X9" i="1"/>
  <c r="Y9" i="1" s="1"/>
  <c r="X10" i="1"/>
  <c r="Y10" i="1" s="1"/>
  <c r="X11" i="1"/>
  <c r="Y11" i="1" s="1"/>
  <c r="X353" i="1"/>
  <c r="Y353" i="1" s="1"/>
  <c r="X83" i="1"/>
  <c r="Y83" i="1" s="1"/>
  <c r="X28" i="1"/>
  <c r="Y28" i="1" s="1"/>
  <c r="X29" i="1"/>
  <c r="Y29" i="1" s="1"/>
  <c r="X508" i="1"/>
  <c r="Y508" i="1" s="1"/>
  <c r="X509" i="1"/>
  <c r="Y509" i="1" s="1"/>
  <c r="X510" i="1"/>
  <c r="Y510" i="1" s="1"/>
  <c r="X511" i="1"/>
  <c r="Y511" i="1" s="1"/>
  <c r="X512" i="1"/>
  <c r="Y512" i="1" s="1"/>
  <c r="X246" i="1"/>
  <c r="Y246" i="1" s="1"/>
  <c r="X247" i="1"/>
  <c r="Y247" i="1" s="1"/>
  <c r="X248" i="1"/>
  <c r="Y248" i="1" s="1"/>
  <c r="X249" i="1"/>
  <c r="Y249" i="1" s="1"/>
  <c r="X250" i="1"/>
  <c r="Y250" i="1" s="1"/>
  <c r="X84" i="1"/>
  <c r="Y84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286" i="1"/>
  <c r="Y286" i="1" s="1"/>
  <c r="X287" i="1"/>
  <c r="Y287" i="1" s="1"/>
  <c r="X288" i="1"/>
  <c r="Y288" i="1" s="1"/>
  <c r="X764" i="1"/>
  <c r="Y764" i="1" s="1"/>
  <c r="X765" i="1"/>
  <c r="Y765" i="1" s="1"/>
  <c r="X766" i="1"/>
  <c r="Y766" i="1" s="1"/>
  <c r="X767" i="1"/>
  <c r="Y767" i="1" s="1"/>
  <c r="X768" i="1"/>
  <c r="Y768" i="1" s="1"/>
  <c r="X769" i="1"/>
  <c r="Y769" i="1" s="1"/>
  <c r="X770" i="1"/>
  <c r="Y770" i="1" s="1"/>
  <c r="X771" i="1"/>
  <c r="Y771" i="1" s="1"/>
  <c r="X772" i="1"/>
  <c r="Y772" i="1" s="1"/>
  <c r="X592" i="1"/>
  <c r="Y592" i="1" s="1"/>
  <c r="X593" i="1"/>
  <c r="Y593" i="1" s="1"/>
  <c r="X594" i="1"/>
  <c r="Y594" i="1" s="1"/>
  <c r="X446" i="1"/>
  <c r="Y446" i="1" s="1"/>
  <c r="X773" i="1"/>
  <c r="Y773" i="1" s="1"/>
  <c r="X774" i="1"/>
  <c r="Y774" i="1" s="1"/>
  <c r="X775" i="1"/>
  <c r="Y775" i="1" s="1"/>
  <c r="X289" i="1"/>
  <c r="Y289" i="1" s="1"/>
  <c r="X776" i="1"/>
  <c r="Y776" i="1" s="1"/>
  <c r="X16" i="1"/>
  <c r="Y16" i="1" s="1"/>
  <c r="X777" i="1"/>
  <c r="Y777" i="1" s="1"/>
  <c r="X778" i="1"/>
  <c r="Y778" i="1" s="1"/>
  <c r="X779" i="1"/>
  <c r="Y779" i="1" s="1"/>
  <c r="X780" i="1"/>
  <c r="Y780" i="1" s="1"/>
  <c r="X781" i="1"/>
  <c r="Y781" i="1" s="1"/>
  <c r="X782" i="1"/>
  <c r="Y782" i="1" s="1"/>
  <c r="X783" i="1"/>
  <c r="Y783" i="1" s="1"/>
  <c r="X784" i="1"/>
  <c r="Y784" i="1" s="1"/>
  <c r="X785" i="1"/>
  <c r="Y785" i="1" s="1"/>
  <c r="X786" i="1"/>
  <c r="Y786" i="1" s="1"/>
  <c r="X787" i="1"/>
  <c r="Y787" i="1" s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 s="1"/>
  <c r="X794" i="1"/>
  <c r="Y794" i="1" s="1"/>
  <c r="X354" i="1"/>
  <c r="Y354" i="1" s="1"/>
  <c r="X17" i="1"/>
  <c r="Y17" i="1" s="1"/>
  <c r="X795" i="1"/>
  <c r="Y795" i="1" s="1"/>
  <c r="X796" i="1"/>
  <c r="Y796" i="1" s="1"/>
  <c r="X797" i="1"/>
  <c r="Y797" i="1" s="1"/>
  <c r="X85" i="1"/>
  <c r="Y85" i="1" s="1"/>
  <c r="X93" i="1"/>
  <c r="Y93" i="1" s="1"/>
  <c r="X798" i="1"/>
  <c r="Y798" i="1" s="1"/>
  <c r="X799" i="1"/>
  <c r="Y799" i="1" s="1"/>
  <c r="X800" i="1"/>
  <c r="Y800" i="1" s="1"/>
  <c r="X801" i="1"/>
  <c r="Y801" i="1" s="1"/>
  <c r="X802" i="1"/>
  <c r="Y802" i="1" s="1"/>
  <c r="X803" i="1"/>
  <c r="Y803" i="1" s="1"/>
  <c r="X804" i="1"/>
  <c r="Y804" i="1" s="1"/>
  <c r="X805" i="1"/>
  <c r="Y805" i="1" s="1"/>
  <c r="X175" i="1"/>
  <c r="Y175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595" i="1"/>
  <c r="Y595" i="1" s="1"/>
  <c r="X596" i="1"/>
  <c r="Y596" i="1" s="1"/>
  <c r="X523" i="1"/>
  <c r="Y523" i="1" s="1"/>
  <c r="X524" i="1"/>
  <c r="Y524" i="1" s="1"/>
  <c r="X525" i="1"/>
  <c r="Y525" i="1" s="1"/>
  <c r="X526" i="1"/>
  <c r="Y52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527" i="1"/>
  <c r="Y527" i="1" s="1"/>
  <c r="X298" i="1"/>
  <c r="Y298" i="1" s="1"/>
  <c r="X299" i="1"/>
  <c r="Y299" i="1" s="1"/>
  <c r="X300" i="1"/>
  <c r="Y300" i="1" s="1"/>
  <c r="X301" i="1"/>
  <c r="Y301" i="1" s="1"/>
  <c r="X302" i="1"/>
  <c r="Y302" i="1" s="1"/>
  <c r="X603" i="1"/>
  <c r="Y603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40" i="1"/>
  <c r="Y40" i="1" s="1"/>
  <c r="X20" i="1"/>
  <c r="Y20" i="1" s="1"/>
  <c r="X21" i="1"/>
  <c r="Y21" i="1" s="1"/>
  <c r="X447" i="1"/>
  <c r="Y447" i="1" s="1"/>
  <c r="X217" i="1"/>
  <c r="Y217" i="1" s="1"/>
  <c r="X604" i="1"/>
  <c r="Y604" i="1" s="1"/>
  <c r="X176" i="1"/>
  <c r="Y176" i="1" s="1"/>
  <c r="X177" i="1"/>
  <c r="Y177" i="1" s="1"/>
  <c r="X19" i="1"/>
  <c r="Y19" i="1" s="1"/>
  <c r="X178" i="1"/>
  <c r="Y178" i="1" s="1"/>
  <c r="X448" i="1"/>
  <c r="Y448" i="1" s="1"/>
  <c r="X355" i="1"/>
  <c r="Y355" i="1" s="1"/>
  <c r="X356" i="1"/>
  <c r="Y356" i="1" s="1"/>
  <c r="X682" i="1"/>
  <c r="Y682" i="1" s="1"/>
  <c r="X118" i="1"/>
  <c r="Y118" i="1" s="1"/>
  <c r="X218" i="1"/>
  <c r="Y218" i="1" s="1"/>
  <c r="X23" i="1"/>
  <c r="Y23" i="1" s="1"/>
  <c r="X86" i="1"/>
  <c r="Y86" i="1" s="1"/>
  <c r="X139" i="1"/>
  <c r="Y139" i="1" s="1"/>
  <c r="X119" i="1"/>
  <c r="Y119" i="1" s="1"/>
  <c r="X34" i="1"/>
  <c r="Y34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41" i="1"/>
  <c r="Y41" i="1" s="1"/>
  <c r="X94" i="1"/>
  <c r="Y94" i="1" s="1"/>
  <c r="X95" i="1"/>
  <c r="Y95" i="1" s="1"/>
  <c r="X96" i="1"/>
  <c r="Y96" i="1" s="1"/>
  <c r="X97" i="1"/>
  <c r="Y97" i="1" s="1"/>
  <c r="X98" i="1"/>
  <c r="Y98" i="1" s="1"/>
  <c r="X160" i="1"/>
  <c r="Y160" i="1" s="1"/>
  <c r="X161" i="1"/>
  <c r="Y161" i="1" s="1"/>
  <c r="X30" i="1"/>
  <c r="Y30" i="1" s="1"/>
  <c r="X31" i="1"/>
  <c r="Y31" i="1" s="1"/>
  <c r="X76" i="1"/>
  <c r="Y76" i="1" s="1"/>
  <c r="X32" i="1"/>
  <c r="Y32" i="1" s="1"/>
  <c r="X179" i="1"/>
  <c r="Y179" i="1" s="1"/>
  <c r="X87" i="1"/>
  <c r="Y87" i="1" s="1"/>
  <c r="X189" i="1"/>
  <c r="Y189" i="1" s="1"/>
  <c r="X35" i="1"/>
  <c r="Y35" i="1" s="1"/>
  <c r="X36" i="1"/>
  <c r="Y36" i="1" s="1"/>
  <c r="X605" i="1"/>
  <c r="Y605" i="1" s="1"/>
  <c r="X606" i="1"/>
  <c r="Y606" i="1" s="1"/>
  <c r="X120" i="1"/>
  <c r="Y120" i="1" s="1"/>
  <c r="X42" i="1"/>
  <c r="Y42" i="1" s="1"/>
  <c r="X43" i="1"/>
  <c r="Y43" i="1" s="1"/>
  <c r="X77" i="1"/>
  <c r="Y77" i="1" s="1"/>
  <c r="X44" i="1"/>
  <c r="Y44" i="1" s="1"/>
  <c r="X45" i="1"/>
  <c r="Y45" i="1" s="1"/>
  <c r="X528" i="1"/>
  <c r="Y528" i="1" s="1"/>
  <c r="X357" i="1"/>
  <c r="Y357" i="1" s="1"/>
  <c r="X358" i="1"/>
  <c r="Y358" i="1" s="1"/>
  <c r="X359" i="1"/>
  <c r="Y359" i="1" s="1"/>
  <c r="X360" i="1"/>
  <c r="Y360" i="1" s="1"/>
  <c r="X361" i="1"/>
  <c r="Y361" i="1" s="1"/>
  <c r="X88" i="1"/>
  <c r="Y88" i="1" s="1"/>
  <c r="X89" i="1"/>
  <c r="Y89" i="1" s="1"/>
  <c r="X529" i="1"/>
  <c r="Y529" i="1" s="1"/>
  <c r="X530" i="1"/>
  <c r="Y530" i="1" s="1"/>
  <c r="X531" i="1"/>
  <c r="Y531" i="1" s="1"/>
  <c r="X313" i="1"/>
  <c r="Y313" i="1" s="1"/>
  <c r="X806" i="1"/>
  <c r="Y806" i="1" s="1"/>
  <c r="X683" i="1"/>
  <c r="Y683" i="1" s="1"/>
  <c r="X190" i="1"/>
  <c r="Y190" i="1" s="1"/>
  <c r="X90" i="1"/>
  <c r="Y90" i="1" s="1"/>
  <c r="X99" i="1"/>
  <c r="Y99" i="1" s="1"/>
  <c r="X78" i="1"/>
  <c r="Y78" i="1" s="1"/>
  <c r="X79" i="1"/>
  <c r="Y79" i="1" s="1"/>
  <c r="X219" i="1"/>
  <c r="Y219" i="1" s="1"/>
  <c r="X362" i="1"/>
  <c r="Y362" i="1" s="1"/>
  <c r="X80" i="1"/>
  <c r="Y80" i="1" s="1"/>
  <c r="X81" i="1"/>
  <c r="Y81" i="1" s="1"/>
  <c r="X100" i="1"/>
  <c r="Y100" i="1" s="1"/>
  <c r="X101" i="1"/>
  <c r="Y101" i="1" s="1"/>
  <c r="X180" i="1"/>
  <c r="Y180" i="1" s="1"/>
  <c r="X91" i="1"/>
  <c r="Y91" i="1" s="1"/>
  <c r="X807" i="1"/>
  <c r="Y807" i="1" s="1"/>
  <c r="X808" i="1"/>
  <c r="Y808" i="1" s="1"/>
  <c r="X809" i="1"/>
  <c r="Y809" i="1" s="1"/>
  <c r="X102" i="1"/>
  <c r="Y102" i="1" s="1"/>
  <c r="X103" i="1"/>
  <c r="Y103" i="1" s="1"/>
  <c r="X104" i="1"/>
  <c r="Y104" i="1" s="1"/>
  <c r="X105" i="1"/>
  <c r="Y105" i="1" s="1"/>
  <c r="X251" i="1"/>
  <c r="Y251" i="1" s="1"/>
  <c r="X162" i="1"/>
  <c r="Y162" i="1" s="1"/>
  <c r="X107" i="1"/>
  <c r="Y107" i="1" s="1"/>
  <c r="X108" i="1"/>
  <c r="Y108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09" i="1"/>
  <c r="Y109" i="1" s="1"/>
  <c r="X110" i="1"/>
  <c r="Y110" i="1" s="1"/>
  <c r="X111" i="1"/>
  <c r="Y111" i="1" s="1"/>
  <c r="X112" i="1"/>
  <c r="Y112" i="1" s="1"/>
  <c r="X127" i="1"/>
  <c r="Y127" i="1" s="1"/>
  <c r="X128" i="1"/>
  <c r="Y128" i="1" s="1"/>
  <c r="X129" i="1"/>
  <c r="Y129" i="1" s="1"/>
  <c r="X191" i="1"/>
  <c r="Y191" i="1" s="1"/>
  <c r="X252" i="1"/>
  <c r="Y252" i="1" s="1"/>
  <c r="X607" i="1"/>
  <c r="Y607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113" i="1"/>
  <c r="Y113" i="1" s="1"/>
  <c r="X810" i="1"/>
  <c r="Y810" i="1" s="1"/>
  <c r="X811" i="1"/>
  <c r="Y811" i="1" s="1"/>
  <c r="X314" i="1"/>
  <c r="Y314" i="1" s="1"/>
  <c r="X315" i="1"/>
  <c r="X316" i="1"/>
  <c r="Y316" i="1" s="1"/>
  <c r="X317" i="1"/>
  <c r="Y317" i="1" s="1"/>
  <c r="X130" i="1"/>
  <c r="Y130" i="1" s="1"/>
  <c r="X532" i="1"/>
  <c r="Y532" i="1" s="1"/>
  <c r="X163" i="1"/>
  <c r="Y163" i="1" s="1"/>
  <c r="X164" i="1"/>
  <c r="Y164" i="1" s="1"/>
  <c r="X165" i="1"/>
  <c r="Y165" i="1" s="1"/>
  <c r="X192" i="1"/>
  <c r="Y192" i="1" s="1"/>
  <c r="X114" i="1"/>
  <c r="Y114" i="1" s="1"/>
  <c r="X115" i="1"/>
  <c r="Y115" i="1" s="1"/>
  <c r="X533" i="1"/>
  <c r="Y533" i="1" s="1"/>
  <c r="X181" i="1"/>
  <c r="Y181" i="1" s="1"/>
  <c r="X116" i="1"/>
  <c r="Y116" i="1" s="1"/>
  <c r="X117" i="1"/>
  <c r="Y117" i="1" s="1"/>
  <c r="X608" i="1"/>
  <c r="Y608" i="1" s="1"/>
  <c r="X259" i="1"/>
  <c r="Y259" i="1" s="1"/>
  <c r="X534" i="1"/>
  <c r="Y534" i="1" s="1"/>
  <c r="X535" i="1"/>
  <c r="Y535" i="1" s="1"/>
  <c r="X260" i="1"/>
  <c r="Y260" i="1" s="1"/>
  <c r="X261" i="1"/>
  <c r="Y261" i="1" s="1"/>
  <c r="X536" i="1"/>
  <c r="Y536" i="1" s="1"/>
  <c r="X449" i="1"/>
  <c r="Y449" i="1" s="1"/>
  <c r="X450" i="1"/>
  <c r="Y450" i="1" s="1"/>
  <c r="X262" i="1"/>
  <c r="Y262" i="1" s="1"/>
  <c r="X363" i="1"/>
  <c r="Y363" i="1" s="1"/>
  <c r="X364" i="1"/>
  <c r="Y364" i="1" s="1"/>
  <c r="X365" i="1"/>
  <c r="Y365" i="1" s="1"/>
  <c r="X131" i="1"/>
  <c r="Y131" i="1" s="1"/>
  <c r="X263" i="1"/>
  <c r="Y263" i="1" s="1"/>
  <c r="X451" i="1"/>
  <c r="Y451" i="1" s="1"/>
  <c r="X452" i="1"/>
  <c r="Y452" i="1" s="1"/>
  <c r="X453" i="1"/>
  <c r="Y453" i="1" s="1"/>
  <c r="X454" i="1"/>
  <c r="Y454" i="1" s="1"/>
  <c r="X366" i="1"/>
  <c r="Y366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537" i="1"/>
  <c r="Y537" i="1" s="1"/>
  <c r="X367" i="1"/>
  <c r="Y367" i="1" s="1"/>
  <c r="X166" i="1"/>
  <c r="Y166" i="1" s="1"/>
  <c r="X167" i="1"/>
  <c r="Y167" i="1" s="1"/>
  <c r="X812" i="1"/>
  <c r="Y812" i="1" s="1"/>
  <c r="X813" i="1"/>
  <c r="Y813" i="1" s="1"/>
  <c r="X168" i="1"/>
  <c r="Y168" i="1" s="1"/>
  <c r="X169" i="1"/>
  <c r="Y169" i="1" s="1"/>
  <c r="X170" i="1"/>
  <c r="Y170" i="1" s="1"/>
  <c r="X171" i="1"/>
  <c r="Y171" i="1" s="1"/>
  <c r="X172" i="1"/>
  <c r="Y172" i="1" s="1"/>
  <c r="X609" i="1"/>
  <c r="Y609" i="1" s="1"/>
  <c r="X610" i="1"/>
  <c r="Y610" i="1" s="1"/>
  <c r="X611" i="1"/>
  <c r="Y611" i="1" s="1"/>
  <c r="X612" i="1"/>
  <c r="Y612" i="1" s="1"/>
  <c r="X613" i="1"/>
  <c r="Y613" i="1" s="1"/>
  <c r="X538" i="1"/>
  <c r="Y538" i="1" s="1"/>
  <c r="X173" i="1"/>
  <c r="Y173" i="1" s="1"/>
  <c r="X264" i="1"/>
  <c r="Y264" i="1" s="1"/>
  <c r="X265" i="1"/>
  <c r="Y265" i="1" s="1"/>
  <c r="X814" i="1"/>
  <c r="Y814" i="1" s="1"/>
  <c r="X815" i="1"/>
  <c r="Y815" i="1" s="1"/>
  <c r="X816" i="1"/>
  <c r="Y816" i="1" s="1"/>
  <c r="X182" i="1"/>
  <c r="Y182" i="1" s="1"/>
  <c r="X183" i="1"/>
  <c r="Y183" i="1" s="1"/>
  <c r="X455" i="1"/>
  <c r="Y455" i="1" s="1"/>
  <c r="X456" i="1"/>
  <c r="Y456" i="1" s="1"/>
  <c r="X457" i="1"/>
  <c r="Y457" i="1" s="1"/>
  <c r="X458" i="1"/>
  <c r="Y458" i="1" s="1"/>
  <c r="X318" i="1"/>
  <c r="Y318" i="1" s="1"/>
  <c r="X368" i="1"/>
  <c r="Y368" i="1" s="1"/>
  <c r="X369" i="1"/>
  <c r="Y369" i="1" s="1"/>
  <c r="X370" i="1"/>
  <c r="Y370" i="1" s="1"/>
  <c r="X371" i="1"/>
  <c r="Y371" i="1" s="1"/>
  <c r="X372" i="1"/>
  <c r="Y372" i="1" s="1"/>
  <c r="X459" i="1"/>
  <c r="Y459" i="1" s="1"/>
  <c r="X539" i="1"/>
  <c r="Y539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193" i="1"/>
  <c r="Y193" i="1" s="1"/>
  <c r="X194" i="1"/>
  <c r="Y194" i="1" s="1"/>
  <c r="X195" i="1"/>
  <c r="Y195" i="1" s="1"/>
  <c r="X266" i="1"/>
  <c r="Y266" i="1" s="1"/>
  <c r="X460" i="1"/>
  <c r="Y460" i="1" s="1"/>
  <c r="X461" i="1"/>
  <c r="Y461" i="1" s="1"/>
  <c r="X614" i="1"/>
  <c r="Y614" i="1" s="1"/>
  <c r="X615" i="1"/>
  <c r="Y615" i="1" s="1"/>
  <c r="X616" i="1"/>
  <c r="Y616" i="1" s="1"/>
  <c r="X196" i="1"/>
  <c r="Y196" i="1" s="1"/>
  <c r="X220" i="1"/>
  <c r="Y220" i="1" s="1"/>
  <c r="X267" i="1"/>
  <c r="Y267" i="1" s="1"/>
  <c r="X268" i="1"/>
  <c r="Y268" i="1" s="1"/>
  <c r="X269" i="1"/>
  <c r="Y269" i="1" s="1"/>
  <c r="X270" i="1"/>
  <c r="Y270" i="1" s="1"/>
  <c r="X197" i="1"/>
  <c r="Y197" i="1" s="1"/>
  <c r="X405" i="1"/>
  <c r="Y405" i="1" s="1"/>
  <c r="X406" i="1"/>
  <c r="Y406" i="1" s="1"/>
  <c r="X407" i="1"/>
  <c r="Y407" i="1" s="1"/>
  <c r="X408" i="1"/>
  <c r="Y408" i="1" s="1"/>
  <c r="X409" i="1"/>
  <c r="Y409" i="1" s="1"/>
  <c r="X271" i="1"/>
  <c r="Y271" i="1" s="1"/>
  <c r="X272" i="1"/>
  <c r="Y272" i="1" s="1"/>
  <c r="X198" i="1"/>
  <c r="Y198" i="1" s="1"/>
  <c r="X199" i="1"/>
  <c r="Y199" i="1" s="1"/>
  <c r="X200" i="1"/>
  <c r="Y200" i="1" s="1"/>
  <c r="X201" i="1"/>
  <c r="Y201" i="1" s="1"/>
  <c r="X221" i="1"/>
  <c r="Y221" i="1" s="1"/>
  <c r="X817" i="1"/>
  <c r="Y817" i="1" s="1"/>
  <c r="X222" i="1"/>
  <c r="Y222" i="1" s="1"/>
  <c r="X540" i="1"/>
  <c r="Y540" i="1" s="1"/>
  <c r="X541" i="1"/>
  <c r="Y54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410" i="1"/>
  <c r="Y410" i="1" s="1"/>
  <c r="X411" i="1"/>
  <c r="Y411" i="1" s="1"/>
  <c r="X412" i="1"/>
  <c r="Y412" i="1" s="1"/>
  <c r="X208" i="1"/>
  <c r="Y208" i="1" s="1"/>
  <c r="X209" i="1"/>
  <c r="Y209" i="1" s="1"/>
  <c r="X462" i="1"/>
  <c r="Y462" i="1" s="1"/>
  <c r="X617" i="1"/>
  <c r="Y617" i="1" s="1"/>
  <c r="X618" i="1"/>
  <c r="Y618" i="1" s="1"/>
  <c r="X619" i="1"/>
  <c r="Y619" i="1" s="1"/>
  <c r="X319" i="1"/>
  <c r="Y319" i="1" s="1"/>
  <c r="X223" i="1"/>
  <c r="Y223" i="1" s="1"/>
  <c r="X224" i="1"/>
  <c r="Y224" i="1" s="1"/>
  <c r="X225" i="1"/>
  <c r="Y225" i="1" s="1"/>
  <c r="X542" i="1"/>
  <c r="Y542" i="1" s="1"/>
  <c r="X691" i="1"/>
  <c r="Y691" i="1" s="1"/>
  <c r="X226" i="1"/>
  <c r="Y226" i="1" s="1"/>
  <c r="X818" i="1"/>
  <c r="Y818" i="1" s="1"/>
  <c r="X819" i="1"/>
  <c r="Y819" i="1" s="1"/>
  <c r="X820" i="1"/>
  <c r="Y820" i="1" s="1"/>
  <c r="X413" i="1"/>
  <c r="Y413" i="1" s="1"/>
  <c r="X620" i="1"/>
  <c r="Y620" i="1" s="1"/>
  <c r="X227" i="1"/>
  <c r="Y227" i="1" s="1"/>
  <c r="X621" i="1"/>
  <c r="Y621" i="1" s="1"/>
  <c r="X228" i="1"/>
  <c r="Y228" i="1" s="1"/>
  <c r="X229" i="1"/>
  <c r="Y229" i="1" s="1"/>
  <c r="X230" i="1"/>
  <c r="Y230" i="1" s="1"/>
  <c r="X273" i="1"/>
  <c r="Y273" i="1" s="1"/>
  <c r="X274" i="1"/>
  <c r="Y274" i="1" s="1"/>
  <c r="X275" i="1"/>
  <c r="Y275" i="1" s="1"/>
  <c r="X276" i="1"/>
  <c r="Y276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543" i="1"/>
  <c r="Y543" i="1" s="1"/>
  <c r="X414" i="1"/>
  <c r="Y414" i="1" s="1"/>
  <c r="X821" i="1"/>
  <c r="Y821" i="1" s="1"/>
  <c r="X822" i="1"/>
  <c r="Y822" i="1" s="1"/>
  <c r="X823" i="1"/>
  <c r="Y823" i="1" s="1"/>
  <c r="X824" i="1"/>
  <c r="Y824" i="1" s="1"/>
  <c r="X825" i="1"/>
  <c r="Y825" i="1" s="1"/>
  <c r="X826" i="1"/>
  <c r="Y82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692" i="1"/>
  <c r="Y692" i="1" s="1"/>
  <c r="X693" i="1"/>
  <c r="Y693" i="1" s="1"/>
  <c r="X622" i="1"/>
  <c r="Y622" i="1" s="1"/>
  <c r="X277" i="1"/>
  <c r="Y277" i="1" s="1"/>
  <c r="X243" i="1"/>
  <c r="Y243" i="1" s="1"/>
  <c r="X415" i="1"/>
  <c r="Y415" i="1" s="1"/>
  <c r="X320" i="1"/>
  <c r="Y320" i="1" s="1"/>
  <c r="X321" i="1"/>
  <c r="Y321" i="1" s="1"/>
  <c r="X463" i="1"/>
  <c r="Y463" i="1" s="1"/>
  <c r="X464" i="1"/>
  <c r="Y464" i="1" s="1"/>
  <c r="X278" i="1"/>
  <c r="Y278" i="1" s="1"/>
  <c r="X623" i="1"/>
  <c r="Y623" i="1" s="1"/>
  <c r="X244" i="1"/>
  <c r="Y244" i="1" s="1"/>
  <c r="X279" i="1"/>
  <c r="Y279" i="1" s="1"/>
  <c r="X280" i="1"/>
  <c r="Y280" i="1" s="1"/>
  <c r="X465" i="1"/>
  <c r="Y465" i="1" s="1"/>
  <c r="X466" i="1"/>
  <c r="Y466" i="1" s="1"/>
  <c r="X467" i="1"/>
  <c r="Y467" i="1" s="1"/>
  <c r="X827" i="1"/>
  <c r="Y827" i="1" s="1"/>
  <c r="X281" i="1"/>
  <c r="Y281" i="1" s="1"/>
  <c r="X624" i="1"/>
  <c r="Y624" i="1" s="1"/>
  <c r="X468" i="1"/>
  <c r="Y468" i="1" s="1"/>
  <c r="X322" i="1"/>
  <c r="Y322" i="1" s="1"/>
  <c r="X323" i="1"/>
  <c r="Y323" i="1" s="1"/>
  <c r="X324" i="1"/>
  <c r="Y324" i="1" s="1"/>
  <c r="X625" i="1"/>
  <c r="Y625" i="1" s="1"/>
  <c r="X282" i="1"/>
  <c r="Y282" i="1" s="1"/>
  <c r="X626" i="1"/>
  <c r="Y626" i="1" s="1"/>
  <c r="X627" i="1"/>
  <c r="Y627" i="1" s="1"/>
  <c r="X283" i="1"/>
  <c r="Y283" i="1" s="1"/>
  <c r="X469" i="1"/>
  <c r="Y469" i="1" s="1"/>
  <c r="X470" i="1"/>
  <c r="Y470" i="1" s="1"/>
  <c r="X284" i="1"/>
  <c r="Y284" i="1" s="1"/>
  <c r="X416" i="1"/>
  <c r="Y416" i="1" s="1"/>
  <c r="X417" i="1"/>
  <c r="Y417" i="1" s="1"/>
  <c r="X325" i="1"/>
  <c r="Y325" i="1" s="1"/>
  <c r="X418" i="1"/>
  <c r="Y418" i="1" s="1"/>
  <c r="X419" i="1"/>
  <c r="Y419" i="1" s="1"/>
  <c r="X326" i="1"/>
  <c r="Y326" i="1" s="1"/>
  <c r="X327" i="1"/>
  <c r="Y327" i="1" s="1"/>
  <c r="X471" i="1"/>
  <c r="Y471" i="1" s="1"/>
  <c r="X328" i="1"/>
  <c r="Y328" i="1" s="1"/>
  <c r="X694" i="1"/>
  <c r="Y694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420" i="1"/>
  <c r="Y420" i="1" s="1"/>
  <c r="X421" i="1"/>
  <c r="Y421" i="1" s="1"/>
  <c r="X345" i="1"/>
  <c r="Y345" i="1" s="1"/>
  <c r="X346" i="1"/>
  <c r="Y346" i="1" s="1"/>
  <c r="X347" i="1"/>
  <c r="Y347" i="1" s="1"/>
  <c r="X348" i="1"/>
  <c r="Y348" i="1" s="1"/>
  <c r="X544" i="1"/>
  <c r="Y544" i="1" s="1"/>
  <c r="X828" i="1"/>
  <c r="Y828" i="1" s="1"/>
  <c r="X472" i="1"/>
  <c r="Y472" i="1" s="1"/>
  <c r="X473" i="1"/>
  <c r="Y473" i="1" s="1"/>
  <c r="X474" i="1"/>
  <c r="Y474" i="1" s="1"/>
  <c r="X475" i="1"/>
  <c r="Y475" i="1" s="1"/>
  <c r="X628" i="1"/>
  <c r="Y628" i="1" s="1"/>
  <c r="X629" i="1"/>
  <c r="Y629" i="1" s="1"/>
  <c r="X630" i="1"/>
  <c r="Y630" i="1" s="1"/>
  <c r="X631" i="1"/>
  <c r="Y631" i="1" s="1"/>
  <c r="X476" i="1"/>
  <c r="Y476" i="1" s="1"/>
  <c r="X422" i="1"/>
  <c r="Y422" i="1" s="1"/>
  <c r="X423" i="1"/>
  <c r="Y423" i="1" s="1"/>
  <c r="X424" i="1"/>
  <c r="Y424" i="1" s="1"/>
  <c r="X425" i="1"/>
  <c r="Y425" i="1" s="1"/>
  <c r="X426" i="1"/>
  <c r="Y426" i="1" s="1"/>
  <c r="X477" i="1"/>
  <c r="Y477" i="1" s="1"/>
  <c r="X478" i="1"/>
  <c r="Y478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632" i="1"/>
  <c r="Y632" i="1" s="1"/>
  <c r="X433" i="1"/>
  <c r="Y433" i="1" s="1"/>
  <c r="X434" i="1"/>
  <c r="Y434" i="1" s="1"/>
  <c r="X633" i="1"/>
  <c r="Y633" i="1" s="1"/>
  <c r="X545" i="1"/>
  <c r="Y545" i="1" s="1"/>
  <c r="X435" i="1"/>
  <c r="Y435" i="1" s="1"/>
  <c r="X436" i="1"/>
  <c r="Y436" i="1" s="1"/>
  <c r="X437" i="1"/>
  <c r="Y437" i="1" s="1"/>
  <c r="X438" i="1"/>
  <c r="Y438" i="1" s="1"/>
  <c r="X634" i="1"/>
  <c r="Y634" i="1" s="1"/>
  <c r="X439" i="1"/>
  <c r="Y439" i="1" s="1"/>
  <c r="X635" i="1"/>
  <c r="Y635" i="1" s="1"/>
  <c r="X440" i="1"/>
  <c r="Y440" i="1" s="1"/>
  <c r="X441" i="1"/>
  <c r="Y441" i="1" s="1"/>
  <c r="X479" i="1"/>
  <c r="Y479" i="1" s="1"/>
  <c r="X636" i="1"/>
  <c r="Y636" i="1" s="1"/>
  <c r="X637" i="1"/>
  <c r="Y637" i="1" s="1"/>
  <c r="X546" i="1"/>
  <c r="Y546" i="1" s="1"/>
  <c r="X547" i="1"/>
  <c r="Y547" i="1" s="1"/>
  <c r="X548" i="1"/>
  <c r="Y548" i="1" s="1"/>
  <c r="X480" i="1"/>
  <c r="Y480" i="1" s="1"/>
  <c r="X695" i="1"/>
  <c r="Y695" i="1" s="1"/>
  <c r="X696" i="1"/>
  <c r="Y696" i="1" s="1"/>
  <c r="X829" i="1"/>
  <c r="Y829" i="1" s="1"/>
  <c r="X549" i="1"/>
  <c r="Y549" i="1" s="1"/>
  <c r="X550" i="1"/>
  <c r="Y55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830" i="1"/>
  <c r="Y830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831" i="1"/>
  <c r="Y831" i="1" s="1"/>
  <c r="X832" i="1"/>
  <c r="Y832" i="1" s="1"/>
  <c r="X501" i="1"/>
  <c r="Y501" i="1" s="1"/>
  <c r="X502" i="1"/>
  <c r="Y502" i="1" s="1"/>
  <c r="X503" i="1"/>
  <c r="Y503" i="1" s="1"/>
  <c r="X551" i="1"/>
  <c r="Y551" i="1" s="1"/>
  <c r="X697" i="1"/>
  <c r="Y697" i="1" s="1"/>
  <c r="X504" i="1"/>
  <c r="Y504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833" i="1"/>
  <c r="Y833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638" i="1"/>
  <c r="Y638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639" i="1"/>
  <c r="Y639" i="1" s="1"/>
  <c r="X640" i="1"/>
  <c r="Y640" i="1" s="1"/>
  <c r="X698" i="1"/>
  <c r="Y698" i="1" s="1"/>
  <c r="X699" i="1"/>
  <c r="Y699" i="1" s="1"/>
  <c r="X700" i="1"/>
  <c r="Y700" i="1" s="1"/>
  <c r="X584" i="1"/>
  <c r="Y584" i="1" s="1"/>
  <c r="X585" i="1"/>
  <c r="Y585" i="1" s="1"/>
  <c r="X586" i="1"/>
  <c r="Y586" i="1" s="1"/>
  <c r="X587" i="1"/>
  <c r="Y587" i="1" s="1"/>
  <c r="X588" i="1"/>
  <c r="Y588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834" i="1"/>
  <c r="Y834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660" i="1"/>
  <c r="Y660" i="1" s="1"/>
  <c r="X661" i="1"/>
  <c r="Y661" i="1" s="1"/>
  <c r="X662" i="1"/>
  <c r="Y662" i="1" s="1"/>
  <c r="X663" i="1"/>
  <c r="Y663" i="1" s="1"/>
  <c r="X835" i="1"/>
  <c r="Y835" i="1" s="1"/>
  <c r="X701" i="1"/>
  <c r="Y701" i="1" s="1"/>
  <c r="X664" i="1"/>
  <c r="Y664" i="1" s="1"/>
  <c r="X665" i="1"/>
  <c r="Y665" i="1" s="1"/>
  <c r="X666" i="1"/>
  <c r="Y666" i="1" s="1"/>
  <c r="X667" i="1"/>
  <c r="Y667" i="1" s="1"/>
  <c r="X668" i="1"/>
  <c r="Y668" i="1" s="1"/>
  <c r="X836" i="1"/>
  <c r="Y836" i="1" s="1"/>
  <c r="X837" i="1"/>
  <c r="Y837" i="1" s="1"/>
  <c r="X838" i="1"/>
  <c r="Y838" i="1" s="1"/>
  <c r="X839" i="1"/>
  <c r="Y839" i="1" s="1"/>
  <c r="X840" i="1"/>
  <c r="Y840" i="1" s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716" i="1"/>
  <c r="Y716" i="1" s="1"/>
  <c r="X717" i="1"/>
  <c r="Y717" i="1" s="1"/>
  <c r="X841" i="1"/>
  <c r="Y841" i="1" s="1"/>
  <c r="X842" i="1"/>
  <c r="Y842" i="1" s="1"/>
  <c r="X718" i="1"/>
  <c r="Y718" i="1" s="1"/>
  <c r="X719" i="1"/>
  <c r="Y719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 s="1"/>
  <c r="X736" i="1"/>
  <c r="Y736" i="1" s="1"/>
  <c r="X737" i="1"/>
  <c r="Y737" i="1" s="1"/>
  <c r="X738" i="1"/>
  <c r="Y738" i="1" s="1"/>
  <c r="X739" i="1"/>
  <c r="Y739" i="1" s="1"/>
  <c r="X740" i="1"/>
  <c r="Y740" i="1" s="1"/>
  <c r="X741" i="1"/>
  <c r="Y741" i="1" s="1"/>
  <c r="X742" i="1"/>
  <c r="Y742" i="1" s="1"/>
  <c r="X743" i="1"/>
  <c r="Y743" i="1" s="1"/>
  <c r="X744" i="1"/>
  <c r="Y744" i="1" s="1"/>
  <c r="X745" i="1"/>
  <c r="Y745" i="1" s="1"/>
  <c r="X746" i="1"/>
  <c r="Y746" i="1" s="1"/>
  <c r="X747" i="1"/>
  <c r="Y747" i="1" s="1"/>
  <c r="X748" i="1"/>
  <c r="Y748" i="1" s="1"/>
  <c r="X749" i="1"/>
  <c r="Y749" i="1" s="1"/>
  <c r="X750" i="1"/>
  <c r="Y750" i="1" s="1"/>
  <c r="X751" i="1"/>
  <c r="Y751" i="1" s="1"/>
  <c r="X752" i="1"/>
  <c r="Y752" i="1" s="1"/>
  <c r="X843" i="1"/>
  <c r="Y843" i="1" s="1"/>
  <c r="X753" i="1"/>
  <c r="Y753" i="1" s="1"/>
  <c r="X754" i="1"/>
  <c r="Y754" i="1" s="1"/>
  <c r="X755" i="1"/>
  <c r="Y755" i="1" s="1"/>
  <c r="X756" i="1"/>
  <c r="Y756" i="1" s="1"/>
  <c r="X757" i="1"/>
  <c r="Y757" i="1" s="1"/>
  <c r="X758" i="1"/>
  <c r="Y758" i="1" s="1"/>
  <c r="X759" i="1"/>
  <c r="Y759" i="1" s="1"/>
  <c r="X760" i="1"/>
  <c r="Y760" i="1" s="1"/>
  <c r="X761" i="1"/>
  <c r="Y761" i="1" s="1"/>
  <c r="X844" i="1"/>
  <c r="Y844" i="1" s="1"/>
  <c r="X845" i="1"/>
  <c r="Y845" i="1" s="1"/>
  <c r="X846" i="1"/>
  <c r="Y846" i="1" s="1"/>
  <c r="X847" i="1"/>
  <c r="Y847" i="1" s="1"/>
  <c r="X848" i="1"/>
  <c r="Y848" i="1" s="1"/>
  <c r="X849" i="1"/>
  <c r="Y849" i="1" s="1"/>
  <c r="X850" i="1"/>
  <c r="Y850" i="1" s="1"/>
  <c r="X851" i="1"/>
  <c r="Y851" i="1" s="1"/>
  <c r="X852" i="1"/>
  <c r="Y852" i="1" s="1"/>
  <c r="X853" i="1"/>
  <c r="Y853" i="1" s="1"/>
  <c r="X854" i="1"/>
  <c r="Y854" i="1" s="1"/>
  <c r="X855" i="1"/>
  <c r="Y855" i="1" s="1"/>
  <c r="X856" i="1"/>
  <c r="Y856" i="1" s="1"/>
  <c r="X857" i="1"/>
  <c r="Y857" i="1" s="1"/>
  <c r="X858" i="1"/>
  <c r="Y858" i="1" s="1"/>
  <c r="X859" i="1"/>
  <c r="Y859" i="1" s="1"/>
  <c r="X860" i="1"/>
  <c r="Y860" i="1" s="1"/>
  <c r="X861" i="1"/>
  <c r="Y861" i="1" s="1"/>
  <c r="X862" i="1"/>
  <c r="Y862" i="1" s="1"/>
  <c r="X863" i="1"/>
  <c r="Y863" i="1" s="1"/>
  <c r="X864" i="1"/>
  <c r="Y864" i="1" s="1"/>
  <c r="X865" i="1"/>
  <c r="Y865" i="1" s="1"/>
  <c r="X866" i="1"/>
  <c r="Y866" i="1" s="1"/>
  <c r="X867" i="1"/>
  <c r="Y867" i="1" s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877" i="1"/>
  <c r="Y877" i="1" s="1"/>
  <c r="X878" i="1"/>
  <c r="Y878" i="1" s="1"/>
  <c r="X879" i="1"/>
  <c r="Y879" i="1" s="1"/>
  <c r="X880" i="1"/>
  <c r="Y880" i="1" s="1"/>
  <c r="X881" i="1"/>
  <c r="Y881" i="1" s="1"/>
  <c r="X882" i="1"/>
  <c r="Y882" i="1" s="1"/>
  <c r="X883" i="1"/>
  <c r="Y883" i="1" s="1"/>
  <c r="X884" i="1"/>
  <c r="Y884" i="1" s="1"/>
  <c r="X885" i="1"/>
  <c r="Y885" i="1" s="1"/>
  <c r="X886" i="1"/>
  <c r="Y886" i="1" s="1"/>
  <c r="X887" i="1"/>
  <c r="Y887" i="1" s="1"/>
  <c r="X888" i="1"/>
  <c r="Y888" i="1" s="1"/>
  <c r="X889" i="1"/>
  <c r="Y889" i="1" s="1"/>
  <c r="X890" i="1"/>
  <c r="Y890" i="1" s="1"/>
  <c r="X891" i="1"/>
  <c r="Y891" i="1" s="1"/>
  <c r="X892" i="1"/>
  <c r="Y892" i="1" s="1"/>
  <c r="Y315" i="1"/>
  <c r="B63" i="23" l="1"/>
  <c r="B61" i="23" l="1"/>
  <c r="B62" i="23"/>
  <c r="B60" i="23"/>
  <c r="B54" i="23" l="1"/>
  <c r="B55" i="23"/>
  <c r="B53" i="23"/>
  <c r="C54" i="23" l="1"/>
  <c r="C53" i="23"/>
  <c r="C55" i="23"/>
  <c r="B56" i="23"/>
  <c r="B50" i="23"/>
  <c r="B49" i="23"/>
  <c r="B41" i="23"/>
  <c r="B42" i="23"/>
  <c r="B43" i="23"/>
  <c r="B44" i="23"/>
  <c r="B45" i="23"/>
  <c r="B40" i="23"/>
  <c r="B32" i="23"/>
  <c r="B33" i="23"/>
  <c r="B34" i="23"/>
  <c r="B35" i="23"/>
  <c r="B36" i="23"/>
  <c r="B31" i="23"/>
  <c r="B27" i="23"/>
  <c r="B26" i="23"/>
  <c r="B19" i="23"/>
  <c r="B20" i="23"/>
  <c r="B21" i="23"/>
  <c r="B22" i="23"/>
  <c r="B18" i="23"/>
  <c r="B11" i="23"/>
  <c r="B12" i="23"/>
  <c r="B13" i="23"/>
  <c r="B14" i="23"/>
  <c r="B10" i="23"/>
  <c r="B3" i="23"/>
  <c r="B4" i="23"/>
  <c r="B5" i="23"/>
  <c r="B6" i="23"/>
  <c r="B2" i="23"/>
  <c r="C49" i="23" l="1"/>
  <c r="C50" i="23"/>
  <c r="C44" i="23"/>
  <c r="C31" i="23"/>
  <c r="C32" i="23"/>
  <c r="C35" i="23"/>
  <c r="C36" i="23"/>
  <c r="C43" i="23"/>
  <c r="C34" i="23"/>
  <c r="C40" i="23"/>
  <c r="C42" i="23"/>
  <c r="C33" i="23"/>
  <c r="C45" i="23"/>
  <c r="C41" i="23"/>
  <c r="B37" i="23"/>
  <c r="B46" i="23"/>
  <c r="C27" i="23" l="1"/>
  <c r="C26" i="23"/>
  <c r="C20" i="23"/>
  <c r="C22" i="23"/>
  <c r="C19" i="23"/>
  <c r="C11" i="23"/>
  <c r="C12" i="23"/>
  <c r="C14" i="23"/>
  <c r="C21" i="23"/>
  <c r="C3" i="23"/>
  <c r="C13" i="23"/>
  <c r="B23" i="23"/>
  <c r="B28" i="23"/>
  <c r="B7" i="23"/>
  <c r="B15" i="23"/>
  <c r="C18" i="23"/>
  <c r="C5" i="23"/>
  <c r="C10" i="23"/>
  <c r="C2" i="23"/>
  <c r="C6" i="23"/>
  <c r="C4" i="23"/>
</calcChain>
</file>

<file path=xl/sharedStrings.xml><?xml version="1.0" encoding="utf-8"?>
<sst xmlns="http://schemas.openxmlformats.org/spreadsheetml/2006/main" count="20348" uniqueCount="1131">
  <si>
    <t>MED-SUL</t>
  </si>
  <si>
    <t>YOM4</t>
  </si>
  <si>
    <t>BM86</t>
  </si>
  <si>
    <t>Y</t>
  </si>
  <si>
    <t>X</t>
  </si>
  <si>
    <t>N/A</t>
  </si>
  <si>
    <t>N</t>
  </si>
  <si>
    <t>MED-NOR</t>
  </si>
  <si>
    <t>YOI3</t>
  </si>
  <si>
    <t>BM89</t>
  </si>
  <si>
    <t>SIM</t>
  </si>
  <si>
    <t>MED-CEN</t>
  </si>
  <si>
    <t>CB - CONSUMED BILLABLE</t>
  </si>
  <si>
    <t>D - RETURN WITHOUT CONSUMPTION</t>
  </si>
  <si>
    <t>MED-SUP</t>
  </si>
  <si>
    <t>IRMANDADE DA SANTA CASA D</t>
  </si>
  <si>
    <t>MED-RIO</t>
  </si>
  <si>
    <t>MED-CAM</t>
  </si>
  <si>
    <t>A7B10000049021</t>
  </si>
  <si>
    <t>X - NOT RECEIVED</t>
  </si>
  <si>
    <t>FLEURY SA.</t>
  </si>
  <si>
    <t>DIAGNOSTICOS DA AMERICA S</t>
  </si>
  <si>
    <t>BM84</t>
  </si>
  <si>
    <t>INSTITUTO HERMES PARDINI</t>
  </si>
  <si>
    <t>LABORATORIO SABIN DE ANAL</t>
  </si>
  <si>
    <t>PREVENT SENIOR PRIVATE OP</t>
  </si>
  <si>
    <t>Batch ID</t>
  </si>
  <si>
    <t>Ordem</t>
  </si>
  <si>
    <t>Tipo ordem de vendas</t>
  </si>
  <si>
    <t>Centro</t>
  </si>
  <si>
    <t>Data Consumo</t>
  </si>
  <si>
    <t>Destinação Mat.</t>
  </si>
  <si>
    <t>Repairable part</t>
  </si>
  <si>
    <t>Retornavel</t>
  </si>
  <si>
    <t>Garantia</t>
  </si>
  <si>
    <t>SCO List</t>
  </si>
  <si>
    <t>Nome 1</t>
  </si>
  <si>
    <t>CSE Responsável</t>
  </si>
  <si>
    <t>Material</t>
  </si>
  <si>
    <t>Texto breve material</t>
  </si>
  <si>
    <t>NF Env. Cliente</t>
  </si>
  <si>
    <t>Data NF Cliente</t>
  </si>
  <si>
    <t>Núm Série Saída</t>
  </si>
  <si>
    <t>NF Retorno</t>
  </si>
  <si>
    <t>Data NF Retorno</t>
  </si>
  <si>
    <t>Dias em Campo</t>
  </si>
  <si>
    <t>Faixa de Dias em Campo</t>
  </si>
  <si>
    <t>Ações Necessárias</t>
  </si>
  <si>
    <t>VIVO/VITRO</t>
  </si>
  <si>
    <t>Regional</t>
  </si>
  <si>
    <t>NÃO</t>
  </si>
  <si>
    <t>GARANTIA</t>
  </si>
  <si>
    <t>CONFIRMAR NÃO RECEBIMENTO DO CSE</t>
  </si>
  <si>
    <t>NEW</t>
  </si>
  <si>
    <t>Valor R$</t>
  </si>
  <si>
    <t>V - LEFT ON NOTIFICATION</t>
  </si>
  <si>
    <t>SEM DESTINAÇÃO</t>
  </si>
  <si>
    <t>NOTRE DAME INTERMEDICA SA</t>
  </si>
  <si>
    <t>2. 11 a 20 dias</t>
  </si>
  <si>
    <t>CCC/CAM</t>
  </si>
  <si>
    <t>CCC/NOR</t>
  </si>
  <si>
    <t>CCC/RIO</t>
  </si>
  <si>
    <t>Soma de Valor R$</t>
  </si>
  <si>
    <t>Contagem de Batch ID</t>
  </si>
  <si>
    <t>Ferramenta</t>
  </si>
  <si>
    <t>1. 1 a 10 dias</t>
  </si>
  <si>
    <t>4. 31 a 60 dias</t>
  </si>
  <si>
    <t>3. 21 a 30 dias</t>
  </si>
  <si>
    <t>5.&gt; 60 dias</t>
  </si>
  <si>
    <t xml:space="preserve"> SOLICITAÇÃO DE COLETA</t>
  </si>
  <si>
    <t xml:space="preserve"> DESTINAÇÃO/SOLICITAÇÃO DE COLETA</t>
  </si>
  <si>
    <t xml:space="preserve">Total </t>
  </si>
  <si>
    <t>Tab 1 - Faixa Tempo em Valor</t>
  </si>
  <si>
    <t>Tab 2 - Faixa Tempo em Campo</t>
  </si>
  <si>
    <t>Tab 3 - Destinação</t>
  </si>
  <si>
    <t xml:space="preserve">Tab 4 - Ações Necessarias </t>
  </si>
  <si>
    <t>Total REG</t>
  </si>
  <si>
    <t xml:space="preserve">Tab 5 - Total Regional </t>
  </si>
  <si>
    <t xml:space="preserve">Tab 6 - Total Valor  </t>
  </si>
  <si>
    <t>Part Number</t>
  </si>
  <si>
    <t xml:space="preserve">Especial </t>
  </si>
  <si>
    <t>IN-VITRO</t>
  </si>
  <si>
    <t>IN-VIVO</t>
  </si>
  <si>
    <t>ITEM ESPECIAL</t>
  </si>
  <si>
    <t>Total</t>
  </si>
  <si>
    <t>RETORNAVEL</t>
  </si>
  <si>
    <t xml:space="preserve">Tab 6 - Item especial  </t>
  </si>
  <si>
    <t>HOSPITAL DAS CLINICAS DA</t>
  </si>
  <si>
    <t>(vazio)</t>
  </si>
  <si>
    <t>HOSPITAL ALVORADA TAGUATI</t>
  </si>
  <si>
    <t>ASSOCIACAO HOSPITALAR MOI</t>
  </si>
  <si>
    <t>IMPAR SERVICOS HOSPITALAR</t>
  </si>
  <si>
    <t>RISK COVERAGE</t>
  </si>
  <si>
    <t>33090406 - BRUNO HENRIQUE GODOI LOURENCO</t>
  </si>
  <si>
    <t>33835471 - Maiorano de Lima Felipe</t>
  </si>
  <si>
    <t>33836280 - Lira Mariano Leal Lucas</t>
  </si>
  <si>
    <t>33090190 - ARTHUR DE CARVALHO NETO</t>
  </si>
  <si>
    <t>33045639 - BRUNO SERRADOURADA DE SOUZA</t>
  </si>
  <si>
    <t>33033945 - EVERTON CARLOS DA SILVA ALVES</t>
  </si>
  <si>
    <t>33834713 - Pedro Alves da Silva Diego</t>
  </si>
  <si>
    <t>AMARAL COSTA MEDICINA</t>
  </si>
  <si>
    <t>33032810 - WILSON BUENO JUNIOR</t>
  </si>
  <si>
    <t>33090348 - ANDRE CARLOS SCHULZ</t>
  </si>
  <si>
    <t>33090656 - GABRIEL DE SOUSA</t>
  </si>
  <si>
    <t>33090895 - MITCHEL HAJIME MARTINS MIYASHIRO</t>
  </si>
  <si>
    <t>33090219 - LUCAS DE SOUZA LESSA</t>
  </si>
  <si>
    <t>33044911 - EPONINO FERREIRA DA COSTA JUNIOR</t>
  </si>
  <si>
    <t>33090505 - MATHEUS FIGUEIREDO</t>
  </si>
  <si>
    <t>33053731 - MARCEL CAMPOS ROCHA</t>
  </si>
  <si>
    <t>33090489 - Brenda Ferreira Alves</t>
  </si>
  <si>
    <t>33032855 - EDSON FERREIRA RIBEIRO</t>
  </si>
  <si>
    <t>33090342 - JACKSON DA CUNHA SANTOS FILHO</t>
  </si>
  <si>
    <t>SP THERMAL ELECTRIC DEVICE LRD</t>
  </si>
  <si>
    <t>33051587 - VITOR MALVESTE ITO</t>
  </si>
  <si>
    <t>33000626 - JUCELIO MARCOS CARDOZO</t>
  </si>
  <si>
    <t>33090619 - FELIPE VITAL FIALHO</t>
  </si>
  <si>
    <t>33090709 - ELOISIO HERMENEGILDO FERNANDES</t>
  </si>
  <si>
    <t>FUND. INST. DE PESQ. E ES</t>
  </si>
  <si>
    <t>33040927 - LUIZ PAULO BARBOSA DE SOUZA</t>
  </si>
  <si>
    <t>NUCLEAR CDI SOCIEDADE SIM</t>
  </si>
  <si>
    <t>33054415 - WAGNER LUIZ LOPES DA SILVA</t>
  </si>
  <si>
    <t>FUNDO ESTADUAL DE SAUDE D</t>
  </si>
  <si>
    <t>CIENTIFICALAB PRODUTOS</t>
  </si>
  <si>
    <t>CCC/SUP</t>
  </si>
  <si>
    <t>33038213 - ALEXANDRE DOS SANTOS GOMES RISCADO</t>
  </si>
  <si>
    <t>33835762 - Ventura Leite Gabriel</t>
  </si>
  <si>
    <t>33032801 - MARCELO NASCIMENTO ALEIXO</t>
  </si>
  <si>
    <t>33090659 - KENNY VELTEN</t>
  </si>
  <si>
    <t>33090420 - LUIS FERNANDO SOUZA DA SILVA</t>
  </si>
  <si>
    <t>33053578 - JULIO CONFORTO</t>
  </si>
  <si>
    <t>33054727 - VICTOR PINTO REALE</t>
  </si>
  <si>
    <t>CENTRO DE DIAGNOSTICO POR</t>
  </si>
  <si>
    <t>33090345 - Camila lopes de oliveira</t>
  </si>
  <si>
    <t>33044788 - LUIS HENRIQUE GOMES TOLEDO</t>
  </si>
  <si>
    <t>33835736 - da Silva Lima José Amaro</t>
  </si>
  <si>
    <t>33090799 - ICARO FERNANDO FONSECA BRAGA</t>
  </si>
  <si>
    <t>33090572 - JOAO PAULO DO NASCIMENTO AZEVEDO</t>
  </si>
  <si>
    <t>33090096 - RAUL VAZ DE PAULA</t>
  </si>
  <si>
    <t>DOCUMENTA CLINICA RADIOLO</t>
  </si>
  <si>
    <t>ASSOCIACAO DAS PIONEIRAS</t>
  </si>
  <si>
    <t>33090602 - JARIO DOS SANTOS LOPES JUNIOR</t>
  </si>
  <si>
    <t>PRO SAUDE - ASSOCIACAO BE</t>
  </si>
  <si>
    <t>SOCIEDADE LITERARIA E CAR</t>
  </si>
  <si>
    <t>LABORATORIO MARCELO MAGAL</t>
  </si>
  <si>
    <t>33044865 - PAULO FERNANDO KARLING</t>
  </si>
  <si>
    <t>33090819 - RAPHAEL DA SILVA DANTAS</t>
  </si>
  <si>
    <t>INSTITUICAO ADVENTISTA CE</t>
  </si>
  <si>
    <t>33090338 - LUIZ HENRIQUE MEIRELES HACKBART</t>
  </si>
  <si>
    <t>LOCKING HANDLE</t>
  </si>
  <si>
    <t>SP LAMP ASSY HALOGEN BULB</t>
  </si>
  <si>
    <t>NS1319</t>
  </si>
  <si>
    <t>CCC/SUL</t>
  </si>
  <si>
    <t>33837522 - De Castro Thiago Felipe</t>
  </si>
  <si>
    <t>ANGIOCORPORE - INSTITUTO</t>
  </si>
  <si>
    <t>33090742 - FRANCO DO NASCIMENTO</t>
  </si>
  <si>
    <t>SAO MARCOS - SAUDE E MEDI</t>
  </si>
  <si>
    <t>33054958 - MATHEUS LOPES DE SOUZA PINTO</t>
  </si>
  <si>
    <t>33053524 - ANDERSON DINIZ LAMAS DE FARIA</t>
  </si>
  <si>
    <t>33044737 - LEANDRO DA SILVA CARDOSO</t>
  </si>
  <si>
    <t>CCC/CEN</t>
  </si>
  <si>
    <t>CENTRO CLINICO SAMAMBAIA</t>
  </si>
  <si>
    <t>MARINGA MEDICINA NUCLEAR</t>
  </si>
  <si>
    <t>33090458 - VICTOR FERRAZ SANTAMARIA</t>
  </si>
  <si>
    <t>SANTA CASA DE MISERICORDI</t>
  </si>
  <si>
    <t>33013829 - SERGIO MARTINS PAES</t>
  </si>
  <si>
    <t>33020695 - HEITOR HIROMI KIMURA</t>
  </si>
  <si>
    <t>33836892 - de Oliveira Perfister Samuel</t>
  </si>
  <si>
    <t>RUGGERI &amp; PIVA LTDA.</t>
  </si>
  <si>
    <t>33090343 - FLAVIO HENRIQUE RODRIGUES LEME</t>
  </si>
  <si>
    <t>33001882 - ALBERTO BALDUINO RAMBO</t>
  </si>
  <si>
    <t>LABORATORIO PADRAO SA.</t>
  </si>
  <si>
    <t>33090152 - DAVID CORDEIRO</t>
  </si>
  <si>
    <t>33833067 - Carlos Cozza Filho Antonio</t>
  </si>
  <si>
    <t>LABORATORIO DE PATOLOGIA</t>
  </si>
  <si>
    <t>HOSPITAL ALEMAO OSWALDO C</t>
  </si>
  <si>
    <t>SAO MARCOS RADIOLOGIA SOC</t>
  </si>
  <si>
    <t>33051798 - MAURICI FERREIRA DE ABREU</t>
  </si>
  <si>
    <t>33090809 - JONATHAN SILVA DE OLIVEIRA</t>
  </si>
  <si>
    <t>BOARD D-916 CPU</t>
  </si>
  <si>
    <t>P15A FAN CORE ASM (ERP2015)</t>
  </si>
  <si>
    <t>33090730 - BRUNO JOSE DOS SANTOS</t>
  </si>
  <si>
    <t>UNIMED DE BAURU COOP. DE</t>
  </si>
  <si>
    <t>33834869 - Baptista da Silva Leal Aryoswaldo</t>
  </si>
  <si>
    <t>ASSOCIACAO LAR SAO FRANCI</t>
  </si>
  <si>
    <t>33044939 - MARCO AURELIO BARBOSA DA SILVA</t>
  </si>
  <si>
    <t>33054527 - PAULO DE TARSO GONCALVES DE LIMA</t>
  </si>
  <si>
    <t>CURA - CENTRO DE ULTRASSO</t>
  </si>
  <si>
    <t>33045094 - BERNARDO DEPS ALMEIDA</t>
  </si>
  <si>
    <t>SOCIEDADE BENEF ISRAELITA</t>
  </si>
  <si>
    <t>REAL HOSPITAL PORTUGUES D</t>
  </si>
  <si>
    <t>33054305 - THIAGO JOSE PIERRE TAVARES</t>
  </si>
  <si>
    <t>33048456 - VICTOR MATSUMOTO TOMINAGA</t>
  </si>
  <si>
    <t>CLINICA DE IMAGENS RADIOL</t>
  </si>
  <si>
    <t>PAR GV DIAGNOSTICO E IMAG</t>
  </si>
  <si>
    <t>33012691 - ARTUR JOSE BORGES PEREIRA</t>
  </si>
  <si>
    <t>33054075 - LEANDRO ALVES XAVIER</t>
  </si>
  <si>
    <t>33049855 - ALAN CESAR STADNICK</t>
  </si>
  <si>
    <t>TOPIMAGEM DIAGNOSTICO</t>
  </si>
  <si>
    <t>33049526 - GUSTAVO DE HOLANDA CARLOS</t>
  </si>
  <si>
    <t>33038497 - FERNANDO BERNARDI VILELA</t>
  </si>
  <si>
    <t>33090076 - ODINEIA SOUZA SANTOS</t>
  </si>
  <si>
    <t>NW16 High Load Clamp</t>
  </si>
  <si>
    <t>CLOT SENSOR ASSEMBLY</t>
  </si>
  <si>
    <t>PIPETTE ASSY (CA-600)</t>
  </si>
  <si>
    <t>SP DCM HYBRID ASSY</t>
  </si>
  <si>
    <t>501 DIMN RXL VCCM PMP</t>
  </si>
  <si>
    <t>REAGENT PROBE TIP(2)</t>
  </si>
  <si>
    <t>PIERCER NO.20</t>
  </si>
  <si>
    <t>MEB Power Sub Systm Chassis SymbiaE</t>
  </si>
  <si>
    <t>Silicon O Ring BS236</t>
  </si>
  <si>
    <t>NS35422</t>
  </si>
  <si>
    <t>A7B10000053872</t>
  </si>
  <si>
    <t>33090765 - DANIEL DE ANDRADE</t>
  </si>
  <si>
    <t>33051417 - THIAGO RODRIGUES DE ARAUJO</t>
  </si>
  <si>
    <t>RAD RADIOLOGIA DIAGNOSTIC</t>
  </si>
  <si>
    <t>33003010 - ADEMILSON GABRIEL DA SILVA</t>
  </si>
  <si>
    <t>33090121 - WARLEY MELO DE MOTA</t>
  </si>
  <si>
    <t>33044709 - GLAUCO SANTORO BRAGA</t>
  </si>
  <si>
    <t>33090671 - THIAGO ORSINI DE CASTRO ZORZI GARCIA</t>
  </si>
  <si>
    <t>33003116 - HEITOR ALVES VERAS</t>
  </si>
  <si>
    <t>33015527 - GETULIO SOUSA DOS SANTOS</t>
  </si>
  <si>
    <t>REDE MORIAH SAUDE LTDA.</t>
  </si>
  <si>
    <t>33090449 - UEIDER RIBEIRO DE SOUZA</t>
  </si>
  <si>
    <t>33835637 - Alves de Souza Neto Juvenal</t>
  </si>
  <si>
    <t>33090766 - VICTOR BRITO DE GODOI</t>
  </si>
  <si>
    <t>33012741 - ALAN RIBAS OLIVEIRA DA SILVA</t>
  </si>
  <si>
    <t>LNA SLT DIAGNOSTICOS MEDI</t>
  </si>
  <si>
    <t>33044801 - RAFAEL NARCISO JURAITI</t>
  </si>
  <si>
    <t>33090825 - ROBERTO LUIZ BACH</t>
  </si>
  <si>
    <t>PROLAPAC LABORATORIOS DE</t>
  </si>
  <si>
    <t>33090594 - ARTHUR CESAR DI CARLANTONIO</t>
  </si>
  <si>
    <t>ASSOCIACAO FUNDO DE INCEN</t>
  </si>
  <si>
    <t>MEDICAL LABOR. ANALISES</t>
  </si>
  <si>
    <t>33090305 - GABRIEL CYSNEIROS BEZERRA CARVALHO OLIVEIRA</t>
  </si>
  <si>
    <t>MINISTERIO DA SAUDE</t>
  </si>
  <si>
    <t>SPDM - ASSOCIACAO PAULIST</t>
  </si>
  <si>
    <t>PLANI DIAGNOSTICOS MEDICO</t>
  </si>
  <si>
    <t>UNIMED DE JABOTICABAL COO</t>
  </si>
  <si>
    <t>CLINICA DE ULTRASONOGRAFI</t>
  </si>
  <si>
    <t>33044909 - FERNANDO PERRELLI ATTUY</t>
  </si>
  <si>
    <t>CENTERLAB CENTRAL DE</t>
  </si>
  <si>
    <t>SP PUMP DISPLACEMENT 1000 UL</t>
  </si>
  <si>
    <t>SPINE MATRIX 18 MR COIL 1.5T</t>
  </si>
  <si>
    <t>SP PUMP DISPLACEMENT 2000 UL</t>
  </si>
  <si>
    <t>KIT, THERMAL ELECTRONIC DEVICE</t>
  </si>
  <si>
    <t>AXXESS 60 ETL A CABLE MSUP</t>
  </si>
  <si>
    <t>LEAKAGE CURRENT ADAPTER</t>
  </si>
  <si>
    <t>Sumitomo 20M gas line with 90 deg e</t>
  </si>
  <si>
    <t>NS12428</t>
  </si>
  <si>
    <t>*S1364*</t>
  </si>
  <si>
    <t>NS4927</t>
  </si>
  <si>
    <t>NS-</t>
  </si>
  <si>
    <t>NS--</t>
  </si>
  <si>
    <t>SFS07361</t>
  </si>
  <si>
    <t>35L19G72C</t>
  </si>
  <si>
    <t>S1088</t>
  </si>
  <si>
    <t>MEDRADIUS CLINICA DE MEDI</t>
  </si>
  <si>
    <t>33090741 - SILAS MARINHO</t>
  </si>
  <si>
    <t>UNIMED DE BELEM COOPERATI</t>
  </si>
  <si>
    <t>33836658 - De Araujo Rodrigues Kaio Pedro</t>
  </si>
  <si>
    <t>SA. HOSPITAL ALIANCA</t>
  </si>
  <si>
    <t>33000505 - DALMO MOREIRA COSTA JUNIOR</t>
  </si>
  <si>
    <t>33090556 - FELIPE BIZIO</t>
  </si>
  <si>
    <t>33090492 - LEONARDO VILA BELA DE SOUZA</t>
  </si>
  <si>
    <t>LABORATORIO DIAGNOSTICO D</t>
  </si>
  <si>
    <t>33044772 - GLADSTON ALVES ELLER</t>
  </si>
  <si>
    <t>EIZO SERVICOS DE DIAGNOST</t>
  </si>
  <si>
    <t>33837224 - Martins Tristão Gustavo</t>
  </si>
  <si>
    <t>33090396 - DIOGO AGUIAR HORSTH</t>
  </si>
  <si>
    <t>33052676 - LUCIANO MILDEMBERG</t>
  </si>
  <si>
    <t>33090425 - TIAGO ZONTA</t>
  </si>
  <si>
    <t>CEDIVAR-CENTRO DE DIAGNOS</t>
  </si>
  <si>
    <t>DI IMAGEM DIAGNOSTICO INT</t>
  </si>
  <si>
    <t>INSTITUTO DE ASSISTENCIA</t>
  </si>
  <si>
    <t>DNA CENTER S/S. LTDA. EPP</t>
  </si>
  <si>
    <t>DB - MEDICINA DIAGNOSTICA</t>
  </si>
  <si>
    <t>33051376 - OTAVIO FERREIRA FRANCO</t>
  </si>
  <si>
    <t>33090759 - CARLOS EDUARDO PRADO MORELO</t>
  </si>
  <si>
    <t>LABORATORIO CEDRO LTDA.</t>
  </si>
  <si>
    <t>33090588 - EDUARDO FONSECA</t>
  </si>
  <si>
    <t>FUNDACAO SAO FRANCISCO XA</t>
  </si>
  <si>
    <t>33015474 - NEI ALBERTO DA SILVA</t>
  </si>
  <si>
    <t>US003/19/S-CONJUNTO DE MODIFICAÇÃO</t>
  </si>
  <si>
    <t>VENT WARN LABEL</t>
  </si>
  <si>
    <t>TUBO DE RAIO-X MODELO RAY-8S</t>
  </si>
  <si>
    <t>Head Matrix MR Spule</t>
  </si>
  <si>
    <t>SP RVC MODULE REAGENT PROBE</t>
  </si>
  <si>
    <t>Service plug kit, Avanto</t>
  </si>
  <si>
    <t>30M MPO-MPO 12-FIBER</t>
  </si>
  <si>
    <t>TUBE SILICONE 1/8X1/4 F73</t>
  </si>
  <si>
    <t>ADAPTERSET HV-U</t>
  </si>
  <si>
    <t>CONJUNTO MANUTENÇÃO PREVENTIVA ATELLICA</t>
  </si>
  <si>
    <t>SP PREVENTATIVE MAINTENANCE KIT IA</t>
  </si>
  <si>
    <t>THMS THREADED BODY</t>
  </si>
  <si>
    <t>SP DVS ASSY</t>
  </si>
  <si>
    <t>BRJ9030W1K</t>
  </si>
  <si>
    <t>S1019</t>
  </si>
  <si>
    <t>NSNS2108</t>
  </si>
  <si>
    <t>S0394050002</t>
  </si>
  <si>
    <t>N/S-21283</t>
  </si>
  <si>
    <t>S1346</t>
  </si>
  <si>
    <t>33044724 - DJALMA DE OLIVEIRA ARAUJO NETO</t>
  </si>
  <si>
    <t>SOCIEDADE BENEFICENTE SA.</t>
  </si>
  <si>
    <t>33090137 - MURILO DE OLIVEIRA PROVENZI</t>
  </si>
  <si>
    <t>LABORATORIO EMILIO RIBAS</t>
  </si>
  <si>
    <t>HBR MEDICAL EQUIPAMENTOS</t>
  </si>
  <si>
    <t>A7B10001126344</t>
  </si>
  <si>
    <t>CENTRO AVANCADO DE DIAGNO</t>
  </si>
  <si>
    <t>UNID. LABORATORIAL DE ALA</t>
  </si>
  <si>
    <t>MONTE TABOR CENTRO ITALO</t>
  </si>
  <si>
    <t>33054838 - GABRIELA SILVA SOARES NAKAYAMA</t>
  </si>
  <si>
    <t>A7B95001174971</t>
  </si>
  <si>
    <t>CLINICA DE MAMOGRAFIA DE</t>
  </si>
  <si>
    <t>MUNICIPIO DE ESPIRITO SAN</t>
  </si>
  <si>
    <t>33090471 - HUGO SILVA REIS</t>
  </si>
  <si>
    <t>33090760 - EDIPO NEVES SILVA</t>
  </si>
  <si>
    <t>33044722 - CARLOS ANDRE DE MELLO</t>
  </si>
  <si>
    <t>CENTRO PEDIATRICO E ORTOP</t>
  </si>
  <si>
    <t>33052557 - WESLEY SOARES DOS SANTOS</t>
  </si>
  <si>
    <t>IMAX - DIAGNOSTICO POR IM</t>
  </si>
  <si>
    <t>INSTITUTO DE DIAGNOSTICO</t>
  </si>
  <si>
    <t>33090399 - ELIAS FELICIO</t>
  </si>
  <si>
    <t>33052620 - LEANDRO FURTADO DE PAULO</t>
  </si>
  <si>
    <t>HOSPITAL VERA CRUZ SA.</t>
  </si>
  <si>
    <t>33090832 - YGOR PEREIRA BORGONOVE</t>
  </si>
  <si>
    <t>INSTITUTO DE TRAUMATOLOGI</t>
  </si>
  <si>
    <t>33048750 - VLADIMIR DE OLIVEIRA TROCHINSKI</t>
  </si>
  <si>
    <t>33044713 - ALEXANDRE DA SILVA CHIANG</t>
  </si>
  <si>
    <t>FUNDACAO UNIVERSIDADE FED</t>
  </si>
  <si>
    <t>UDI 24 HORAS LTDA.</t>
  </si>
  <si>
    <t>CLINICA DE ULTRA-SONOGRAF</t>
  </si>
  <si>
    <t>SET - SERVICO ESPECIALIZA</t>
  </si>
  <si>
    <t>33090362 - RODRIGO BARRETO</t>
  </si>
  <si>
    <t>UNIMED VITORIA COOP. DE</t>
  </si>
  <si>
    <t>ASSOCIACAO PRO ENSINO EM</t>
  </si>
  <si>
    <t>33090737 - JOAO MARCOS BORGES</t>
  </si>
  <si>
    <t>CLINICA MEDICA INST.</t>
  </si>
  <si>
    <t>SECRETARIA DA SAUDE DO ES</t>
  </si>
  <si>
    <t>HENRIQUE DESTEFANI &amp; CIA.</t>
  </si>
  <si>
    <t>33054044 - WILLIAM CABRAL GUIMARAES</t>
  </si>
  <si>
    <t>INSTITUTO FLEMING DE ANAL</t>
  </si>
  <si>
    <t>CLINICA SAO MARCOS LTDA.</t>
  </si>
  <si>
    <t>PRODAL SAUDE SA.</t>
  </si>
  <si>
    <t>33090591 - IAGO SILVA</t>
  </si>
  <si>
    <t>LABORATORIO SANTA LUCILIA</t>
  </si>
  <si>
    <t>UNILABOR LABORATORIO DE A</t>
  </si>
  <si>
    <t>HOSPITAL SANTA BARBARA BE</t>
  </si>
  <si>
    <t>CENTRO DE IMAGENS</t>
  </si>
  <si>
    <t>33090412 - WELLINGTON DE LIMA DE LIMA JUNIOR</t>
  </si>
  <si>
    <t>CABLE DATA BUS LINK-LEFT</t>
  </si>
  <si>
    <t>SP PCA TRACK MASTER ETHERNET</t>
  </si>
  <si>
    <t>SP PCA TRACK STRAIGHT COIL 250MM</t>
  </si>
  <si>
    <t>Adaptador relleno</t>
  </si>
  <si>
    <t>NW25 Clamp Low Load</t>
  </si>
  <si>
    <t>HIGHLOADCLAMPCHAIN NW-40-CC-AS</t>
  </si>
  <si>
    <t>O-RING ID158x5.33 SEC BS362 NITRILE</t>
  </si>
  <si>
    <t>FRIDGE RELEASE SCREW OR105 SUMITOMO</t>
  </si>
  <si>
    <t>Sensor nivel antena transmisora</t>
  </si>
  <si>
    <t>Kopfhoerer</t>
  </si>
  <si>
    <t>Miro Digi_MoMa service tool</t>
  </si>
  <si>
    <t>Pumpe SEP 025</t>
  </si>
  <si>
    <t>TUBING PHARMED BPT,1/8IN X 1/4IN, 1</t>
  </si>
  <si>
    <t>CARBON BRUSH SET DATA_S_F</t>
  </si>
  <si>
    <t>KIT CERTIFICATION CENTAUR</t>
  </si>
  <si>
    <t>CIPP Texas V2</t>
  </si>
  <si>
    <t>Schaltkasten</t>
  </si>
  <si>
    <t>SP PUMP ASSY WATER PRESSURE</t>
  </si>
  <si>
    <t>SP TRANSDUCER ASSY PRESSURE</t>
  </si>
  <si>
    <t>SP PCA PRESSURE SENSOR</t>
  </si>
  <si>
    <t>FIBREWASHERSMALL &gt;½</t>
  </si>
  <si>
    <t>SPLIT RING &gt;½</t>
  </si>
  <si>
    <t>ICS TOWER 11B   =!=</t>
  </si>
  <si>
    <t>SP THERMISTOR ASSY PMT HTSK</t>
  </si>
  <si>
    <t>SP PUMP ASSY WASTE TRANSFER</t>
  </si>
  <si>
    <t>KLUEVER COOLING UNIT</t>
  </si>
  <si>
    <t>Rear right End Cap w/Look</t>
  </si>
  <si>
    <t>Rear left End Cap w/Look</t>
  </si>
  <si>
    <t>Rear right End Cap w/o Look</t>
  </si>
  <si>
    <t>STOP SWITCH ASM</t>
  </si>
  <si>
    <t>Zeitrelais 24/230V 5s-100s   =D=</t>
  </si>
  <si>
    <t>W385 aCTiMAS  to LM and PDB to Charger</t>
  </si>
  <si>
    <t>W386 Haloriel Plate to LM and Charger</t>
  </si>
  <si>
    <t>FILTER SPONGE ASM_SP</t>
  </si>
  <si>
    <t>R-MIXER MIX-R1/R2 ASSY W/O MWEV</t>
  </si>
  <si>
    <t>TUBING EXTRUDED AWG#24 FEP TEFLON</t>
  </si>
  <si>
    <t>KIT, WASH SEPARATION MANIFOLD UPDAT</t>
  </si>
  <si>
    <t>SP PROBE METERING DILUTION SAMPLE</t>
  </si>
  <si>
    <t>999 1P BNC 50R 1W ST</t>
  </si>
  <si>
    <t>Kuehlung, kpl.</t>
  </si>
  <si>
    <t>S203307</t>
  </si>
  <si>
    <t>S55222</t>
  </si>
  <si>
    <t>NS11939</t>
  </si>
  <si>
    <t>S7726</t>
  </si>
  <si>
    <t>NS31060</t>
  </si>
  <si>
    <t>S1814</t>
  </si>
  <si>
    <t>8504264L34</t>
  </si>
  <si>
    <t>S1104226839007</t>
  </si>
  <si>
    <t>S2110105725</t>
  </si>
  <si>
    <t>S2110106136</t>
  </si>
  <si>
    <t>NS10526</t>
  </si>
  <si>
    <t>S1149367</t>
  </si>
  <si>
    <t>S11078</t>
  </si>
  <si>
    <t>33090189 - ROGERIO DO NASCIMENTO</t>
  </si>
  <si>
    <t>33006429 - CLAUDIO BRAGANCA VERONEZ</t>
  </si>
  <si>
    <t>33090317 - DANIEL BARBALAT QUEIROZ</t>
  </si>
  <si>
    <t>33833827 - Nascimento Junior Orlando</t>
  </si>
  <si>
    <t>A7B10001313971</t>
  </si>
  <si>
    <t>A7B10000049015</t>
  </si>
  <si>
    <t>CLINICA RADIOLOGICA CARID</t>
  </si>
  <si>
    <t>SAO LUCAS ECOMAX -CENTRO</t>
  </si>
  <si>
    <t>33090130 - FERNANDO MAURO ALCANTRA</t>
  </si>
  <si>
    <t>PATOLOGIA CLINICA DR. GER</t>
  </si>
  <si>
    <t>33090595 - BRUNO CESAR CORREA RAMOS</t>
  </si>
  <si>
    <t>LABORATORIO MEDICO DR.</t>
  </si>
  <si>
    <t>33090599 - FABIO DOS SANTOS</t>
  </si>
  <si>
    <t>PRONIL CASA DE SAUDE E PR</t>
  </si>
  <si>
    <t>33054351 - JOAO CAMILO DA SILVA JUNIOR</t>
  </si>
  <si>
    <t>IRM RESSONANCIA MAGNETICA</t>
  </si>
  <si>
    <t>SOCIEDADE BENEFICENCIA E</t>
  </si>
  <si>
    <t>A7B93000839959</t>
  </si>
  <si>
    <t>CLINICA RADIOLOGICA</t>
  </si>
  <si>
    <t>CLINICA DE IMAGENOLOGIA</t>
  </si>
  <si>
    <t>ASSOCIACAO EVANGELICA BEN</t>
  </si>
  <si>
    <t>SOCIEDADE BENEFICENTE SAO</t>
  </si>
  <si>
    <t>33050944 - FABIO AMORIM DA SILVA</t>
  </si>
  <si>
    <t>33050787 - MARCELO DE LIMA TOLEDO</t>
  </si>
  <si>
    <t>A7B95001184702</t>
  </si>
  <si>
    <t>A7B95001184703</t>
  </si>
  <si>
    <t>A7B95001184704</t>
  </si>
  <si>
    <t>A7B95001184705</t>
  </si>
  <si>
    <t>A7B95001184707</t>
  </si>
  <si>
    <t>INSTITUTO DE RADIOLOGIA D</t>
  </si>
  <si>
    <t>SECRETARIA DE SAUDE</t>
  </si>
  <si>
    <t>FUNDACAO DE BENEFICENCIA</t>
  </si>
  <si>
    <t>UNIMED-RIO EMPREENDIMENTO</t>
  </si>
  <si>
    <t>A7B10000049012</t>
  </si>
  <si>
    <t>33000435 - FABIO PONTES OLIVEIRA</t>
  </si>
  <si>
    <t>33052543 - VINICIUS AFFONSO TEIXEIRA CUNHA</t>
  </si>
  <si>
    <t>33052772 - ADRIANA PAULA FERREIRA</t>
  </si>
  <si>
    <t>CLIMAGEM LTDA. EPP.</t>
  </si>
  <si>
    <t>33044808 - RODRIGO OTAVIO DOS SANTOS MEI</t>
  </si>
  <si>
    <t>LABACLEN LABORATORIO DE A</t>
  </si>
  <si>
    <t>33836505 - Rebuli Giulliano</t>
  </si>
  <si>
    <t>HOSPITAL SANTA CATARINA</t>
  </si>
  <si>
    <t>33003353 - ALEXANDRE DE OLIVEIRA MOREIRA</t>
  </si>
  <si>
    <t>SERVICOS MED. DE DIAGNOST</t>
  </si>
  <si>
    <t>COMANDO DA AERONAUTICA</t>
  </si>
  <si>
    <t>MRI DIAGNOSTICOS LTDA.</t>
  </si>
  <si>
    <t>33048779 - GABRIEL BENTINI</t>
  </si>
  <si>
    <t>SIEMENS HEALTHCARE DIAGNÓ</t>
  </si>
  <si>
    <t>LABORATORIO MEDICO</t>
  </si>
  <si>
    <t>IMAGENS - MEDICINA</t>
  </si>
  <si>
    <t>PHD LABORATORIO CLINICO L</t>
  </si>
  <si>
    <t>R. V. BRAZAO LTDA.</t>
  </si>
  <si>
    <t>CENTRO DE IMAGEM DIAGNOST</t>
  </si>
  <si>
    <t>33031293 - JEAN LOPES DO NASCIMENTO</t>
  </si>
  <si>
    <t>33049223 - MARINILDA CORDEIRO PEREIRA</t>
  </si>
  <si>
    <t>CEDIB-CENTRO DE DIAGNOSTI</t>
  </si>
  <si>
    <t>RMNI ASSOCIADOS LTDA.</t>
  </si>
  <si>
    <t>ITAPEMA LABORATORIO DE AN</t>
  </si>
  <si>
    <t>33834697 - De Padua Silva Alexandre Henrique</t>
  </si>
  <si>
    <t>33032779 - FABIO JOSE ROSA</t>
  </si>
  <si>
    <t>LABORATORIO DE ANALISES E</t>
  </si>
  <si>
    <t>CLINICA TOMOCENTER LTDA.</t>
  </si>
  <si>
    <t>SOC. ASSISTENCIAL BANDEIR</t>
  </si>
  <si>
    <t>MEGA IMAGEM LTDA.</t>
  </si>
  <si>
    <t>33832191 - Antonio de Negreiros José</t>
  </si>
  <si>
    <t>HOSPITAL E MATERNIDADE SA</t>
  </si>
  <si>
    <t>CABIANCA &amp; ROZIN LTDA. EP</t>
  </si>
  <si>
    <t>UNIMED SJRPRETO COOPERATI</t>
  </si>
  <si>
    <t>HOSPITAL DE CARIDADE DR A</t>
  </si>
  <si>
    <t>STS SERVICO DE TRANSFUSAO</t>
  </si>
  <si>
    <t>TEC LAB MEDICINA DIAGNOST</t>
  </si>
  <si>
    <t>ENDOCLINICA DE SAO PAULO</t>
  </si>
  <si>
    <t>FUNDO MUNICIPAL DE SAUDE</t>
  </si>
  <si>
    <t>33054038 - PEDRO MESSAS GONCALVES</t>
  </si>
  <si>
    <t>ASSOCIACAO PIAUIENSE DE C</t>
  </si>
  <si>
    <t>33090745 - DANILO DE SOUZA SOARES</t>
  </si>
  <si>
    <t>LABORATORIO DE ANALISES C</t>
  </si>
  <si>
    <t>ASSOCIACAO DAS DAMAS DE</t>
  </si>
  <si>
    <t>CANS DIAGNOSTICOS LTDA.</t>
  </si>
  <si>
    <t>HOSPITAL DO TRICENTENARIO</t>
  </si>
  <si>
    <t>FUNDACAO PIO XII</t>
  </si>
  <si>
    <t>CENTRO DE MEDICINA NUCLEA</t>
  </si>
  <si>
    <t>33003232 - SILVIO LUIS PRADI</t>
  </si>
  <si>
    <t>MAGNA COMENDADOR DIAGNOST</t>
  </si>
  <si>
    <t>33090324 - SALVADOR RICARDO FRANCISCO</t>
  </si>
  <si>
    <t>33090545 - BRUNO CORTEZ</t>
  </si>
  <si>
    <t>MUNICIPIO DE FORTALEZA SE</t>
  </si>
  <si>
    <t>SP MOTOR ASSY HORIZONTAL</t>
  </si>
  <si>
    <t>Array-Shim-Vorrichtung 011</t>
  </si>
  <si>
    <t>CABO MONTADO COM CONEXÃO MODELO W558</t>
  </si>
  <si>
    <t>Bolt for lever</t>
  </si>
  <si>
    <t>Metal Seal</t>
  </si>
  <si>
    <t>MPSU 3600 completo</t>
  </si>
  <si>
    <t>APM KIT ASSY</t>
  </si>
  <si>
    <t>BR2:1213000-0  \D2 S BOARD</t>
  </si>
  <si>
    <t>PLACA D6-S-SIS-COD 013409</t>
  </si>
  <si>
    <t>HUMIDITY PACK 5</t>
  </si>
  <si>
    <t>SP PROBE METERING REAGENT</t>
  </si>
  <si>
    <t>FRONT RIGHT END CAP</t>
  </si>
  <si>
    <t>LUFTFILTER PATIENTENLÜFTER</t>
  </si>
  <si>
    <t>DICHTUNGSM. Rohrdicht PTFE   =G=</t>
  </si>
  <si>
    <t>DICHTUNGSM. LOCTITE 577         =G=</t>
  </si>
  <si>
    <t>CABO GIGABIT ETHERNET 18M</t>
  </si>
  <si>
    <t>Lubricant Stick Silicone White  /</t>
  </si>
  <si>
    <t>GREASE LITHIUM 14 OZ CARTRIDGE</t>
  </si>
  <si>
    <t>Manual coil lifting device C!</t>
  </si>
  <si>
    <t>Lifting Tool</t>
  </si>
  <si>
    <t>Tapa PS filtro aire</t>
  </si>
  <si>
    <t>NEMA IMAGE QUALITY PHANTOM</t>
  </si>
  <si>
    <t>Kit, NEMA Consumeable components</t>
  </si>
  <si>
    <t>NEMA PNT SRC HOLDING FXT</t>
  </si>
  <si>
    <t>VERIFICATION GUAGE RP400/405</t>
  </si>
  <si>
    <t>NO-BREAK 1,5 KVA BIV/115</t>
  </si>
  <si>
    <t>PIPETTE W/HEATER #2 CA-1500</t>
  </si>
  <si>
    <t>Service Plug "MAGNETOM ESSENZA" Box</t>
  </si>
  <si>
    <t>DURA 202 MV</t>
  </si>
  <si>
    <t>ASM BRAKE HANDLE</t>
  </si>
  <si>
    <t>Rechner MaRS1S.6 16RX (P013)</t>
  </si>
  <si>
    <t>FUSES F5 3A</t>
  </si>
  <si>
    <t>D880 Steuerung Ersatzteil</t>
  </si>
  <si>
    <t>Baseplate Shoulder Array Avanto</t>
  </si>
  <si>
    <t>Ratón 3-Butt. Wheelmouse USB/PS2</t>
  </si>
  <si>
    <t>L-Ring Set, 7MM ID, Pump</t>
  </si>
  <si>
    <t>ADVIA 1650/2400 CDP Peri Pump Tube</t>
  </si>
  <si>
    <t>SET PREVENTIVE MAINTENANCE 6</t>
  </si>
  <si>
    <t>FILAMENT DRIVER BOARD</t>
  </si>
  <si>
    <t>Juego cable bowden</t>
  </si>
  <si>
    <t>ASM CIDI1 ID interface collimateur</t>
  </si>
  <si>
    <t>GRUPO DE TOMAS 1,5T-2</t>
  </si>
  <si>
    <t>BUCHSENGRUPPE 1,5T-1</t>
  </si>
  <si>
    <t>Sicherungs-Set 11St.9 Werte in Box</t>
  </si>
  <si>
    <t>DISCO DE SEGURANÇA DN 1,8 BAR 40</t>
  </si>
  <si>
    <t>ANILLO COLECT. P10G</t>
  </si>
  <si>
    <t>IPU HP rp5810 Sysmex #SE000612</t>
  </si>
  <si>
    <t>FAN</t>
  </si>
  <si>
    <t>Ersatzteilkit-Formfilter</t>
  </si>
  <si>
    <t>ASM LEFT LIGHT RAIL (ECAM)</t>
  </si>
  <si>
    <t>B4264-9  HOLDER #89 RGT CUP</t>
  </si>
  <si>
    <t>H050 BE PWA</t>
  </si>
  <si>
    <t>P4-2 Phased Array XDCR_G</t>
  </si>
  <si>
    <t>Support, Trip Tray</t>
  </si>
  <si>
    <t>Bobina Breast MATRIX</t>
  </si>
  <si>
    <t>ALARM BOX</t>
  </si>
  <si>
    <t>Dichtstreifen F</t>
  </si>
  <si>
    <t>CABLE DUCT_SP</t>
  </si>
  <si>
    <t>TED REAGENT COMPARTMENT</t>
  </si>
  <si>
    <t>Thermister, Reagent Compartment Air</t>
  </si>
  <si>
    <t>CA5H PIPETTE ASSY</t>
  </si>
  <si>
    <t>SP CHUTE ASSY ORIENTATION</t>
  </si>
  <si>
    <t>STRAW, WATER LEVEL DETECTION</t>
  </si>
  <si>
    <t>RP400/RL1200 Printer Assembly</t>
  </si>
  <si>
    <t>ACTIMAS 10G</t>
  </si>
  <si>
    <t>POWER SUPPLY</t>
  </si>
  <si>
    <t>elbows for sumitomo compressor</t>
  </si>
  <si>
    <t>Jgo.manómetros SEP</t>
  </si>
  <si>
    <t>DECAPPER ENCODER SPARE ASSY</t>
  </si>
  <si>
    <t>FRU: Ecam L/R Gantry Motor &amp; Brk</t>
  </si>
  <si>
    <t>Window Rail (H2)</t>
  </si>
  <si>
    <t>D.D.ST2000NM0125 2TB,3GBIT LOCKDOWN</t>
  </si>
  <si>
    <t>Tarjeta RM X300</t>
  </si>
  <si>
    <t>CASTOR, POST., X300</t>
  </si>
  <si>
    <t>DVD-Laufwerk (SATA)</t>
  </si>
  <si>
    <t>Tubo corrugado</t>
  </si>
  <si>
    <t>Handsteckung-Kit 3T ST2-MKO</t>
  </si>
  <si>
    <t>571236 CENTAUR TORNILLO DE NYLON</t>
  </si>
  <si>
    <t>IDLER PULLEY REAG PROBE</t>
  </si>
  <si>
    <t>KIT PREVENTIVE MAINTENANCE IMM1000</t>
  </si>
  <si>
    <t>PCB ASSY, BAR CODE READER A49,</t>
  </si>
  <si>
    <t>WITH CE SENSOR MONOPUMP</t>
  </si>
  <si>
    <t>CABLE CONDUIT SAMPLER EXL</t>
  </si>
  <si>
    <t>LEVEL SENS PCB SVSP</t>
  </si>
  <si>
    <t>KIT MAINTENANCE 3 MONTHS SMS-2013</t>
  </si>
  <si>
    <t>power_brush_FG</t>
  </si>
  <si>
    <t>PIPETTOR 2500UL, BEPIII/BN/BNII</t>
  </si>
  <si>
    <t>PUMPHEAD COMPL. NEW</t>
  </si>
  <si>
    <t>exposure control board</t>
  </si>
  <si>
    <t>Spirovent</t>
  </si>
  <si>
    <t>Sensor presión ACS</t>
  </si>
  <si>
    <t>Pumpe SEP FD lagerarretiert IE3</t>
  </si>
  <si>
    <t>Adsorbedor compresor APD</t>
  </si>
  <si>
    <t>spare part module bridge M6</t>
  </si>
  <si>
    <t>AWS-IS-WH-V6</t>
  </si>
  <si>
    <t>FILTER FUER 80 X 80</t>
  </si>
  <si>
    <t>SP SENSOR BAFFLE REACT RING</t>
  </si>
  <si>
    <t>REMOTE CONTROL WIRELESS</t>
  </si>
  <si>
    <t>HEAD MATRIX COIL</t>
  </si>
  <si>
    <t>SERVICE KIT, PCA PHOTOMETER CONTROL</t>
  </si>
  <si>
    <t>SP POLYCHROMATOR RP405,RP500,RL1200</t>
  </si>
  <si>
    <t>ASSY WIRE HARNESS, 4 PUMP SAMPLES</t>
  </si>
  <si>
    <t>TUBE, SILICON 2.0 * 1.0</t>
  </si>
  <si>
    <t>Switch Collimator Clear</t>
  </si>
  <si>
    <t>Service Part aCTivate GBOX HP</t>
  </si>
  <si>
    <t>KLEBEBAND FÜR QUENCHROHR</t>
  </si>
  <si>
    <t>OR105 QUENCH VALVE ASSY</t>
  </si>
  <si>
    <t>MONTAJE ENTRADA SERVICIO</t>
  </si>
  <si>
    <t>HOSE NUT &gt;½</t>
  </si>
  <si>
    <t>Placa sup. OR105 Perspex</t>
  </si>
  <si>
    <t>MAGNET INSPECTION CAMERA</t>
  </si>
  <si>
    <t>ERDU-Testload III     ZO1</t>
  </si>
  <si>
    <t>SP GASKET VALVE IMT ROTARY VALVE</t>
  </si>
  <si>
    <t>SKIT - ROTARY VALVE WITH GASKET</t>
  </si>
  <si>
    <t>SP MOTOR DC STEP 17M</t>
  </si>
  <si>
    <t>Luefterbox, inkl. Luefter</t>
  </si>
  <si>
    <t>SRS-ROUTERKIT DSL PPPOE</t>
  </si>
  <si>
    <t>JV02005220022</t>
  </si>
  <si>
    <t>I01238</t>
  </si>
  <si>
    <t>S1826801053AFE2</t>
  </si>
  <si>
    <t>S1910004</t>
  </si>
  <si>
    <t>N/S-2081</t>
  </si>
  <si>
    <t>NS1106195124</t>
  </si>
  <si>
    <t>NS53853</t>
  </si>
  <si>
    <t>NS55224</t>
  </si>
  <si>
    <t>S1895820</t>
  </si>
  <si>
    <t>SFS07317</t>
  </si>
  <si>
    <t>SAB22011989</t>
  </si>
  <si>
    <t>SCA2000235-30-3</t>
  </si>
  <si>
    <t>NS9552</t>
  </si>
  <si>
    <t>N/S-1383585</t>
  </si>
  <si>
    <t>NEWS</t>
  </si>
  <si>
    <t>S180117004</t>
  </si>
  <si>
    <t>S2L8910501363</t>
  </si>
  <si>
    <t>NS11620</t>
  </si>
  <si>
    <t>S9595730008</t>
  </si>
  <si>
    <t>S4410032044</t>
  </si>
  <si>
    <t>S4410032005</t>
  </si>
  <si>
    <t>NS4693</t>
  </si>
  <si>
    <t>SS12200100002</t>
  </si>
  <si>
    <t>S42020014</t>
  </si>
  <si>
    <t>NS12394444</t>
  </si>
  <si>
    <t>*S2161*</t>
  </si>
  <si>
    <t>BOMBA AR BAIXA PRESSÃO</t>
  </si>
  <si>
    <t>CLINICA DE ATENDIMENTO DE</t>
  </si>
  <si>
    <t>CIASAUDE COMERCIO REPRESE</t>
  </si>
  <si>
    <t>33090913 - VICTOR RAONE DA SILVA ESPINDULA</t>
  </si>
  <si>
    <t>LABORATORIO CARVALHO SILV</t>
  </si>
  <si>
    <t>AUSTACOR - SERVICO ESPECI</t>
  </si>
  <si>
    <t>33049138 - JOSE BONVINO CARVALHO NETO</t>
  </si>
  <si>
    <t>33090574 - LUIS GUSTAVO PEREIRA DE ALMEIDA</t>
  </si>
  <si>
    <t>33090304 - ROBERSON JOSE CHAMBELANE</t>
  </si>
  <si>
    <t>CENTRO DE DIAGNOSTICOS</t>
  </si>
  <si>
    <t>C.F.Y DIAGNOSTICO POR IMA</t>
  </si>
  <si>
    <t>33090302 - MARCUS DOS SANTOS</t>
  </si>
  <si>
    <t>UNIDADE DE DIAGNOSTICO PO</t>
  </si>
  <si>
    <t>A7B93000839935</t>
  </si>
  <si>
    <t>INCORDIS SERVICOS MEDICOS</t>
  </si>
  <si>
    <t>33052308 - ANTONIO FRANCIELTON MODESTO DE OLIVEIRA</t>
  </si>
  <si>
    <t>33044659 - GERSIANO CASSIUS SANTOS SANTANA</t>
  </si>
  <si>
    <t>CDPI CLINICA DE DIAGNOSTI</t>
  </si>
  <si>
    <t>LIGA DAS SENHORAS CATOLIC</t>
  </si>
  <si>
    <t>FERNANDO MARIZ DIAGNOSTIC</t>
  </si>
  <si>
    <t>R B L SERVICOS MEDICOS LT</t>
  </si>
  <si>
    <t>33050956 - JOLNE BRANDAO DE LIMA PIRES</t>
  </si>
  <si>
    <t>33051455 - FABIO SCHONHERR GUERATO</t>
  </si>
  <si>
    <t>CENTRO MEDICO IMAGEM SA.</t>
  </si>
  <si>
    <t>33053167 - VITOR RODRIGUES LIMA</t>
  </si>
  <si>
    <t>CEDIP CLINICA DE DIAGNOST</t>
  </si>
  <si>
    <t>33090100 - GUARACI MARCONDES DE PAULA</t>
  </si>
  <si>
    <t>ITULAB-LABORATORIO DE ANA</t>
  </si>
  <si>
    <t>IMEDIC DIAGNOSTICO POR IM</t>
  </si>
  <si>
    <t>33044741 - MARCELO COUTINHO CERQUEIRA</t>
  </si>
  <si>
    <t>33054796 - LUIS ANTONIO AVANZI ALVES</t>
  </si>
  <si>
    <t>A7B93000786331</t>
  </si>
  <si>
    <t>A7B93000025932</t>
  </si>
  <si>
    <t>SERVICO DE RADIOLOGIA</t>
  </si>
  <si>
    <t>UNIMED SERGIPE - COOP. DE</t>
  </si>
  <si>
    <t>SEMEDI - SERVICOS ESPECIA</t>
  </si>
  <si>
    <t>33090916 - JOB FONTES DE OLIVEIRA JUNIOR</t>
  </si>
  <si>
    <t>DELFIN BAHIA DIAGNOSTICOS</t>
  </si>
  <si>
    <t>CENTRO CLINICO RAIO SOM L</t>
  </si>
  <si>
    <t>33047767 - WAGNER RONDON COELHO DA SILVA</t>
  </si>
  <si>
    <t>CENTRO DE DIAGNOSTICO CLA</t>
  </si>
  <si>
    <t>33033868 - WALACE PETES DE AGUIAR</t>
  </si>
  <si>
    <t>UNIDADE RADIOLOGICA CRICI</t>
  </si>
  <si>
    <t>INSTITUTO DE RADIOLOGIA</t>
  </si>
  <si>
    <t>33090589 - ERNANI PIRES NETO</t>
  </si>
  <si>
    <t>INSTITUTO DE PREVIDENCIA</t>
  </si>
  <si>
    <t>GIP MEDICINA DIAGNOSTICA</t>
  </si>
  <si>
    <t>DI IMAGEM I – UNIDADE DE</t>
  </si>
  <si>
    <t>ESHO EMPRESA DE SERVICOS</t>
  </si>
  <si>
    <t>PRO IMAGEM EXAMES</t>
  </si>
  <si>
    <t>CIM - CENTRO DE IMAGENS</t>
  </si>
  <si>
    <t>SERV. SOCIAL DA CONSTR. C</t>
  </si>
  <si>
    <t>33836229 - Alves de Oliveira Telma</t>
  </si>
  <si>
    <t>A7B10001313970</t>
  </si>
  <si>
    <t>LABORATORIO CLEMENTINO FR</t>
  </si>
  <si>
    <t>FUNDO ESTADUAL DE SAUDE</t>
  </si>
  <si>
    <t>HOSPITAL UNIMED TERESINA</t>
  </si>
  <si>
    <t>DIAGNOSTICO POR IMAGEM DE</t>
  </si>
  <si>
    <t>33090652 - FLAVIO SILVA FERREIRA</t>
  </si>
  <si>
    <t>33053466 - JOSE ADECIO LESSA DA SILVA</t>
  </si>
  <si>
    <t>IDS INSTITUTO DE DIAGNOST</t>
  </si>
  <si>
    <t>PONCINELLI - SERV. DE DIA</t>
  </si>
  <si>
    <t>AMICO SAUDE LTDA.</t>
  </si>
  <si>
    <t>UNIAO OESTE PARANAENSE DE</t>
  </si>
  <si>
    <t>OPUS MEDICAL E ELETRONICS</t>
  </si>
  <si>
    <t>FUNDACAO HOSPITALAR DE BL</t>
  </si>
  <si>
    <t>CENTRAL INTEG. DE IMAGENS</t>
  </si>
  <si>
    <t>33090106 - ALEXANDRE DA SILVA MARTINS</t>
  </si>
  <si>
    <t>33054503 - JONATHAS MASSETE CAMPESE</t>
  </si>
  <si>
    <t>33044651 - DIEGO NUNES FERNANDES</t>
  </si>
  <si>
    <t>HENRIQUE TOMMASI NETTO AN</t>
  </si>
  <si>
    <t>33090586 - RONALDO SOARES DE SOUZA NETO</t>
  </si>
  <si>
    <t>UNIMED DE RIBEIRAO PRETO</t>
  </si>
  <si>
    <t>33834951 - Matos da Silva Gustavo</t>
  </si>
  <si>
    <t>A7B10000049013</t>
  </si>
  <si>
    <t>A7B93000032684</t>
  </si>
  <si>
    <t>A7B10000053877</t>
  </si>
  <si>
    <t>A7B93000025947</t>
  </si>
  <si>
    <t>INSTITUTO DR. JOSE FROTA</t>
  </si>
  <si>
    <t>CLINICA RADIOLOGICA HELIO</t>
  </si>
  <si>
    <t>ONCOMED CENTRO PREV E TRA</t>
  </si>
  <si>
    <t>REAL SOCIEDADE PORTUGUESA</t>
  </si>
  <si>
    <t>CLINICA RADIOLOGICA DA CI</t>
  </si>
  <si>
    <t>UNIVERSIDADE FEDERAL DO R</t>
  </si>
  <si>
    <t>REDE D'OR SAO LUIZ SA.</t>
  </si>
  <si>
    <t>ASSOCIACAO DA SANTA CASA</t>
  </si>
  <si>
    <t>EXAMES RADIOLOGICOS IRMAO</t>
  </si>
  <si>
    <t>33012402 - CAETANO REIXACH SANCHEZ</t>
  </si>
  <si>
    <t>INSTITUTO DE RADIOLOGIA R</t>
  </si>
  <si>
    <t>IRMANDADE STA. CASA DE MI</t>
  </si>
  <si>
    <t>33044956 - FILIPE DE JESUS</t>
  </si>
  <si>
    <t>SONIMED DIAGNOSTICOS LTDA</t>
  </si>
  <si>
    <t>IMAGEM CENTRO DE DIAGNOST</t>
  </si>
  <si>
    <t>LABORATORIO MEDICO SANTA</t>
  </si>
  <si>
    <t>CENTRO DE DIAGNOSTICO E I</t>
  </si>
  <si>
    <t>33090677 - ARTHUR MAIA</t>
  </si>
  <si>
    <t>ONDINA SERVICOS DE DIAGNO</t>
  </si>
  <si>
    <t>DOPSOM SERVICO MEDICO DE</t>
  </si>
  <si>
    <t>SOM DIAGNOSTICOS LTDA.</t>
  </si>
  <si>
    <t>33090744 - HELTON DE JESUS</t>
  </si>
  <si>
    <t>NX3 VA10H SW &amp; LABEL UPDATE</t>
  </si>
  <si>
    <t>BUCHSE HAN 3A  SET</t>
  </si>
  <si>
    <t>SOCKET HAN 5Q/0  SET</t>
  </si>
  <si>
    <t>Bremshebel kompl. silber</t>
  </si>
  <si>
    <t>Z-Bremse</t>
  </si>
  <si>
    <t>TORSION SHAFT</t>
  </si>
  <si>
    <t>Freno X: freno izq.de la mesa i</t>
  </si>
  <si>
    <t>X-Bremse rechte Seite fuer Tisch i</t>
  </si>
  <si>
    <t>Cable</t>
  </si>
  <si>
    <t>Protection anticollision récepteur</t>
  </si>
  <si>
    <t>CONJUNTO CERTIFICAÇÃO MP CENTAUR XPT</t>
  </si>
  <si>
    <t>PLACA FILTR F. GEBLAESE</t>
  </si>
  <si>
    <t>UNIDADE DE DISCO ÓPTICO DVD RW PX-820A</t>
  </si>
  <si>
    <t>CONJUNTO DE MANUTENCAO PREVENTIVA</t>
  </si>
  <si>
    <t>LINER VESSEL CHMBR #1-LOCI READER</t>
  </si>
  <si>
    <t>Col genou haute résolution 8 Ch</t>
  </si>
  <si>
    <t>W0410</t>
  </si>
  <si>
    <t>W3542</t>
  </si>
  <si>
    <t>ASM_TABLE_TOP</t>
  </si>
  <si>
    <t>Standardteile_Kit</t>
  </si>
  <si>
    <t>MICROSWITCH(S870W1D1V071/SCHATBAU)</t>
  </si>
  <si>
    <t>STRIP_RF_BOX</t>
  </si>
  <si>
    <t>SAI monof. 3kVA GXT4 + cbl. alim.</t>
  </si>
  <si>
    <t>Leak detection dye</t>
  </si>
  <si>
    <t>ANEL VEDACAO</t>
  </si>
  <si>
    <t>FP Pump Cassette</t>
  </si>
  <si>
    <t>ADVIA 1200 Seal, ISE</t>
  </si>
  <si>
    <t>SP CART I/F ASSY RP500</t>
  </si>
  <si>
    <t>PLACA IMPRESSA PARA EQUI DE ANAL CLIN</t>
  </si>
  <si>
    <t>FETT Isoflex Topas NCA 52   =G=</t>
  </si>
  <si>
    <t>PERU_098 Phys. ECG/Respiratory Unit</t>
  </si>
  <si>
    <t>FERRAMENTA DE TESTES</t>
  </si>
  <si>
    <t>SERVICE COVER RIGHT</t>
  </si>
  <si>
    <t>DVD-Rec. DV-W5600S (CT-Ersatzt.)</t>
  </si>
  <si>
    <t>MX 200 Basic</t>
  </si>
  <si>
    <t>Rufball</t>
  </si>
  <si>
    <t>TX-1-Leitung W15515</t>
  </si>
  <si>
    <t>CABLE DATA BUS-LINK RIGHT</t>
  </si>
  <si>
    <t>Compressor kit F70</t>
  </si>
  <si>
    <t>L3 Kaltkopf (RDK408L3)</t>
  </si>
  <si>
    <t>Aufnahme-Handausloeser</t>
  </si>
  <si>
    <t>SILIKONOEL AK350</t>
  </si>
  <si>
    <t>KUPPLUNG 3/4 SCHLAUCHANSCHL.</t>
  </si>
  <si>
    <t>073009601 L-RING, 5MM ID, PUMP PK 2</t>
  </si>
  <si>
    <t>PREV. MAINT. KIT WITH COMPRES KIT (RoHS)</t>
  </si>
  <si>
    <t>4/1.8 tygon tube, 1 m</t>
  </si>
  <si>
    <t>FILTER REPLACEMENT SERVICE KIT</t>
  </si>
  <si>
    <t>10 CONDUCTOR 2.54MM FFC CABLE W/ CONN</t>
  </si>
  <si>
    <t>FILTER COMPRESSOR INTAKE</t>
  </si>
  <si>
    <t>RELAY CONTACTOR ASSY/MAG RCC P</t>
  </si>
  <si>
    <t>FLEX MEASUREMENT CBL</t>
  </si>
  <si>
    <t>750293501 STEPPER DRIVE CABLE</t>
  </si>
  <si>
    <t>PM KIT DIMENSION RXL/XPAND</t>
  </si>
  <si>
    <t>PIPETADOR DOSADOR 250UL (BNII)</t>
  </si>
  <si>
    <t>DIAFRAGMA BOMBA DE VÁCUO</t>
  </si>
  <si>
    <t>DILUTER VALVE, 2/3-WAY KLOEHN</t>
  </si>
  <si>
    <t>PIPETTE WITH HEATER#5 PM  #06104717</t>
  </si>
  <si>
    <t>BUCHSENGRUPPE 3T-4B PET</t>
  </si>
  <si>
    <t>Módulo P09GX cpl</t>
  </si>
  <si>
    <t>caja batería</t>
  </si>
  <si>
    <t>Body Matrix MR Spule</t>
  </si>
  <si>
    <t>SELF-ADHESIVE COPPER FOIL SET</t>
  </si>
  <si>
    <t>SOUND TRANSDUCER</t>
  </si>
  <si>
    <t>BLEI AKKUMULATOR 12V 2,3Ah</t>
  </si>
  <si>
    <t>ICS-Tower 6B (P10 A,B)</t>
  </si>
  <si>
    <t>VERTICAL BRAKE COLUMN</t>
  </si>
  <si>
    <t>PRINTERBOARD BFT II</t>
  </si>
  <si>
    <t>BRIDA DN25 CON CONEX. MANGUERA</t>
  </si>
  <si>
    <t>Arbeitsmantel</t>
  </si>
  <si>
    <t>BOTÃO DO FREIO DO GIRO DO TUBO EMIC</t>
  </si>
  <si>
    <t>RF trap set ST2 1.5T W15539</t>
  </si>
  <si>
    <t>SHIM CABLE 10M</t>
  </si>
  <si>
    <t>Rechner MR-VA AWP z440 BRA</t>
  </si>
  <si>
    <t>Cable L-100</t>
  </si>
  <si>
    <t>Almohadilla pac.bobina Breast 1.5T</t>
  </si>
  <si>
    <t>Einsetzplatte Breast MR Coil 1.5 T</t>
  </si>
  <si>
    <t>Body-Matrix A60</t>
  </si>
  <si>
    <t>Vase d'expansion eau 8L passif</t>
  </si>
  <si>
    <t>PLACA DE CIRCUITO D400</t>
  </si>
  <si>
    <t>TUBO SDR 150/30/55-3 XTA</t>
  </si>
  <si>
    <t>C-BANK D511</t>
  </si>
  <si>
    <t>ASM MEDL MOTION ELECTRONICS DETECTO</t>
  </si>
  <si>
    <t>TRILHO DIREITO PARA CÂMARA GAMA</t>
  </si>
  <si>
    <t>112586 CENTAUR PELTIER REAC PRIM</t>
  </si>
  <si>
    <t>TERMISTOR GELADEIRA SH</t>
  </si>
  <si>
    <t>SP CAMERA VISION USB</t>
  </si>
  <si>
    <t>SP SHIM WASHERS KIT</t>
  </si>
  <si>
    <t>SP PUMP ASSY AIR SAMPLE PROBE</t>
  </si>
  <si>
    <t>RF-CABIN MEASUREMENT KIT</t>
  </si>
  <si>
    <t>CP-28 FETT; 60 GRAMM-TUBE</t>
  </si>
  <si>
    <t>10TURN 10K POT W/CBL</t>
  </si>
  <si>
    <t>DET POWER SUPPLY</t>
  </si>
  <si>
    <t>Frequency converter w/ system bus C</t>
  </si>
  <si>
    <t>LUZ  SEÑALIZ. 28V GR BLENDE RUND</t>
  </si>
  <si>
    <t>Filtereinsatz Laird</t>
  </si>
  <si>
    <t>PC torre ICS 12B   =!=</t>
  </si>
  <si>
    <t>Disco ruptura grafito 26psi 65mm NB</t>
  </si>
  <si>
    <t>BUCHSE 3P DIN GE FL OE</t>
  </si>
  <si>
    <t>Ausloesekabel</t>
  </si>
  <si>
    <t>571366 CENT CABLE GIOB-RGT MIXE</t>
  </si>
  <si>
    <t>Kit de cinta de transporte</t>
  </si>
  <si>
    <t>SM MACH M8X25MM</t>
  </si>
  <si>
    <t>MEMORY-CARD 32GB SD-Card   =!=</t>
  </si>
  <si>
    <t>Kartenleser USB 3.0 f. SD/microSD   =!=</t>
  </si>
  <si>
    <t>ACTLZ. KIT CONEXIÓN</t>
  </si>
  <si>
    <t>Modul P29F kompl</t>
  </si>
  <si>
    <t>MODULE CABLE</t>
  </si>
  <si>
    <t>Controlador DAS D580</t>
  </si>
  <si>
    <t>Backplane right P30F/L, D582</t>
  </si>
  <si>
    <t>TAMPA ESQUERDA DE PLÁSTICO</t>
  </si>
  <si>
    <t>Distribuidor aire versión DC</t>
  </si>
  <si>
    <t xml:space="preserve"> FONTE DE ALIMENTAÇÃO</t>
  </si>
  <si>
    <t>Localizado D12 en SFD</t>
  </si>
  <si>
    <t>ASSY CABLE FLEX STM</t>
  </si>
  <si>
    <t>Controller P09GX EMC</t>
  </si>
  <si>
    <t>CABLE,  PC TO NC</t>
  </si>
  <si>
    <t>R - SVSP AUXILIARY CONTROL PCA</t>
  </si>
  <si>
    <t>R-PCA BACKPLANE EXL SVSP</t>
  </si>
  <si>
    <t>FRU: REPUESTO AEB (RoHS)</t>
  </si>
  <si>
    <t>PWR SUP FS DET +/-5V, +/-12V</t>
  </si>
  <si>
    <t>ASM HVM HIGH VOLTAGE MODULE</t>
  </si>
  <si>
    <t>CBL ASM PWR SUP FS DET TO AEB</t>
  </si>
  <si>
    <t>SUPORTE PLÁSTICO PARA TROCA DE BOBINA</t>
  </si>
  <si>
    <t>FILTRO DE AR</t>
  </si>
  <si>
    <t>JOGO DE ESCOVAS DE CARVÃO PARA SOMATON</t>
  </si>
  <si>
    <t>V CLAMP CLAMPCO 99511-0635</t>
  </si>
  <si>
    <t>ABRAÇADEIRA DE AÇO CLAMPCO 995ML-0236</t>
  </si>
  <si>
    <t>SYPHON SEAL</t>
  </si>
  <si>
    <t>TAMPA DE AÇO COM PORCA CIRCULAR</t>
  </si>
  <si>
    <t>NW40 High Load Seal</t>
  </si>
  <si>
    <t>OR98 Plexiglas obere Platte</t>
  </si>
  <si>
    <t>DISCO DU 500GB USB 5k 2.5" Ext.   =!=</t>
  </si>
  <si>
    <t>BR2:01207000 \ INVERTER 30 KW</t>
  </si>
  <si>
    <t>ASSY DIG/DLTR</t>
  </si>
  <si>
    <t>113746 ACS/CENTAUR KIT BOMBA BASE</t>
  </si>
  <si>
    <t>EPOC BATTERY 3600MAH MC55A0-HC MOTOROLA</t>
  </si>
  <si>
    <t>BOTÃO DE LIB. DO FREIO EMIC- EST. MAN. 2</t>
  </si>
  <si>
    <t>GREASE CHRISTO LUBE MCG200  /  ECAM</t>
  </si>
  <si>
    <t>COLLIMATOR MODEL R302/A</t>
  </si>
  <si>
    <t>SP ARM ASSY DILUTION</t>
  </si>
  <si>
    <t>H050 RM Module(TC87/i5-4300U)</t>
  </si>
  <si>
    <t>MODULO INTERFACE DE MONITORACAO DE PACIE</t>
  </si>
  <si>
    <t>JUEGO RUEDA</t>
  </si>
  <si>
    <t>SP COMPUTER MODULE MANAGER SH/SHC</t>
  </si>
  <si>
    <t>PLACA SENSOR DE NIVEL MIX - ATELLICA CH</t>
  </si>
  <si>
    <t>TERMISTOR P/ APARELHO ADVIA CENTAUR</t>
  </si>
  <si>
    <t>Batería del sistema (65Ah)</t>
  </si>
  <si>
    <t>Componente PDR P10G</t>
  </si>
  <si>
    <t>KEYBOARD KB955 SYNGO US</t>
  </si>
  <si>
    <t>Cable ECG EU (PMM2)</t>
  </si>
  <si>
    <t>ECG Adapter PMM</t>
  </si>
  <si>
    <t>Ensemble détecteur PSU - DDD réf.</t>
  </si>
  <si>
    <t>SUB-D-ADAPTER 15POL. E</t>
  </si>
  <si>
    <t>Joint de butée magnétique</t>
  </si>
  <si>
    <t>Kabel W15510 TX-Ltg. (fix 1.5T+3T)</t>
  </si>
  <si>
    <t>MÓDULO FUNCION CAN-BUS CM-CAN1</t>
  </si>
  <si>
    <t>Convertisseur fréq. 0,1600Hz 2,3KVA</t>
  </si>
  <si>
    <t>FILTER PAD CU10A</t>
  </si>
  <si>
    <t>RFCEL_COM  D21</t>
  </si>
  <si>
    <t>CCD Compact-optics   (II23)</t>
  </si>
  <si>
    <t>SG cable</t>
  </si>
  <si>
    <t>MIKROSCHALTER; VMN-10S-06E0-BZ</t>
  </si>
  <si>
    <t>Lámpara pa indicador de radiación</t>
  </si>
  <si>
    <t>RAYCAM SP KPL.</t>
  </si>
  <si>
    <t>ACCS. SOP. FANTOMA SRC NEMA</t>
  </si>
  <si>
    <t>NEMA SENSITIVITY SLEEVE</t>
  </si>
  <si>
    <t>NEMA Capillary Tube with Resin</t>
  </si>
  <si>
    <t>PLACA DE CIRCUITO IMPRESSO D952</t>
  </si>
  <si>
    <t>RT SPARC SERVICE ASSY</t>
  </si>
  <si>
    <t>DRIVE;DVD-REC. DV-W5600S bk   =!=</t>
  </si>
  <si>
    <t>PELICULA PLASTICA DE DETECCAO CID1</t>
  </si>
  <si>
    <t>HORIZONTAL DRIVE</t>
  </si>
  <si>
    <t>LEITOR/GRAVADOR DE CD E DVD PARA COMPUT</t>
  </si>
  <si>
    <t>R - O-RING GRIPPER FIELD REPLMT</t>
  </si>
  <si>
    <t>CABLE PRE-AMP MODULE ASSY</t>
  </si>
  <si>
    <t>FAN 230V 50HZ 300W 970CBM/H</t>
  </si>
  <si>
    <t>MOTOR DO FOTOMETRO (DIMENSION)</t>
  </si>
  <si>
    <t>MOTOR  RODA DE FILTROS (DIMENSION)</t>
  </si>
  <si>
    <t>Upgrade set ICS passive IE3 pump</t>
  </si>
  <si>
    <t>Steuerung SEP</t>
  </si>
  <si>
    <t>SG Kabel</t>
  </si>
  <si>
    <t>BR2:1202000-0  \P.C.I  D3S SAWAE</t>
  </si>
  <si>
    <t>CLEANING SOLUTION REPLACEMENT LID K</t>
  </si>
  <si>
    <t>SAMPLE PROBE TIPS (PKG=3</t>
  </si>
  <si>
    <t>STYLETTE ISE  (package of 10)</t>
  </si>
  <si>
    <t>PIERCER NO.20 (PM/CS51)</t>
  </si>
  <si>
    <t>Kit: Service - Foresight detector</t>
  </si>
  <si>
    <t>CBL ASM FORESIGHT MEB/DET2/RAD2 DUA</t>
  </si>
  <si>
    <t>MarPlus Redesign-Ersatzteil fuer P6</t>
  </si>
  <si>
    <t>PLACA D5-S-SIS-COD 013405</t>
  </si>
  <si>
    <t>Mulde 18x24 High</t>
  </si>
  <si>
    <t>NATSURF 265 CLEANER FOR ADVIA 2120I</t>
  </si>
  <si>
    <t>UHMW 1000UL SYRINGE</t>
  </si>
  <si>
    <t>545017501 O-RING PEROX CHAMBER</t>
  </si>
  <si>
    <t>Seal O-Ring</t>
  </si>
  <si>
    <t>O-Ring Seal</t>
  </si>
  <si>
    <t>SYRINGE TO UFC PEEK C&amp;S FLARED TUBE ASSY</t>
  </si>
  <si>
    <t>CORRUGATED HOSE </t>
  </si>
  <si>
    <t>Bande autocollante</t>
  </si>
  <si>
    <t>TAS_BCCS</t>
  </si>
  <si>
    <t>26134 ACS/CENTAUR JERINGA 0,25 mL</t>
  </si>
  <si>
    <t>STRATON MX P</t>
  </si>
  <si>
    <t>R - LEAD SCREW ASSEMBLY</t>
  </si>
  <si>
    <t>ARM PIPETTOR ASSY</t>
  </si>
  <si>
    <t>CA5H COOLING SECTION ASSY</t>
  </si>
  <si>
    <t>MICRO CHAVE CATCH</t>
  </si>
  <si>
    <t>GEAR IDLER REAGENT ARM</t>
  </si>
  <si>
    <t>BRUSH CLEANING/10 BRUSHES</t>
  </si>
  <si>
    <t>3T Shoulder Coil Large</t>
  </si>
  <si>
    <t>SVSP SOURCE LAMP ALIGNED MODIFIED</t>
  </si>
  <si>
    <t>D924A CUVETTE WINDOW (5/P</t>
  </si>
  <si>
    <t>EXTRACTER, CUVETTE WINDOW</t>
  </si>
  <si>
    <t>Bobina RM 1.5T 4 Ch Flex large</t>
  </si>
  <si>
    <t>LEITPASTE Wärme Berulub FK 35 B-60g  =G=</t>
  </si>
  <si>
    <t>MODULO ELETRONICO PMACI</t>
  </si>
  <si>
    <t>Tablero alim. D711 ESD</t>
  </si>
  <si>
    <t>Cap Gripper Assy.</t>
  </si>
  <si>
    <t>KIT PROBES INDIRECT IMT</t>
  </si>
  <si>
    <t>ASSEMBLY PUMP TUBING KIT</t>
  </si>
  <si>
    <t>ESCOVA DE CARVÃO</t>
  </si>
  <si>
    <t>HALOGENLAMPE 12V 50W G6,35-15 50H</t>
  </si>
  <si>
    <t>LAMP,TUNGSTEN HALOGEN 15V 150W</t>
  </si>
  <si>
    <t>DEFINING LIGHT ASSY-H</t>
  </si>
  <si>
    <t>DAS-Converter P09F</t>
  </si>
  <si>
    <t>PLACA DE CIRCUITO IMPRESSO D572</t>
  </si>
  <si>
    <t>IRSi-1c</t>
  </si>
  <si>
    <t>aCtidas</t>
  </si>
  <si>
    <t>Frequency converter w/ position-FIF</t>
  </si>
  <si>
    <t>073023701 OIL LEVEL IN RRV</t>
  </si>
  <si>
    <t>Pump, FP, 24VDC with Filter</t>
  </si>
  <si>
    <t>Fitting QD Male .063BARB Poly</t>
  </si>
  <si>
    <t>SPACER 3.2X6X3 RING EOT</t>
  </si>
  <si>
    <t>SERVICE FITTINGS KIT</t>
  </si>
  <si>
    <t>COMPUTADOR UI COMPLETO CENTAUR XP</t>
  </si>
  <si>
    <t>111674 SENSOR OPTICO FORMA ""U</t>
  </si>
  <si>
    <t>BR2:1203000-0  \PLACA CIRCUITO D4S P/ TU</t>
  </si>
  <si>
    <t>CUBIERTA DEL CABLE DE ALTA TENSIÓN</t>
  </si>
  <si>
    <t>BR2:01224000   \CABLE DE ÁNODO 8 MTS SAW</t>
  </si>
  <si>
    <t>CABLE DE ALTA TENSIÓN 8 MTS</t>
  </si>
  <si>
    <t>282025002  THRML CHAMBR FLTR 12</t>
  </si>
  <si>
    <t>FILTER MODEL FF-3 5.0 X 5.0 X.30</t>
  </si>
  <si>
    <t>AIR FIL THERMAL AREA         O</t>
  </si>
  <si>
    <t>P-PATH ENCODER</t>
  </si>
  <si>
    <t>SENSOR P-PATH</t>
  </si>
  <si>
    <t>SENSOR OPTICO COM INTERRUPTOR E CONECTOR</t>
  </si>
  <si>
    <t>TCB SPARE PART</t>
  </si>
  <si>
    <t>Nozzle, Dilution Washstation</t>
  </si>
  <si>
    <t>NOZZLE-DRYER  REACTION TRAY WASH ST</t>
  </si>
  <si>
    <t>Rechner MaRS2S.6 24RX</t>
  </si>
  <si>
    <t>SP VALVE SOLENOID 2-WAY</t>
  </si>
  <si>
    <t>673278 SP SOLNOID KIT 238/248/348EX</t>
  </si>
  <si>
    <t>Pressure Switch</t>
  </si>
  <si>
    <t>ELECTRODE BLOCK ASSEMBLY SPARE</t>
  </si>
  <si>
    <t>Platina_DIG_RX64 D24</t>
  </si>
  <si>
    <t>SQUEEZE BALL</t>
  </si>
  <si>
    <t>BAT.  LITIO CR1/3N 3V 170mA</t>
  </si>
  <si>
    <t>SW INSTALL USB, VA10E  JUNIPER</t>
  </si>
  <si>
    <t>DVD inst. SW X300 2.5.03</t>
  </si>
  <si>
    <t>System SW Kit, ACUSON X300 2.0.14</t>
  </si>
  <si>
    <t>System SW, ACUSON X300 7.0.08</t>
  </si>
  <si>
    <t>SW Install DVD, 1.1.08, X700</t>
  </si>
  <si>
    <t>MAS2_Redesign Plus</t>
  </si>
  <si>
    <t>10POWER SUPPLY STAT.(PSS)</t>
  </si>
  <si>
    <t>Light barrier set(vertical)</t>
  </si>
  <si>
    <t>HPz420B_1620v2_4c_Work_Place</t>
  </si>
  <si>
    <t>SIREPHOS 2000-1,3 E 00.</t>
  </si>
  <si>
    <t>VF10-5 Linear Array XDCR_G</t>
  </si>
  <si>
    <t>PLACA DE CIRCUITO IMPRESSO</t>
  </si>
  <si>
    <t>SENDEMODUL 8/40/63MHZ 6DBM DIGITAL</t>
  </si>
  <si>
    <t>POWER SUPPLY AC-DC</t>
  </si>
  <si>
    <t>MC4C40_GCTX Baugruppe</t>
  </si>
  <si>
    <t>In / Out Drive Asm Symbia E</t>
  </si>
  <si>
    <t>BRACO TRANSFERENCIA ATELLICA</t>
  </si>
  <si>
    <t>Bobina Head/Neck 16 MR 1.5T</t>
  </si>
  <si>
    <t>Bobina de corpo Plastica p Resson.Magnet</t>
  </si>
  <si>
    <t>Power-Supply-Deck</t>
  </si>
  <si>
    <t>HM SAMPLE DRAIN ASSEMBLY</t>
  </si>
  <si>
    <t>D400 ctrl.ppal. P15 + MCB2 SOC CT</t>
  </si>
  <si>
    <t>P-Box P15 A/P ET</t>
  </si>
  <si>
    <t>Service Part HV TRANSFORMER P10</t>
  </si>
  <si>
    <t>MOTOR ASSY, 10482705, 229MM</t>
  </si>
  <si>
    <t>PCB - ASSEMBLY PRE-HEATER</t>
  </si>
  <si>
    <t>SENSOR ASSY, 10315694, 150MM</t>
  </si>
  <si>
    <t>PCB - CUVETTE GIOB</t>
  </si>
  <si>
    <t>PCB ASSY STEPPER LLC</t>
  </si>
  <si>
    <t>TRANS. MECH. RPP2 W/PROBE ARM &amp; 12V</t>
  </si>
  <si>
    <t>RECEIVER_1,5T D122</t>
  </si>
  <si>
    <t>Modulator_7T/3T_D101</t>
  </si>
  <si>
    <t>PLACA DE CIRCUITO IMPRESSO 7T/3T_D120</t>
  </si>
  <si>
    <t>UFC ASSY SPARE</t>
  </si>
  <si>
    <t>VACUSHIELD  PORT 15</t>
  </si>
  <si>
    <t>DC_CONTROL_STAT D451 02 %</t>
  </si>
  <si>
    <t>D1 PCBAFOR NEW SLIO</t>
  </si>
  <si>
    <t>POWER SUPPLY D449 00%</t>
  </si>
  <si>
    <t>SCHUETZ 3RT1016 KPL.MIT HSB+RC   =D=</t>
  </si>
  <si>
    <t>CONTACTOR</t>
  </si>
  <si>
    <t>MÓD.RC F. SCH©TZ 3RT1 AC/DC   =D=</t>
  </si>
  <si>
    <t>TIMING RELAIS</t>
  </si>
  <si>
    <t>Contactor 3RT1044 KPL.MIT HSB+RC</t>
  </si>
  <si>
    <t>WASTE PUMP ASSY</t>
  </si>
  <si>
    <t>SP Y1 AND Y2 AXIS MOTOR ASSY KIT</t>
  </si>
  <si>
    <t>SP X AND Z AXES GANTRY ASSY</t>
  </si>
  <si>
    <t>PISTÃO ELEVADOR DE TUBOS  (IMM2000XPi)</t>
  </si>
  <si>
    <t>Caja conexión de 011 Fase 2</t>
  </si>
  <si>
    <t>TRANSF.TRIFÁSIC 3x400V/3x235V 800VA</t>
  </si>
  <si>
    <t>SICH 6.3X32 8A T 250V</t>
  </si>
  <si>
    <t>Power Supply Unit Output Module</t>
  </si>
  <si>
    <t>Power Supply Unit</t>
  </si>
  <si>
    <t>ASM ROTATION AMPLIF.</t>
  </si>
  <si>
    <t>SP O-RING KIT SH GRIPPER PACK OF 4</t>
  </si>
  <si>
    <t>control box</t>
  </si>
  <si>
    <t>Gas Spring</t>
  </si>
  <si>
    <t>Platina antena 2,4 GHz</t>
  </si>
  <si>
    <t>NS3417</t>
  </si>
  <si>
    <t>NS11602</t>
  </si>
  <si>
    <t>NS55265</t>
  </si>
  <si>
    <t>NS33868</t>
  </si>
  <si>
    <t>S15001</t>
  </si>
  <si>
    <t>S55257</t>
  </si>
  <si>
    <t>NS1963</t>
  </si>
  <si>
    <t>NS1965</t>
  </si>
  <si>
    <t>NS1964</t>
  </si>
  <si>
    <t>NS5996</t>
  </si>
  <si>
    <t>NS55223</t>
  </si>
  <si>
    <t>S10132398</t>
  </si>
  <si>
    <t>NS1005793903</t>
  </si>
  <si>
    <t>NS5079</t>
  </si>
  <si>
    <t>S702433700433</t>
  </si>
  <si>
    <t>S35L20340C</t>
  </si>
  <si>
    <t>NS1816091</t>
  </si>
  <si>
    <t>827297A009559</t>
  </si>
  <si>
    <t>NS5527</t>
  </si>
  <si>
    <t>S3392</t>
  </si>
  <si>
    <t>NS----------</t>
  </si>
  <si>
    <t>N/S-2111005198</t>
  </si>
  <si>
    <t>NS---</t>
  </si>
  <si>
    <t>NS-------</t>
  </si>
  <si>
    <t>NS-----</t>
  </si>
  <si>
    <t>827297A009570</t>
  </si>
  <si>
    <t>S7263</t>
  </si>
  <si>
    <t>S56105</t>
  </si>
  <si>
    <t>NS7870</t>
  </si>
  <si>
    <t>NS7264</t>
  </si>
  <si>
    <t>S304908</t>
  </si>
  <si>
    <t>S74453</t>
  </si>
  <si>
    <t>SA495</t>
  </si>
  <si>
    <t>NS7268</t>
  </si>
  <si>
    <t>NS33538</t>
  </si>
  <si>
    <t>S9421240001</t>
  </si>
  <si>
    <t>NS4683</t>
  </si>
  <si>
    <t>*S50183*</t>
  </si>
  <si>
    <t>NS33928</t>
  </si>
  <si>
    <t>NS33781</t>
  </si>
  <si>
    <t>S2048</t>
  </si>
  <si>
    <t>NS639192074</t>
  </si>
  <si>
    <t>NS5573</t>
  </si>
  <si>
    <t>NS35679</t>
  </si>
  <si>
    <t>NS619282071</t>
  </si>
  <si>
    <t>S1105909303</t>
  </si>
  <si>
    <t>S53539</t>
  </si>
  <si>
    <t>S50287</t>
  </si>
  <si>
    <t>SS12200300024</t>
  </si>
  <si>
    <t>S54643</t>
  </si>
  <si>
    <t>S0156</t>
  </si>
  <si>
    <t>S430</t>
  </si>
  <si>
    <t>S2067</t>
  </si>
  <si>
    <t>N/S-32744</t>
  </si>
  <si>
    <t>S180416001</t>
  </si>
  <si>
    <t>S190430012</t>
  </si>
  <si>
    <t>S191223007</t>
  </si>
  <si>
    <t>S307971</t>
  </si>
  <si>
    <t>S2UA7192GRQ</t>
  </si>
  <si>
    <t>NS20252</t>
  </si>
  <si>
    <t>N/S-KMFEB</t>
  </si>
  <si>
    <t>NSKJGGJ</t>
  </si>
  <si>
    <t>NS5222</t>
  </si>
  <si>
    <t>*827297A0013051*</t>
  </si>
  <si>
    <t>NSSM07180439H4</t>
  </si>
  <si>
    <t>NS106262082</t>
  </si>
  <si>
    <t>NS572494</t>
  </si>
  <si>
    <t>NS13775</t>
  </si>
  <si>
    <t>NS4918</t>
  </si>
  <si>
    <t>NS11345</t>
  </si>
  <si>
    <t>SCA1903135-20-2</t>
  </si>
  <si>
    <t>NS55261</t>
  </si>
  <si>
    <t>N/S-4525</t>
  </si>
  <si>
    <t>NS13007</t>
  </si>
  <si>
    <t>N/S-6342</t>
  </si>
  <si>
    <t>N/S-44417</t>
  </si>
  <si>
    <t>N/S-5633</t>
  </si>
  <si>
    <t>NS1698</t>
  </si>
  <si>
    <t>*SJTA18271796004*</t>
  </si>
  <si>
    <t>NS617242074</t>
  </si>
  <si>
    <t>NS5425</t>
  </si>
  <si>
    <t>NS5988</t>
  </si>
  <si>
    <t>NS5987</t>
  </si>
  <si>
    <t>S190137</t>
  </si>
  <si>
    <t>S3514</t>
  </si>
  <si>
    <t>01/09/2020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</si>
</sst>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000"/>
    <numFmt numFmtId="165" formatCode="&quot;R$&quot;\ #,##0.00"/>
    <numFmt numFmtId="166" formatCode="&quot;R$&quot;\ #,##0"/>
    <numFmt numFmtId="167" formatCode="[$R$-416]\ #,##0.00_);\([$R$-416]\ #,##0.00\)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/>
  </cellStyleXfs>
  <cellXfs count="59"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0" xfId="0" pivotButton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center" vertical="top"/>
    </xf>
    <xf numFmtId="165" fontId="0" fillId="0" borderId="0" xfId="0" applyNumberFormat="1" applyFill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4" fillId="0" borderId="3" xfId="0" applyFont="1" applyBorder="1" applyAlignment="1">
      <alignment horizontal="center"/>
    </xf>
    <xf numFmtId="9" fontId="2" fillId="0" borderId="7" xfId="1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5" fontId="2" fillId="0" borderId="8" xfId="0" applyNumberFormat="1" applyFon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9" fontId="0" fillId="0" borderId="7" xfId="1" applyFont="1" applyBorder="1" applyAlignment="1">
      <alignment horizontal="center" vertical="top"/>
    </xf>
    <xf numFmtId="0" fontId="0" fillId="3" borderId="0" xfId="0" applyFill="1" applyAlignment="1">
      <alignment vertical="top"/>
    </xf>
    <xf numFmtId="9" fontId="0" fillId="0" borderId="1" xfId="1" applyFon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8" fillId="0" borderId="13" xfId="2" applyFont="1" applyBorder="1" applyAlignment="1">
      <alignment horizontal="center" wrapText="1"/>
    </xf>
    <xf numFmtId="165" fontId="8" fillId="0" borderId="13" xfId="2" applyNumberFormat="1" applyFont="1" applyBorder="1" applyAlignment="1">
      <alignment horizontal="center" wrapText="1"/>
    </xf>
    <xf numFmtId="164" fontId="0" fillId="0" borderId="0" xfId="0" applyNumberFormat="1" applyFill="1" applyAlignment="1">
      <alignment horizontal="center" vertical="top"/>
    </xf>
    <xf numFmtId="14" fontId="0" fillId="0" borderId="0" xfId="0" applyNumberForma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 vertical="top"/>
    </xf>
    <xf numFmtId="14" fontId="0" fillId="0" borderId="0" xfId="0" applyNumberFormat="1" applyAlignment="1">
      <alignment horizontal="center" vertical="top"/>
    </xf>
    <xf numFmtId="165" fontId="2" fillId="0" borderId="0" xfId="0" applyNumberFormat="1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/>
    </xf>
    <xf numFmtId="0" fontId="2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top"/>
    </xf>
  </cellXfs>
  <cellStyles count="3">
    <cellStyle name="Normal" xfId="0" builtinId="0"/>
    <cellStyle name="Normal_Sheet1" xfId="2" xr:uid="{EB7F60C3-658F-450B-A275-939B44D71A5E}"/>
    <cellStyle name="Porcentagem" xfId="1" builtinId="5"/>
  </cellStyles>
  <dxfs count="1350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64" formatCode="000000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38-445E-9976-E1183523457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38-445E-9976-E11835234572}"/>
              </c:ext>
            </c:extLst>
          </c:dPt>
          <c:cat>
            <c:strRef>
              <c:f>Tabelas!$A$26:$A$27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Tabelas!$C$26:$C$27</c:f>
              <c:numCache>
                <c:formatCode>0%</c:formatCode>
                <c:ptCount val="2"/>
                <c:pt idx="0">
                  <c:v>0.80022446689113358</c:v>
                </c:pt>
                <c:pt idx="1">
                  <c:v>0.19977553310886645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8-445E-9976-E1183523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1D-480D-B72A-EBF95199D8B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D-480D-B72A-EBF95199D8B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21D-480D-B72A-EBF95199D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cap="sm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Tabelas!$A$2:$A$6</c:f>
              <c:strCache>
                <c:ptCount val="5"/>
                <c:pt idx="0">
                  <c:v>1. 1 a 10 dias</c:v>
                </c:pt>
                <c:pt idx="1">
                  <c:v>2. 11 a 20 dias</c:v>
                </c:pt>
                <c:pt idx="2">
                  <c:v>3. 21 a 30 dias</c:v>
                </c:pt>
                <c:pt idx="3">
                  <c:v>4. 31 a 60 dias</c:v>
                </c:pt>
                <c:pt idx="4">
                  <c:v>5.&gt; 60 dias</c:v>
                </c:pt>
              </c:strCache>
            </c:strRef>
          </c:cat>
          <c:val>
            <c:numRef>
              <c:f>Tabelas!$B$2:$B$6</c:f>
              <c:numCache>
                <c:formatCode>General</c:formatCode>
                <c:ptCount val="5"/>
                <c:pt idx="0">
                  <c:v>544</c:v>
                </c:pt>
                <c:pt idx="1">
                  <c:v>243</c:v>
                </c:pt>
                <c:pt idx="2">
                  <c:v>82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D-42A8-9093-B64E55DE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810872"/>
        <c:axId val="642815792"/>
      </c:barChart>
      <c:catAx>
        <c:axId val="64281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815792"/>
        <c:crosses val="autoZero"/>
        <c:auto val="1"/>
        <c:lblAlgn val="ctr"/>
        <c:lblOffset val="100"/>
        <c:noMultiLvlLbl val="0"/>
      </c:catAx>
      <c:valAx>
        <c:axId val="64281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81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74-4C1E-B8B9-4D25984AA560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74-4C1E-B8B9-4D25984AA560}"/>
              </c:ext>
            </c:extLst>
          </c:dPt>
          <c:cat>
            <c:strRef>
              <c:f>Tabelas!$A$49:$A$50</c:f>
              <c:strCache>
                <c:ptCount val="2"/>
                <c:pt idx="0">
                  <c:v>IN-VIVO</c:v>
                </c:pt>
                <c:pt idx="1">
                  <c:v>IN-VITRO</c:v>
                </c:pt>
              </c:strCache>
            </c:strRef>
          </c:cat>
          <c:val>
            <c:numRef>
              <c:f>Tabelas!$C$49:$C$50</c:f>
              <c:numCache>
                <c:formatCode>0%</c:formatCode>
                <c:ptCount val="2"/>
                <c:pt idx="0">
                  <c:v>0.5757575757575758</c:v>
                </c:pt>
                <c:pt idx="1">
                  <c:v>0.42424242424242425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4-4C1E-B8B9-4D25984A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9-4DD0-8B65-BC2031C8CB5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9-4DD0-8B65-BC2031C8CB5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C9-4DD0-8B65-BC2031C8CB50}"/>
              </c:ext>
            </c:extLst>
          </c:dPt>
          <c:dLbls>
            <c:dLbl>
              <c:idx val="0"/>
              <c:layout>
                <c:manualLayout>
                  <c:x val="2.8295145637899783E-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cap="small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583216609749"/>
                      <c:h val="0.12513829433292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781-45FF-BDFF-F9124A337CEF}"/>
                </c:ext>
              </c:extLst>
            </c:dLbl>
            <c:dLbl>
              <c:idx val="1"/>
              <c:layout>
                <c:manualLayout>
                  <c:x val="7.4477838418302604E-3"/>
                  <c:y val="-5.69618610037862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cap="small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08946162694447"/>
                      <c:h val="0.133770877231895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225-41D9-AE8A-9413EDBB035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31884167430082"/>
                      <c:h val="0.15894125394427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0C9-4DD0-8B65-BC2031C8CB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cap="sm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Tabelas!$A$10:$A$14</c:f>
              <c:strCache>
                <c:ptCount val="5"/>
                <c:pt idx="0">
                  <c:v>1. 1 a 10 dias</c:v>
                </c:pt>
                <c:pt idx="1">
                  <c:v>2. 11 a 20 dias</c:v>
                </c:pt>
                <c:pt idx="2">
                  <c:v>3. 21 a 30 dias</c:v>
                </c:pt>
                <c:pt idx="3">
                  <c:v>4. 31 a 60 dias</c:v>
                </c:pt>
                <c:pt idx="4">
                  <c:v>5.&gt; 60 dias</c:v>
                </c:pt>
              </c:strCache>
            </c:strRef>
          </c:cat>
          <c:val>
            <c:numRef>
              <c:f>Tabelas!$B$10:$B$14</c:f>
              <c:numCache>
                <c:formatCode>"R$"\ #,##0</c:formatCode>
                <c:ptCount val="5"/>
                <c:pt idx="0">
                  <c:v>2508928.919999999</c:v>
                </c:pt>
                <c:pt idx="1">
                  <c:v>763832.51000000013</c:v>
                </c:pt>
                <c:pt idx="2">
                  <c:v>250806.28999999998</c:v>
                </c:pt>
                <c:pt idx="3">
                  <c:v>124834.54999999999</c:v>
                </c:pt>
                <c:pt idx="4">
                  <c:v>9039.73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9-4DD0-8B65-BC2031C8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925344"/>
        <c:axId val="653923376"/>
      </c:barChart>
      <c:catAx>
        <c:axId val="6539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23376"/>
        <c:crosses val="autoZero"/>
        <c:auto val="1"/>
        <c:lblAlgn val="ctr"/>
        <c:lblOffset val="100"/>
        <c:noMultiLvlLbl val="0"/>
      </c:catAx>
      <c:valAx>
        <c:axId val="65392337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6539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cap="sm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Tabelas!$A$31:$A$36</c:f>
              <c:strCache>
                <c:ptCount val="6"/>
                <c:pt idx="0">
                  <c:v>MED-CAM</c:v>
                </c:pt>
                <c:pt idx="1">
                  <c:v>MED-CEN</c:v>
                </c:pt>
                <c:pt idx="2">
                  <c:v>MED-NOR</c:v>
                </c:pt>
                <c:pt idx="3">
                  <c:v>MED-RIO</c:v>
                </c:pt>
                <c:pt idx="4">
                  <c:v>MED-SUL</c:v>
                </c:pt>
                <c:pt idx="5">
                  <c:v>MED-SUP</c:v>
                </c:pt>
              </c:strCache>
            </c:strRef>
          </c:cat>
          <c:val>
            <c:numRef>
              <c:f>Tabelas!$B$31:$B$36</c:f>
              <c:numCache>
                <c:formatCode>General</c:formatCode>
                <c:ptCount val="6"/>
                <c:pt idx="0">
                  <c:v>101</c:v>
                </c:pt>
                <c:pt idx="1">
                  <c:v>112</c:v>
                </c:pt>
                <c:pt idx="2">
                  <c:v>221</c:v>
                </c:pt>
                <c:pt idx="3">
                  <c:v>49</c:v>
                </c:pt>
                <c:pt idx="4">
                  <c:v>107</c:v>
                </c:pt>
                <c:pt idx="5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B-4FED-B38B-A83CE50DF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707696"/>
        <c:axId val="280709336"/>
      </c:barChart>
      <c:catAx>
        <c:axId val="28070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709336"/>
        <c:crosses val="autoZero"/>
        <c:auto val="1"/>
        <c:lblAlgn val="ctr"/>
        <c:lblOffset val="100"/>
        <c:noMultiLvlLbl val="0"/>
      </c:catAx>
      <c:valAx>
        <c:axId val="280709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07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cap="sm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Tabelas!$A$40:$A$45</c:f>
              <c:strCache>
                <c:ptCount val="6"/>
                <c:pt idx="0">
                  <c:v>MED-CAM</c:v>
                </c:pt>
                <c:pt idx="1">
                  <c:v>MED-CEN</c:v>
                </c:pt>
                <c:pt idx="2">
                  <c:v>MED-NOR</c:v>
                </c:pt>
                <c:pt idx="3">
                  <c:v>MED-RIO</c:v>
                </c:pt>
                <c:pt idx="4">
                  <c:v>MED-SUL</c:v>
                </c:pt>
                <c:pt idx="5">
                  <c:v>MED-SUP</c:v>
                </c:pt>
              </c:strCache>
            </c:strRef>
          </c:cat>
          <c:val>
            <c:numRef>
              <c:f>Tabelas!$B$40:$B$45</c:f>
              <c:numCache>
                <c:formatCode>"R$"\ #,##0</c:formatCode>
                <c:ptCount val="6"/>
                <c:pt idx="0">
                  <c:v>439227.7699999999</c:v>
                </c:pt>
                <c:pt idx="1">
                  <c:v>368910.98</c:v>
                </c:pt>
                <c:pt idx="2">
                  <c:v>1104572.6499999994</c:v>
                </c:pt>
                <c:pt idx="3">
                  <c:v>360142.92000000004</c:v>
                </c:pt>
                <c:pt idx="4">
                  <c:v>534482.36</c:v>
                </c:pt>
                <c:pt idx="5">
                  <c:v>850105.32000000007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919-939E-7AFB5332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8662800"/>
        <c:axId val="648664768"/>
      </c:barChart>
      <c:catAx>
        <c:axId val="64866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664768"/>
        <c:crosses val="autoZero"/>
        <c:auto val="1"/>
        <c:lblAlgn val="ctr"/>
        <c:lblOffset val="100"/>
        <c:noMultiLvlLbl val="0"/>
      </c:catAx>
      <c:valAx>
        <c:axId val="648664768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6486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cap="sm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Tabelas!$A$18:$A$22</c:f>
              <c:strCache>
                <c:ptCount val="5"/>
                <c:pt idx="0">
                  <c:v>CB - CONSUMED BILLABLE</c:v>
                </c:pt>
                <c:pt idx="1">
                  <c:v>D - RETURN WITHOUT CONSUMPTION</c:v>
                </c:pt>
                <c:pt idx="2">
                  <c:v>SEM DESTINAÇÃO</c:v>
                </c:pt>
                <c:pt idx="3">
                  <c:v>V - LEFT ON NOTIFICATION</c:v>
                </c:pt>
                <c:pt idx="4">
                  <c:v>X - NOT RECEIVED</c:v>
                </c:pt>
              </c:strCache>
            </c:strRef>
          </c:cat>
          <c:val>
            <c:numRef>
              <c:f>Tabelas!$C$18:$C$22</c:f>
              <c:numCache>
                <c:formatCode>0%</c:formatCode>
                <c:ptCount val="5"/>
                <c:pt idx="0">
                  <c:v>6.5095398428731757E-2</c:v>
                </c:pt>
                <c:pt idx="1">
                  <c:v>7.7441077441077436E-2</c:v>
                </c:pt>
                <c:pt idx="2">
                  <c:v>0.75982042648709314</c:v>
                </c:pt>
                <c:pt idx="3">
                  <c:v>9.6520763187429859E-2</c:v>
                </c:pt>
                <c:pt idx="4">
                  <c:v>1.1223344556677891E-3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5-4637-BD70-1E50CB03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825128"/>
        <c:axId val="640827752"/>
      </c:barChart>
      <c:catAx>
        <c:axId val="640825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827752"/>
        <c:crosses val="autoZero"/>
        <c:auto val="1"/>
        <c:lblAlgn val="ctr"/>
        <c:lblOffset val="100"/>
        <c:noMultiLvlLbl val="0"/>
      </c:catAx>
      <c:valAx>
        <c:axId val="6408277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08251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cap="sm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Tabelas!$A$53:$A$55</c:f>
              <c:strCache>
                <c:ptCount val="3"/>
                <c:pt idx="0">
                  <c:v> DESTINAÇÃO/SOLICITAÇÃO DE COLETA</c:v>
                </c:pt>
                <c:pt idx="1">
                  <c:v> SOLICITAÇÃO DE COLETA</c:v>
                </c:pt>
                <c:pt idx="2">
                  <c:v>CONFIRMAR NÃO RECEBIMENTO DO CSE</c:v>
                </c:pt>
              </c:strCache>
            </c:strRef>
          </c:cat>
          <c:val>
            <c:numRef>
              <c:f>Tabelas!$C$53:$C$55</c:f>
              <c:numCache>
                <c:formatCode>0%</c:formatCode>
                <c:ptCount val="3"/>
                <c:pt idx="0">
                  <c:v>0.856341189674523</c:v>
                </c:pt>
                <c:pt idx="1">
                  <c:v>0.14253647586980919</c:v>
                </c:pt>
                <c:pt idx="2">
                  <c:v>1.1223344556677891E-3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D-4064-8A70-EC0E6405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814960"/>
        <c:axId val="640821192"/>
      </c:barChart>
      <c:catAx>
        <c:axId val="64081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821192"/>
        <c:crosses val="autoZero"/>
        <c:auto val="1"/>
        <c:lblAlgn val="ctr"/>
        <c:lblOffset val="100"/>
        <c:noMultiLvlLbl val="0"/>
      </c:catAx>
      <c:valAx>
        <c:axId val="64082119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08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Tabelas!$A$60:$A$62</c:f>
              <c:strCache>
                <c:ptCount val="3"/>
                <c:pt idx="0">
                  <c:v>RETORNAVEL</c:v>
                </c:pt>
                <c:pt idx="1">
                  <c:v>GARANTIA</c:v>
                </c:pt>
                <c:pt idx="2">
                  <c:v>ITEM ESPECIAL</c:v>
                </c:pt>
              </c:strCache>
            </c:strRef>
          </c:cat>
          <c:val>
            <c:numRef>
              <c:f>Tabelas!$B$60:$B$62</c:f>
              <c:numCache>
                <c:formatCode>"R$"\ #,##0</c:formatCode>
                <c:ptCount val="3"/>
                <c:pt idx="0">
                  <c:v>1573226.23</c:v>
                </c:pt>
                <c:pt idx="1">
                  <c:v>143062.88</c:v>
                </c:pt>
                <c:pt idx="2">
                  <c:v>725550.07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C-4C19-AACC-A02E9B24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2480104"/>
        <c:axId val="672421064"/>
      </c:barChart>
      <c:catAx>
        <c:axId val="672480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421064"/>
        <c:crosses val="autoZero"/>
        <c:auto val="1"/>
        <c:lblAlgn val="ctr"/>
        <c:lblOffset val="100"/>
        <c:noMultiLvlLbl val="0"/>
      </c:catAx>
      <c:valAx>
        <c:axId val="672421064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67248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0</xdr:row>
      <xdr:rowOff>19050</xdr:rowOff>
    </xdr:from>
    <xdr:ext cx="3414012" cy="37414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CE8FEB7-DF0B-4BEC-99EA-85F041C0DD3B}"/>
            </a:ext>
          </a:extLst>
        </xdr:cNvPr>
        <xdr:cNvSpPr txBox="1"/>
      </xdr:nvSpPr>
      <xdr:spPr>
        <a:xfrm>
          <a:off x="1981200" y="19050"/>
          <a:ext cx="341401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cap="small" baseline="0">
              <a:solidFill>
                <a:schemeClr val="bg1"/>
              </a:solidFill>
            </a:rPr>
            <a:t>Painel de Controle peças em campo</a:t>
          </a:r>
        </a:p>
      </xdr:txBody>
    </xdr:sp>
    <xdr:clientData/>
  </xdr:oneCellAnchor>
  <xdr:twoCellAnchor editAs="oneCell">
    <xdr:from>
      <xdr:col>17</xdr:col>
      <xdr:colOff>314324</xdr:colOff>
      <xdr:row>0</xdr:row>
      <xdr:rowOff>57150</xdr:rowOff>
    </xdr:from>
    <xdr:to>
      <xdr:col>21</xdr:col>
      <xdr:colOff>203390</xdr:colOff>
      <xdr:row>0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52A16E-BBFB-43C9-A8A3-DAB3E42DC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043" y="57150"/>
          <a:ext cx="2317941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131232</xdr:colOff>
      <xdr:row>1</xdr:row>
      <xdr:rowOff>113243</xdr:rowOff>
    </xdr:from>
    <xdr:to>
      <xdr:col>2</xdr:col>
      <xdr:colOff>264582</xdr:colOff>
      <xdr:row>21</xdr:row>
      <xdr:rowOff>107156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al">
              <a:extLst>
                <a:ext uri="{FF2B5EF4-FFF2-40B4-BE49-F238E27FC236}">
                  <a16:creationId xmlns:a16="http://schemas.microsoft.com/office/drawing/2014/main" id="{6597F890-BEA3-4AFA-8B28-D3500B0443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232" y="536576"/>
              <a:ext cx="1361017" cy="316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338402</xdr:colOff>
      <xdr:row>1</xdr:row>
      <xdr:rowOff>52917</xdr:rowOff>
    </xdr:from>
    <xdr:to>
      <xdr:col>5</xdr:col>
      <xdr:colOff>285750</xdr:colOff>
      <xdr:row>8</xdr:row>
      <xdr:rowOff>52917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ções Necessárias">
              <a:extLst>
                <a:ext uri="{FF2B5EF4-FFF2-40B4-BE49-F238E27FC236}">
                  <a16:creationId xmlns:a16="http://schemas.microsoft.com/office/drawing/2014/main" id="{835BF04D-E221-417C-95C8-6E97CC7BF3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ções Necessári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6069" y="476250"/>
              <a:ext cx="1788848" cy="111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338100</xdr:colOff>
      <xdr:row>8</xdr:row>
      <xdr:rowOff>113279</xdr:rowOff>
    </xdr:from>
    <xdr:to>
      <xdr:col>5</xdr:col>
      <xdr:colOff>285750</xdr:colOff>
      <xdr:row>18</xdr:row>
      <xdr:rowOff>124165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estinação Mat.">
              <a:extLst>
                <a:ext uri="{FF2B5EF4-FFF2-40B4-BE49-F238E27FC236}">
                  <a16:creationId xmlns:a16="http://schemas.microsoft.com/office/drawing/2014/main" id="{40691A24-7D02-42B0-A94B-D04F140E4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ação Mat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767" y="1647862"/>
              <a:ext cx="1789150" cy="1598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127000</xdr:colOff>
      <xdr:row>22</xdr:row>
      <xdr:rowOff>26724</xdr:rowOff>
    </xdr:from>
    <xdr:to>
      <xdr:col>2</xdr:col>
      <xdr:colOff>264583</xdr:colOff>
      <xdr:row>27</xdr:row>
      <xdr:rowOff>98161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pairable part">
              <a:extLst>
                <a:ext uri="{FF2B5EF4-FFF2-40B4-BE49-F238E27FC236}">
                  <a16:creationId xmlns:a16="http://schemas.microsoft.com/office/drawing/2014/main" id="{F3170A01-2EBE-4E16-A736-6B6861C8F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pairable pa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" y="3943880"/>
              <a:ext cx="1352021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124279</xdr:colOff>
      <xdr:row>28</xdr:row>
      <xdr:rowOff>265</xdr:rowOff>
    </xdr:from>
    <xdr:to>
      <xdr:col>2</xdr:col>
      <xdr:colOff>264584</xdr:colOff>
      <xdr:row>33</xdr:row>
      <xdr:rowOff>51291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erramenta">
              <a:extLst>
                <a:ext uri="{FF2B5EF4-FFF2-40B4-BE49-F238E27FC236}">
                  <a16:creationId xmlns:a16="http://schemas.microsoft.com/office/drawing/2014/main" id="{788DC4AA-0398-4301-BD9D-97D4F7867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rram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79" y="4917546"/>
              <a:ext cx="1354743" cy="884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273844</xdr:colOff>
      <xdr:row>19</xdr:row>
      <xdr:rowOff>97179</xdr:rowOff>
    </xdr:from>
    <xdr:to>
      <xdr:col>15</xdr:col>
      <xdr:colOff>488156</xdr:colOff>
      <xdr:row>30</xdr:row>
      <xdr:rowOff>142875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3FADDD2-5346-45FA-808F-C4D4DEF06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467369</xdr:colOff>
      <xdr:row>2</xdr:row>
      <xdr:rowOff>133426</xdr:rowOff>
    </xdr:from>
    <xdr:to>
      <xdr:col>11</xdr:col>
      <xdr:colOff>166688</xdr:colOff>
      <xdr:row>16</xdr:row>
      <xdr:rowOff>148167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866EB41-3B21-46C6-BE56-EE3BB350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349251</xdr:colOff>
      <xdr:row>0</xdr:row>
      <xdr:rowOff>382512</xdr:rowOff>
    </xdr:from>
    <xdr:ext cx="2187587" cy="374141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AC330169-2B53-4F7D-AD1E-14E2FE099E26}"/>
            </a:ext>
          </a:extLst>
        </xdr:cNvPr>
        <xdr:cNvSpPr txBox="1"/>
      </xdr:nvSpPr>
      <xdr:spPr>
        <a:xfrm>
          <a:off x="4032251" y="382512"/>
          <a:ext cx="218758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u="sng" cap="small" baseline="0">
              <a:solidFill>
                <a:schemeClr val="accent6"/>
              </a:solidFill>
            </a:rPr>
            <a:t>F</a:t>
          </a:r>
          <a:r>
            <a:rPr lang="pt-BR" sz="1800" b="1" u="sng" cap="small" baseline="0">
              <a:solidFill>
                <a:schemeClr val="accent1">
                  <a:lumMod val="75000"/>
                </a:schemeClr>
              </a:solidFill>
            </a:rPr>
            <a:t>aixa de Tempo por BI</a:t>
          </a:r>
        </a:p>
      </xdr:txBody>
    </xdr:sp>
    <xdr:clientData/>
  </xdr:oneCellAnchor>
  <xdr:oneCellAnchor>
    <xdr:from>
      <xdr:col>16</xdr:col>
      <xdr:colOff>489555</xdr:colOff>
      <xdr:row>0</xdr:row>
      <xdr:rowOff>413959</xdr:rowOff>
    </xdr:from>
    <xdr:ext cx="2243628" cy="374141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5399D7AA-1618-4F99-BECF-24D224876D0F}"/>
            </a:ext>
          </a:extLst>
        </xdr:cNvPr>
        <xdr:cNvSpPr txBox="1"/>
      </xdr:nvSpPr>
      <xdr:spPr>
        <a:xfrm>
          <a:off x="10310888" y="413959"/>
          <a:ext cx="22436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u="sng" cap="small" baseline="0">
              <a:solidFill>
                <a:schemeClr val="accent6"/>
              </a:solidFill>
            </a:rPr>
            <a:t>F</a:t>
          </a:r>
          <a:r>
            <a:rPr lang="pt-BR" sz="1800" b="1" u="sng" cap="small" baseline="0">
              <a:solidFill>
                <a:schemeClr val="accent1">
                  <a:lumMod val="75000"/>
                </a:schemeClr>
              </a:solidFill>
            </a:rPr>
            <a:t>aixa de Tempo por R$</a:t>
          </a:r>
        </a:p>
      </xdr:txBody>
    </xdr:sp>
    <xdr:clientData/>
  </xdr:oneCellAnchor>
  <xdr:oneCellAnchor>
    <xdr:from>
      <xdr:col>12</xdr:col>
      <xdr:colOff>137584</xdr:colOff>
      <xdr:row>16</xdr:row>
      <xdr:rowOff>119440</xdr:rowOff>
    </xdr:from>
    <xdr:ext cx="1739066" cy="374141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5BE67F34-A027-4C8F-A7EC-EEFE0AF8A812}"/>
            </a:ext>
          </a:extLst>
        </xdr:cNvPr>
        <xdr:cNvSpPr txBox="1"/>
      </xdr:nvSpPr>
      <xdr:spPr>
        <a:xfrm>
          <a:off x="7503584" y="2924023"/>
          <a:ext cx="173906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u="sng" cap="small" baseline="0">
              <a:solidFill>
                <a:schemeClr val="accent6"/>
              </a:solidFill>
            </a:rPr>
            <a:t>S</a:t>
          </a:r>
          <a:r>
            <a:rPr lang="pt-BR" sz="1800" b="1" u="sng" cap="small" baseline="0">
              <a:solidFill>
                <a:schemeClr val="accent1">
                  <a:lumMod val="75000"/>
                </a:schemeClr>
              </a:solidFill>
            </a:rPr>
            <a:t>tatus Material </a:t>
          </a:r>
        </a:p>
      </xdr:txBody>
    </xdr:sp>
    <xdr:clientData/>
  </xdr:oneCellAnchor>
  <xdr:oneCellAnchor>
    <xdr:from>
      <xdr:col>17</xdr:col>
      <xdr:colOff>480218</xdr:colOff>
      <xdr:row>31</xdr:row>
      <xdr:rowOff>32885</xdr:rowOff>
    </xdr:from>
    <xdr:ext cx="1216230" cy="374141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7C6744DA-D7F0-4AC2-BF38-C4D770E803DE}"/>
            </a:ext>
          </a:extLst>
        </xdr:cNvPr>
        <xdr:cNvSpPr txBox="1"/>
      </xdr:nvSpPr>
      <xdr:spPr>
        <a:xfrm>
          <a:off x="10802937" y="5450229"/>
          <a:ext cx="121623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u="sng" cap="small" baseline="0">
              <a:solidFill>
                <a:schemeClr val="accent6"/>
              </a:solidFill>
            </a:rPr>
            <a:t>D</a:t>
          </a:r>
          <a:r>
            <a:rPr lang="pt-BR" sz="1800" b="1" u="sng" cap="small" baseline="0">
              <a:solidFill>
                <a:schemeClr val="accent1">
                  <a:lumMod val="75000"/>
                </a:schemeClr>
              </a:solidFill>
            </a:rPr>
            <a:t>estinação</a:t>
          </a:r>
        </a:p>
      </xdr:txBody>
    </xdr:sp>
    <xdr:clientData/>
  </xdr:oneCellAnchor>
  <xdr:twoCellAnchor>
    <xdr:from>
      <xdr:col>10</xdr:col>
      <xdr:colOff>6236</xdr:colOff>
      <xdr:row>3</xdr:row>
      <xdr:rowOff>7749</xdr:rowOff>
    </xdr:from>
    <xdr:to>
      <xdr:col>11</xdr:col>
      <xdr:colOff>142877</xdr:colOff>
      <xdr:row>4</xdr:row>
      <xdr:rowOff>83344</xdr:rowOff>
    </xdr:to>
    <xdr:sp macro="" textlink="Tabelas!B7">
      <xdr:nvSpPr>
        <xdr:cNvPr id="9" name="Retângulo: Cantos Arredondados 8">
          <a:extLst>
            <a:ext uri="{FF2B5EF4-FFF2-40B4-BE49-F238E27FC236}">
              <a16:creationId xmlns:a16="http://schemas.microsoft.com/office/drawing/2014/main" id="{B53AC034-6B3F-4EE6-ABB4-F23E259C6EF1}"/>
            </a:ext>
          </a:extLst>
        </xdr:cNvPr>
        <xdr:cNvSpPr/>
      </xdr:nvSpPr>
      <xdr:spPr>
        <a:xfrm>
          <a:off x="6078424" y="757843"/>
          <a:ext cx="743859" cy="242282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4EFFD29D-6B3D-43CF-A4D9-01DE6CA1F8FB}" type="TxLink">
            <a:rPr lang="en-US" sz="16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891</a:t>
          </a:fld>
          <a:endParaRPr lang="pt-BR" sz="2000" b="1"/>
        </a:p>
      </xdr:txBody>
    </xdr:sp>
    <xdr:clientData/>
  </xdr:twoCellAnchor>
  <xdr:oneCellAnchor>
    <xdr:from>
      <xdr:col>6</xdr:col>
      <xdr:colOff>158750</xdr:colOff>
      <xdr:row>16</xdr:row>
      <xdr:rowOff>148166</xdr:rowOff>
    </xdr:from>
    <xdr:ext cx="2553712" cy="374141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D8E48D4-BF1D-4835-B6E4-A2591B41DF08}"/>
            </a:ext>
          </a:extLst>
        </xdr:cNvPr>
        <xdr:cNvSpPr txBox="1"/>
      </xdr:nvSpPr>
      <xdr:spPr>
        <a:xfrm>
          <a:off x="3841750" y="2952749"/>
          <a:ext cx="255371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u="sng" cap="small" baseline="0">
              <a:solidFill>
                <a:schemeClr val="accent6"/>
              </a:solidFill>
            </a:rPr>
            <a:t>Q</a:t>
          </a:r>
          <a:r>
            <a:rPr lang="pt-BR" sz="1800" b="1" u="sng" cap="small" baseline="0">
              <a:solidFill>
                <a:schemeClr val="accent1">
                  <a:lumMod val="75000"/>
                </a:schemeClr>
              </a:solidFill>
            </a:rPr>
            <a:t>uantidade por regional </a:t>
          </a:r>
        </a:p>
      </xdr:txBody>
    </xdr:sp>
    <xdr:clientData/>
  </xdr:oneCellAnchor>
  <xdr:oneCellAnchor>
    <xdr:from>
      <xdr:col>17</xdr:col>
      <xdr:colOff>232833</xdr:colOff>
      <xdr:row>17</xdr:row>
      <xdr:rowOff>74082</xdr:rowOff>
    </xdr:from>
    <xdr:ext cx="2021194" cy="374141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DD99046E-C335-4AFA-9E10-B34122F44B99}"/>
            </a:ext>
          </a:extLst>
        </xdr:cNvPr>
        <xdr:cNvSpPr txBox="1"/>
      </xdr:nvSpPr>
      <xdr:spPr>
        <a:xfrm>
          <a:off x="10668000" y="3037415"/>
          <a:ext cx="202119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u="sng" cap="small" baseline="0">
              <a:solidFill>
                <a:schemeClr val="accent6"/>
              </a:solidFill>
            </a:rPr>
            <a:t>V</a:t>
          </a:r>
          <a:r>
            <a:rPr lang="pt-BR" sz="1800" b="1" u="sng" cap="small" baseline="0">
              <a:solidFill>
                <a:schemeClr val="accent1">
                  <a:lumMod val="75000"/>
                </a:schemeClr>
              </a:solidFill>
            </a:rPr>
            <a:t>alor por regional </a:t>
          </a:r>
        </a:p>
      </xdr:txBody>
    </xdr:sp>
    <xdr:clientData/>
  </xdr:oneCellAnchor>
  <xdr:twoCellAnchor>
    <xdr:from>
      <xdr:col>11</xdr:col>
      <xdr:colOff>381001</xdr:colOff>
      <xdr:row>3</xdr:row>
      <xdr:rowOff>100543</xdr:rowOff>
    </xdr:from>
    <xdr:to>
      <xdr:col>15</xdr:col>
      <xdr:colOff>309564</xdr:colOff>
      <xdr:row>15</xdr:row>
      <xdr:rowOff>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52CBCD3-0941-406E-9B12-CFF3D12E0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328082</xdr:colOff>
      <xdr:row>18</xdr:row>
      <xdr:rowOff>148167</xdr:rowOff>
    </xdr:from>
    <xdr:to>
      <xdr:col>5</xdr:col>
      <xdr:colOff>315382</xdr:colOff>
      <xdr:row>29</xdr:row>
      <xdr:rowOff>40217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Faixa de Dias em Campo">
              <a:extLst>
                <a:ext uri="{FF2B5EF4-FFF2-40B4-BE49-F238E27FC236}">
                  <a16:creationId xmlns:a16="http://schemas.microsoft.com/office/drawing/2014/main" id="{CBE9F04C-DFBB-4FEB-9D9B-5C8B91BF58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Dias em Cam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5749" y="3270250"/>
              <a:ext cx="18288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15</xdr:col>
      <xdr:colOff>547689</xdr:colOff>
      <xdr:row>3</xdr:row>
      <xdr:rowOff>21167</xdr:rowOff>
    </xdr:from>
    <xdr:to>
      <xdr:col>21</xdr:col>
      <xdr:colOff>275168</xdr:colOff>
      <xdr:row>17</xdr:row>
      <xdr:rowOff>52917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1384647-45BA-4B35-A260-0C7A61428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486832</xdr:colOff>
      <xdr:row>19</xdr:row>
      <xdr:rowOff>63499</xdr:rowOff>
    </xdr:from>
    <xdr:to>
      <xdr:col>11</xdr:col>
      <xdr:colOff>202406</xdr:colOff>
      <xdr:row>31</xdr:row>
      <xdr:rowOff>71437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E305CF4F-2693-4D71-B2CC-44C8A2794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559594</xdr:colOff>
      <xdr:row>20</xdr:row>
      <xdr:rowOff>0</xdr:rowOff>
    </xdr:from>
    <xdr:to>
      <xdr:col>21</xdr:col>
      <xdr:colOff>317500</xdr:colOff>
      <xdr:row>31</xdr:row>
      <xdr:rowOff>71437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AA01EC39-7810-4A12-9068-A685EDA2F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12</xdr:col>
      <xdr:colOff>306917</xdr:colOff>
      <xdr:row>0</xdr:row>
      <xdr:rowOff>370417</xdr:rowOff>
    </xdr:from>
    <xdr:ext cx="1091004" cy="374141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BB9F4F13-3220-4A9B-85AB-2CA1913085C8}"/>
            </a:ext>
          </a:extLst>
        </xdr:cNvPr>
        <xdr:cNvSpPr txBox="1"/>
      </xdr:nvSpPr>
      <xdr:spPr>
        <a:xfrm>
          <a:off x="7672917" y="370417"/>
          <a:ext cx="10910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u="sng" cap="small" baseline="0">
              <a:solidFill>
                <a:schemeClr val="accent6"/>
              </a:solidFill>
            </a:rPr>
            <a:t>S</a:t>
          </a:r>
          <a:r>
            <a:rPr lang="pt-BR" sz="1800" b="1" u="sng" cap="small" baseline="0">
              <a:solidFill>
                <a:schemeClr val="tx2"/>
              </a:solidFill>
            </a:rPr>
            <a:t>egmento</a:t>
          </a:r>
          <a:endParaRPr lang="pt-BR" sz="1400" b="1" u="sng" cap="small" baseline="0">
            <a:solidFill>
              <a:schemeClr val="tx2"/>
            </a:solidFill>
          </a:endParaRPr>
        </a:p>
      </xdr:txBody>
    </xdr:sp>
    <xdr:clientData/>
  </xdr:oneCellAnchor>
  <xdr:twoCellAnchor>
    <xdr:from>
      <xdr:col>16</xdr:col>
      <xdr:colOff>547687</xdr:colOff>
      <xdr:row>33</xdr:row>
      <xdr:rowOff>104511</xdr:rowOff>
    </xdr:from>
    <xdr:to>
      <xdr:col>21</xdr:col>
      <xdr:colOff>373061</xdr:colOff>
      <xdr:row>44</xdr:row>
      <xdr:rowOff>107157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41770414-DD28-4BB9-9238-978C5109A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595312</xdr:colOff>
      <xdr:row>31</xdr:row>
      <xdr:rowOff>44978</xdr:rowOff>
    </xdr:from>
    <xdr:ext cx="1845377" cy="374141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C23057A0-8C63-476A-981F-002941C38274}"/>
            </a:ext>
          </a:extLst>
        </xdr:cNvPr>
        <xdr:cNvSpPr txBox="1"/>
      </xdr:nvSpPr>
      <xdr:spPr>
        <a:xfrm>
          <a:off x="4238625" y="5462322"/>
          <a:ext cx="184537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u="sng" cap="small" baseline="0">
              <a:solidFill>
                <a:schemeClr val="accent6"/>
              </a:solidFill>
            </a:rPr>
            <a:t>A</a:t>
          </a:r>
          <a:r>
            <a:rPr lang="pt-BR" sz="1800" b="1" u="sng" cap="small" baseline="0">
              <a:solidFill>
                <a:schemeClr val="accent1">
                  <a:lumMod val="75000"/>
                </a:schemeClr>
              </a:solidFill>
            </a:rPr>
            <a:t>ções Necessarias</a:t>
          </a:r>
        </a:p>
      </xdr:txBody>
    </xdr:sp>
    <xdr:clientData/>
  </xdr:oneCellAnchor>
  <xdr:twoCellAnchor>
    <xdr:from>
      <xdr:col>5</xdr:col>
      <xdr:colOff>470959</xdr:colOff>
      <xdr:row>33</xdr:row>
      <xdr:rowOff>79375</xdr:rowOff>
    </xdr:from>
    <xdr:to>
      <xdr:col>10</xdr:col>
      <xdr:colOff>309563</xdr:colOff>
      <xdr:row>44</xdr:row>
      <xdr:rowOff>83345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F33E5D8-A701-415F-8A95-A31088AC4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12</xdr:col>
      <xdr:colOff>0</xdr:colOff>
      <xdr:row>31</xdr:row>
      <xdr:rowOff>35719</xdr:rowOff>
    </xdr:from>
    <xdr:ext cx="2248180" cy="374141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80526D6E-D784-4EC1-8482-8789BD7AE46A}"/>
            </a:ext>
          </a:extLst>
        </xdr:cNvPr>
        <xdr:cNvSpPr txBox="1"/>
      </xdr:nvSpPr>
      <xdr:spPr>
        <a:xfrm>
          <a:off x="7286625" y="5453063"/>
          <a:ext cx="224818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 u="sng" cap="small" baseline="0">
              <a:solidFill>
                <a:schemeClr val="accent6"/>
              </a:solidFill>
            </a:rPr>
            <a:t>E</a:t>
          </a:r>
          <a:r>
            <a:rPr lang="pt-BR" sz="1800" b="1" u="sng" cap="small" baseline="0">
              <a:solidFill>
                <a:schemeClr val="accent1">
                  <a:lumMod val="75000"/>
                </a:schemeClr>
              </a:solidFill>
            </a:rPr>
            <a:t>specificação material</a:t>
          </a:r>
        </a:p>
      </xdr:txBody>
    </xdr:sp>
    <xdr:clientData/>
  </xdr:oneCellAnchor>
  <xdr:twoCellAnchor editAs="oneCell">
    <xdr:from>
      <xdr:col>2</xdr:col>
      <xdr:colOff>357186</xdr:colOff>
      <xdr:row>29</xdr:row>
      <xdr:rowOff>95250</xdr:rowOff>
    </xdr:from>
    <xdr:to>
      <xdr:col>5</xdr:col>
      <xdr:colOff>321468</xdr:colOff>
      <xdr:row>39</xdr:row>
      <xdr:rowOff>84667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ITEM ESPECIAL">
              <a:extLst>
                <a:ext uri="{FF2B5EF4-FFF2-40B4-BE49-F238E27FC236}">
                  <a16:creationId xmlns:a16="http://schemas.microsoft.com/office/drawing/2014/main" id="{E7354B6B-1065-473B-B6E5-8CE8A9F87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ESPE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853" y="5169959"/>
              <a:ext cx="1805782" cy="1370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33</xdr:row>
      <xdr:rowOff>142874</xdr:rowOff>
    </xdr:from>
    <xdr:to>
      <xdr:col>2</xdr:col>
      <xdr:colOff>321468</xdr:colOff>
      <xdr:row>39</xdr:row>
      <xdr:rowOff>57149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VIVO/VITRO">
              <a:extLst>
                <a:ext uri="{FF2B5EF4-FFF2-40B4-BE49-F238E27FC236}">
                  <a16:creationId xmlns:a16="http://schemas.microsoft.com/office/drawing/2014/main" id="{BBE2819E-64B2-443C-8F07-E6C2E441C0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VO/VIT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5893593"/>
              <a:ext cx="1393031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476250</xdr:colOff>
      <xdr:row>33</xdr:row>
      <xdr:rowOff>59530</xdr:rowOff>
    </xdr:from>
    <xdr:to>
      <xdr:col>16</xdr:col>
      <xdr:colOff>369094</xdr:colOff>
      <xdr:row>44</xdr:row>
      <xdr:rowOff>71437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1B677264-2284-4DA3-B3F1-6ADD076E0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0.67654</cdr:x>
      <cdr:y>0.81947</cdr:y>
    </cdr:from>
    <cdr:to>
      <cdr:x>1</cdr:x>
      <cdr:y>1</cdr:y>
    </cdr:to>
    <cdr:sp macro="" textlink="">
      <cdr:nvSpPr>
        <cdr:cNvPr id="2" name="CaixaDeTexto 17">
          <a:extLst xmlns:a="http://schemas.openxmlformats.org/drawingml/2006/main">
            <a:ext uri="{FF2B5EF4-FFF2-40B4-BE49-F238E27FC236}">
              <a16:creationId xmlns:a16="http://schemas.microsoft.com/office/drawing/2014/main" id="{5BE67F34-A027-4C8F-A7EC-EEFE0AF8A812}"/>
            </a:ext>
          </a:extLst>
        </cdr:cNvPr>
        <cdr:cNvSpPr txBox="1"/>
      </cdr:nvSpPr>
      <cdr:spPr>
        <a:xfrm xmlns:a="http://schemas.openxmlformats.org/drawingml/2006/main">
          <a:off x="1903071" y="1698265"/>
          <a:ext cx="909864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1" u="sng" cap="small" baseline="0">
              <a:solidFill>
                <a:schemeClr val="accent1">
                  <a:lumMod val="75000"/>
                </a:schemeClr>
              </a:solidFill>
            </a:rPr>
            <a:t>Não </a:t>
          </a:r>
          <a:r>
            <a:rPr lang="pt-BR" sz="1400" b="1" u="sng" cap="small" baseline="0">
              <a:solidFill>
                <a:schemeClr val="accent1">
                  <a:lumMod val="75000"/>
                </a:schemeClr>
              </a:solidFill>
            </a:rPr>
            <a:t>REP</a:t>
          </a:r>
          <a:endParaRPr lang="pt-BR" sz="1800" b="1" u="sng" cap="small" baseline="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0.01677</cdr:x>
      <cdr:y>0.0428</cdr:y>
    </cdr:from>
    <cdr:to>
      <cdr:x>0.18344</cdr:x>
      <cdr:y>0.1931</cdr:y>
    </cdr:to>
    <cdr:sp macro="" textlink="">
      <cdr:nvSpPr>
        <cdr:cNvPr id="3" name="CaixaDeTexto 17">
          <a:extLst xmlns:a="http://schemas.openxmlformats.org/drawingml/2006/main">
            <a:ext uri="{FF2B5EF4-FFF2-40B4-BE49-F238E27FC236}">
              <a16:creationId xmlns:a16="http://schemas.microsoft.com/office/drawing/2014/main" id="{5BE67F34-A027-4C8F-A7EC-EEFE0AF8A812}"/>
            </a:ext>
          </a:extLst>
        </cdr:cNvPr>
        <cdr:cNvSpPr txBox="1"/>
      </cdr:nvSpPr>
      <cdr:spPr>
        <a:xfrm xmlns:a="http://schemas.openxmlformats.org/drawingml/2006/main">
          <a:off x="47171" y="88692"/>
          <a:ext cx="46884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400" b="1" u="sng" cap="small" baseline="0">
              <a:solidFill>
                <a:schemeClr val="accent6"/>
              </a:solidFill>
            </a:rPr>
            <a:t>REP</a:t>
          </a:r>
          <a:endParaRPr lang="pt-BR" sz="1800" b="1" u="sng" cap="small" baseline="0">
            <a:solidFill>
              <a:schemeClr val="accent6"/>
            </a:solidFill>
          </a:endParaRPr>
        </a:p>
      </cdr:txBody>
    </cdr:sp>
  </cdr:relSizeAnchor>
  <cdr:relSizeAnchor xmlns:cdr="http://schemas.openxmlformats.org/drawingml/2006/chartDrawing">
    <cdr:from>
      <cdr:x>0.77235</cdr:x>
      <cdr:y>0.69713</cdr:y>
    </cdr:from>
    <cdr:to>
      <cdr:x>0.97612</cdr:x>
      <cdr:y>0.87096</cdr:y>
    </cdr:to>
    <cdr:sp macro="" textlink="Tabelas!$C$26">
      <cdr:nvSpPr>
        <cdr:cNvPr id="5" name="CaixaDeTexto 17">
          <a:extLst xmlns:a="http://schemas.openxmlformats.org/drawingml/2006/main">
            <a:ext uri="{FF2B5EF4-FFF2-40B4-BE49-F238E27FC236}">
              <a16:creationId xmlns:a16="http://schemas.microsoft.com/office/drawing/2014/main" id="{C2D15339-D6DB-42C3-A35D-429D555005EF}"/>
            </a:ext>
          </a:extLst>
        </cdr:cNvPr>
        <cdr:cNvSpPr txBox="1"/>
      </cdr:nvSpPr>
      <cdr:spPr>
        <a:xfrm xmlns:a="http://schemas.openxmlformats.org/drawingml/2006/main">
          <a:off x="2061900" y="1249219"/>
          <a:ext cx="54399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9250244-F7DF-4EFE-A657-3BF5FC944FF6}" type="TxLink">
            <a:rPr lang="en-US" sz="1400" b="1" i="0" u="none" strike="noStrike" cap="small" baseline="0">
              <a:solidFill>
                <a:schemeClr val="accent1">
                  <a:lumMod val="75000"/>
                </a:schemeClr>
              </a:solidFill>
              <a:latin typeface="Arial"/>
              <a:cs typeface="Arial"/>
            </a:rPr>
            <a:pPr/>
            <a:t>80%</a:t>
          </a:fld>
          <a:endParaRPr lang="pt-BR" sz="3200" b="1" u="sng" cap="small" baseline="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0.02787</cdr:x>
      <cdr:y>0.15973</cdr:y>
    </cdr:from>
    <cdr:to>
      <cdr:x>0.23164</cdr:x>
      <cdr:y>0.33356</cdr:y>
    </cdr:to>
    <cdr:sp macro="" textlink="Tabelas!$C$27">
      <cdr:nvSpPr>
        <cdr:cNvPr id="6" name="CaixaDeTexto 17">
          <a:extLst xmlns:a="http://schemas.openxmlformats.org/drawingml/2006/main">
            <a:ext uri="{FF2B5EF4-FFF2-40B4-BE49-F238E27FC236}">
              <a16:creationId xmlns:a16="http://schemas.microsoft.com/office/drawing/2014/main" id="{B3D94053-98AF-4892-970B-C682E0191D59}"/>
            </a:ext>
          </a:extLst>
        </cdr:cNvPr>
        <cdr:cNvSpPr txBox="1"/>
      </cdr:nvSpPr>
      <cdr:spPr>
        <a:xfrm xmlns:a="http://schemas.openxmlformats.org/drawingml/2006/main">
          <a:off x="74403" y="286228"/>
          <a:ext cx="54399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16F28F2-C0CA-4544-A4C6-43BCF0F68621}" type="TxLink">
            <a:rPr lang="en-US" sz="1400" b="1" i="0" u="none" strike="noStrike" cap="small" baseline="0">
              <a:solidFill>
                <a:schemeClr val="accent6"/>
              </a:solidFill>
              <a:latin typeface="Arial"/>
              <a:cs typeface="Arial"/>
            </a:rPr>
            <a:pPr/>
            <a:t>20%</a:t>
          </a:fld>
          <a:endParaRPr lang="pt-BR" sz="3200" b="1" u="sng" cap="small" baseline="0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0.74015</cdr:x>
      <cdr:y>0.84411</cdr:y>
    </cdr:from>
    <cdr:to>
      <cdr:x>1</cdr:x>
      <cdr:y>0.95629</cdr:y>
    </cdr:to>
    <cdr:sp macro="" textlink="">
      <cdr:nvSpPr>
        <cdr:cNvPr id="3" name="CaixaDeTexto 17">
          <a:extLst xmlns:a="http://schemas.openxmlformats.org/drawingml/2006/main">
            <a:ext uri="{FF2B5EF4-FFF2-40B4-BE49-F238E27FC236}">
              <a16:creationId xmlns:a16="http://schemas.microsoft.com/office/drawing/2014/main" id="{F7BEF740-4E82-406F-9249-D73266D7702C}"/>
            </a:ext>
          </a:extLst>
        </cdr:cNvPr>
        <cdr:cNvSpPr txBox="1"/>
      </cdr:nvSpPr>
      <cdr:spPr>
        <a:xfrm xmlns:a="http://schemas.openxmlformats.org/drawingml/2006/main">
          <a:off x="1997467" y="2108295"/>
          <a:ext cx="701282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200" b="1" u="sng" cap="small" baseline="0">
              <a:solidFill>
                <a:schemeClr val="accent1">
                  <a:lumMod val="75000"/>
                </a:schemeClr>
              </a:solidFill>
            </a:rPr>
            <a:t>IN-VIVO</a:t>
          </a:r>
          <a:endParaRPr lang="pt-BR" sz="1800" b="1" u="sng" cap="small" baseline="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0.0129</cdr:x>
      <cdr:y>0.01852</cdr:y>
    </cdr:from>
    <cdr:to>
      <cdr:x>0.28124</cdr:x>
      <cdr:y>0.12444</cdr:y>
    </cdr:to>
    <cdr:sp macro="" textlink="">
      <cdr:nvSpPr>
        <cdr:cNvPr id="4" name="CaixaDeTexto 17">
          <a:extLst xmlns:a="http://schemas.openxmlformats.org/drawingml/2006/main">
            <a:ext uri="{FF2B5EF4-FFF2-40B4-BE49-F238E27FC236}">
              <a16:creationId xmlns:a16="http://schemas.microsoft.com/office/drawing/2014/main" id="{F7BEF740-4E82-406F-9249-D73266D7702C}"/>
            </a:ext>
          </a:extLst>
        </cdr:cNvPr>
        <cdr:cNvSpPr txBox="1"/>
      </cdr:nvSpPr>
      <cdr:spPr>
        <a:xfrm xmlns:a="http://schemas.openxmlformats.org/drawingml/2006/main">
          <a:off x="34814" y="46257"/>
          <a:ext cx="72417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 u="sng" cap="small" baseline="0">
              <a:solidFill>
                <a:schemeClr val="accent6"/>
              </a:solidFill>
            </a:rPr>
            <a:t>IN-VITRO</a:t>
          </a:r>
          <a:endParaRPr lang="pt-BR" sz="1800" b="1" u="sng" cap="small" baseline="0">
            <a:solidFill>
              <a:schemeClr val="accent6"/>
            </a:solidFill>
          </a:endParaRPr>
        </a:p>
      </cdr:txBody>
    </cdr:sp>
  </cdr:relSizeAnchor>
  <cdr:relSizeAnchor xmlns:cdr="http://schemas.openxmlformats.org/drawingml/2006/chartDrawing">
    <cdr:from>
      <cdr:x>0.0176</cdr:x>
      <cdr:y>0.10408</cdr:y>
    </cdr:from>
    <cdr:to>
      <cdr:x>0.2458</cdr:x>
      <cdr:y>0.27671</cdr:y>
    </cdr:to>
    <cdr:sp macro="" textlink="Tabelas!$C$50">
      <cdr:nvSpPr>
        <cdr:cNvPr id="6" name="CaixaDeTexto 17">
          <a:extLst xmlns:a="http://schemas.openxmlformats.org/drawingml/2006/main">
            <a:ext uri="{FF2B5EF4-FFF2-40B4-BE49-F238E27FC236}">
              <a16:creationId xmlns:a16="http://schemas.microsoft.com/office/drawing/2014/main" id="{BD419502-8B94-4D79-9BE0-67B86D95F6AF}"/>
            </a:ext>
          </a:extLst>
        </cdr:cNvPr>
        <cdr:cNvSpPr txBox="1"/>
      </cdr:nvSpPr>
      <cdr:spPr>
        <a:xfrm xmlns:a="http://schemas.openxmlformats.org/drawingml/2006/main">
          <a:off x="41957" y="187808"/>
          <a:ext cx="54399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7B4203B-A907-42CF-AC30-1D6D200272F8}" type="TxLink">
            <a:rPr lang="en-US" sz="1400" b="1" i="0" u="none" strike="noStrike" cap="small" baseline="0">
              <a:solidFill>
                <a:schemeClr val="accent6"/>
              </a:solidFill>
              <a:latin typeface="Arial"/>
              <a:cs typeface="Arial"/>
            </a:rPr>
            <a:pPr/>
            <a:t>42%</a:t>
          </a:fld>
          <a:endParaRPr lang="pt-BR" sz="6600" b="1" u="sng" cap="small" baseline="0">
            <a:solidFill>
              <a:schemeClr val="accent6"/>
            </a:solidFill>
          </a:endParaRPr>
        </a:p>
      </cdr:txBody>
    </cdr:sp>
  </cdr:relSizeAnchor>
  <cdr:relSizeAnchor xmlns:cdr="http://schemas.openxmlformats.org/drawingml/2006/chartDrawing">
    <cdr:from>
      <cdr:x>0.7718</cdr:x>
      <cdr:y>0.75803</cdr:y>
    </cdr:from>
    <cdr:to>
      <cdr:x>1</cdr:x>
      <cdr:y>0.93066</cdr:y>
    </cdr:to>
    <cdr:sp macro="" textlink="Tabelas!$C$49">
      <cdr:nvSpPr>
        <cdr:cNvPr id="7" name="CaixaDeTexto 17">
          <a:extLst xmlns:a="http://schemas.openxmlformats.org/drawingml/2006/main">
            <a:ext uri="{FF2B5EF4-FFF2-40B4-BE49-F238E27FC236}">
              <a16:creationId xmlns:a16="http://schemas.microsoft.com/office/drawing/2014/main" id="{BD419502-8B94-4D79-9BE0-67B86D95F6AF}"/>
            </a:ext>
          </a:extLst>
        </cdr:cNvPr>
        <cdr:cNvSpPr txBox="1"/>
      </cdr:nvSpPr>
      <cdr:spPr>
        <a:xfrm xmlns:a="http://schemas.openxmlformats.org/drawingml/2006/main">
          <a:off x="1903374" y="1367833"/>
          <a:ext cx="54399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646D62E-AC9E-4BA2-864F-1B0FFB334C8B}" type="TxLink">
            <a:rPr lang="en-US" sz="1400" b="1" i="0" u="none" strike="noStrike" cap="small" baseline="0">
              <a:solidFill>
                <a:schemeClr val="tx2"/>
              </a:solidFill>
              <a:latin typeface="Arial"/>
              <a:cs typeface="Arial"/>
            </a:rPr>
            <a:pPr/>
            <a:t>58%</a:t>
          </a:fld>
          <a:endParaRPr lang="pt-BR" sz="6600" b="1" u="sng" cap="small" baseline="0">
            <a:solidFill>
              <a:schemeClr val="tx2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0.62828</cdr:x>
      <cdr:y>0.02233</cdr:y>
    </cdr:from>
    <cdr:to>
      <cdr:x>0.98448</cdr:x>
      <cdr:y>0.12805</cdr:y>
    </cdr:to>
    <cdr:sp macro="" textlink="Tabelas!$B$15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AE203D4-1E95-4A81-87FD-AD8FA60CC184}"/>
            </a:ext>
          </a:extLst>
        </cdr:cNvPr>
        <cdr:cNvSpPr txBox="1"/>
      </cdr:nvSpPr>
      <cdr:spPr>
        <a:xfrm xmlns:a="http://schemas.openxmlformats.org/drawingml/2006/main">
          <a:off x="2142749" y="50348"/>
          <a:ext cx="1214813" cy="238319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942322-DC22-4907-B434-6A3D5DB64AE4}" type="TxLink">
            <a:rPr lang="en-US" sz="10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R$ 3.657.442,00</a:t>
          </a:fld>
          <a:endParaRPr lang="pt-BR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003h3uy" refreshedDate="44075.619477893517" createdVersion="6" refreshedVersion="6" minRefreshableVersion="3" recordCount="892" xr:uid="{9A115C75-6CE2-440B-BE6E-8EF02402B00F}">
  <cacheSource type="worksheet">
    <worksheetSource ref="A1:AC1048576" sheet=" Base Geral "/>
  </cacheSource>
  <cacheFields count="29">
    <cacheField name="Regional" numFmtId="0">
      <sharedItems containsBlank="1" count="17">
        <s v="CCC/RIO"/>
        <s v="MED-CAM"/>
        <s v="CCC/SUP"/>
        <s v="MED-SUL"/>
        <s v="MED-SUP"/>
        <s v="MED-CEN"/>
        <s v="CCC/CEN"/>
        <s v="MED-NOR"/>
        <s v="CCC/CAM"/>
        <s v="MED-RIO"/>
        <s v="CCC/NOR"/>
        <s v="CCC/SUL"/>
        <m/>
        <s v="CCC/CEN " u="1"/>
        <s v="CCC/SUL " u="1"/>
        <s v="CCC /SUP" u="1"/>
        <s v="CCC/MED" u="1"/>
      </sharedItems>
    </cacheField>
    <cacheField name="VIVO/VITRO" numFmtId="0">
      <sharedItems containsBlank="1" count="3">
        <s v="IN-VIVO"/>
        <s v="IN-VITRO"/>
        <m/>
      </sharedItems>
    </cacheField>
    <cacheField name="Total REG" numFmtId="0">
      <sharedItems containsBlank="1" count="7">
        <s v="MED-RIO"/>
        <s v="MED-CAM"/>
        <s v="MED-SUP"/>
        <s v="MED-SUL"/>
        <s v="MED-CEN"/>
        <s v="MED-NOR"/>
        <m/>
      </sharedItems>
    </cacheField>
    <cacheField name="Batch ID" numFmtId="164">
      <sharedItems containsString="0" containsBlank="1" containsNumber="1" containsInteger="1" minValue="403940" maxValue="468406"/>
    </cacheField>
    <cacheField name="Ordem" numFmtId="0">
      <sharedItems containsString="0" containsBlank="1" containsNumber="1" containsInteger="1" minValue="508100434524" maxValue="999004664819"/>
    </cacheField>
    <cacheField name="Tipo ordem de vendas" numFmtId="0">
      <sharedItems containsBlank="1"/>
    </cacheField>
    <cacheField name="Centro" numFmtId="0">
      <sharedItems containsBlank="1"/>
    </cacheField>
    <cacheField name="Ações Necessárias" numFmtId="0">
      <sharedItems containsBlank="1" containsMixedTypes="1" containsNumber="1" containsInteger="1" minValue="0" maxValue="0" count="5">
        <s v=" SOLICITAÇÃO DE COLETA"/>
        <s v=" DESTINAÇÃO/SOLICITAÇÃO DE COLETA"/>
        <s v="CONFIRMAR NÃO RECEBIMENTO DO CSE"/>
        <m/>
        <n v="0" u="1"/>
      </sharedItems>
    </cacheField>
    <cacheField name="Data Consumo" numFmtId="14">
      <sharedItems containsNonDate="0" containsDate="1" containsString="0" containsBlank="1" minDate="2020-06-18T00:00:00" maxDate="2020-09-02T00:00:00"/>
    </cacheField>
    <cacheField name="Destinação Mat." numFmtId="0">
      <sharedItems containsBlank="1" count="6">
        <s v="CB - CONSUMED BILLABLE"/>
        <s v="V - LEFT ON NOTIFICATION"/>
        <s v="X - NOT RECEIVED"/>
        <s v="D - RETURN WITHOUT CONSUMPTION"/>
        <s v="SEM DESTINAÇÃO"/>
        <m/>
      </sharedItems>
    </cacheField>
    <cacheField name="Retornavel" numFmtId="0">
      <sharedItems containsBlank="1"/>
    </cacheField>
    <cacheField name="Repairable part" numFmtId="0">
      <sharedItems containsBlank="1" count="3">
        <s v="Y"/>
        <s v="N"/>
        <m/>
      </sharedItems>
    </cacheField>
    <cacheField name="Garantia" numFmtId="0">
      <sharedItems containsBlank="1"/>
    </cacheField>
    <cacheField name="SCO List" numFmtId="0">
      <sharedItems containsBlank="1"/>
    </cacheField>
    <cacheField name="Nome 1" numFmtId="0">
      <sharedItems containsBlank="1"/>
    </cacheField>
    <cacheField name="CSE Responsável" numFmtId="0">
      <sharedItems containsBlank="1"/>
    </cacheField>
    <cacheField name="Material" numFmtId="0">
      <sharedItems containsBlank="1" containsMixedTypes="1" containsNumber="1" containsInteger="1" minValue="1011212" maxValue="11574320"/>
    </cacheField>
    <cacheField name="Valor R$" numFmtId="165">
      <sharedItems containsString="0" containsBlank="1" containsNumber="1" minValue="0.01" maxValue="348425.75" count="8000">
        <n v="4832.4399999999996"/>
        <n v="4207.29"/>
        <n v="55.4"/>
        <n v="135.47"/>
        <n v="195.06"/>
        <n v="6547.02"/>
        <n v="123.04"/>
        <n v="175.77"/>
        <n v="142.82"/>
        <n v="2838.37"/>
        <n v="421.46"/>
        <n v="8485.74"/>
        <n v="17488.8"/>
        <n v="15386.61"/>
        <n v="2567.11"/>
        <n v="5027.72"/>
        <n v="14225.04"/>
        <n v="10383.549999999999"/>
        <n v="8261.23"/>
        <n v="22994.78"/>
        <n v="1118.33"/>
        <n v="12498.05"/>
        <n v="11"/>
        <n v="155.72999999999999"/>
        <n v="325.82"/>
        <n v="30662.63"/>
        <n v="19761.89"/>
        <n v="969.44"/>
        <n v="5741.12"/>
        <n v="22635.46"/>
        <n v="2491.42"/>
        <n v="188.47"/>
        <n v="2822.69"/>
        <n v="6912.04"/>
        <n v="10009.94"/>
        <n v="2017.11"/>
        <n v="18785.84"/>
        <n v="12455.06"/>
        <n v="9568.91"/>
        <n v="5768.51"/>
        <n v="3415.46"/>
        <n v="448.01"/>
        <n v="376.05"/>
        <n v="365.6"/>
        <n v="145.99"/>
        <n v="199.72"/>
        <n v="397.37"/>
        <n v="5198.13"/>
        <n v="722.99"/>
        <n v="362.91"/>
        <n v="0.01"/>
        <n v="5744.73"/>
        <n v="2147.7600000000002"/>
        <n v="401.22"/>
        <n v="18627.11"/>
        <n v="234.75"/>
        <n v="2722.69"/>
        <n v="2331.84"/>
        <n v="13.97"/>
        <n v="517.74"/>
        <n v="7500.55"/>
        <n v="5788.49"/>
        <n v="712.44"/>
        <n v="927.51"/>
        <n v="192.21"/>
        <n v="328.93"/>
        <n v="643.38"/>
        <n v="127.1"/>
        <n v="1066.3499999999999"/>
        <n v="83.82"/>
        <n v="5246.26"/>
        <n v="26116.32"/>
        <n v="14049.13"/>
        <n v="1964.44"/>
        <n v="987.18"/>
        <n v="440.41"/>
        <n v="783.99"/>
        <n v="2724.07"/>
        <n v="3082.75"/>
        <n v="473.15"/>
        <n v="51.54"/>
        <n v="978.07"/>
        <n v="1646.18"/>
        <n v="66.28"/>
        <n v="6966.9"/>
        <n v="247.52"/>
        <n v="2223.4699999999998"/>
        <n v="607.13"/>
        <n v="894.85"/>
        <n v="315.8"/>
        <n v="1067.27"/>
        <n v="136.78"/>
        <n v="4685.32"/>
        <n v="13029.98"/>
        <n v="2308.04"/>
        <n v="8.14"/>
        <n v="4.68"/>
        <n v="4.8899999999999997"/>
        <n v="5.59"/>
        <n v="271.69"/>
        <n v="11417.94"/>
        <n v="374.69"/>
        <n v="8720.92"/>
        <n v="337.65"/>
        <n v="2633.6"/>
        <n v="188.14"/>
        <n v="513.1"/>
        <n v="62.38"/>
        <n v="83.9"/>
        <n v="948.42"/>
        <n v="200.97"/>
        <n v="162.61000000000001"/>
        <n v="108.26"/>
        <n v="135.83000000000001"/>
        <n v="20260.93"/>
        <n v="420.8"/>
        <n v="5.13"/>
        <n v="118.24"/>
        <n v="2285.63"/>
        <n v="7.27"/>
        <n v="1809.47"/>
        <n v="9129.91"/>
        <n v="40127.32"/>
        <n v="2980.97"/>
        <n v="2977.6"/>
        <n v="1001.13"/>
        <n v="3732.01"/>
        <n v="286.83"/>
        <n v="744.8"/>
        <n v="18.25"/>
        <n v="3685.06"/>
        <n v="573.04999999999995"/>
        <n v="129.71"/>
        <n v="683.97"/>
        <n v="15283.08"/>
        <n v="1933.51"/>
        <n v="6943.49"/>
        <n v="9809"/>
        <n v="1627.09"/>
        <n v="543.96"/>
        <n v="7799.21"/>
        <n v="883.21"/>
        <n v="669.02"/>
        <n v="28.95"/>
        <n v="4504.8999999999996"/>
        <n v="2769.33"/>
        <n v="55.16"/>
        <n v="50.37"/>
        <n v="4262.3500000000004"/>
        <n v="3224.32"/>
        <n v="7464.65"/>
        <n v="1801.31"/>
        <n v="232.18"/>
        <n v="6180.73"/>
        <n v="6456.46"/>
        <n v="801.06"/>
        <n v="569.09"/>
        <n v="897.55"/>
        <n v="586.04999999999995"/>
        <n v="5949.26"/>
        <n v="1343.43"/>
        <n v="695.52"/>
        <n v="71.06"/>
        <n v="958.23"/>
        <n v="388.91"/>
        <n v="280.70999999999998"/>
        <n v="600.53"/>
        <n v="11117.76"/>
        <n v="82.76"/>
        <n v="2886.76"/>
        <n v="3709.67"/>
        <n v="652.79"/>
        <n v="2438.36"/>
        <n v="458.26"/>
        <n v="149.47999999999999"/>
        <n v="194.87"/>
        <n v="7530.62"/>
        <n v="253.99"/>
        <n v="26.2"/>
        <n v="11467.3"/>
        <n v="4447.03"/>
        <n v="233.52"/>
        <n v="0.6"/>
        <n v="249.89"/>
        <n v="3918.41"/>
        <n v="3210.49"/>
        <n v="7229.51"/>
        <n v="422.15"/>
        <n v="631.58000000000004"/>
        <n v="1543.3"/>
        <n v="1283.43"/>
        <n v="19.170000000000002"/>
        <n v="241.65"/>
        <n v="1973.74"/>
        <n v="5093.29"/>
        <n v="360.98"/>
        <n v="10978.14"/>
        <n v="883.34"/>
        <n v="5061.3"/>
        <n v="329.55"/>
        <n v="272.85000000000002"/>
        <n v="570.76"/>
        <n v="398.87"/>
        <n v="115.25"/>
        <n v="767.72"/>
        <n v="2540.71"/>
        <n v="638.21"/>
        <n v="140.27000000000001"/>
        <n v="2199.27"/>
        <n v="459.55"/>
        <n v="5865.57"/>
        <n v="182.69"/>
        <n v="114.41"/>
        <n v="46.69"/>
        <n v="3208.84"/>
        <n v="314.72000000000003"/>
        <n v="420.51"/>
        <n v="495.4"/>
        <n v="551.96"/>
        <n v="6493.36"/>
        <n v="40.380000000000003"/>
        <n v="3"/>
        <n v="140.32"/>
        <n v="5637.77"/>
        <n v="1937.23"/>
        <n v="448.04"/>
        <n v="17426.400000000001"/>
        <n v="1142.04"/>
        <n v="1828.02"/>
        <n v="20434.86"/>
        <n v="29180.99"/>
        <n v="378.31"/>
        <n v="2350"/>
        <n v="8849.57"/>
        <n v="2044.79"/>
        <n v="3578.99"/>
        <n v="19039.75"/>
        <n v="8418.99"/>
        <n v="2238.56"/>
        <n v="2526.83"/>
        <n v="1074.73"/>
        <n v="57.14"/>
        <n v="1123.4100000000001"/>
        <n v="96.85"/>
        <n v="422.05"/>
        <n v="105.34"/>
        <n v="41.62"/>
        <n v="3169.96"/>
        <n v="26045.200000000001"/>
        <n v="371.01"/>
        <n v="370.2"/>
        <n v="3064.16"/>
        <n v="5478.46"/>
        <n v="46.96"/>
        <n v="22.32"/>
        <n v="131.18"/>
        <n v="205.12"/>
        <n v="12.01"/>
        <n v="117.36"/>
        <n v="3843.1"/>
        <n v="9402.2900000000009"/>
        <n v="16.12"/>
        <n v="23.56"/>
        <n v="13.99"/>
        <n v="297.36"/>
        <n v="535.28"/>
        <n v="460.34"/>
        <n v="403.27"/>
        <n v="2022.2"/>
        <n v="3333.49"/>
        <n v="433.54"/>
        <n v="715.7"/>
        <n v="2476.15"/>
        <n v="7457.77"/>
        <n v="3962.27"/>
        <n v="24567.26"/>
        <n v="5266.04"/>
        <n v="517.09"/>
        <n v="36.31"/>
        <n v="223.34"/>
        <n v="12025.04"/>
        <n v="74.569999999999993"/>
        <n v="90.69"/>
        <n v="1096.97"/>
        <n v="2145.46"/>
        <n v="470.72"/>
        <n v="122.42"/>
        <n v="61.5"/>
        <n v="132.52000000000001"/>
        <n v="2039.58"/>
        <n v="295.02"/>
        <n v="49.27"/>
        <n v="1761.94"/>
        <n v="2307.73"/>
        <n v="1801.73"/>
        <n v="1419.79"/>
        <n v="54.29"/>
        <n v="146.4"/>
        <n v="5858.03"/>
        <n v="6.05"/>
        <n v="3533.44"/>
        <n v="4116.84"/>
        <n v="3037"/>
        <n v="1058.3699999999999"/>
        <n v="1336.12"/>
        <n v="72.58"/>
        <n v="2536.62"/>
        <n v="2667.3"/>
        <n v="4153.71"/>
        <n v="408.7"/>
        <n v="255.57"/>
        <n v="202.93"/>
        <n v="2931.63"/>
        <n v="53.21"/>
        <n v="2932.8"/>
        <n v="138.24"/>
        <n v="123.12"/>
        <n v="5444.41"/>
        <n v="126.06"/>
        <n v="14156.53"/>
        <n v="21432.84"/>
        <n v="188.49"/>
        <n v="1264.8699999999999"/>
        <n v="361.05"/>
        <n v="216.9"/>
        <n v="765.13"/>
        <n v="804.71"/>
        <n v="7.35"/>
        <n v="0.04"/>
        <n v="252.58"/>
        <n v="7809.19"/>
        <n v="1898.13"/>
        <n v="11051.07"/>
        <n v="3192.84"/>
        <n v="3534.95"/>
        <n v="1614.6"/>
        <n v="23.08"/>
        <n v="637.38"/>
        <n v="692.03"/>
        <n v="718.91"/>
        <n v="5.64"/>
        <n v="690.62"/>
        <n v="13731.24"/>
        <n v="19477.099999999999"/>
        <n v="6563.27"/>
        <n v="739.45"/>
        <n v="2065.37"/>
        <n v="695.68"/>
        <n v="123.53"/>
        <n v="10335.68"/>
        <n v="1537.31"/>
        <n v="5537.8"/>
        <n v="1660.78"/>
        <n v="3477.02"/>
        <n v="328.96"/>
        <n v="10.51"/>
        <n v="790.66"/>
        <n v="432.8"/>
        <n v="325514.68"/>
        <n v="1963.6"/>
        <n v="683.06"/>
        <n v="196.84"/>
        <n v="488.58"/>
        <n v="558.83000000000004"/>
        <n v="812.73"/>
        <n v="142.69"/>
        <n v="79.650000000000006"/>
        <n v="40"/>
        <n v="528.88"/>
        <n v="121.4"/>
        <n v="5.95"/>
        <n v="204.18"/>
        <n v="7872.76"/>
        <n v="1757.15"/>
        <n v="21718.51"/>
        <n v="157614.34"/>
        <n v="4625.43"/>
        <n v="1695.66"/>
        <n v="23416.22"/>
        <n v="2145.65"/>
        <n v="1225.3499999999999"/>
        <n v="85595.26"/>
        <n v="5203.84"/>
        <n v="534.84"/>
        <n v="10.72"/>
        <n v="9852.41"/>
        <n v="206.94"/>
        <n v="324.06"/>
        <n v="7517.08"/>
        <n v="8277.2900000000009"/>
        <n v="273.94"/>
        <n v="84.35"/>
        <n v="1466.09"/>
        <n v="10411.709999999999"/>
        <n v="4562.97"/>
        <n v="186.79"/>
        <n v="6642.77"/>
        <n v="217.67"/>
        <n v="32.21"/>
        <n v="23.77"/>
        <n v="661.39"/>
        <n v="8938"/>
        <n v="4488.1899999999996"/>
        <n v="10093.77"/>
        <n v="4787.92"/>
        <n v="6800.29"/>
        <n v="1300.17"/>
        <n v="1653.67"/>
        <n v="5.47"/>
        <n v="1217.8900000000001"/>
        <n v="1277.78"/>
        <n v="70.72"/>
        <n v="97.92"/>
        <n v="13175.42"/>
        <n v="2354.4699999999998"/>
        <n v="148.84"/>
        <n v="92786.98"/>
        <n v="407.53"/>
        <n v="6068.47"/>
        <n v="1000.08"/>
        <n v="1892.11"/>
        <n v="1663.77"/>
        <n v="2300.52"/>
        <n v="4807.33"/>
        <n v="891.45"/>
        <n v="191.97"/>
        <n v="6927.05"/>
        <n v="1834.83"/>
        <n v="1735.63"/>
        <n v="70.05"/>
        <n v="25.69"/>
        <n v="31.86"/>
        <n v="1371.46"/>
        <n v="232.55"/>
        <n v="1292.96"/>
        <n v="7.96"/>
        <n v="4384.09"/>
        <n v="548.36"/>
        <n v="1286.1400000000001"/>
        <n v="1590.61"/>
        <n v="8538.68"/>
        <n v="319.42"/>
        <n v="835.75"/>
        <n v="1569.32"/>
        <n v="4568.6499999999996"/>
        <n v="5868.47"/>
        <n v="10545.39"/>
        <n v="8292.41"/>
        <n v="2083.9499999999998"/>
        <n v="182.42"/>
        <n v="641.36"/>
        <n v="2139.29"/>
        <n v="1487.49"/>
        <n v="195.15"/>
        <n v="314.43"/>
        <n v="276.44"/>
        <n v="201.65"/>
        <n v="6515.67"/>
        <n v="2433.98"/>
        <n v="193.26"/>
        <n v="7255.79"/>
        <n v="27354.44"/>
        <n v="7913.16"/>
        <n v="8367.49"/>
        <n v="9096.4599999999991"/>
        <n v="2009.34"/>
        <n v="7940.28"/>
        <n v="1545.04"/>
        <n v="8048.43"/>
        <n v="11256.37"/>
        <n v="7537.58"/>
        <n v="39041.58"/>
        <n v="360.38"/>
        <n v="84806.71"/>
        <n v="14298.09"/>
        <n v="4229.25"/>
        <n v="24672.86"/>
        <n v="29547.3"/>
        <n v="125.52"/>
        <n v="1840.08"/>
        <n v="232.02"/>
        <n v="215.64"/>
        <n v="198.15"/>
        <n v="499.65"/>
        <n v="338.62"/>
        <n v="1774.89"/>
        <n v="2290.1799999999998"/>
        <n v="1047.7"/>
        <n v="2078.98"/>
        <n v="2293.38"/>
        <n v="3341.27"/>
        <n v="1873.35"/>
        <n v="2683.61"/>
        <n v="8511.4500000000007"/>
        <n v="6383.99"/>
        <n v="390.54"/>
        <n v="6845.91"/>
        <n v="5913.65"/>
        <n v="1977.69"/>
        <n v="143.99"/>
        <n v="150.94"/>
        <n v="1030.78"/>
        <n v="9064.89"/>
        <n v="323.77"/>
        <n v="53.28"/>
        <n v="426.54"/>
        <n v="885.48"/>
        <n v="640.44000000000005"/>
        <n v="18383.080000000002"/>
        <n v="9805.81"/>
        <n v="5174.72"/>
        <n v="4960.43"/>
        <n v="30069.33"/>
        <n v="51.89"/>
        <n v="866.13"/>
        <n v="1608.43"/>
        <n v="152.84"/>
        <n v="69.77"/>
        <n v="17.7"/>
        <n v="370.33"/>
        <n v="610.75"/>
        <n v="1600.01"/>
        <n v="15646.45"/>
        <n v="15099.99"/>
        <n v="3160.28"/>
        <n v="4478.28"/>
        <n v="3739.13"/>
        <n v="997.96"/>
        <n v="107.77"/>
        <n v="3119.82"/>
        <n v="1304.52"/>
        <n v="3208.33"/>
        <n v="3003.92"/>
        <n v="111.12"/>
        <n v="2073.39"/>
        <n v="320.93"/>
        <n v="144.30000000000001"/>
        <m/>
        <n v="5.51" u="1"/>
        <n v="1211.1400000000001" u="1"/>
        <n v="2406.42" u="1"/>
        <n v="2572.4" u="1"/>
        <n v="13121.4" u="1"/>
        <n v="20.54" u="1"/>
        <n v="149.08000000000001" u="1"/>
        <n v="1369.55" u="1"/>
        <n v="3337.63" u="1"/>
        <n v="120.84" u="1"/>
        <n v="249.17" u="1"/>
        <n v="20780.7" u="1"/>
        <n v="61.23" u="1"/>
        <n v="303.27999999999997" u="1"/>
        <n v="3024.92" u="1"/>
        <n v="5389.57" u="1"/>
        <n v="5842.7" u="1"/>
        <n v="6878.35" u="1"/>
        <n v="2235.11" u="1"/>
        <n v="2526.37" u="1"/>
        <n v="12608.45" u="1"/>
        <n v="5884.38" u="1"/>
        <n v="32.869999999999997" u="1"/>
        <n v="302.10000000000002" u="1"/>
        <n v="378.7" u="1"/>
        <n v="1350.95" u="1"/>
        <n v="3440.85" u="1"/>
        <n v="14626.14" u="1"/>
        <n v="16.84" u="1"/>
        <n v="37.51" u="1"/>
        <n v="685.83" u="1"/>
        <n v="1775.06" u="1"/>
        <n v="1923.05" u="1"/>
        <n v="2691.74" u="1"/>
        <n v="138.04" u="1"/>
        <n v="454.71" u="1"/>
        <n v="1725.2" u="1"/>
        <n v="550.62" u="1"/>
        <n v="1735.62" u="1"/>
        <n v="94" u="1"/>
        <n v="2052.77" u="1"/>
        <n v="3129.12" u="1"/>
        <n v="27.32" u="1"/>
        <n v="772.85" u="1"/>
        <n v="15613.32" u="1"/>
        <n v="24927.64" u="1"/>
        <n v="241.62" u="1"/>
        <n v="411.76" u="1"/>
        <n v="162.99" u="1"/>
        <n v="635.28" u="1"/>
        <n v="1107.07" u="1"/>
        <n v="1327.63" u="1"/>
        <n v="2436.83" u="1"/>
        <n v="15.73" u="1"/>
        <n v="394.33" u="1"/>
        <n v="2853.37" u="1"/>
        <n v="4494.2299999999996" u="1"/>
        <n v="4947.3599999999997" u="1"/>
        <n v="8216.2900000000009" u="1"/>
        <n v="2108.98" u="1"/>
        <n v="119.67" u="1"/>
        <n v="2987.48" u="1"/>
        <n v="4759.32" u="1"/>
        <n v="94.14" u="1"/>
        <n v="107.63" u="1"/>
        <n v="5196.7" u="1"/>
        <n v="10719.35" u="1"/>
        <n v="8236.65" u="1"/>
        <n v="297.42" u="1"/>
        <n v="548.20000000000005" u="1"/>
        <n v="2509.77" u="1"/>
        <n v="5045.25" u="1"/>
        <n v="7807.62" u="1"/>
        <n v="8511.18" u="1"/>
        <n v="22550.83" u="1"/>
        <n v="39.03" u="1"/>
        <n v="1605.5" u="1"/>
        <n v="37911.89" u="1"/>
        <n v="7713.6" u="1"/>
        <n v="8923.3700000000008" u="1"/>
        <n v="1683.77" u="1"/>
        <n v="46.5" u="1"/>
        <n v="1192.3" u="1"/>
        <n v="3274.39" u="1"/>
        <n v="641.61" u="1"/>
        <n v="254.94" u="1"/>
        <n v="432.6" u="1"/>
        <n v="2951.26" u="1"/>
        <n v="15415.62" u="1"/>
        <n v="292.18" u="1"/>
        <n v="2972.1" u="1"/>
        <n v="14554.17" u="1"/>
        <n v="45.12" u="1"/>
        <n v="211.71" u="1"/>
        <n v="876.62" u="1"/>
        <n v="1379.12" u="1"/>
        <n v="2842.1" u="1"/>
        <n v="5649.35" u="1"/>
        <n v="149.33000000000001" u="1"/>
        <n v="313.64" u="1"/>
        <n v="1148.1400000000001" u="1"/>
        <n v="1441.76" u="1"/>
        <n v="5981.31" u="1"/>
        <n v="7213.22" u="1"/>
        <n v="222.44" u="1"/>
        <n v="1249.1199999999999" u="1"/>
        <n v="18.54" u="1"/>
        <n v="171.38" u="1"/>
        <n v="3194.9" u="1"/>
        <n v="11012.59" u="1"/>
        <n v="522.03" u="1"/>
        <n v="2056.4" u="1"/>
        <n v="81.650000000000006" u="1"/>
        <n v="1181.76" u="1"/>
        <n v="4379.63" u="1"/>
        <n v="6163.78" u="1"/>
        <n v="34.89" u="1"/>
        <n v="162.96" u="1"/>
        <n v="465.07" u="1"/>
        <n v="1851.99" u="1"/>
        <n v="2228.08" u="1"/>
        <n v="119.95" u="1"/>
        <n v="1415.59" u="1"/>
        <n v="3216.72" u="1"/>
        <n v="4421.3100000000004" u="1"/>
        <n v="609.04999999999995" u="1"/>
        <n v="857.39" u="1"/>
        <n v="1056.97" u="1"/>
        <n v="538.84" u="1"/>
        <n v="8511.7000000000007" u="1"/>
        <n v="168.76" u="1"/>
        <n v="545.23" u="1"/>
        <n v="838.85" u="1"/>
        <n v="9740.43" u="1"/>
        <n v="66.849999999999994" u="1"/>
        <n v="407.05" u="1"/>
        <n v="2841.86" u="1"/>
        <n v="49.83" u="1"/>
        <n v="249.7" u="1"/>
        <n v="3075.69" u="1"/>
        <n v="3397.23" u="1"/>
        <n v="351.91" u="1"/>
        <n v="206.47" u="1"/>
        <n v="9.49" u="1"/>
        <n v="43.81" u="1"/>
        <n v="95.28" u="1"/>
        <n v="707.67" u="1"/>
        <n v="1896.52" u="1"/>
        <n v="2613.12" u="1"/>
        <n v="9524.81" u="1"/>
        <n v="34783.42" u="1"/>
        <n v="3.58" u="1"/>
        <n v="287.5" u="1"/>
        <n v="302.57" u="1"/>
        <n v="325.8" u="1"/>
        <n v="488.27" u="1"/>
        <n v="36310.269999999997" u="1"/>
        <n v="244.18" u="1"/>
        <n v="237455.67" u="1"/>
        <n v="3.87" u="1"/>
        <n v="270.66000000000003" u="1"/>
        <n v="1485.68" u="1"/>
        <n v="3121.48" u="1"/>
        <n v="83988.06" u="1"/>
        <n v="14.73" u="1"/>
        <n v="42.43" u="1"/>
        <n v="65.540000000000006" u="1"/>
        <n v="138.57" u="1"/>
        <n v="212.27" u="1"/>
        <n v="362.92" u="1"/>
        <n v="33.58" u="1"/>
        <n v="36.409999999999997" u="1"/>
        <n v="184.7" u="1"/>
        <n v="276.45999999999998" u="1"/>
        <n v="545.16999999999996" u="1"/>
        <n v="3044.19" u="1"/>
        <n v="4175.3599999999997" u="1"/>
        <n v="66.989999999999995" u="1"/>
        <n v="125.16" u="1"/>
        <n v="260.20999999999998" u="1"/>
        <n v="330.42" u="1"/>
        <n v="1163.04" u="1"/>
        <n v="2758.63" u="1"/>
        <n v="107.46" u="1"/>
        <n v="619.41" u="1"/>
        <n v="4714.9799999999996" u="1"/>
        <n v="9765.4" u="1"/>
        <n v="2107.65" u="1"/>
        <n v="5439.51" u="1"/>
        <n v="702.4" u="1"/>
        <n v="482.44" u="1"/>
        <n v="14604.11" u="1"/>
        <n v="51.35" u="1"/>
        <n v="162.93" u="1"/>
        <n v="340.84" u="1"/>
        <n v="1001.23" u="1"/>
        <n v="63542.78" u="1"/>
        <n v="20.239999999999998" u="1"/>
        <n v="255.19" u="1"/>
        <n v="4238.62" u="1"/>
        <n v="14930.5" u="1"/>
        <n v="67.13" u="1"/>
        <n v="1072.3599999999999" u="1"/>
        <n v="582.82000000000005" u="1"/>
        <n v="82.07" u="1"/>
        <n v="766.16" u="1"/>
        <n v="984.36" u="1"/>
        <n v="1090.3499999999999" u="1"/>
        <n v="2726.52" u="1"/>
        <n v="133.33000000000001" u="1"/>
        <n v="1110.7" u="1"/>
        <n v="2440.96" u="1"/>
        <n v="11532.84" u="1"/>
        <n v="855.54" u="1"/>
        <n v="2466.52" u="1"/>
        <n v="225.59" u="1"/>
        <n v="2321.38" u="1"/>
        <n v="2575.0700000000002" u="1"/>
        <n v="3834.13" u="1"/>
        <n v="466.16" u="1"/>
        <n v="7376.54" u="1"/>
        <n v="11992.97" u="1"/>
        <n v="23188.880000000001" u="1"/>
        <n v="123.99" u="1"/>
        <n v="236.32" u="1"/>
        <n v="930.96" u="1"/>
        <n v="5295.8" u="1"/>
        <n v="5062.95" u="1"/>
        <n v="12468.85" u="1"/>
        <n v="220.07" u="1"/>
        <n v="1300.3699999999999" u="1"/>
        <n v="7158.22" u="1"/>
        <n v="1217.3800000000001" u="1"/>
        <n v="5744.58" u="1"/>
        <n v="63.53" u="1"/>
        <n v="620.47" u="1"/>
        <n v="4137.8100000000004" u="1"/>
        <n v="5738.27" u="1"/>
        <n v="16280.18" u="1"/>
        <n v="54.68" u="1"/>
        <n v="4744.3" u="1"/>
        <n v="335.57" u="1"/>
        <n v="7168.4" u="1"/>
        <n v="36.979999999999997" u="1"/>
        <n v="2.31" u="1"/>
        <n v="3136.51" u="1"/>
        <n v="7152.65" u="1"/>
        <n v="155.07" u="1"/>
        <n v="209.62" u="1"/>
        <n v="1001.11" u="1"/>
        <n v="1354.83" u="1"/>
        <n v="20.309999999999999" u="1"/>
        <n v="69.58" u="1"/>
        <n v="255.75" u="1"/>
        <n v="271.16000000000003" u="1"/>
        <n v="6098.12" u="1"/>
        <n v="32136.67" u="1"/>
        <n v="1079.2" u="1"/>
        <n v="3318.61" u="1"/>
        <n v="50916.33" u="1"/>
        <n v="88.73" u="1"/>
        <n v="276.95999999999998" u="1"/>
        <n v="455.68" u="1"/>
        <n v="14076.62" u="1"/>
        <n v="238.91" u="1"/>
        <n v="520.05999999999995" u="1"/>
        <n v="692.98" u="1"/>
        <n v="32.409999999999997" u="1"/>
        <n v="51.92" u="1"/>
        <n v="314.08" u="1"/>
        <n v="621.59" u="1"/>
        <n v="195.68" u="1"/>
        <n v="7359.09" u="1"/>
        <n v="555.41" u="1"/>
        <n v="594.29999999999995" u="1"/>
        <n v="5160.3599999999997" u="1"/>
        <n v="6724.23" u="1"/>
        <n v="171.6" u="1"/>
        <n v="319.88" u="1"/>
        <n v="38831.19" u="1"/>
        <n v="7.9" u="1"/>
        <n v="190.75" u="1"/>
        <n v="209.9" u="1"/>
        <n v="252.54" u="1"/>
        <n v="412.14" u="1"/>
        <n v="1539.78" u="1"/>
        <n v="147.52000000000001" u="1"/>
        <n v="25802.17" u="1"/>
        <n v="293.77" u="1"/>
        <n v="1193.94" u="1"/>
        <n v="1432.49" u="1"/>
        <n v="2299.4499999999998" u="1"/>
        <n v="106934.06" u="1"/>
        <n v="158.25" u="1"/>
        <n v="177.4" u="1"/>
        <n v="12623.47" u="1"/>
        <n v="90.32" u="1"/>
        <n v="212.21" u="1"/>
        <n v="223.53" u="1"/>
        <n v="276.33999999999997" u="1"/>
        <n v="615.14" u="1"/>
        <n v="1796.81" u="1"/>
        <n v="4240.3100000000004" u="1"/>
        <n v="513.61" u="1"/>
        <n v="1458.54" u="1"/>
        <n v="767.16" u="1"/>
        <n v="2324.4" u="1"/>
        <n v="4363.3900000000003" u="1"/>
        <n v="8829.3700000000008" u="1"/>
        <n v="11117.77" u="1"/>
        <n v="86.11" u="1"/>
        <n v="1378.4" u="1"/>
        <n v="1749.8" u="1"/>
        <n v="2035.85" u="1"/>
        <n v="8529.6" u="1"/>
        <n v="320.44" u="1"/>
        <n v="413.29" u="1"/>
        <n v="498.57" u="1"/>
        <n v="562.91999999999996" u="1"/>
        <n v="664.45" u="1"/>
        <n v="50.61" u="1"/>
        <n v="1128.33" u="1"/>
        <n v="1486.95" u="1"/>
        <n v="1828.07" u="1"/>
        <n v="41.76" u="1"/>
        <n v="87.56" u="1"/>
        <n v="342.49" u="1"/>
        <n v="396.45" u="1"/>
        <n v="1113.19" u="1"/>
        <n v="1913.42" u="1"/>
        <n v="25.71" u="1"/>
        <n v="83.35" u="1"/>
        <n v="326.24" u="1"/>
        <n v="364.54" u="1"/>
        <n v="1196.18" u="1"/>
        <n v="2469.91" u="1"/>
        <n v="3073.88" u="1"/>
        <n v="13502.84" u="1"/>
        <n v="110.33" u="1"/>
        <n v="3531.12" u="1"/>
        <n v="5720.34" u="1"/>
        <n v="10755" u="1"/>
        <n v="17145.43" u="1"/>
        <n v="38.57" u="1"/>
        <n v="138.79" u="1"/>
        <n v="5644.03" u="1"/>
        <n v="6.63" u="1"/>
        <n v="84.8" u="1"/>
        <n v="315.79000000000002" u="1"/>
        <n v="331.45" u="1"/>
        <n v="125.27" u="1"/>
        <n v="204.07" u="1"/>
        <n v="384.82" u="1"/>
        <n v="2137.34" u="1"/>
        <n v="2667.15" u="1"/>
        <n v="3998.78" u="1"/>
        <n v="5918.56" u="1"/>
        <n v="43.21" u="1"/>
        <n v="7666.12" u="1"/>
        <n v="460.83" u="1"/>
        <n v="2657.71" u="1"/>
        <n v="7629.53" u="1"/>
        <n v="214.8" u="1"/>
        <n v="359.3" u="1"/>
        <n v="703.28" u="1"/>
        <n v="1167.6500000000001" u="1"/>
        <n v="3395.79" u="1"/>
        <n v="7264.11" u="1"/>
        <n v="87.7" u="1"/>
        <n v="358.71" u="1"/>
        <n v="1762.46" u="1"/>
        <n v="43463.9" u="1"/>
        <n v="83.49" u="1"/>
        <n v="721.27" u="1"/>
        <n v="3239.62" u="1"/>
        <n v="38584.03" u="1"/>
        <n v="71.45" u="1"/>
        <n v="579.66999999999996" u="1"/>
        <n v="8989.56" u="1"/>
        <n v="62.79" u="1"/>
        <n v="293.12" u="1"/>
        <n v="623.77" u="1"/>
        <n v="1590.66" u="1"/>
        <n v="6827.47" u="1"/>
        <n v="11.57" u="1"/>
        <n v="223.5" u="1"/>
        <n v="1957.34" u="1"/>
        <n v="7820.22" u="1"/>
        <n v="56.77" u="1"/>
        <n v="2657.47" u="1"/>
        <n v="253.38" u="1"/>
        <n v="556.41" u="1"/>
        <n v="11336.08" u="1"/>
        <n v="17.62" u="1"/>
        <n v="144.87" u="1"/>
        <n v="525.09" u="1"/>
        <n v="6.82" u="1"/>
        <n v="10742.9" u="1"/>
        <n v="12603.36" u="1"/>
        <n v="155.6" u="1"/>
        <n v="380.73" u="1"/>
        <n v="1351.5" u="1"/>
        <n v="3176.25" u="1"/>
        <n v="16.93" u="1"/>
        <n v="79.42" u="1"/>
        <n v="139.35" u="1"/>
        <n v="2963.26" u="1"/>
        <n v="10.88" u="1"/>
        <n v="293.68" u="1"/>
        <n v="1450.12" u="1"/>
        <n v="1795.96" u="1"/>
        <n v="119338.03" u="1"/>
        <n v="54.01" u="1"/>
        <n v="13124.84" u="1"/>
        <n v="94.36" u="1"/>
        <n v="513.42999999999995" u="1"/>
        <n v="3436.62" u="1"/>
        <n v="6228.72" u="1"/>
        <n v="38633.43" u="1"/>
        <n v="552.32000000000005" u="1"/>
        <n v="730.45" u="1"/>
        <n v="884.83" u="1"/>
        <n v="1829.58" u="1"/>
        <n v="2115.41" u="1"/>
        <n v="4960.22" u="1"/>
        <n v="5322.46" u="1"/>
        <n v="8845.3700000000008" u="1"/>
        <n v="13425.3" u="1"/>
        <n v="352.85" u="1"/>
        <n v="519.82000000000005" u="1"/>
        <n v="3961.71" u="1"/>
        <n v="10402.93" u="1"/>
        <n v="289.02999999999997" u="1"/>
        <n v="6088.67" u="1"/>
        <n v="6393.48" u="1"/>
        <n v="30841.08" u="1"/>
        <n v="122.79" u="1"/>
        <n v="226.09" u="1"/>
        <n v="1907.85" u="1"/>
        <n v="3742.41" u="1"/>
        <n v="7486.56" u="1"/>
        <n v="342.99" u="1"/>
        <n v="381.29" u="1"/>
        <n v="505.46" u="1"/>
        <n v="3659.42" u="1"/>
        <n v="6858.01" u="1"/>
        <n v="20425.599999999999" u="1"/>
        <n v="25384.74" u="1"/>
        <n v="73.900000000000006" u="1"/>
        <n v="450.91" u="1"/>
        <n v="1120.4000000000001" u="1"/>
        <n v="4158.16" u="1"/>
        <n v="37.76" u="1"/>
        <n v="310.49" u="1"/>
        <n v="47728.37" u="1"/>
        <n v="62.93" u="1"/>
        <n v="2931.15" u="1"/>
        <n v="3196.85" u="1"/>
        <n v="5749.18" u="1"/>
        <n v="5.55" u="1"/>
        <n v="247.55" u="1"/>
        <n v="440.46" u="1"/>
        <n v="510.67" u="1"/>
        <n v="841.85" u="1"/>
        <n v="1379.79" u="1"/>
        <n v="2266.62" u="1"/>
        <n v="12695.94" u="1"/>
        <n v="32669.08" u="1"/>
        <n v="7.59" u="1"/>
        <n v="692.68" u="1"/>
        <n v="5609.13" u="1"/>
        <n v="9974.0300000000007" u="1"/>
        <n v="117.27" u="1"/>
        <n v="914.91" u="1"/>
        <n v="1026.3800000000001" u="1"/>
        <n v="72.59" u="1"/>
        <n v="234.2" u="1"/>
        <n v="445.67" u="1"/>
        <n v="704.28" u="1"/>
        <n v="883.59" u="1"/>
        <n v="1533.48" u="1"/>
        <n v="1749.32" u="1"/>
        <n v="1987.87" u="1"/>
        <n v="3612.78" u="1"/>
        <n v="6369.03" u="1"/>
        <n v="1257.8499999999999" u="1"/>
        <n v="12.42" u="1"/>
        <n v="20.010000000000002" u="1"/>
        <n v="381.26" u="1"/>
        <n v="413.17" u="1"/>
        <n v="3393.48" u="1"/>
        <n v="229.27" u="1"/>
        <n v="1050.07" u="1"/>
        <n v="3908.15" u="1"/>
        <n v="4116" u="1"/>
        <n v="434.63" u="1"/>
        <n v="3092.78" u="1"/>
        <n v="17717.52" u="1"/>
        <n v="30.49" u="1"/>
        <n v="139.32" u="1"/>
        <n v="4148.24" u="1"/>
        <n v="88.98" u="1"/>
        <n v="115.96" u="1"/>
        <n v="1795.72" u="1"/>
        <n v="45.3" u="1"/>
        <n v="177.62" u="1"/>
        <n v="354.56" u="1"/>
        <n v="1730.72" u="1"/>
        <n v="231.58" u="1"/>
        <n v="261.12" u="1"/>
        <n v="315.67" u="1"/>
        <n v="8862.33" u="1"/>
        <n v="10.57" u="1"/>
        <n v="123.07" u="1"/>
        <n v="196.18" u="1"/>
        <n v="376.02" u="1"/>
        <n v="2119.65" u="1"/>
        <n v="215.33" u="1"/>
        <n v="226.65" u="1"/>
        <n v="391.68" u="1"/>
        <n v="500.19" u="1"/>
        <n v="19520.28" u="1"/>
        <n v="68.52" u="1"/>
        <n v="206.91" u="1"/>
        <n v="641.58000000000004" u="1"/>
        <n v="4.28" u="1"/>
        <n v="305.22000000000003" u="1"/>
        <n v="2499.6" u="1"/>
        <n v="2916.14" u="1"/>
        <n v="106.82" u="1"/>
        <n v="3586.37" u="1"/>
        <n v="37.9" u="1"/>
        <n v="75.63" u="1"/>
        <n v="606.72" u="1"/>
        <n v="23.78" u="1"/>
        <n v="147.43" u="1"/>
        <n v="310.43" u="1"/>
        <n v="4359.7700000000004" u="1"/>
        <n v="84.91" u="1"/>
        <n v="2853.38" u="1"/>
        <n v="23.09" u="1"/>
        <n v="522" u="1"/>
        <n v="3315.34" u="1"/>
        <n v="7770.31" u="1"/>
        <n v="20.079999999999998" u="1"/>
        <n v="461.86" u="1"/>
        <n v="68.66" u="1"/>
        <n v="126.83" u="1"/>
        <n v="533.6" u="1"/>
        <n v="1771.79" u="1"/>
        <n v="43.99" u="1"/>
        <n v="199.36" u="1"/>
        <n v="602.63" u="1"/>
        <n v="2333.38" u="1"/>
        <n v="16492.86" u="1"/>
        <n v="175.28" u="1"/>
        <n v="10818.5" u="1"/>
        <n v="8.0299999999999994" u="1"/>
        <n v="474.05" u="1"/>
        <n v="8061.33" u="1"/>
        <n v="12.11" u="1"/>
        <n v="30.56" u="1"/>
        <n v="201.67" u="1"/>
        <n v="310.39999999999998" u="1"/>
        <n v="511.76" u="1"/>
        <n v="536.45000000000005" u="1"/>
        <n v="1062.6099999999999" u="1"/>
        <n v="19.39" u="1"/>
        <n v="42.61" u="1"/>
        <n v="418.32" u="1"/>
        <n v="1230.95" u="1"/>
        <n v="1735.2" u="1"/>
        <n v="11042.65" u="1"/>
        <n v="1507.07" u="1"/>
        <n v="2134.92" u="1"/>
        <n v="6185.12" u="1"/>
        <n v="810.35" u="1"/>
        <n v="80.84" u="1"/>
        <n v="315.61" u="1"/>
        <n v="553.26" u="1"/>
        <n v="3731.64" u="1"/>
        <n v="11653.06" u="1"/>
        <n v="559.65" u="1"/>
        <n v="119.14" u="1"/>
        <n v="180.49" u="1"/>
        <n v="207.47" u="1"/>
        <n v="267.45" u="1"/>
        <n v="360.3" u="1"/>
        <n v="414.26" u="1"/>
        <n v="2608.2800000000002" u="1"/>
        <n v="5039.7" u="1"/>
        <n v="87.95" u="1"/>
        <n v="60.38" u="1"/>
        <n v="381.76" u="1"/>
        <n v="4016.59" u="1"/>
        <n v="5954.18" u="1"/>
        <n v="13686.5" u="1"/>
        <n v="16969.95" u="1"/>
        <n v="13087.06" u="1"/>
        <n v="11.42" u="1"/>
        <n v="116.38" u="1"/>
        <n v="272.66000000000003" u="1"/>
        <n v="310.95999999999998" u="1"/>
        <n v="754.59" u="1"/>
        <n v="1563.89" u="1"/>
        <n v="2384.2600000000002" u="1"/>
        <n v="5065.63" u="1"/>
        <n v="5563.57" u="1"/>
        <n v="8475.6299999999992" u="1"/>
        <n v="79.53" u="1"/>
        <n v="256.41000000000003" u="1"/>
        <n v="364.33" u="1"/>
        <n v="939.11" u="1"/>
        <n v="1714.73" u="1"/>
        <n v="3147.9" u="1"/>
        <n v="7191.18" u="1"/>
        <n v="1.27" u="1"/>
        <n v="26.17" u="1"/>
        <n v="56.17" u="1"/>
        <n v="166.55" u="1"/>
        <n v="403.22" u="1"/>
        <n v="3996.12" u="1"/>
        <n v="134.63999999999999" u="1"/>
        <n v="1226.1099999999999" u="1"/>
        <n v="1368.89" u="1"/>
        <n v="1522.09" u="1"/>
        <n v="6806.88" u="1"/>
        <n v="150.30000000000001" u="1"/>
        <n v="315.58" u="1"/>
        <n v="32412.7" u="1"/>
        <n v="188.6" u="1"/>
        <n v="553.20000000000005" u="1"/>
        <n v="25.48" u="1"/>
        <n v="226.9" u="1"/>
        <n v="1683.35" u="1"/>
        <n v="2872.15" u="1"/>
        <n v="70.39" u="1"/>
        <n v="199.33" u="1"/>
        <n v="1982.18" u="1"/>
        <n v="3075.7" u="1"/>
        <n v="4691.51" u="1"/>
        <n v="6485.1" u="1"/>
        <n v="62.26" u="1"/>
        <n v="343.43" u="1"/>
        <n v="420.03" u="1"/>
        <n v="506.49" u="1"/>
        <n v="571.19000000000005" u="1"/>
        <n v="749.32" u="1"/>
        <n v="4150.67" u="1"/>
        <n v="24.79" u="1"/>
        <n v="273.22000000000003" u="1"/>
        <n v="762.1" u="1"/>
        <n v="6052.81" u="1"/>
        <n v="14.81" u="1"/>
        <n v="174.66" u="1"/>
        <n v="310.33999999999997" u="1"/>
        <n v="2113.6" u="1"/>
        <n v="22637.48" u="1"/>
        <n v="33.9" u="1"/>
        <n v="348.64" u="1"/>
        <n v="976.76" u="1"/>
        <n v="977.94" u="1"/>
        <n v="4179.7299999999996" u="1"/>
        <n v="21.78" u="1"/>
        <n v="125.8" u="1"/>
        <n v="239.94" u="1"/>
        <n v="1579.4" u="1"/>
        <n v="3532.33" u="1"/>
        <n v="12033.48" u="1"/>
        <n v="1660.03" u="1"/>
        <n v="3953.59" u="1"/>
        <n v="300.48" u="1"/>
        <n v="4387.3900000000003" u="1"/>
        <n v="314919.40999999997" u="1"/>
        <n v="520.64" u="1"/>
        <n v="3325.04" u="1"/>
        <n v="636.13" u="1"/>
        <n v="1324.61" u="1"/>
        <n v="172.04" u="1"/>
        <n v="253.57" u="1"/>
        <n v="305.10000000000002" u="1"/>
        <n v="686.62" u="1"/>
        <n v="1011.56" u="1"/>
        <n v="8977.17" u="1"/>
        <n v="17655.27" u="1"/>
        <n v="39.99" u="1"/>
        <n v="140.13" u="1"/>
        <n v="155.79" u="1"/>
        <n v="147.96" u="1"/>
        <n v="1711.64" u="1"/>
        <n v="2534.62" u="1"/>
        <n v="582.73" u="1"/>
        <n v="5671.16" u="1"/>
        <n v="28.56" u="1"/>
        <n v="402.57" u="1"/>
        <n v="1155.17" u="1"/>
        <n v="1438.86" u="1"/>
        <n v="2013.32" u="1"/>
        <n v="4544.67" u="1"/>
        <n v="150.86000000000001" u="1"/>
        <n v="919.27" u="1"/>
        <n v="30.88" u="1"/>
        <n v="772.46" u="1"/>
        <n v="3095.69" u="1"/>
        <n v="12527.28" u="1"/>
        <n v="19751.54" u="1"/>
        <n v="462.92" u="1"/>
        <n v="1464.42" u="1"/>
        <n v="13619.14" u="1"/>
        <n v="28528.27" u="1"/>
        <n v="667.39" u="1"/>
        <n v="27.87" u="1"/>
        <n v="398.51" u="1"/>
        <n v="429.83" u="1"/>
        <n v="564.67999999999995" u="1"/>
        <n v="1417.41" u="1"/>
        <n v="2633.12" u="1"/>
        <n v="12262.93" u="1"/>
        <n v="305.66000000000003" u="1"/>
        <n v="680.17" u="1"/>
        <n v="288.82" u="1"/>
        <n v="903.58" u="1"/>
        <n v="2726.53" u="1"/>
        <n v="7770.3" u="1"/>
        <n v="202.2" u="1"/>
        <n v="490.18" u="1"/>
        <n v="2315.69" u="1"/>
        <n v="213.52" u="1"/>
        <n v="364.83" u="1"/>
        <n v="4019.98" u="1"/>
        <n v="2949.33" u="1"/>
        <n v="9583.49" u="1"/>
        <n v="1.51" u="1"/>
        <n v="38.68" u="1"/>
        <n v="11262.17" u="1"/>
        <n v="951.71" u="1"/>
        <n v="1303.53" u="1"/>
        <n v="2372.5100000000002" u="1"/>
        <n v="7834.78" u="1"/>
        <n v="32798.04" u="1"/>
        <n v="104.17" u="1"/>
        <n v="300.42" u="1"/>
        <n v="631.98" u="1"/>
        <n v="638.37" u="1"/>
        <n v="4325.87" u="1"/>
        <n v="46.15" u="1"/>
        <n v="92.13" u="1"/>
        <n v="208" u="1"/>
        <n v="215.83" u="1"/>
        <n v="360.77" u="1"/>
        <n v="447.23" u="1"/>
        <n v="559.41" u="1"/>
        <n v="1617.5" u="1"/>
        <n v="5947.17" u="1"/>
        <n v="37.299999999999997" u="1"/>
        <n v="62.47" u="1"/>
        <n v="68.77" u="1"/>
        <n v="164.77" u="1"/>
        <n v="180.43" u="1"/>
        <n v="528.09" u="1"/>
        <n v="814.14" u="1"/>
        <n v="3505.68" u="1"/>
        <n v="8614.23" u="1"/>
        <n v="40.130000000000003" u="1"/>
        <n v="4045.91" u="1"/>
        <n v="3.35" u="1"/>
        <n v="8.57" u="1"/>
        <n v="20.47" u="1"/>
        <n v="74.430000000000007" u="1"/>
        <n v="4439.51" u="1"/>
        <n v="273.72000000000003" u="1"/>
        <n v="490.15" u="1"/>
        <n v="3141.24" u="1"/>
        <n v="4994.88" u="1"/>
        <n v="9.73" u="1"/>
        <n v="58.26" u="1"/>
        <n v="1214.72" u="1"/>
        <n v="5713.1" u="1"/>
        <n v="9055.48" u="1"/>
        <n v="77535.839999999997" u="1"/>
        <n v="35.92" u="1"/>
        <n v="2767.97" u="1"/>
        <n v="2980.96" u="1"/>
        <n v="71.67" u="1"/>
        <n v="620.32000000000005" u="1"/>
        <n v="2627.55" u="1"/>
        <n v="5368.52" u="1"/>
        <n v="5.32" u="1"/>
        <n v="67.459999999999994" u="1"/>
        <n v="169.98" u="1"/>
        <n v="741.02" u="1"/>
        <n v="3406.33" u="1"/>
        <n v="19.78" u="1"/>
        <n v="142.41" u="1"/>
        <n v="594.21" u="1"/>
        <n v="41743.120000000003" u="1"/>
        <n v="1196.1199999999999" u="1"/>
        <n v="268.48" u="1"/>
        <n v="2922.92" u="1"/>
        <n v="7.94" u="1"/>
        <n v="50.86" u="1"/>
        <n v="53.69" u="1"/>
        <n v="145.31" u="1"/>
        <n v="469.25" u="1"/>
        <n v="565.74" u="1"/>
        <n v="1710.79" u="1"/>
        <n v="2382.08" u="1"/>
        <n v="10476.86" u="1"/>
        <n v="28154.61" u="1"/>
        <n v="30.26" u="1"/>
        <n v="218.42" u="1"/>
        <n v="5674.07" u="1"/>
        <n v="248.89" u="1"/>
        <n v="655.12" u="1"/>
        <n v="186.51" u="1"/>
        <n v="311.39999999999998" u="1"/>
        <n v="194.34" u="1"/>
        <n v="232.64" u="1"/>
        <n v="365.36" u="1"/>
        <n v="800.75" u="1"/>
        <n v="4707.25" u="1"/>
        <n v="620.26" u="1"/>
        <n v="1583.64" u="1"/>
        <n v="2672.73" u="1"/>
        <n v="5222.8999999999996" u="1"/>
        <n v="117.94" u="1"/>
        <n v="205.07" u="1"/>
        <n v="1022.98" u="1"/>
        <n v="4691.5" u="1"/>
        <n v="9141.01" u="1"/>
        <n v="10.11" u="1"/>
        <n v="154.01" u="1"/>
        <n v="355.5" u="1"/>
        <n v="625.47" u="1"/>
        <n v="2231.61" u="1"/>
        <n v="3031.84" u="1"/>
        <n v="3812.21" u="1"/>
        <n v="747.35" u="1"/>
        <n v="5792.8" u="1"/>
        <n v="0.3" u="1"/>
        <n v="180.99" u="1"/>
        <n v="284.11" u="1"/>
        <n v="392.62" u="1"/>
        <n v="892.98" u="1"/>
        <n v="1040.44" u="1"/>
        <n v="1986.3" u="1"/>
        <n v="164.74" u="1"/>
        <n v="290.5" u="1"/>
        <n v="360.12" u="1"/>
        <n v="681.17" u="1"/>
        <n v="1913.73" u="1"/>
        <n v="6.09" u="1"/>
        <n v="83.99" u="1"/>
        <n v="5111.91" u="1"/>
        <n v="381.58" u="1"/>
        <n v="909.79" u="1"/>
        <n v="1573.1" u="1"/>
        <n v="1643.31" u="1"/>
        <n v="2001.93" u="1"/>
        <n v="17.02" u="1"/>
        <n v="590.05999999999995" u="1"/>
        <n v="20922.38" u="1"/>
        <n v="6.67" u="1"/>
        <n v="730.48" u="1"/>
        <n v="1939.78" u="1"/>
        <n v="150.80000000000001" u="1"/>
        <n v="843.61" u="1"/>
        <n v="3244.59" u="1"/>
        <n v="4228.45" u="1"/>
        <n v="14594.74" u="1"/>
        <n v="1.02" u="1"/>
        <n v="13.5" u="1"/>
        <n v="392.59" u="1"/>
        <n v="1107.68" u="1"/>
        <n v="1897.98" u="1"/>
        <n v="6858.25" u="1"/>
        <n v="322.97000000000003" u="1"/>
        <n v="1554.5" u="1"/>
        <n v="6936.52" u="1"/>
        <n v="23305.7" u="1"/>
        <n v="605.69000000000005" u="1"/>
        <n v="898.13" u="1"/>
        <n v="2158.19" u="1"/>
        <n v="2439.0300000000002" u="1"/>
        <n v="2657.72" u="1"/>
        <n v="6271.38" u="1"/>
        <n v="274.22000000000003" u="1"/>
        <n v="2376.88" u="1"/>
        <n v="93.41" u="1"/>
        <n v="4238.63" u="1"/>
        <n v="19056.87" u="1"/>
        <n v="29.64" u="1"/>
        <n v="349.64" u="1"/>
        <n v="1229.5" u="1"/>
        <n v="590" u="1"/>
        <n v="1016.47" u="1"/>
        <n v="3108.65" u="1"/>
        <n v="5901.61" u="1"/>
        <n v="20.79" u="1"/>
        <n v="1819.59" u="1"/>
        <n v="26526.12" u="1"/>
        <n v="27145.23" u="1"/>
        <n v="36418.660000000003" u="1"/>
        <n v="525" u="1"/>
        <n v="664.24" u="1"/>
        <n v="709.52" u="1"/>
        <n v="989.18" u="1"/>
        <n v="153.97999999999999" u="1"/>
        <n v="243.34" u="1"/>
        <n v="778.55" u="1"/>
        <n v="1541.6" u="1"/>
        <n v="2184.12" u="1"/>
        <n v="3037.06" u="1"/>
        <n v="3192.62" u="1"/>
        <n v="3561.17" u="1"/>
        <n v="14111.54" u="1"/>
        <n v="73305.08" u="1"/>
        <n v="1561.95" u="1"/>
        <n v="9602.35" u="1"/>
        <n v="145.56" u="1"/>
        <n v="1117.98" u="1"/>
        <n v="4483.62" u="1"/>
        <n v="23457.19" u="1"/>
        <n v="290.44" u="1"/>
        <n v="1361.74" u="1"/>
        <n v="8284.69" u="1"/>
        <n v="26151.42" u="1"/>
        <n v="49.69" u="1"/>
        <n v="111.25" u="1"/>
        <n v="896.89" u="1"/>
        <n v="1800.99" u="1"/>
        <n v="1856.06" u="1"/>
        <n v="7215.66" u="1"/>
        <n v="7252.25" u="1"/>
        <n v="6904.54" u="1"/>
        <n v="83788.350000000006" u="1"/>
        <n v="126.19" u="1"/>
        <n v="420.41" u="1"/>
        <n v="5460.62" u="1"/>
        <n v="10739.81" u="1"/>
        <n v="89.34" u="1"/>
        <n v="213.74" u="1"/>
        <n v="279.99" u="1"/>
        <n v="318.29000000000002" u="1"/>
        <n v="404.16" u="1"/>
        <n v="18563.22" u="1"/>
        <n v="108.49" u="1"/>
        <n v="1239.8" u="1"/>
        <n v="2573.88" u="1"/>
        <n v="4029.2" u="1"/>
        <n v="4252.68" u="1"/>
        <n v="77.3" u="1"/>
        <n v="197.49" u="1"/>
        <n v="22304.5" u="1"/>
        <n v="162.09" u="1"/>
        <n v="10469.1" u="1"/>
        <n v="338.57" u="1"/>
        <n v="3192.38" u="1"/>
        <n v="3347.94" u="1"/>
        <n v="78.75" u="1"/>
        <n v="784.88" u="1"/>
        <n v="5355.94" u="1"/>
        <n v="55.78" u="1"/>
        <n v="124.88" u="1"/>
        <n v="3087.94" u="1"/>
        <n v="7092.1" u="1"/>
        <n v="10.27" u="1"/>
        <n v="74.540000000000006" u="1"/>
        <n v="2225.56" u="1"/>
        <n v="148.74" u="1"/>
        <n v="4974.7700000000004" u="1"/>
        <n v="279.95999999999998" u="1"/>
        <n v="800.51" u="1"/>
        <n v="1663.3" u="1"/>
        <n v="1944.14" u="1"/>
        <n v="3295.6" u="1"/>
        <n v="6221.21" u="1"/>
        <n v="59.04" u="1"/>
        <n v="480.14" u="1"/>
        <n v="991.42" u="1"/>
        <n v="1237.32" u="1"/>
        <n v="5982.05" u="1"/>
        <n v="24237.01" u="1"/>
        <n v="61.87" u="1"/>
        <n v="593.91" u="1"/>
        <n v="2931.16" u="1"/>
        <n v="153.94999999999999" u="1"/>
        <n v="243.31" u="1"/>
        <n v="1039.47" u="1"/>
        <n v="1920.33" u="1"/>
        <n v="6633.4" u="1"/>
        <n v="26822.639999999999" u="1"/>
        <n v="146.12" u="1"/>
        <n v="638.01" u="1"/>
        <n v="28.33" u="1"/>
        <n v="219.23" u="1"/>
        <n v="1644.7" u="1"/>
        <n v="290.97000000000003" u="1"/>
        <n v="1566.92" u="1"/>
        <n v="91818.06" u="1"/>
        <n v="1205.94" u="1"/>
        <n v="3617.51" u="1"/>
        <n v="436.6" u="1"/>
        <n v="687.32" u="1"/>
        <n v="1211.1500000000001" u="1"/>
        <n v="194.56" u="1"/>
        <n v="221.54" u="1"/>
        <n v="16.47" u="1"/>
        <n v="877.05" u="1"/>
        <n v="947.26" u="1"/>
        <n v="10.65" u="1"/>
        <n v="143.5" u="1"/>
        <n v="151.33000000000001" u="1"/>
        <n v="232.86" u="1"/>
        <n v="628.71" u="1"/>
        <n v="197.46" u="1"/>
        <n v="208.78" u="1"/>
        <n v="2037.43" u="1"/>
        <n v="4915.6400000000003" u="1"/>
        <n v="5999.28" u="1"/>
        <n v="9646.7199999999993" u="1"/>
        <n v="86.86" u="1"/>
        <n v="285.73" u="1"/>
        <n v="1543.6" u="1"/>
        <n v="69.16" u="1"/>
        <n v="106.01" u="1"/>
        <n v="339.1" u="1"/>
        <n v="748.23" u="1"/>
        <n v="1262.76" u="1"/>
        <n v="1997.99" u="1"/>
        <n v="3799" u="1"/>
        <n v="47.07" u="1"/>
        <n v="119.5" u="1"/>
        <n v="361.15" u="1"/>
        <n v="361.74" u="1"/>
        <n v="2785.78" u="1"/>
        <n v="5618.11" u="1"/>
        <n v="6684.04" u="1"/>
        <n v="12564.41" u="1"/>
        <n v="306.60000000000002" u="1"/>
        <n v="2374.94" u="1"/>
        <n v="4826.71" u="1"/>
        <n v="70.61" u="1"/>
        <n v="184.11" u="1"/>
        <n v="274.69" u="1"/>
        <n v="4708.72" u="1"/>
        <n v="6861.42" u="1"/>
        <n v="7900.2" u="1"/>
        <n v="540.45000000000005" u="1"/>
        <n v="14980.98" u="1"/>
        <n v="335.04" u="1"/>
        <n v="546.84" u="1"/>
        <n v="2125.36" u="1"/>
        <n v="5055.21" u="1"/>
        <n v="442.96" u="1"/>
        <n v="3019" u="1"/>
        <n v="99.04" u="1"/>
        <n v="264.24" u="1"/>
        <n v="7364.45" u="1"/>
        <n v="18059.47" u="1"/>
        <n v="143.19" u="1"/>
        <n v="170.17" u="1"/>
        <n v="356.5" u="1"/>
        <n v="774.28" u="1"/>
        <n v="6153.38" u="1"/>
        <n v="189.32" u="1"/>
        <n v="4797.17" u="1"/>
        <n v="235.45" u="1"/>
        <n v="2203.02" u="1"/>
        <n v="3954.32" u="1"/>
        <n v="44.31" u="1"/>
        <n v="268.86" u="1"/>
        <n v="1764.53" u="1"/>
        <n v="7661.78" u="1"/>
        <n v="39406.519999999997" u="1"/>
        <n v="22.56" u="1"/>
        <n v="65.09" u="1"/>
        <n v="5813.89" u="1"/>
        <n v="30.72" u="1"/>
        <n v="572.89" u="1"/>
        <n v="789.91" u="1"/>
        <n v="969.22" u="1"/>
        <n v="2061.9899999999998" u="1"/>
        <n v="3830.02" u="1"/>
        <n v="2187.27" u="1"/>
        <n v="151.88999999999999" u="1"/>
        <n v="421.47" u="1"/>
        <n v="474.84" u="1"/>
        <n v="2519.23" u="1"/>
        <n v="7301.45" u="1"/>
        <n v="186.7" u="1"/>
        <n v="6147.81" u="1"/>
        <n v="9321.5400000000009" u="1"/>
        <n v="87.14" u="1"/>
        <n v="143.47" u="1"/>
        <n v="232.83" u="1"/>
        <n v="263.62" u="1"/>
        <n v="464.39" u="1"/>
        <n v="1688.5" u="1"/>
        <n v="13755.11" u="1"/>
        <n v="5.67" u="1"/>
        <n v="114.12" u="1"/>
        <n v="896.1" u="1"/>
        <n v="933.81" u="1"/>
        <n v="32.700000000000003" u="1"/>
        <n v="165.52" u="1"/>
        <n v="576.37" u="1"/>
        <n v="2421.4699999999998" u="1"/>
        <n v="5663.18" u="1"/>
        <n v="1205.0899999999999" u="1"/>
        <n v="1784.76" u="1"/>
        <n v="5698.55" u="1"/>
        <n v="542.69000000000005" u="1"/>
        <n v="649.42999999999995" u="1"/>
        <n v="2144.7399999999998" u="1"/>
        <n v="10532.87" u="1"/>
        <n v="15.58" u="1"/>
        <n v="281.02" u="1"/>
        <n v="12.66" u="1"/>
        <n v="68.13" u="1"/>
        <n v="179.15" u="1"/>
        <n v="1800.39" u="1"/>
        <n v="357.03" u="1"/>
        <n v="2763.24" u="1"/>
        <n v="4878.83" u="1"/>
        <n v="8625.16" u="1"/>
        <n v="57.94" u="1"/>
        <n v="135.33000000000001" u="1"/>
        <n v="1272.33" u="1"/>
        <n v="1342.54" u="1"/>
        <n v="2337.2600000000002" u="1"/>
        <n v="3860.43" u="1"/>
        <n v="7571.15" u="1"/>
        <n v="19543.93" u="1"/>
        <n v="35.6" u="1"/>
        <n v="323.94" u="1"/>
        <n v="926.18" u="1"/>
        <n v="9085.2900000000009" u="1"/>
        <n v="16.79" u="1"/>
        <n v="130.4" u="1"/>
        <n v="2508.94" u="1"/>
        <n v="10.81" u="1"/>
        <n v="454.5" u="1"/>
        <n v="290.85000000000002" u="1"/>
        <n v="10595.6" u="1"/>
        <n v="14.89" u="1"/>
        <n v="689.44" u="1"/>
        <n v="1501.44" u="1"/>
        <n v="1649.43" u="1"/>
        <n v="8505.42" u="1"/>
        <n v="12047.79" u="1"/>
        <n v="2378.33" u="1"/>
        <n v="186.67" u="1"/>
        <n v="1519.43" u="1"/>
        <n v="2852.3" u="1"/>
        <n v="636.04" u="1"/>
        <n v="807.78" u="1"/>
        <n v="7091.61" u="1"/>
        <n v="17702.87" u="1"/>
        <n v="24.26" u="1"/>
        <n v="154.76" u="1"/>
        <n v="318.11" u="1"/>
        <n v="1823.47" u="1"/>
        <n v="1893.68" u="1"/>
        <n v="2451.88" u="1"/>
        <n v="3267.25" u="1"/>
        <n v="55.18" u="1"/>
        <n v="673.75" u="1"/>
        <n v="1113.8" u="1"/>
        <n v="138.51" u="1"/>
        <n v="269.95" u="1"/>
        <n v="563.47" u="1"/>
        <n v="4632.88" u="1"/>
        <n v="26454.36" u="1"/>
        <n v="79" u="1"/>
        <n v="227.87" u="1"/>
        <n v="431.83" u="1"/>
        <n v="2929.96" u="1"/>
        <n v="4179.75" u="1"/>
        <n v="4647.41" u="1"/>
        <n v="11025.02" u="1"/>
        <n v="307.66000000000003" u="1"/>
        <n v="977.79" u="1"/>
        <n v="2082.7199999999998" u="1"/>
        <n v="329.71" u="1"/>
        <n v="7352.35" u="1"/>
        <n v="18681.25" u="1"/>
        <n v="19613.439999999999" u="1"/>
        <n v="143627.16" u="1"/>
        <n v="274.57" u="1"/>
        <n v="1935.36" u="1"/>
        <n v="3325.05" u="1"/>
        <n v="76.239999999999995" u="1"/>
        <n v="335.51" u="1"/>
        <n v="1436.32" u="1"/>
        <n v="2565.52" u="1"/>
        <n v="17.55" u="1"/>
        <n v="554.16999999999996" u="1"/>
        <n v="655.7" u="1"/>
        <n v="4585.63" u="1"/>
        <n v="521.66999999999996" u="1"/>
        <n v="707.37" u="1"/>
        <n v="8514.64" u="1"/>
        <n v="23553.73" u="1"/>
        <n v="143.72" u="1"/>
        <n v="224.66" u="1"/>
        <n v="356.38" u="1"/>
        <n v="814.11" u="1"/>
        <n v="960.92" u="1"/>
        <n v="46.4" u="1"/>
        <n v="154.44999999999999" u="1"/>
        <n v="228.15" u="1"/>
        <n v="15469.46" u="1"/>
        <n v="89877.57" u="1"/>
        <n v="569.79999999999995" u="1"/>
        <n v="1284.8699999999999" u="1"/>
        <n v="1482.72" u="1"/>
        <n v="1838.98" u="1"/>
        <n v="2383.1799999999998" u="1"/>
        <n v="53.87" u="1"/>
        <n v="2782.99" u="1"/>
        <n v="2955.28" u="1"/>
        <n v="3542.52" u="1"/>
        <n v="115.4" u="1"/>
        <n v="175.91" u="1"/>
        <n v="281.52" u="1"/>
        <n v="658" u="1"/>
        <n v="727.03" u="1"/>
        <n v="2803.83" u="1"/>
        <n v="116.85" u="1"/>
        <n v="265.27" u="1"/>
        <n v="61.34" u="1"/>
        <n v="72.17" u="1"/>
        <n v="3271.49" u="1"/>
        <n v="5526.78" u="1"/>
        <n v="6991.54" u="1"/>
        <n v="55.32" u="1"/>
        <n v="178.81" u="1"/>
        <n v="629.53" u="1"/>
        <n v="917.94" u="1"/>
        <n v="2596.54" u="1"/>
        <n v="13610.48" u="1"/>
        <n v="14740.1" u="1"/>
        <n v="302.98" u="1"/>
        <n v="1682.81" u="1"/>
        <n v="15.74" u="1"/>
        <n v="87.11" u="1"/>
        <n v="448.61" u="1"/>
        <n v="749.05" u="1"/>
        <n v="276.27999999999997" u="1"/>
        <n v="2949.34" u="1"/>
        <n v="3957.84" u="1"/>
        <n v="8335.82" u="1"/>
        <n v="31.8" u="1"/>
        <n v="933.57" u="1"/>
        <n v="2.64" u="1"/>
        <n v="1646.22" u="1"/>
        <n v="6518.31" u="1"/>
        <n v="580.16" u="1"/>
        <n v="1224.96" u="1"/>
        <n v="1307.95" u="1"/>
        <n v="1721.64" u="1"/>
        <n v="2612.0500000000002" u="1"/>
        <n v="22.95" u="1"/>
        <n v="1656.64" u="1"/>
        <n v="2018.11" u="1"/>
        <n v="8505.67" u="1"/>
        <n v="20088.61" u="1"/>
        <n v="132.96" u="1"/>
        <n v="280.89999999999998" u="1"/>
        <n v="2829.15" u="1"/>
        <n v="19.940000000000001" u="1"/>
        <n v="217.39" u="1"/>
        <n v="303.54000000000002" u="1"/>
        <n v="1170.3800000000001" u="1"/>
        <n v="19649.53" u="1"/>
        <n v="225.22" u="1"/>
        <n v="560.44000000000005" u="1"/>
        <n v="1760.47" u="1"/>
        <n v="208.97" u="1"/>
        <n v="235.95" u="1"/>
        <n v="6736.15" u="1"/>
        <n v="787.88" u="1"/>
        <n v="1412.27" u="1"/>
        <n v="78.83" u="1"/>
        <n v="138.16999999999999" u="1"/>
        <n v="653.85" u="1"/>
        <n v="941.08" u="1"/>
        <n v="1199.28" u="1"/>
        <n v="10521.02" u="1"/>
        <n v="5367.32" u="1"/>
        <n v="10176.44" u="1"/>
        <n v="352.26" u="1"/>
        <n v="721.7" u="1"/>
        <n v="1217.27" u="1"/>
        <n v="2009.93" u="1"/>
        <n v="313.37" u="1"/>
        <n v="2856.06" u="1"/>
        <n v="2860.78" u="1"/>
        <n v="6100.07" u="1"/>
        <n v="303.51" u="1"/>
        <n v="10113.44" u="1"/>
        <n v="43.78" u="1"/>
        <n v="81.73" u="1"/>
        <n v="1167.9000000000001" u="1"/>
        <n v="2596.06" u="1"/>
        <n v="10531.89" u="1"/>
        <n v="106637.39" u="1"/>
        <n v="163.12" u="1"/>
        <n v="379.52" u="1"/>
        <n v="8158.75" u="1"/>
        <n v="9248.86" u="1"/>
        <n v="3176.99" u="1"/>
        <n v="96.67" u="1"/>
        <n v="1625.14" u="1"/>
        <n v="3437.97" u="1"/>
        <n v="11333.47" u="1"/>
        <n v="324744.98" u="1"/>
        <n v="78.97" u="1"/>
        <n v="1866.54" u="1"/>
        <n v="11419.96" u="1"/>
        <n v="26.03" u="1"/>
        <n v="55.89" u="1"/>
        <n v="576.01" u="1"/>
        <n v="583.58000000000004" u="1"/>
        <n v="8934.1299999999992" u="1"/>
        <n v="4.67" u="1"/>
        <n v="1954.74" u="1"/>
        <n v="62644.99" u="1"/>
        <n v="517.4" u="1"/>
        <n v="586.42999999999995" u="1"/>
        <n v="5293.66" u="1"/>
        <n v="6302.16" u="1"/>
        <n v="7685.52" u="1"/>
        <n v="10128.23" u="1"/>
        <n v="54.51" u="1"/>
        <n v="443.9" u="1"/>
        <n v="880.05" u="1"/>
        <n v="887.62" u="1"/>
        <n v="1020.47" u="1"/>
        <n v="1892.59" u="1"/>
        <n v="3656.05" u="1"/>
        <n v="3743.76" u="1"/>
        <n v="9324.2099999999991" u="1"/>
        <n v="144.25" u="1"/>
        <n v="3119.93" u="1"/>
        <n v="4133.71" u="1"/>
        <n v="4441.7" u="1"/>
        <n v="35" u="1"/>
        <n v="114.51" u="1"/>
        <n v="481.61" u="1"/>
        <n v="605.6" u="1"/>
        <n v="3483.76" u="1"/>
        <n v="7352.34" u="1"/>
        <n v="18254.060000000001" u="1"/>
        <n v="286.64" u="1"/>
        <n v="1115.56" u="1"/>
        <n v="1200.9100000000001" u="1"/>
        <n v="1263.55" u="1"/>
        <n v="6717.48" u="1"/>
        <n v="42.47" u="1"/>
        <n v="642.13" u="1"/>
        <n v="1981.28" u="1"/>
        <n v="2642.22" u="1"/>
        <n v="12009.05" u="1"/>
        <n v="14.74" u="1"/>
        <n v="92.6" u="1"/>
        <n v="123.79" u="1"/>
        <n v="363.24" u="1"/>
        <n v="31583.14" u="1"/>
        <n v="106.09" u="1"/>
        <n v="219.67" u="1"/>
        <n v="470.57" u="1"/>
        <n v="5487.53" u="1"/>
        <n v="660.12" u="1"/>
        <n v="1066.19" u="1"/>
        <n v="2533.06" u="1"/>
        <n v="16174.35" u="1"/>
        <n v="4889.26" u="1"/>
        <n v="7585.93" u="1"/>
        <n v="8859.99" u="1"/>
        <n v="696.65" u="1"/>
        <n v="57.41" u="1"/>
        <n v="103.33" u="1"/>
        <n v="241.72" u="1"/>
        <n v="733.18" u="1"/>
        <n v="2692.73" u="1"/>
        <n v="4092.21" u="1"/>
        <n v="35.07" u="1"/>
        <n v="12536.79" u="1"/>
        <n v="12.89" u="1"/>
        <n v="1897.68" u="1"/>
        <n v="62.05" u="1"/>
        <n v="573.04" u="1"/>
        <n v="744.78" u="1"/>
        <n v="4070.76" u="1"/>
        <n v="5461.12" u="1"/>
        <n v="9965.16" u="1"/>
        <n v="821.38" u="1"/>
        <n v="3015.25" u="1"/>
        <n v="8042.93" u="1"/>
        <n v="146.84" u="1"/>
        <n v="401.51" u="1"/>
        <n v="3482.91" u="1"/>
        <n v="6037.33" u="1"/>
        <n v="865.48" u="1"/>
        <n v="1133.43" u="1"/>
        <n v="1713.1" u="1"/>
        <n v="1798.45" u="1"/>
        <n v="2708.24" u="1"/>
        <n v="4098.6000000000004" u="1"/>
        <n v="4122.57" u="1"/>
        <n v="4487.99" u="1"/>
        <n v="11.04" u="1"/>
        <n v="75.040000000000006" u="1"/>
        <n v="212.12" u="1"/>
        <n v="30457.86" u="1"/>
        <n v="41.16" u="1"/>
        <n v="260.5" u="1"/>
        <n v="1743.87" u="1"/>
        <n v="3192.63" u="1"/>
        <n v="4891.91" u="1"/>
        <n v="30.74" u="1"/>
        <n v="152.63999999999999" u="1"/>
        <n v="1015.14" u="1"/>
        <n v="1315.04" u="1"/>
        <n v="266.3" u="1"/>
        <n v="1022.71" u="1"/>
        <n v="358.56" u="1"/>
        <n v="5069.29" u="1"/>
        <n v="5292.7" u="1"/>
        <n v="8441.27" u="1"/>
        <n v="244.9" u="1"/>
        <n v="1832.56" u="1"/>
        <n v="4268.45" u="1"/>
        <n v="236.48" u="1"/>
        <n v="566.59" u="1"/>
        <n v="1115.32" u="1"/>
        <n v="1333.52" u="1"/>
        <n v="687.29" u="1"/>
        <n v="3378.84" u="1"/>
        <n v="3274.4" u="1"/>
        <n v="5197.46" u="1"/>
        <n v="514.37" u="1"/>
        <n v="686.11" u="1"/>
        <n v="986.12" u="1"/>
        <n v="7983.8" u="1"/>
        <n v="259.88" u="1"/>
        <n v="513.19000000000005" u="1"/>
        <n v="6286.19" u="1"/>
        <n v="13300.34" u="1"/>
        <n v="658.82" u="1"/>
        <n v="1083.94" u="1"/>
        <n v="1736.18" u="1"/>
        <n v="3087.95" u="1"/>
        <n v="85.91" u="1"/>
        <n v="133.18" u="1"/>
        <n v="241.69" u="1"/>
        <n v="665.21" u="1"/>
        <n v="1166.93" u="1"/>
        <n v="1964.8" u="1"/>
        <n v="9001.99" u="1"/>
        <n v="59.36" u="1"/>
        <n v="152.33000000000001" u="1"/>
        <n v="389.85" u="1"/>
        <n v="701.74" u="1"/>
        <n v="1247.56" u="1"/>
        <n v="6998.1" u="1"/>
        <n v="17685.93" u="1"/>
        <n v="2906.22" u="1"/>
        <n v="5119.93" u="1"/>
        <n v="87.36" u="1"/>
        <n v="287.14" u="1"/>
        <n v="1001.75" u="1"/>
        <n v="1348.54" u="1"/>
        <n v="127.83" u="1"/>
        <n v="44.49" u="1"/>
        <n v="83.15" u="1"/>
        <n v="834.04" u="1"/>
        <n v="2729.21" u="1"/>
        <n v="4523.62" u="1"/>
        <n v="7355.99" u="1"/>
        <n v="9950.6200000000008" u="1"/>
        <n v="22136.73" u="1"/>
        <n v="35.64" u="1"/>
        <n v="1018.56" u="1"/>
        <n v="239.07" u="1"/>
        <n v="455.41" u="1"/>
        <n v="2900.89" u="1"/>
        <n v="3405.14" u="1"/>
        <n v="3909.39" u="1"/>
        <n v="90.26" u="1"/>
        <n v="98.09" u="1"/>
        <n v="4169.6000000000004" u="1"/>
        <n v="4511" u="1"/>
        <n v="8898" u="1"/>
        <n v="1.56" u="1"/>
        <n v="1946.69" u="1"/>
        <n v="27.8" u="1"/>
        <n v="6699.07" u="1"/>
        <n v="66751.649999999994" u="1"/>
        <n v="632.65" u="1"/>
        <n v="8506.17" u="1"/>
        <n v="670.36" u="1"/>
        <n v="5596.55" u="1"/>
        <n v="201.64" u="1"/>
        <n v="396.21" u="1"/>
        <n v="11.89" u="1"/>
        <n v="27.11" u="1"/>
        <n v="69.8" u="1"/>
        <n v="120.14" u="1"/>
        <n v="1699.47" u="1"/>
        <n v="4345.76" u="1"/>
        <n v="4931.41" u="1"/>
        <n v="8615.4599999999991" u="1"/>
        <n v="3.45" u="1"/>
        <n v="44.56" u="1"/>
        <n v="102.44" u="1"/>
        <n v="2816.68" u="1"/>
        <n v="11021.85" u="1"/>
        <n v="79.08" u="1"/>
        <n v="609.39" u="1"/>
        <n v="1213.21" u="1"/>
        <n v="546.75" u="1"/>
        <n v="3003.5" u="1"/>
        <n v="3284.34" u="1"/>
        <n v="4395.66" u="1"/>
        <n v="5905.28" u="1"/>
        <n v="80871.149999999994" u="1"/>
        <n v="215.27" u="1"/>
        <n v="260.41000000000003" u="1"/>
        <n v="368.92" u="1"/>
        <n v="838.01" u="1"/>
        <n v="3154.34" u="1"/>
        <n v="3799.01" u="1"/>
        <n v="7.56" u="1"/>
        <n v="298.12" u="1"/>
        <n v="3160.04" u="1"/>
        <n v="23.41" u="1"/>
        <n v="390.97" u="1"/>
        <n v="252.98" u="1"/>
        <n v="396.77" u="1"/>
        <n v="411.84" u="1"/>
        <n v="1330.31" u="1"/>
        <n v="2489.1999999999998" u="1"/>
        <n v="228.9" u="1"/>
        <n v="287.08" u="1"/>
        <n v="606.48" u="1"/>
        <n v="683.08" u="1"/>
        <n v="1691.78" u="1"/>
        <n v="3367.7" u="1"/>
        <n v="19693.419999999998" u="1"/>
        <n v="110.41" u="1"/>
        <n v="1124.8900000000001" u="1"/>
        <n v="2327.33" u="1"/>
        <n v="4182.43" u="1"/>
        <n v="5601.16" u="1"/>
        <n v="92.71" u="1"/>
        <n v="228.31" u="1"/>
        <n v="277.81" u="1"/>
        <n v="309.72000000000003" u="1"/>
        <n v="2924.99" u="1"/>
        <n v="3388.54" u="1"/>
        <n v="756.14" u="1"/>
        <n v="7406.15" u="1"/>
        <n v="9527.81" u="1"/>
        <n v="10271.17" u="1"/>
        <n v="979.55" u="1"/>
        <n v="9460.89" u="1"/>
        <n v="94.16" u="1"/>
        <n v="620.92999999999995" u="1"/>
        <n v="5071.72" u="1"/>
        <n v="34.4" u="1"/>
        <n v="353.23" u="1"/>
        <n v="589.61" u="1"/>
        <n v="1452.13" u="1"/>
        <n v="113.31" u="1"/>
        <n v="2274.9899999999998" u="1"/>
        <n v="206.54" u="1"/>
        <n v="234.11" u="1"/>
        <n v="265.58999999999997" u="1"/>
        <n v="4282.28" u="1"/>
        <n v="6670.96" u="1"/>
        <n v="36599.56" u="1"/>
        <n v="3627.46" u="1"/>
        <n v="163.31" u="1"/>
        <n v="2072.42" u="1"/>
        <n v="220.76" u="1"/>
        <n v="294.02999999999997" u="1"/>
        <n v="325.94" u="1"/>
        <n v="12880.39" u="1"/>
        <n v="15857.95" u="1"/>
        <n v="325.35000000000002" u="1"/>
        <n v="364.24" u="1"/>
        <n v="572.74" u="1"/>
        <n v="14217.72" u="1"/>
        <n v="29.5" u="1"/>
        <n v="49.34" u="1"/>
        <n v="688.23" u="1"/>
        <n v="981.85" u="1"/>
        <n v="1155.54" u="1"/>
        <n v="1373.74" u="1"/>
        <n v="2186.67" u="1"/>
        <n v="832.68" u="1"/>
        <n v="4826.99" u="1"/>
        <n v="103364.64" u="1"/>
        <n v="439.07" u="1"/>
        <n v="699.83" u="1"/>
        <n v="3647.69" u="1"/>
        <n v="1.29" u="1"/>
        <n v="260.35000000000002" u="1"/>
        <n v="133.71" u="1"/>
        <n v="1023.59" u="1"/>
        <n v="1833.83" u="1"/>
        <n v="3496.24" u="1"/>
        <n v="5007.5" u="1"/>
        <n v="499.42" u="1"/>
        <n v="991.09" u="1"/>
        <n v="1693.41" u="1"/>
        <n v="428.62" u="1"/>
        <n v="1038.81" u="1"/>
        <n v="5631.7" u="1"/>
        <n v="55.43" u="1"/>
        <n v="1410.21" u="1"/>
        <n v="1548.27" u="1"/>
        <n v="14264.01" u="1"/>
        <n v="21386.45" u="1"/>
        <n v="759.56" u="1"/>
        <n v="1779.25" u="1"/>
        <n v="2.91" u="1"/>
        <n v="166.49" u="1"/>
        <n v="6889.54" u="1"/>
        <n v="1794.88" u="1"/>
        <n v="36803.160000000003" u="1"/>
        <n v="12.05" u="1"/>
        <n v="385.67" u="1"/>
        <n v="546.57000000000005" u="1"/>
        <n v="591.85" u="1"/>
        <n v="3860.44" u="1"/>
        <n v="141.82" u="1"/>
        <n v="423.38" u="1"/>
        <n v="477.34" u="1"/>
        <n v="2358.11" u="1"/>
        <n v="187.95" u="1"/>
        <n v="407.13" u="1"/>
        <n v="659.7" u="1"/>
        <n v="1093.27" u="1"/>
        <n v="10738.87" u="1"/>
        <n v="12312.18" u="1"/>
        <n v="64.7" u="1"/>
        <n v="499.98" u="1"/>
        <n v="953.32" u="1"/>
        <n v="1048.6199999999999" u="1"/>
        <n v="3330.02" u="1"/>
        <n v="6181.5" u="1"/>
        <n v="7.06" u="1"/>
        <n v="33.159999999999997" u="1"/>
        <n v="152.55000000000001" u="1"/>
        <n v="1607.94" u="1"/>
        <n v="8403.2199999999993" u="1"/>
        <n v="638.79999999999995" u="1"/>
        <n v="818.11" u="1"/>
        <n v="1114.1099999999999" u="1"/>
        <n v="9182" u="1"/>
        <n v="1703.71" u="1"/>
        <n v="65405.56" u="1"/>
        <n v="326.47000000000003" u="1"/>
        <n v="1001.45" u="1"/>
        <n v="51.29" u="1"/>
        <n v="4346.97" u="1"/>
        <n v="8442.4599999999991" u="1"/>
        <n v="166.18" u="1"/>
        <n v="193.16" u="1"/>
        <n v="797.21" u="1"/>
        <n v="1521.49" u="1"/>
        <n v="2394.46" u="1"/>
        <n v="3994.92" u="1"/>
        <n v="13267.86" u="1"/>
        <n v="654.42999999999995" u="1"/>
        <n v="1300.93" u="1"/>
        <n v="2357.87" u="1"/>
        <n v="90.37" u="1"/>
        <n v="180.4" u="1"/>
        <n v="12212.11" u="1"/>
        <n v="123.01" u="1"/>
        <n v="226.53" u="1"/>
        <n v="484.29" u="1"/>
        <n v="11504.07" u="1"/>
        <n v="2108.29" u="1"/>
        <n v="4891.68" u="1"/>
        <n v="5667.33" u="1"/>
        <n v="8810.5300000000007" u="1"/>
        <n v="210.28" u="1"/>
        <n v="304.39" u="1"/>
        <n v="5999.29" u="1"/>
        <n v="136.58000000000001" u="1"/>
        <n v="358.35" u="1"/>
        <n v="451.2" u="1"/>
        <n v="2269.5500000000002" u="1"/>
        <n v="2440.25" u="1"/>
        <n v="26386.560000000001" u="1"/>
        <n v="69.91" u="1"/>
        <n v="194.03" u="1"/>
        <n v="209.69" u="1"/>
        <n v="342.1" u="1"/>
        <n v="760.62" u="1"/>
        <n v="4694.2" u="1"/>
        <n v="6992.04" u="1"/>
        <n v="61156.19" u="1"/>
        <n v="278.27999999999997" u="1"/>
        <n v="829.65" u="1"/>
        <n v="1726.79" u="1"/>
        <n v="2456.37" u="1"/>
        <n v="4708.7299999999996" u="1"/>
        <n v="177.78" u="1"/>
        <n v="541.24" u="1"/>
        <n v="1074.55" u="1"/>
        <n v="4020.24" u="1"/>
        <n v="834.86" u="1"/>
        <n v="2268.94" u="1"/>
        <n v="4949.8500000000004" u="1"/>
        <n v="6939.7" u="1"/>
        <n v="13423.44" u="1"/>
        <n v="693.26" u="1"/>
        <n v="911.46" u="1"/>
        <n v="17222.61" u="1"/>
        <n v="7.83" u="1"/>
        <n v="299.14999999999998" u="1"/>
        <n v="3812.95" u="1"/>
        <n v="5181.4799999999996" u="1"/>
        <n v="6799.65" u="1"/>
        <n v="10235.83" u="1"/>
        <n v="11.74" u="1"/>
        <n v="52.81" u="1"/>
        <n v="153.11000000000001" u="1"/>
        <n v="305.54000000000002" u="1"/>
        <n v="429.71" u="1"/>
        <n v="1035.5999999999999" u="1"/>
        <n v="1554.99" u="1"/>
        <n v="3625.52" u="1"/>
        <n v="5443.44" u="1"/>
        <n v="95.58" u="1"/>
        <n v="129.03" u="1"/>
        <n v="958.41" u="1"/>
        <n v="2976.13" u="1"/>
        <n v="20351.830000000002" u="1"/>
        <n v="29.13" u="1"/>
        <n v="110.52" u="1"/>
        <n v="147.59" u="1"/>
        <n v="7661.79" u="1"/>
        <n v="9522.2199999999993" u="1"/>
        <n v="2.66" u="1"/>
        <n v="158.32" u="1"/>
        <n v="239.85" u="1"/>
        <n v="293.91000000000003" u="1"/>
        <n v="842.37" u="1"/>
        <n v="2012.72" u="1"/>
        <n v="2185.71" u="1"/>
        <n v="4390.82" u="1"/>
        <n v="98.48" u="1"/>
        <n v="177.47" u="1"/>
        <n v="3724.02" u="1"/>
        <n v="4282.2700000000004" u="1"/>
        <n v="13192.76" u="1"/>
        <n v="338.01" u="1"/>
        <n v="1672.09" u="1"/>
        <n v="2949.35" u="1"/>
        <n v="353.08" u="1"/>
        <n v="590.49" u="1"/>
        <n v="3027.62" u="1"/>
        <n v="10579.45" u="1"/>
        <n v="954.32" u="1"/>
        <n v="3193.6" u="1"/>
        <n v="34165.339999999997" u="1"/>
        <n v="44345.63" u="1"/>
        <n v="15.13" u="1"/>
        <n v="525.49" u="1"/>
        <n v="570.77" u="1"/>
        <n v="4826.9799999999996" u="1"/>
        <n v="5.98" u="1"/>
        <n v="531.88" u="1"/>
        <n v="10688.74" u="1"/>
        <n v="136.55000000000001" u="1"/>
        <n v="396.59" u="1"/>
        <n v="785.43" u="1"/>
        <n v="7677.06" u="1"/>
        <n v="17880.52" u="1"/>
        <n v="19.41" u="1"/>
        <n v="110.66" u="1"/>
        <n v="489.44" u="1"/>
        <n v="71.64" u="1"/>
        <n v="79.47" u="1"/>
        <n v="1084.24" u="1"/>
        <n v="1999.82" u="1"/>
        <n v="6818.79" u="1"/>
        <n v="247.96" u="1"/>
        <n v="347.84" u="1"/>
        <n v="402.39" u="1"/>
        <n v="456.94" u="1"/>
        <n v="278.22000000000003" u="1"/>
        <n v="10402.280000000001" u="1"/>
        <n v="18877.88" u="1"/>
        <n v="24890.33" u="1"/>
        <n v="392.53" u="1"/>
        <n v="1154.94" u="1"/>
        <n v="2798.27" u="1"/>
        <n v="32116.55" u="1"/>
        <n v="0.15" u="1"/>
        <n v="744.81" u="1"/>
        <n v="5691.08" u="1"/>
        <n v="44.1" u="1"/>
        <n v="113.56" u="1"/>
        <n v="2059.58" u="1"/>
        <n v="7254.95" u="1"/>
        <n v="32059.81" u="1"/>
        <n v="109.35" u="1"/>
        <n v="1414.33" u="1"/>
        <n v="57.59" u="1"/>
        <n v="122.84" u="1"/>
        <n v="602.03" u="1"/>
        <n v="2205.6999999999998" u="1"/>
        <n v="6647.24" u="1"/>
        <n v="175.13" u="1"/>
        <n v="190.79" u="1"/>
        <n v="436.04" u="1"/>
        <n v="12883.33" u="1"/>
        <n v="17036.03" u="1"/>
        <n v="451.11" u="1"/>
        <n v="4225.1000000000004" u="1"/>
        <n v="310.69" u="1"/>
        <n v="1575.59" u="1"/>
        <n v="3426.58" u="1"/>
        <n v="696.62" u="1"/>
        <n v="907.25" u="1"/>
        <n v="4882.71" u="1"/>
        <n v="4.71" u="1"/>
        <n v="2381.4899999999998" u="1"/>
        <n v="2413.36" u="1"/>
        <n v="9523.43" u="1"/>
        <n v="31169.13" u="1"/>
        <n v="150.46" u="1"/>
        <n v="911.28" u="1"/>
        <n v="2366.35" u="1"/>
        <n v="113.7" u="1"/>
        <n v="447.05" u="1"/>
        <n v="2261.91" u="1"/>
        <n v="3598.26" u="1"/>
        <n v="4516.12" u="1"/>
        <n v="134.21" u="1"/>
        <n v="188.17" u="1"/>
        <n v="215.74" u="1"/>
        <n v="1453.65" u="1"/>
        <n v="13219.9" u="1"/>
        <n v="430.21" u="1"/>
        <n v="1393.86" u="1"/>
        <n v="2242.0500000000002" u="1"/>
        <n v="6110.27" u="1"/>
        <n v="3431.67" u="1"/>
        <n v="4971.16" u="1"/>
        <n v="202.39" u="1"/>
        <n v="343.75" u="1"/>
        <n v="531.76" u="1"/>
        <n v="2569.29" u="1"/>
        <n v="4795.74" u="1"/>
        <n v="6453.63" u="1"/>
        <n v="11445.93" u="1"/>
        <n v="1.55" u="1"/>
        <n v="74.09" u="1"/>
        <n v="397.12" u="1"/>
        <n v="894.41" u="1"/>
        <n v="1143.79" u="1"/>
        <n v="1269.07" u="1"/>
        <n v="4487.75" u="1"/>
        <n v="5381.39" u="1"/>
        <n v="5737.37" u="1"/>
        <n v="1926.52" u="1"/>
        <n v="4390.6000000000004" u="1"/>
        <n v="6380.45" u="1"/>
        <n v="94634.26" u="1"/>
        <n v="139.41999999999999" u="1"/>
        <n v="690.17" u="1"/>
        <n v="425.56" u="1"/>
        <n v="579.89" u="1"/>
        <n v="701.77" u="1"/>
        <n v="1101.99" u="1"/>
        <n v="2027.5" u="1"/>
        <n v="12085.4" u="1"/>
        <n v="76.989999999999995" u="1"/>
        <n v="261.91000000000003" u="1"/>
        <n v="117.46" u="1"/>
        <n v="1463.46" u="1"/>
        <n v="4044.84" u="1"/>
        <n v="46.05" u="1"/>
        <n v="199.77" u="1"/>
        <n v="783.58" u="1"/>
        <n v="48.88" u="1"/>
        <n v="484.73" u="1"/>
        <n v="565.38" u="1"/>
        <n v="743.51" u="1"/>
        <n v="2688.63" u="1"/>
        <n v="5481.24" u="1"/>
        <n v="75319.06" u="1"/>
        <n v="4018.67" u="1"/>
        <n v="6872.82" u="1"/>
        <n v="11894.92" u="1"/>
        <n v="79.89" u="1"/>
        <n v="8406.85" u="1"/>
        <n v="272.92" u="1"/>
        <n v="1284.0899999999999" u="1"/>
        <n v="5266.05" u="1"/>
        <n v="213.4" u="1"/>
        <n v="333.27" u="1"/>
        <n v="722.61" u="1"/>
        <n v="3119.7" u="1"/>
        <n v="9224.18" u="1"/>
        <n v="1091.45" u="1"/>
        <n v="2053.77" u="1"/>
        <n v="2693.72" u="1"/>
        <n v="3202.69" u="1"/>
        <n v="4414.09" u="1"/>
        <n v="6005.11" u="1"/>
        <n v="656.43" u="1"/>
        <n v="8551.56" u="1"/>
        <n v="9754.36" u="1"/>
        <n v="54.97" u="1"/>
        <n v="243.28" u="1"/>
        <n v="517.19000000000005" u="1"/>
        <n v="625.11" u="1"/>
        <n v="12.28" u="1"/>
        <n v="501.54" u="1"/>
        <n v="4419.18" u="1"/>
        <n v="4264.6000000000004" u="1"/>
        <n v="13.44" u="1"/>
        <n v="62.44" u="1"/>
        <n v="164.65" u="1"/>
        <n v="207.29" u="1"/>
        <n v="267.68" u="1"/>
        <n v="1774.95" u="1"/>
        <n v="50.76" u="1"/>
        <n v="960.47" u="1"/>
        <n v="1044.93" u="1"/>
        <n v="2209.6999999999998" u="1"/>
        <n v="26162.720000000001" u="1"/>
        <n v="30.21" u="1"/>
        <n v="398.24" u="1"/>
        <n v="857.76" u="1"/>
        <n v="1125.56" u="1"/>
        <n v="1491.75" u="1"/>
        <n v="10260.09" u="1"/>
        <n v="13946.38" u="1"/>
        <n v="272.89" u="1"/>
        <n v="327.44" u="1"/>
        <n v="1637.38" u="1"/>
        <n v="5824.12" u="1"/>
        <n v="8849.58" u="1"/>
        <n v="2016.84" u="1"/>
        <n v="32669.07" u="1"/>
        <n v="0.31" u="1"/>
        <n v="456.82" u="1"/>
        <n v="1796.28" u="1"/>
        <n v="2598.48" u="1"/>
        <n v="22979.72" u="1"/>
        <n v="18.350000000000001" u="1"/>
        <n v="52.21" u="1"/>
        <n v="232.24" u="1"/>
        <n v="587.34" u="1"/>
        <n v="632.62" u="1"/>
        <n v="3883.1" u="1"/>
        <n v="4736.13" u="1"/>
        <n v="16289.77" u="1"/>
        <n v="447.55" u="1"/>
        <n v="1312.38" u="1"/>
        <n v="2406.33" u="1"/>
        <n v="1036.75" u="1"/>
        <n v="2489.3200000000002" u="1"/>
        <n v="61257.82" u="1"/>
        <n v="100.04" u="1"/>
        <n v="853.67" u="1"/>
        <n v="1187.5899999999999" u="1"/>
        <n v="2105.63" u="1"/>
        <n v="6845.93" u="1"/>
        <n v="234.55" u="1"/>
        <n v="253.7" u="1"/>
        <n v="1185.23" u="1"/>
        <n v="2380.16" u="1"/>
        <n v="4393.51" u="1"/>
        <n v="9013.86" u="1"/>
        <n v="6.83" u="1"/>
        <n v="16970.23" u="1"/>
        <n v="33284.589999999997" u="1"/>
        <n v="1012.08" u="1"/>
        <n v="1062.8" u="1"/>
        <n v="1775.32" u="1"/>
        <n v="5000" u="1"/>
        <n v="6425.04" u="1"/>
        <n v="9.74" u="1"/>
        <n v="58.3" u="1"/>
        <n v="248.77" u="1"/>
        <n v="311.75" u="1"/>
        <n v="575.67999999999995" u="1"/>
        <n v="1135.8599999999999" u="1"/>
        <n v="3040.95" u="1"/>
        <n v="3856.32" u="1"/>
        <n v="6213.03" u="1"/>
        <n v="11973.23" u="1"/>
        <n v="697.56" u="1"/>
        <n v="2183.29" u="1"/>
        <n v="213.37" u="1"/>
        <n v="2261.56" u="1"/>
        <n v="2557.54" u="1"/>
        <n v="2562.2600000000002" u="1"/>
        <n v="332.62" u="1"/>
        <n v="3872.44" u="1"/>
        <n v="12430.23" u="1"/>
        <n v="73.2" u="1"/>
        <n v="1179.4100000000001" u="1"/>
        <n v="2729.22" u="1"/>
        <n v="3825.43" u="1"/>
        <n v="300.12" u="1"/>
        <n v="2759.5" u="1"/>
        <n v="29904.25" u="1"/>
        <n v="2.16" u="1"/>
        <n v="59.75" u="1"/>
        <n v="361.06" u="1"/>
        <n v="82.48" u="1"/>
        <n v="101.63" u="1"/>
        <n v="321.58" u="1"/>
        <n v="1059.83" u="1"/>
        <n v="1493.87" u="1"/>
        <n v="4704.1499999999996" u="1"/>
        <n v="4842.9799999999996" u="1"/>
        <n v="890.14" u="1"/>
        <n v="4918.12" u="1"/>
        <n v="146697.26999999999" u="1"/>
        <n v="257.76" u="1"/>
        <n v="896.53" u="1"/>
        <n v="4978.68" u="1"/>
        <n v="5530.92" u="1"/>
        <n v="8474.02" u="1"/>
        <n v="3.47" u="1"/>
        <n v="272.83" u="1"/>
        <n v="273.42" u="1"/>
        <n v="1153.24" u="1"/>
        <n v="29676.7" u="1"/>
        <n v="2832.44" u="1"/>
        <n v="2940.99" u="1"/>
        <n v="21692.06" u="1"/>
        <n v="473.6" u="1"/>
        <n v="689.93" u="1"/>
        <n v="112.36" u="1"/>
        <n v="240.04" u="1"/>
        <n v="4795.7299999999996" u="1"/>
        <n v="4998.3" u="1"/>
        <n v="5140.3100000000004" u="1"/>
        <n v="34.65" u="1"/>
        <n v="424.85" u="1"/>
        <n v="2307.7199999999998" u="1"/>
        <n v="2816.69" u="1"/>
        <n v="4475.17" u="1"/>
        <n v="3554.77" u="1"/>
        <n v="4441.71" u="1"/>
        <n v="376.69" u="1"/>
        <n v="469.54" u="1"/>
        <n v="1202.49" u="1"/>
        <n v="10074.74" u="1"/>
        <n v="19250.87" u="1"/>
        <n v="12.44" u="1"/>
        <n v="129.5" u="1"/>
        <n v="452.7" u="1"/>
        <n v="9481.56" u="1"/>
        <n v="183.46" u="1"/>
        <n v="221.76" u="1"/>
        <n v="420.79" u="1"/>
        <n v="2051.83" u="1"/>
        <n v="28.21" u="1"/>
        <n v="159.38" u="1"/>
        <n v="724.73" u="1"/>
        <n v="1504.17" u="1"/>
        <n v="2540.94" u="1"/>
        <n v="13215.79" u="1"/>
        <n v="131.81" u="1"/>
        <n v="143.13" u="1"/>
        <n v="372.04" u="1"/>
        <n v="387.7" u="1"/>
        <n v="991.06" u="1"/>
        <n v="4547.87" u="1"/>
        <n v="9766.27" u="1"/>
        <n v="588.34" u="1"/>
        <n v="2291.36" u="1"/>
        <n v="14234.47" u="1"/>
        <n v="880.78" u="1"/>
        <n v="848.28" u="1"/>
        <n v="2997.57" u="1"/>
        <n v="3840.09" u="1"/>
        <n v="8381.69" u="1"/>
        <n v="823.35" u="1"/>
        <n v="6198.23" u="1"/>
        <n v="11490.55" u="1"/>
        <n v="19356.759999999998" u="1"/>
        <n v="145.44" u="1"/>
        <n v="1061.95" u="1"/>
        <n v="1483.21" u="1"/>
        <n v="3028.83" u="1"/>
        <n v="16452.38" u="1"/>
        <n v="5.75" u="1"/>
        <n v="111.19" u="1"/>
        <n v="290.2" u="1"/>
        <n v="1558.63" u="1"/>
        <n v="3164.53" u="1"/>
        <n v="5481.97" u="1"/>
        <n v="2066.73" u="1"/>
        <n v="7229.53" u="1"/>
        <n v="139.91999999999999" u="1"/>
        <n v="474.72" u="1"/>
        <n v="832.59" u="1"/>
        <n v="870.3" u="1"/>
        <n v="4593.42" u="1"/>
        <n v="690.99" u="1"/>
        <n v="1311.41" u="1"/>
        <n v="9110.7800000000007" u="1"/>
        <n v="16448.29" u="1"/>
        <n v="57.13" u="1"/>
        <n v="178.22" u="1"/>
        <n v="2436.2600000000002" u="1"/>
        <n v="8049.99" u="1"/>
        <n v="339.51" u="1"/>
        <n v="1748.3" u="1"/>
        <n v="2029.14" u="1"/>
        <n v="2873.64" u="1"/>
        <n v="4628.79" u="1"/>
        <n v="4909.63" u="1"/>
        <n v="4957.62" u="1"/>
        <n v="117.71" u="1"/>
        <n v="243.5" u="1"/>
        <n v="2212.2399999999998" u="1"/>
        <n v="5292.71" u="1"/>
        <n v="78.69" u="1"/>
        <n v="200.27" u="1"/>
        <n v="284.37" u="1"/>
        <n v="361.56" u="1"/>
        <n v="5536.96" u="1"/>
        <n v="6602.89" u="1"/>
        <n v="642.79999999999995" u="1"/>
        <n v="650.37" u="1"/>
        <n v="1262.53" u="1"/>
        <n v="74.48" u="1"/>
        <n v="1006.63" u="1"/>
        <n v="1997.76" u="1"/>
        <n v="3023.87" u="1"/>
        <n v="3204.99" u="1"/>
        <n v="5261.21" u="1"/>
        <n v="6577.7" u="1"/>
        <n v="38.049999999999997" u="1"/>
        <n v="70.27" u="1"/>
        <n v="328.47" u="1"/>
        <n v="538.91" u="1"/>
        <n v="6967.09" u="1"/>
        <n v="15304.05" u="1"/>
        <n v="9572.39" u="1"/>
        <n v="10883.79" u="1"/>
        <n v="19.43" u="1"/>
        <n v="2478.31" u="1"/>
        <n v="15387.41" u="1"/>
        <n v="15891.66" u="1"/>
        <n v="1176.08" u="1"/>
        <n v="1800.4" u="1"/>
        <n v="625.92999999999995" u="1"/>
        <n v="16.420000000000002" u="1"/>
        <n v="208.38" u="1"/>
        <n v="664.82" u="1"/>
        <n v="2612.42" u="1"/>
        <n v="254.51" u="1"/>
        <n v="779.13" u="1"/>
        <n v="1324.56" u="1"/>
        <n v="2981.95" u="1"/>
        <n v="3656.9" u="1"/>
        <n v="52.99" u="1"/>
        <n v="470.04" u="1"/>
        <n v="5049.9399999999996" u="1"/>
        <n v="567.32000000000005" u="1"/>
        <n v="1267.1300000000001" u="1"/>
        <n v="3226.2" u="1"/>
        <n v="3241.34" u="1"/>
        <n v="210.69" u="1"/>
        <n v="610.24" u="1"/>
        <n v="2742.79" u="1"/>
        <n v="3756.01" u="1"/>
        <n v="54.44" u="1"/>
        <n v="140.47999999999999" u="1"/>
        <n v="159.63" u="1"/>
        <n v="229.84" u="1"/>
        <n v="4514.1899999999996" u="1"/>
        <n v="5444.42" u="1"/>
        <n v="7356" u="1"/>
        <n v="520.30999999999995" u="1"/>
        <n v="3579" u="1"/>
        <n v="6358.9" u="1"/>
        <n v="11467.31" u="1"/>
        <n v="13777.72" u="1"/>
        <n v="15.52" u="1"/>
        <n v="213.59" u="1"/>
        <n v="3938.11" u="1"/>
        <n v="7077.12" u="1"/>
        <n v="1469.58" u="1"/>
        <n v="3158.72" u="1"/>
        <n v="3803.39" u="1"/>
        <n v="39.57" u="1"/>
        <n v="224.32" u="1"/>
        <n v="4709.2299999999996" u="1"/>
        <n v="7372.49" u="1"/>
        <n v="13379.63" u="1"/>
        <n v="21053.34" u="1"/>
        <n v="73.31" u="1"/>
        <n v="134.96" u="1"/>
        <n v="2243.63" u="1"/>
        <n v="3152.41" u="1"/>
        <n v="4651.8" u="1"/>
        <n v="392.82" u="1"/>
        <n v="393.41" u="1"/>
        <n v="2404.89" u="1"/>
        <n v="3064.7" u="1"/>
        <n v="13989.25" u="1"/>
        <n v="44.21" u="1"/>
        <n v="82.59" u="1"/>
        <n v="254.2" u="1"/>
        <n v="746.57" u="1"/>
        <n v="8020.66" u="1"/>
        <n v="437.51" u="1"/>
        <n v="534.76" u="1"/>
        <n v="17614.79" u="1"/>
        <n v="120.89" u="1"/>
        <n v="218.8" u="1"/>
        <n v="611.36" u="1"/>
        <n v="4112.92" u="1"/>
        <n v="7216.69" u="1"/>
        <n v="725.67" u="1"/>
        <n v="2113.02" u="1"/>
        <n v="2544.6999999999998" u="1"/>
        <n v="19779.53" u="1"/>
        <n v="7403.51" u="1"/>
        <n v="2018.36" u="1"/>
        <n v="112.47" u="1"/>
        <n v="151.49" u="1"/>
        <n v="279.07" u="1"/>
        <n v="1235.6300000000001" u="1"/>
        <n v="36.81" u="1"/>
        <n v="86.94" u="1"/>
        <n v="4105.3900000000003" u="1"/>
        <n v="5560.71" u="1"/>
        <n v="170.05" u="1"/>
        <n v="285.45999999999998" u="1"/>
        <n v="563.16999999999996" u="1"/>
        <n v="600.88" u="1"/>
        <n v="82.73" u="1"/>
        <n v="268.62" u="1"/>
        <n v="431.09" u="1"/>
        <n v="361.47" u="1"/>
        <n v="415.43" u="1"/>
        <n v="969.92" u="1"/>
        <n v="1552.94" u="1"/>
        <n v="6030.33" u="1"/>
        <n v="211.25" u="1"/>
        <n v="3027.87" u="1"/>
        <n v="15740.94" u="1"/>
        <n v="382.93" u="1"/>
        <n v="1578.5" u="1"/>
        <n v="3402.12" u="1"/>
        <n v="6975.09" u="1"/>
        <n v="420.64" u="1"/>
        <n v="546.29999999999995" u="1"/>
        <n v="617.69000000000005" u="1"/>
        <n v="878.81" u="1"/>
        <n v="2293.9" u="1"/>
        <n v="3666.23" u="1"/>
        <n v="48889.46" u="1"/>
        <n v="56.39" u="1"/>
        <n v="167.43" u="1"/>
        <n v="762.14" u="1"/>
        <n v="8867.0400000000009" u="1"/>
        <n v="47.54" u="1"/>
        <n v="205.73" u="1"/>
        <n v="388.14" u="1"/>
        <n v="621.72" u="1"/>
        <n v="1591.77" u="1"/>
        <n v="6475.93" u="1"/>
        <n v="17.43" u="1"/>
        <n v="67.930000000000007" u="1"/>
        <n v="3095.11" u="1"/>
        <n v="189.48" u="1"/>
        <n v="378.28" u="1"/>
        <n v="3790.9" u="1"/>
        <n v="10160.25" u="1"/>
        <n v="114.06" u="1"/>
        <n v="227.78" u="1"/>
        <n v="393.94" u="1"/>
        <n v="2050.02" u="1"/>
        <n v="4.5599999999999996" u="1"/>
        <n v="16907.689999999999" u="1"/>
        <n v="145.66" u="1"/>
        <n v="92.15" u="1"/>
        <n v="1133.92" u="1"/>
        <n v="2081.2800000000002" u="1"/>
        <n v="111.3" u="1"/>
        <n v="183.96" u="1"/>
        <n v="344.6" u="1"/>
        <n v="383.49" u="1"/>
        <n v="611.24" u="1"/>
        <n v="3266.18" u="1"/>
        <n v="258.14" u="1"/>
        <n v="280.77999999999997" u="1"/>
        <n v="796.94" u="1"/>
        <n v="26866.69" u="1"/>
        <n v="404.95" u="1"/>
        <n v="1799.43" u="1"/>
        <n v="35635.019999999997" u="1"/>
        <n v="955.35" u="1"/>
        <n v="178.44" u="1"/>
        <n v="263.94" u="1"/>
        <n v="318.49" u="1"/>
        <n v="372.45" u="1"/>
        <n v="590.34" u="1"/>
        <n v="3516.13" u="1"/>
        <n v="3556.83" u="1"/>
        <n v="3807.39" u="1"/>
        <n v="12246.34" u="1"/>
        <n v="90.84" u="1"/>
        <n v="216.74" u="1"/>
        <n v="10255.27" u="1"/>
        <n v="16095.43" u="1"/>
        <n v="3026.41" u="1"/>
        <n v="4260.97" u="1"/>
        <n v="2075.34" u="1"/>
        <n v="97.95" u="1"/>
        <n v="399.71" u="1"/>
        <n v="10150.59" u="1"/>
        <n v="74.59" u="1"/>
        <n v="720.28" u="1"/>
        <n v="1565.48" u="1"/>
        <n v="5715.07" u="1"/>
        <n v="9806.01" u="1"/>
        <n v="17034.73" u="1"/>
        <n v="175.82" u="1"/>
        <n v="6276.75" u="1"/>
        <n v="56.53" u="1"/>
        <n v="420.58" u="1"/>
        <n v="942.51" u="1"/>
        <n v="1227.21" u="1"/>
        <n v="1513.26" u="1"/>
        <n v="3416.78" u="1"/>
        <n v="5171.1000000000004" u="1"/>
        <n v="12180.9" u="1"/>
        <n v="1159.8499999999999" u="1"/>
        <n v="1370.48" u="1"/>
        <n v="1819.66" u="1"/>
        <n v="2205.71" u="1"/>
        <n v="11485.48" u="1"/>
        <n v="6.79" u="1"/>
        <n v="41.66" u="1"/>
        <n v="1900.29" u="1"/>
        <n v="2860.8" u="1"/>
        <n v="5.33" u="1"/>
        <n v="30.99" u="1"/>
        <n v="1526.53" u="1"/>
        <n v="13043.04" u="1"/>
        <n v="14310.32" u="1"/>
        <n v="30881.37" u="1"/>
        <n v="55.15" u="1"/>
        <n v="410.13" u="1"/>
        <n v="3582.15" u="1"/>
        <n v="6537.49" u="1"/>
        <n v="7769.4" u="1"/>
        <n v="46.3" u="1"/>
        <n v="339.92" u="1"/>
        <n v="709.8" u="1"/>
        <n v="710.98" u="1"/>
        <n v="2413.37" u="1"/>
        <n v="11990.42" u="1"/>
        <n v="20311.689999999999" u="1"/>
        <n v="27.98" u="1"/>
        <n v="431.59" u="1"/>
        <n v="1115.69" u="1"/>
        <n v="10863.93" u="1"/>
        <n v="361.38" u="1"/>
        <n v="715.01" u="1"/>
        <n v="2298.5100000000002" u="1"/>
        <n v="11065.28" u="1"/>
        <n v="101.71" u="1"/>
        <n v="367.77" u="1"/>
        <n v="453.64" u="1"/>
        <n v="5277.21" u="1"/>
        <n v="2470.19" u="1"/>
        <n v="1297.3" u="1"/>
        <n v="1359.94" u="1"/>
        <n v="2127.1999999999998" u="1"/>
        <n v="3597.66" u="1"/>
        <n v="6442.25" u="1"/>
        <n v="6605.1" u="1"/>
        <n v="8200.24" u="1"/>
        <n v="28528.22" u="1"/>
        <n v="47.75" u="1"/>
        <n v="76.180000000000007" u="1"/>
        <n v="6957.9" u="1"/>
        <n v="77.63" u="1"/>
        <n v="85.46" u="1"/>
        <n v="225.13" u="1"/>
        <n v="661.61" u="1"/>
        <n v="1305.3599999999999" u="1"/>
        <n v="52.39" u="1"/>
        <n v="668" u="1"/>
        <n v="2730.56" u="1"/>
        <n v="170.58" u="1"/>
        <n v="224.54" u="1"/>
        <n v="378.78" u="1"/>
        <n v="465.24" u="1"/>
        <n v="8602.94" u="1"/>
        <n v="562.92999999999995" u="1"/>
        <n v="2854.25" u="1"/>
        <n v="9247.98" u="1"/>
        <n v="62.69" u="1"/>
        <n v="192.63" u="1"/>
        <n v="323.64" u="1"/>
        <n v="3000.37" u="1"/>
        <n v="5948.18" u="1"/>
        <n v="12158.62" u="1"/>
        <n v="3.74" u="1"/>
        <n v="23.59" u="1"/>
        <n v="200.46" u="1"/>
        <n v="307.39" u="1"/>
        <n v="20.58" u="1"/>
        <n v="1652.95" u="1"/>
        <n v="7070.32" u="1"/>
        <n v="8211.11" u="1"/>
        <n v="12130.25" u="1"/>
        <n v="2334.25" u="1"/>
        <n v="9462.64" u="1"/>
        <n v="328.85" u="1"/>
        <n v="1374.96" u="1"/>
        <n v="3504.01" u="1"/>
        <n v="22144.03" u="1"/>
        <n v="187.11" u="1"/>
        <n v="241.07" u="1"/>
        <n v="731.76" u="1"/>
        <n v="4158.46" u="1"/>
        <n v="4514.4399999999996" u="1"/>
        <n v="91.26" u="1"/>
        <n v="636.62" u="1"/>
        <n v="1315.17" u="1"/>
        <n v="4179.3" u="1"/>
        <n v="9450.81" u="1"/>
        <n v="9.44" u="1"/>
        <n v="19.89" u="1"/>
        <n v="43.61" u="1"/>
        <n v="170.86" u="1"/>
        <n v="1388.23" u="1"/>
        <n v="2537.19" u="1"/>
        <n v="189.42" u="1"/>
        <n v="526.34" u="1"/>
        <n v="6992.79" u="1"/>
        <n v="12620.23" u="1"/>
        <n v="59.93" u="1"/>
        <n v="100.54" u="1"/>
        <n v="114.03" u="1"/>
        <n v="502.33" u="1"/>
        <n v="5666.86" u="1"/>
        <n v="3908.91" u="1"/>
        <n v="7752.69" u="1"/>
        <n v="138.36000000000001" u="1"/>
        <n v="1128.23" u="1"/>
        <n v="3457.37" u="1"/>
        <n v="27.36" u="1"/>
        <n v="121.14" u="1"/>
        <n v="1208.8599999999999" u="1"/>
        <n v="3789.33" u="1"/>
        <n v="10093.41" u="1"/>
        <n v="97.78" u="1"/>
        <n v="6166.76" u="1"/>
        <n v="9806.26" u="1"/>
        <n v="27005.37" u="1"/>
        <n v="61.38" u="1"/>
        <n v="4871.1099999999997" u="1"/>
        <n v="5287.65" u="1"/>
        <n v="249.18" u="1"/>
        <n v="27146.06" u="1"/>
        <n v="126.21" u="1"/>
        <n v="2988.49" u="1"/>
        <n v="261485.17" u="1"/>
        <n v="1382.9" u="1"/>
        <n v="2032.78" u="1"/>
        <n v="4142.2299999999996" u="1"/>
        <n v="34.83" u="1"/>
        <n v="170.55" u="1"/>
        <n v="565.16999999999996" u="1"/>
        <n v="1613.88" u="1"/>
        <n v="127.66" u="1"/>
        <n v="340.42" u="1"/>
        <n v="193378.45" u="1"/>
        <n v="235.83" u="1"/>
        <n v="486.64" u="1"/>
        <n v="6668.57" u="1"/>
        <n v="9121.7099999999991" u="1"/>
        <n v="65.28" u="1"/>
        <n v="307.92" u="1"/>
        <n v="537.88" u="1"/>
        <n v="1782.71" u="1"/>
        <n v="3311.01" u="1"/>
        <n v="3378.86" u="1"/>
        <n v="3461.85" u="1"/>
        <n v="4672.41" u="1"/>
        <n v="3108.44" u="1"/>
        <n v="9042.27" u="1"/>
        <n v="29670.27" u="1"/>
        <n v="30410.5" u="1"/>
        <n v="875.6" u="1"/>
        <n v="843.1" u="1"/>
        <n v="1439.72" u="1"/>
        <n v="80298.55" u="1"/>
        <n v="1675.91" u="1"/>
        <n v="15.06" u="1"/>
        <n v="81.67" u="1"/>
        <n v="95.16" u="1"/>
        <n v="373.48" u="1"/>
        <n v="60.07" u="1"/>
        <n v="1397.92" u="1"/>
        <n v="711.92" u="1"/>
        <n v="39.54" u="1"/>
        <n v="96.61" u="1"/>
        <n v="154.58000000000001" u="1"/>
        <n v="487.2" u="1"/>
        <n v="3664.18" u="1"/>
        <n v="4802.54" u="1"/>
        <n v="11485.46" u="1"/>
        <n v="19914.62" u="1"/>
        <n v="653.30999999999995" u="1"/>
        <n v="92.4" u="1"/>
        <n v="157.47999999999999" u="1"/>
        <n v="1220.9100000000001" u="1"/>
        <n v="4563.38" u="1"/>
        <n v="33.520000000000003" u="1"/>
        <n v="721.16" u="1"/>
        <n v="869.15" u="1"/>
        <n v="1351.4" u="1"/>
        <n v="10384.9" u="1"/>
        <n v="13.21" u="1"/>
        <n v="728.73" u="1"/>
        <n v="2260.96" u="1"/>
        <n v="3284.6" u="1"/>
        <n v="49.84" u="1"/>
        <n v="179.53" u="1"/>
        <n v="249.74" u="1"/>
        <n v="1031.1199999999999" u="1"/>
        <n v="132.81" u="1"/>
        <n v="281.19" u="1"/>
        <n v="4444.17" u="1"/>
        <n v="32.14" u="1"/>
        <n v="178.94" u="1"/>
        <n v="3524.13" u="1"/>
        <n v="5696.92" u="1"/>
        <n v="411.75" u="1"/>
        <n v="427.41" u="1"/>
        <n v="24008.91" u="1"/>
        <n v="135.71" u="1"/>
        <n v="174.01" u="1"/>
        <n v="744.36" u="1"/>
        <n v="8.44" u="1"/>
        <n v="61.95" u="1"/>
        <n v="1119.81" u="1"/>
        <n v="1556.21" u="1"/>
        <n v="254.95" u="1"/>
        <n v="12.52" u="1"/>
        <n v="400.71" u="1"/>
        <n v="49.91" u="1"/>
        <n v="157.16999999999999" u="1"/>
        <n v="3767.77" u="1"/>
        <n v="9611.42" u="1"/>
        <n v="28.37" u="1"/>
        <n v="80.5" u="1"/>
        <n v="23743.599999999999" u="1"/>
        <n v="702.56" u="1"/>
        <n v="8526.61" u="1"/>
        <n v="241.6" u="1"/>
        <n v="179.22" u="1"/>
        <n v="45.7" u="1"/>
        <n v="1532.89" u="1"/>
        <n v="48.53" u="1"/>
        <n v="992.64" u="1"/>
        <n v="7172.6" u="1"/>
        <n v="340.33" u="1"/>
        <n v="1556.09" u="1"/>
        <n v="4285.93" u="1"/>
        <n v="6127.51" u="1"/>
        <n v="5.79" u="1"/>
        <n v="14.75" u="1"/>
        <n v="119113.85" u="1"/>
        <n v="308.42" u="1"/>
        <n v="331.06" u="1"/>
        <n v="934.03" u="1"/>
        <n v="2670.34" u="1"/>
        <n v="8358.93" u="1"/>
        <n v="15.91" u="1"/>
        <n v="47.15" u="1"/>
        <n v="455.23" u="1"/>
        <n v="754.72" u="1"/>
        <n v="1353.52" u="1"/>
        <n v="2384.7800000000002" u="1"/>
        <n v="4643.82" u="1"/>
        <n v="32383.19" u="1"/>
        <n v="275.33" u="1"/>
        <n v="461.03" u="1"/>
        <n v="4535.2700000000004" u="1"/>
        <n v="107.62" u="1"/>
        <n v="620.69000000000005" u="1"/>
        <n v="875.42" u="1"/>
        <n v="3284.12" u="1"/>
        <n v="4773.21" u="1"/>
        <n v="5419.47" u="1"/>
        <n v="21724.68" u="1"/>
        <n v="109.07" u="1"/>
        <n v="21852.85" u="1"/>
        <n v="179.5" u="1"/>
        <n v="412.28" u="1"/>
        <n v="1452.14" u="1"/>
        <n v="1961.6" u="1"/>
        <n v="11848.48" u="1"/>
        <n v="15493.09" u="1"/>
        <n v="9.98" u="1"/>
        <n v="482.49" u="1"/>
        <n v="1043.6600000000001" u="1"/>
        <n v="1464.92" u="1"/>
        <n v="4832.6000000000004" u="1"/>
        <n v="10549.7" u="1"/>
        <n v="182.4" u="1"/>
        <n v="357.73" u="1"/>
        <n v="707.71" u="1"/>
        <n v="411.1" u="1"/>
        <n v="2358" u="1"/>
        <n v="2691.55" u="1"/>
        <n v="1771.81" u="1"/>
        <n v="146.41" u="1"/>
        <n v="227.94" u="1"/>
        <n v="4384.5600000000004" u="1"/>
        <n v="4601.66" u="1"/>
        <n v="692.02" u="1"/>
        <n v="5069.32" u="1"/>
        <n v="38.369999999999997" u="1"/>
        <n v="761.05" u="1"/>
        <n v="1737.58" u="1"/>
        <n v="556.80999999999995" u="1"/>
        <n v="3958.83" u="1"/>
        <n v="5029.6000000000004" u="1"/>
        <n v="2217.9499999999998" u="1"/>
        <n v="2726.92" u="1"/>
        <n v="4769.6000000000004" u="1"/>
        <n v="5500.39" u="1"/>
        <n v="6681.18" u="1"/>
        <n v="6952.58" u="1"/>
        <n v="26822.59" u="1"/>
        <n v="72.36" u="1"/>
        <n v="144.38" u="1"/>
        <n v="214.59" u="1"/>
        <n v="4201.6099999999997" u="1"/>
        <n v="389.61" u="1"/>
        <n v="2773.32" u="1"/>
        <n v="846.89" u="1"/>
        <n v="4940.67" u="1"/>
        <n v="8924.26" u="1"/>
        <n v="20434.849999999999" u="1"/>
        <n v="244.47" u="1"/>
        <n v="325.79000000000002" u="1"/>
        <n v="860.85" u="1"/>
        <n v="1048.75" u="1"/>
        <n v="53.31" u="1"/>
        <n v="394.82" u="1"/>
        <n v="541.12" u="1"/>
        <n v="255.2" u="1"/>
        <n v="308.95" u="1"/>
        <n v="138.86000000000001" u="1"/>
        <n v="308.36" u="1"/>
        <n v="1077.1600000000001" u="1"/>
        <n v="1581.41" u="1"/>
        <n v="423.26" u="1"/>
        <n v="614.17999999999995" u="1"/>
        <n v="2191.17" u="1"/>
        <n v="3656.91" u="1"/>
        <n v="18.21" u="1"/>
        <n v="275.86" u="1"/>
        <n v="582.86" u="1"/>
        <n v="868.91" u="1"/>
        <n v="1150.22" u="1"/>
        <n v="43.08" u="1"/>
        <n v="168.74" u="1"/>
        <n v="2726.68" u="1"/>
        <n v="11392.69" u="1"/>
        <n v="556.75" u="1"/>
        <n v="626.96" u="1"/>
        <n v="11262.08" u="1"/>
        <n v="17208.419999999998" u="1"/>
        <n v="99.48" u="1"/>
        <n v="3781.58" u="1"/>
        <n v="95.27" u="1"/>
        <n v="918.22" u="1"/>
        <n v="190.2" u="1"/>
        <n v="7356.02" u="1"/>
        <n v="27415.33" u="1"/>
        <n v="790.58" u="1"/>
        <n v="154.80000000000001" u="1"/>
        <n v="471.39" u="1"/>
        <n v="2699.9" u="1"/>
        <n v="239.23" u="1"/>
        <n v="315.31" u="1"/>
        <n v="1287.67" u="1"/>
        <n v="19.66" u="1"/>
        <n v="24.99" u="1"/>
        <n v="1074.68" u="1"/>
        <n v="2477.4699999999998" u="1"/>
        <n v="7335.92" u="1"/>
        <n v="222.98" u="1"/>
        <n v="2071.35" u="1"/>
        <n v="2507.75" u="1"/>
        <n v="15546.85" u="1"/>
        <n v="17142.12" u="1"/>
        <n v="34.299999999999997" u="1"/>
        <n v="297.88" u="1"/>
        <n v="843.92" u="1"/>
        <n v="4011.06" u="1"/>
        <n v="37.130000000000003" u="1"/>
        <n v="1115.8699999999999" u="1"/>
        <n v="1810.4" u="1"/>
        <n v="374.48" u="1"/>
        <n v="428.44" u="1"/>
        <n v="482.99" u="1"/>
        <n v="1176.1500000000001" u="1"/>
        <n v="2336.44" u="1"/>
        <n v="2923.68" u="1"/>
        <n v="4299.76" u="1"/>
        <n v="41.77" u="1"/>
        <n v="135.93" u="1"/>
        <n v="286.83999999999997" u="1"/>
        <n v="78955.59" u="1"/>
        <n v="147.25" u="1"/>
        <n v="433.65" u="1"/>
        <n v="648.91999999999996" u="1"/>
        <n v="3250.92" u="1"/>
        <n v="4501.1099999999997" u="1"/>
        <n v="1.84" u="1"/>
        <n v="315.27999999999997" u="1"/>
        <n v="362.85" u="1"/>
        <n v="794.55" u="1"/>
        <n v="18172.36" u="1"/>
        <n v="1235.33" u="1"/>
        <n v="1726.8" u="1"/>
        <n v="3271.76" u="1"/>
        <n v="4959.33" u="1"/>
        <n v="141.72999999999999" u="1"/>
        <n v="149.56" u="1"/>
        <n v="368.65" u="1"/>
        <n v="513.71" u="1"/>
        <n v="2632.79" u="1"/>
        <n v="2928.77" u="1"/>
        <n v="2954.33" u="1"/>
        <n v="4874.75" u="1"/>
        <n v="7504.55" u="1"/>
        <n v="25009.98" u="1"/>
        <n v="34.369999999999997" u="1"/>
        <n v="56.71" u="1"/>
        <n v="168.71" u="1"/>
        <n v="352.4" u="1"/>
        <n v="875.18" u="1"/>
        <n v="2756.48" u="1"/>
        <n v="9102.3700000000008" u="1"/>
        <n v="40262.550000000003" u="1"/>
        <n v="1097.76" u="1"/>
        <n v="10931.33" u="1"/>
        <n v="28.76" u="1"/>
        <n v="95.55" u="1"/>
        <n v="709.83" u="1"/>
        <n v="15.29" u="1"/>
        <n v="77.849999999999994" u="1"/>
        <n v="607.12" u="1"/>
        <n v="2434.33" u="1"/>
        <n v="4755.54" u="1"/>
        <n v="25355.94" u="1"/>
        <n v="412.16" u="1"/>
        <n v="528.16" u="1"/>
        <n v="11621.18" u="1"/>
        <n v="209.32" u="1"/>
        <n v="310.04000000000002" u="1"/>
        <n v="2788.72" u="1"/>
        <n v="4884.93" u="1"/>
        <n v="5518.57" u="1"/>
        <n v="6077.12" u="1"/>
        <n v="9352.4500000000007" u="1"/>
        <n v="16.899999999999999" u="1"/>
        <n v="139.11000000000001" u="1"/>
        <n v="6508.19" u="1"/>
        <n v="2015.09" u="1"/>
        <n v="41743.26" u="1"/>
        <n v="80.75" u="1"/>
        <n v="513.65" u="1"/>
        <n v="1453.41" u="1"/>
        <n v="148000.63" u="1"/>
        <n v="27.38" u="1"/>
        <n v="314.07" u="1"/>
        <n v="368.62" u="1"/>
        <n v="4499.41" u="1"/>
        <n v="16.21" u="1"/>
        <n v="249.93" u="1"/>
        <n v="321.05" u="1"/>
        <n v="406.33" u="1"/>
        <n v="460.88" u="1"/>
        <n v="498.59" u="1"/>
        <n v="20725.36" u="1"/>
        <n v="304.20999999999998" u="1"/>
        <n v="319.87" u="1"/>
        <n v="3266.19" u="1"/>
        <n v="4531.6499999999996" u="1"/>
        <n v="20732.41" u="1"/>
        <n v="252.83" u="1"/>
        <n v="2714.93" u="1"/>
        <n v="15.76" u="1"/>
        <n v="65.95" u="1"/>
        <n v="256.05" u="1"/>
        <n v="418.52" u="1"/>
        <n v="854.22" u="1"/>
        <n v="1700.51" u="1"/>
        <n v="325.67" u="1"/>
        <n v="2876.19" u="1"/>
        <n v="106.42" u="1"/>
        <n v="228.16" u="1"/>
        <n v="386.02" u="1"/>
        <n v="898.32" u="1"/>
        <n v="15820.94" u="1"/>
        <n v="26779.32" u="1"/>
        <n v="31.84" u="1"/>
        <n v="150.12" u="1"/>
        <n v="276.92" u="1"/>
        <n v="353.52" u="1"/>
        <n v="724.22" u="1"/>
        <n v="1084.25" u="1"/>
        <n v="260.67" u="1"/>
        <n v="423.73" u="1"/>
        <n v="17.66" u="1"/>
        <n v="406.89" u="1"/>
        <n v="634.29" u="1"/>
        <n v="1164.8800000000001" u="1"/>
        <n v="1450.93" u="1"/>
        <n v="1598.92" u="1"/>
        <n v="6969.06" u="1"/>
        <n v="61.49" u="1"/>
        <n v="241.79" u="1"/>
        <n v="1887.82" u="1"/>
        <n v="3900.2" u="1"/>
        <n v="7010.74" u="1"/>
        <n v="7068.17" u="1"/>
        <n v="8194.19" u="1"/>
        <n v="25989.4" u="1"/>
        <n v="31.15" u="1"/>
        <n v="136.77000000000001" u="1"/>
        <n v="562.9" u="1"/>
        <n v="741.03" u="1"/>
        <n v="2397.87" u="1"/>
        <n v="3463.8" u="1"/>
        <n v="19.98" u="1"/>
        <n v="163.75" u="1"/>
        <n v="171.58" u="1"/>
        <n v="380.78" u="1"/>
        <n v="1178.1500000000001" u="1"/>
        <n v="4754.58" u="1"/>
        <n v="8491.52" u="1"/>
        <n v="16.97" u="1"/>
        <n v="529.22" u="1"/>
        <n v="714.92" u="1"/>
        <n v="3359.36" u="1"/>
        <n v="28.14" u="1"/>
        <n v="147.5" u="1"/>
        <n v="193.63" u="1"/>
        <n v="2808.1" u="1"/>
        <n v="309.98" u="1"/>
        <n v="363.94" u="1"/>
        <n v="1713.17" u="1"/>
        <n v="30.46" u="1"/>
        <n v="131.25" u="1"/>
        <n v="150.4" u="1"/>
        <n v="130.66" u="1"/>
        <n v="2402.96" u="1"/>
        <n v="50959.03" u="1"/>
        <n v="408.04" u="1"/>
        <n v="731.73" u="1"/>
        <n v="1460.74" u="1"/>
        <n v="1107.33" u="1"/>
        <n v="4223.92" u="1"/>
        <n v="29.77" u="1"/>
        <n v="188.11" u="1"/>
        <n v="460.82" u="1"/>
        <n v="1317.96" u="1"/>
        <n v="113.08" u="1"/>
        <n v="234.24" u="1"/>
        <n v="320.99" u="1"/>
        <n v="2136.65" u="1"/>
        <n v="2246.79" u="1"/>
        <n v="43.86" u="1"/>
        <n v="198.84" u="1"/>
        <n v="996.88" u="1"/>
        <n v="1466.44" u="1"/>
        <n v="1612.07" u="1"/>
        <n v="7335.91" u="1"/>
        <n v="252.8" u="1"/>
        <n v="638.26" u="1"/>
        <n v="747.36" u="1"/>
        <n v="1351.58" u="1"/>
        <n v="1617.28" u="1"/>
        <n v="19815.95" u="1"/>
        <n v="101.04" u="1"/>
        <n v="155.61000000000001" u="1"/>
        <n v="535.54999999999995" u="1"/>
        <n v="753.75" u="1"/>
        <n v="2589.17" u="1"/>
        <n v="15304.59" u="1"/>
        <n v="905.77" u="1"/>
        <n v="1637.63" u="1"/>
        <n v="1650.41" u="1"/>
        <n v="1923.68" u="1"/>
        <n v="1570.27" u="1"/>
        <n v="2522.3000000000002" u="1"/>
        <n v="3150.24" u="1"/>
        <n v="7226.14" u="1"/>
        <n v="30457.85" u="1"/>
        <n v="2251.88" u="1"/>
        <n v="9716.85" u="1"/>
        <n v="98.28" u="1"/>
        <n v="8.36" u="1"/>
        <n v="2370.85" u="1"/>
        <n v="2749.82" u="1"/>
        <n v="12819.45" u="1"/>
        <n v="6.72" u="1"/>
        <n v="49.95" u="1"/>
        <n v="72.75" u="1"/>
        <n v="133.84" u="1"/>
        <n v="1172.21" u="1"/>
        <n v="3779.16" u="1"/>
        <n v="4138.8599999999997" u="1"/>
        <n v="11176.09" u="1"/>
        <n v="12184.59" u="1"/>
        <n v="602.85" u="1"/>
        <n v="1601.53" u="1"/>
        <n v="2740.38" u="1"/>
        <n v="18753.669999999998" u="1"/>
        <n v="82.03" u="1"/>
        <n v="266.41000000000003" u="1"/>
        <n v="850.01" u="1"/>
        <n v="3519.16" u="1"/>
        <n v="95002.06" u="1"/>
        <n v="413.22" u="1"/>
        <n v="748.48" u="1"/>
        <n v="3125.05" u="1"/>
        <n v="396.38" u="1"/>
        <n v="450.34" u="1"/>
        <n v="638.20000000000005" u="1"/>
        <n v="1009.6" u="1"/>
        <n v="30.53" u="1"/>
        <n v="79.27" u="1"/>
        <n v="3031.03" u="1"/>
        <n v="3503.41" u="1"/>
        <n v="4372.45" u="1"/>
        <n v="239.73" u="1"/>
        <n v="5093.8" u="1"/>
        <n v="15450.68" u="1"/>
        <n v="4830.67" u="1"/>
        <n v="80.72" u="1"/>
        <n v="315.13" u="1"/>
        <n v="553.48" u="1"/>
        <n v="1091.46" u="1"/>
        <n v="52.85" u="1"/>
        <n v="195.91" u="1"/>
        <n v="321.52" u="1"/>
        <n v="226.38" u="1"/>
        <n v="1119.8699999999999" u="1"/>
        <n v="6571.92" u="1"/>
        <n v="1541.13" u="1"/>
        <n v="64.47" u="1"/>
        <n v="109.15" u="1"/>
        <n v="381.28" u="1"/>
        <n v="531.4" u="1"/>
        <n v="342.39" u="1"/>
        <n v="1115.1500000000001" u="1"/>
        <n v="1704.75" u="1"/>
        <n v="8440.6" u="1"/>
        <n v="272.18" u="1"/>
        <n v="1484.19" u="1"/>
        <n v="1707.6" u="1"/>
        <n v="42.62" u="1"/>
        <n v="228.69" u="1"/>
        <n v="309.89" u="1"/>
        <n v="657.31" u="1"/>
        <n v="9.9" u="1"/>
        <n v="177.63" u="1"/>
        <n v="293.64" u="1"/>
        <n v="316.27999999999997" u="1"/>
        <n v="912.04" u="1"/>
        <n v="7255.46" u="1"/>
        <n v="47.26" u="1"/>
        <n v="185.46" u="1"/>
        <n v="1793.44" u="1"/>
        <n v="2339.11" u="1"/>
        <n v="2843.36" u="1"/>
        <n v="7943.4" u="1"/>
        <n v="11055.39" u="1"/>
        <n v="125.54" u="1"/>
        <n v="261.14" u="1"/>
        <n v="1083.77" u="1"/>
        <n v="2572.94" u="1"/>
        <n v="68.819999999999993" u="1"/>
        <n v="100.01" u="1"/>
        <n v="169.21" u="1"/>
        <n v="180.53" u="1"/>
        <n v="267.52999999999997" u="1"/>
        <n v="299.44" u="1"/>
        <n v="699.05" u="1"/>
        <n v="877.18" u="1"/>
        <n v="1523.02" u="1"/>
        <n v="1683.79" u="1"/>
        <n v="2162.1" u="1"/>
        <n v="2229.9499999999998" u="1"/>
        <n v="3045.32" u="1"/>
        <n v="3955.69" u="1"/>
        <n v="12935.52" u="1"/>
        <n v="145.13" u="1"/>
        <n v="13427.15" u="1"/>
        <n v="82.31" u="1"/>
        <n v="321.49" u="1"/>
        <n v="359.79" u="1"/>
        <n v="1681.43" u="1"/>
        <n v="2140.65" u="1"/>
        <n v="467.71" u="1"/>
        <n v="888.78" u="1"/>
        <n v="896.35" u="1"/>
        <n v="934.06" u="1"/>
        <n v="1762.06" u="1"/>
        <n v="19483.8" u="1"/>
        <n v="105.08" u="1"/>
        <n v="163.69" u="1"/>
        <n v="451.46" u="1"/>
        <n v="3430.97" u="1"/>
        <n v="11130.05" u="1"/>
        <n v="97.25" u="1"/>
        <n v="932.88" u="1"/>
        <n v="5592" u="1"/>
        <n v="106.53" u="1"/>
        <n v="166.59" u="1"/>
        <n v="67.510000000000005" u="1"/>
        <n v="88.83" u="1"/>
        <n v="131.19" u="1"/>
        <n v="511.22" u="1"/>
        <n v="1361.64" u="1"/>
        <n v="7922.08" u="1"/>
        <n v="12815.78" u="1"/>
        <n v="38.479999999999997" u="1"/>
        <n v="494.38" u="1"/>
        <n v="1078.44" u="1"/>
        <n v="1808.46" u="1"/>
        <n v="353.96" u="1"/>
        <n v="423.58" u="1"/>
        <n v="4210.6000000000004" u="1"/>
        <n v="8345.14" u="1"/>
        <n v="234.77" u="1"/>
        <n v="5852.74" u="1"/>
        <n v="9950.74" u="1"/>
        <n v="21.06" u="1"/>
        <n v="391.67" u="1"/>
        <n v="557.39" u="1"/>
        <n v="109.43" u="1"/>
        <n v="1478.25" u="1"/>
        <n v="4384.8" u="1"/>
        <n v="10605.17" u="1"/>
        <n v="19130.25" u="1"/>
        <n v="29949.22" u="1"/>
        <n v="91.73" u="1"/>
        <n v="97.39" u="1"/>
        <n v="163.97" u="1"/>
        <n v="413.13" u="1"/>
        <n v="1278.04" u="1"/>
        <n v="5492.41" u="1"/>
        <n v="10085.17" u="1"/>
        <n v="12102.17" u="1"/>
        <n v="22316.21" u="1"/>
        <n v="244.91" u="1"/>
        <n v="1767.15" u="1"/>
        <n v="4870.17" u="1"/>
        <n v="2879.47" u="1"/>
        <n v="135240.5" u="1"/>
        <n v="201.68" u="1"/>
        <n v="5020.3999999999996" u="1"/>
        <n v="6648.01" u="1"/>
        <n v="17.36" u="1"/>
        <n v="247.81" u="1"/>
        <n v="370.77" u="1"/>
        <n v="36792.629999999997" u="1"/>
        <n v="38.549999999999997" u="1"/>
        <n v="212.41" u="1"/>
        <n v="300.56" u="1"/>
        <n v="874.21" u="1"/>
        <n v="1730.56" u="1"/>
        <n v="3319.98" u="1"/>
        <n v="142.19999999999999" u="1"/>
        <n v="424.73" u="1"/>
        <n v="1680.7" u="1"/>
        <n v="2472.7399999999998" u="1"/>
        <n v="3367.97" u="1"/>
        <n v="462.44" u="1"/>
        <n v="846.92" u="1"/>
        <n v="1881.4" u="1"/>
        <n v="11037.72" u="1"/>
        <n v="78.38" u="1"/>
        <n v="215.31" u="1"/>
        <n v="1823.97" u="1"/>
        <n v="27.84" u="1"/>
        <n v="1332.5" u="1"/>
        <n v="2701.85" u="1"/>
        <n v="998.94" u="1"/>
        <n v="3565.21" u="1"/>
        <n v="3969.74" u="1"/>
        <n v="23679.89" u="1"/>
        <n v="14.83" u="1"/>
        <n v="128.85" u="1"/>
        <n v="163.66" u="1"/>
        <n v="229.53" u="1"/>
        <n v="365.53" u="1"/>
        <n v="174.98" u="1"/>
        <n v="1140.3499999999999" u="1"/>
        <n v="10729.25" u="1"/>
        <n v="511.75" u="1"/>
        <n v="758.66" u="1"/>
        <n v="913.04" u="1"/>
        <n v="2006.07" u="1"/>
        <n v="3413.76" u="1"/>
        <n v="7094.35" u="1"/>
        <n v="38.619999999999997" u="1"/>
        <n v="212.69" u="1"/>
        <n v="983.25" u="1"/>
        <n v="1795.44" u="1"/>
        <n v="2592.08" u="1"/>
        <n v="10014.950000000001" u="1"/>
        <n v="52.11" u="1"/>
        <n v="161.63" u="1"/>
        <n v="732.55" u="1"/>
        <n v="2280.96" u="1"/>
        <n v="15041.7" u="1"/>
        <n v="23171.55" u="1"/>
        <n v="6.99" u="1"/>
        <n v="43.26" u="1"/>
        <n v="90.56" u="1"/>
        <n v="104.05" u="1"/>
        <n v="207.76" u="1"/>
        <n v="1231.4000000000001" u="1"/>
        <n v="2264.23" u="1"/>
        <n v="5797.48" u="1"/>
        <n v="99.84" u="1"/>
        <n v="8771.16" u="1"/>
        <n v="23.45" u="1"/>
        <n v="199.34" u="1"/>
        <n v="1784.41" u="1"/>
        <n v="1979.9" u="1"/>
        <n v="8513.07" u="1"/>
        <n v="106.95" u="1"/>
        <n v="273.24" u="1"/>
        <n v="381.75" u="1"/>
        <n v="1002.91" u="1"/>
        <n v="30234.01" u="1"/>
        <n v="1498.85" u="1"/>
        <n v="2467.17" u="1"/>
        <n v="139.86000000000001" u="1"/>
        <n v="403.21" u="1"/>
        <n v="473.42" u="1"/>
        <n v="805.06" u="1"/>
        <n v="939.09" u="1"/>
        <n v="1085.1600000000001" u="1"/>
        <n v="14063.74" u="1"/>
        <n v="15965.88" u="1"/>
        <n v="131.44" u="1"/>
        <n v="8.2100000000000009" u="1"/>
        <n v="3570.06" u="1"/>
        <n v="6166.77" u="1"/>
        <n v="46.16" u="1"/>
        <n v="370.12" u="1"/>
        <n v="1540.04" u="1"/>
        <n v="2617.4" u="1"/>
        <n v="73" u="1"/>
        <n v="161.32" u="1"/>
        <n v="338.21" u="1"/>
        <n v="846.8" u="1"/>
        <n v="4486.82" u="1"/>
        <n v="14233.59" u="1"/>
        <n v="14958.07" u="1"/>
        <n v="13.45" u="1"/>
        <n v="1685.67" u="1"/>
        <n v="10404.07" u="1"/>
        <n v="577.55999999999995" u="1"/>
        <n v="1485.46" u="1"/>
        <n v="2639.22" u="1"/>
        <n v="210.35" u="1"/>
        <n v="935" u="1"/>
        <n v="1769.15" u="1"/>
        <n v="18046.73" u="1"/>
        <n v="147.97" u="1"/>
        <n v="8722.9500000000007" u="1"/>
        <n v="14930.49" u="1"/>
        <n v="35.93" u="1"/>
        <n v="79.52" u="1"/>
        <n v="186.27" u="1"/>
        <n v="612.91" u="1"/>
        <n v="651.79999999999995" u="1"/>
        <n v="870" u="1"/>
        <n v="18876.580000000002" u="1"/>
        <n v="80845.41" u="1"/>
        <n v="29.54" u="1"/>
        <n v="349.22" u="1"/>
        <n v="479.78" u="1"/>
        <n v="18.37" u="1"/>
        <n v="117.82" u="1"/>
        <n v="549.09" u="1"/>
        <n v="125.65" u="1"/>
        <n v="261.58" u="1"/>
        <n v="802.64" u="1"/>
        <n v="4867.51" u="1"/>
        <n v="637.29" u="1"/>
        <n v="879.24" u="1"/>
        <n v="3495.66" u="1"/>
        <n v="48.04" u="1"/>
        <n v="100.12" u="1"/>
        <n v="1033.31" u="1"/>
        <n v="1194.08" u="1"/>
        <n v="2191.1799999999998" u="1"/>
        <n v="2399.4499999999998" u="1"/>
        <n v="10919.98" u="1"/>
        <n v="7870.95" u="1"/>
        <n v="8151.79" u="1"/>
        <n v="8730.69" u="1"/>
        <n v="78.209999999999994" u="1"/>
        <n v="1409.92" u="1"/>
        <n v="6466.75" u="1"/>
        <n v="18656.080000000002" u="1"/>
        <n v="25.84" u="1"/>
        <n v="1069.29" u="1"/>
        <n v="1196.93" u="1"/>
        <n v="3843.74" u="1"/>
        <n v="9436.2900000000009" u="1"/>
        <n v="327.73" u="1"/>
        <n v="5179.37" u="1"/>
        <n v="333.53" u="1"/>
        <n v="1134.78" u="1"/>
        <n v="10052.959999999999" u="1"/>
        <n v="19876.900000000001" u="1"/>
        <n v="132" u="1"/>
        <n v="689.45" u="1"/>
        <n v="2668.65" u="1"/>
        <n v="5718.99" u="1"/>
        <n v="6872.63" u="1"/>
        <n v="495.41" u="1"/>
        <n v="1102.9100000000001" u="1"/>
        <n v="3745" u="1"/>
        <n v="6603.19" u="1"/>
        <n v="22.14" u="1"/>
        <n v="50.94" u="1"/>
        <n v="134.31" u="1"/>
        <n v="188.86" u="1"/>
        <n v="5219.83" u="1"/>
        <n v="0.66" u="1"/>
        <n v="267.94" u="1"/>
        <n v="42684.08" u="1"/>
        <n v="226.57" u="1"/>
        <n v="429.82" u="1"/>
        <n v="20358.080000000002" u="1"/>
        <n v="137.21" u="1"/>
        <n v="148.53" u="1"/>
        <n v="218.74" u="1"/>
        <n v="2939.44" u="1"/>
        <n v="1.34" u="1"/>
        <n v="221.64" u="1"/>
        <n v="1217.1600000000001" u="1"/>
        <n v="1708.63" u="1"/>
        <n v="14190.68" u="1"/>
        <n v="79.8" u="1"/>
        <n v="229.47" u="1"/>
        <n v="18636.759999999998" u="1"/>
        <n v="98.95" u="1"/>
        <n v="1955.24" u="1"/>
        <n v="24164.53" u="1"/>
        <n v="36465.03" u="1"/>
        <n v="221.05" u="1"/>
        <n v="619.17999999999995" u="1"/>
        <n v="355.55" u="1"/>
        <n v="1516.48" u="1"/>
        <n v="3115.23" u="1"/>
        <n v="3593.92" u="1"/>
        <n v="4828" u="1"/>
        <n v="142.41999999999999" u="1"/>
        <n v="223.95" u="1"/>
        <n v="664.46" u="1"/>
        <n v="1459.05" u="1"/>
        <n v="3391.35" u="1"/>
        <n v="172.89" u="1"/>
        <n v="300.41000000000003" u="1"/>
        <n v="11677.17" u="1"/>
        <n v="816.48" u="1"/>
        <n v="1113.21" u="1"/>
        <n v="1251.27" u="1"/>
        <n v="1775.87" u="1"/>
        <n v="3901.3" u="1"/>
        <n v="65" u="1"/>
        <n v="109.68" u="1"/>
        <n v="6272.66" u="1"/>
        <n v="968.5" u="1"/>
        <n v="2632.8" u="1"/>
        <n v="4219.07" u="1"/>
        <n v="11738.52" u="1"/>
        <n v="289.37" u="1"/>
        <n v="616.27" u="1"/>
        <n v="2149.39" u="1"/>
        <n v="1201.9000000000001" u="1"/>
        <n v="25999.58" u="1"/>
        <n v="2185.37" u="1"/>
        <n v="1240.24" u="1"/>
        <n v="5009.25" u="1"/>
        <n v="9428.7999999999993" u="1"/>
        <n v="57.1" u="1"/>
        <n v="1518.72" u="1"/>
        <n v="6029.15" u="1"/>
        <n v="45.42" u="1"/>
        <n v="142.69999999999999" u="1"/>
        <n v="197.25" u="1"/>
        <n v="2693.73" u="1"/>
        <n v="20805.84" u="1"/>
        <n v="161.85" u="1"/>
        <n v="409.48" u="1"/>
        <n v="5596.86" u="1"/>
        <n v="65.14" u="1"/>
        <n v="917.95" u="1"/>
        <n v="3328.96" u="1"/>
        <n v="52.89" u="1"/>
        <n v="55.72" u="1"/>
        <n v="267.88" u="1"/>
        <n v="751.42" u="1"/>
        <n v="757.81" u="1"/>
        <n v="821.63" u="1"/>
        <n v="2173.73" u="1"/>
        <n v="4620.6000000000004" u="1"/>
        <n v="273.68" u="1"/>
        <n v="655.1" u="1"/>
        <n v="40.85" u="1"/>
        <n v="334.03" u="1"/>
        <n v="474.45" u="1"/>
        <n v="615.03" u="1"/>
        <n v="8453.9699999999993" u="1"/>
        <n v="102.85" u="1"/>
        <n v="295.14" u="1"/>
        <n v="403.65" u="1"/>
        <n v="877.33" u="1"/>
        <n v="2449.2399999999998" u="1"/>
        <n v="6859.79" u="1"/>
        <n v="52688.639999999999" u="1"/>
        <n v="32" u="1"/>
        <n v="197.53" u="1"/>
        <n v="122" u="1"/>
        <n v="262.64" u="1"/>
        <n v="525.1" u="1"/>
        <n v="1609.16" u="1"/>
        <n v="3089.19" u="1"/>
        <n v="3842.41" u="1"/>
        <n v="8288.73" u="1"/>
        <n v="17567.68" u="1"/>
        <n v="594.13" u="1"/>
        <n v="772.26" u="1"/>
        <n v="2678.35" u="1"/>
        <n v="6272.92" u="1"/>
        <n v="145.88" u="1"/>
        <n v="393.2" u="1"/>
        <n v="2761.34" u="1"/>
        <n v="4530.45" u="1"/>
        <n v="165.03" u="1"/>
        <n v="1328.81" u="1"/>
        <n v="16210.37" u="1"/>
        <n v="21353.77" u="1"/>
        <n v="68.900000000000006" u="1"/>
        <n v="4487.55" u="1"/>
        <n v="175.76" u="1"/>
        <n v="1276.5899999999999" u="1"/>
        <n v="2090.5" u="1"/>
        <n v="120.69" u="1"/>
        <n v="312.54000000000002" u="1"/>
        <n v="2745.59" u="1"/>
        <n v="9984.64" u="1"/>
        <n v="184398.39" u="1"/>
        <n v="89.5" u="1"/>
        <n v="365.91" u="1"/>
        <n v="2989.84" u="1"/>
        <n v="11417.95" u="1"/>
        <n v="12.14" u="1"/>
        <n v="27.61" u="1"/>
        <n v="1513.27" u="1"/>
        <n v="104.44" u="1"/>
        <n v="1300.28" u="1"/>
        <n v="8578.0499999999993" u="1"/>
        <n v="13.3" u="1"/>
        <n v="61.88" u="1"/>
        <n v="556.36" u="1"/>
        <n v="595.25" u="1"/>
        <n v="2090.87" u="1"/>
        <n v="11721.54" u="1"/>
        <n v="109257.72" u="1"/>
        <n v="134.84" u="1"/>
        <n v="1250.42" u="1"/>
        <n v="4050.44" u="1"/>
        <n v="2.76" u="1"/>
        <n v="322.95999999999998" u="1"/>
        <n v="1268.4100000000001" u="1"/>
        <n v="1689.67" u="1"/>
        <n v="5840.15" u="1"/>
        <n v="18064.34" u="1"/>
        <n v="44.18" u="1"/>
        <n v="430.88" u="1"/>
        <n v="527.89" u="1"/>
        <n v="963.11" u="1"/>
        <n v="3577.45" u="1"/>
        <n v="4483.9399999999996" u="1"/>
        <n v="191.7" u="1"/>
        <n v="3447.45" u="1"/>
        <n v="3.05" u="1"/>
        <n v="23.91" u="1"/>
        <n v="343.83" u="1"/>
        <n v="452.93" u="1"/>
        <n v="175.45" u="1"/>
        <n v="257.95999999999998" u="1"/>
        <n v="3899.97" u="1"/>
        <n v="4721.88" u="1"/>
        <n v="5778.37" u="1"/>
        <n v="202.43" u="1"/>
        <n v="3202.59" u="1"/>
        <n v="27411.279999999999" u="1"/>
        <n v="15.53" u="1"/>
        <n v="56.29" u="1"/>
        <n v="132.22" u="1"/>
        <n v="1297.31" u="1"/>
        <n v="98.92" u="1"/>
        <n v="1393.08" u="1"/>
        <n v="1442.94" u="1"/>
        <n v="1668.71" u="1"/>
        <n v="5424.35" u="1"/>
        <n v="81.22" u="1"/>
        <n v="7570.74" u="1"/>
        <n v="53.1" u="1"/>
        <n v="463.94" u="1"/>
        <n v="1458.57" u="1"/>
        <n v="2203.9" u="1"/>
        <n v="16798.37" u="1"/>
        <n v="447.69" u="1"/>
        <n v="4060.62" u="1"/>
        <n v="2235.16" u="1"/>
        <n v="4559.7700000000004" u="1"/>
        <n v="70.63" u="1"/>
        <n v="211.13" u="1"/>
        <n v="1188.1500000000001" u="1"/>
        <n v="8158.35" u="1"/>
        <n v="688.6" u="1"/>
        <n v="11744.07" u="1"/>
        <n v="13250.56" u="1"/>
        <n v="28506.1" u="1"/>
        <n v="175.73" u="1"/>
        <n v="194.88" u="1"/>
        <n v="85.57" u="1"/>
        <n v="833.05" u="1"/>
        <n v="151.65" u="1"/>
        <n v="583.53" u="1"/>
        <n v="4597.1000000000004" u="1"/>
        <n v="47.51" u="1"/>
        <n v="908.47" u="1"/>
        <n v="94.85" u="1"/>
        <n v="126.04" u="1"/>
        <n v="143.22999999999999" u="1"/>
        <n v="1307.6099999999999" u="1"/>
        <n v="2546.65" u="1"/>
        <n v="3592.72" u="1"/>
        <n v="11.83" u="1"/>
        <n v="121.83" u="1"/>
        <n v="77.150000000000006" u="1"/>
        <n v="339.74" u="1"/>
        <n v="2396.79" u="1"/>
        <n v="377.45" u="1"/>
        <n v="2084.08" u="1"/>
        <n v="4103.03" u="1"/>
        <n v="5615.78" u="1"/>
        <n v="78.599999999999994" u="1"/>
        <n v="29.31" u="1"/>
        <n v="48.96" u="1"/>
        <n v="644.44000000000005" u="1"/>
        <n v="821.39" u="1"/>
        <n v="1991.11" u="1"/>
        <n v="2932.3" u="1"/>
        <n v="4739.8" u="1"/>
        <n v="17454.7" u="1"/>
        <n v="274.74" u="1"/>
        <n v="1007.09" u="1"/>
        <n v="1642.42" u="1"/>
        <n v="367" u="1"/>
        <n v="382.07" u="1"/>
        <n v="382.66" u="1"/>
        <n v="120.52" u="1"/>
        <n v="194.57" u="1"/>
        <n v="474.33" u="1"/>
        <n v="497.56" u="1"/>
        <n v="7942.68" u="1"/>
        <n v="186.74" u="1"/>
        <n v="481.31" u="1"/>
        <n v="2718.7" u="1"/>
        <n v="18363.23" u="1"/>
        <n v="151.34" u="1"/>
        <n v="279.36" u="1"/>
        <n v="465.06" u="1"/>
        <n v="519.65" u="1"/>
        <n v="25.61" u="1"/>
        <n v="1764.24" u="1"/>
        <n v="5498.48" u="1"/>
        <n v="91123.33" u="1"/>
        <n v="96.44" u="1"/>
        <n v="1902.3" u="1"/>
        <n v="2040.36" u="1"/>
        <n v="2173.14" u="1"/>
        <n v="1759.52" u="1"/>
        <n v="2188.2800000000002" u="1"/>
        <n v="2983.79" u="1"/>
        <n v="5827.31" u="1"/>
        <n v="46.2" u="1"/>
        <n v="1709.66" u="1"/>
        <n v="164.97" u="1"/>
        <n v="650.77" u="1"/>
        <n v="2287.39" u="1"/>
        <n v="290.37" u="1"/>
        <n v="1655.08" u="1"/>
        <n v="8876.32" u="1"/>
        <n v="389.02" u="1"/>
        <n v="10.45" u="1"/>
        <n v="1153.68" u="1"/>
        <n v="1943.98" u="1"/>
        <n v="2344.21" u="1"/>
        <n v="3997.38" u="1"/>
        <n v="4224.41" u="1"/>
        <n v="4671.2299999999996" u="1"/>
        <n v="12042.61" u="1"/>
        <n v="197.75" u="1"/>
        <n v="243.88" u="1"/>
        <n v="4505.25" u="1"/>
        <n v="11117.47" u="1"/>
        <n v="197.16" u="1"/>
        <n v="355.34" u="1"/>
        <n v="2681.87" u="1"/>
        <n v="5020.8999999999996" u="1"/>
        <n v="5663.98" u="1"/>
        <n v="562.51" u="1"/>
        <n v="6838.46" u="1"/>
        <n v="235.46" u="1"/>
        <n v="211.38" u="1"/>
        <n v="715.71" u="1"/>
        <n v="1917.81" u="1"/>
        <n v="88.16" u="1"/>
        <n v="129.85" u="1"/>
        <n v="344.89" u="1"/>
        <n v="643.14" u="1"/>
        <n v="6115.89" u="1"/>
        <n v="328.64" u="1"/>
        <n v="44.89" u="1"/>
        <n v="5112.4799999999996" u="1"/>
        <n v="296.73" u="1"/>
        <n v="350.69" u="1"/>
        <n v="592.1" u="1"/>
        <n v="1660.17" u="1"/>
        <n v="1876.01" u="1"/>
        <n v="2556.96" u="1"/>
        <n v="3512.75" u="1"/>
        <n v="1088.56" u="1"/>
        <n v="1607.95" u="1"/>
        <n v="2863.36" u="1"/>
        <n v="4849.3500000000004" u="1"/>
        <n v="6666.91" u="1"/>
        <n v="52.36" u="1"/>
        <n v="85.4" u="1"/>
        <n v="3029.34" u="1"/>
        <n v="31.01" u="1"/>
        <n v="301.94" u="1"/>
        <n v="557.24" u="1"/>
        <n v="1028.77" u="1"/>
        <n v="463.82" u="1"/>
        <n v="1004.06" u="1"/>
        <n v="2109.5300000000002" u="1"/>
        <n v="6427.75" u="1"/>
        <n v="7774.52" u="1"/>
        <n v="62.66" u="1"/>
        <n v="165.53" u="1"/>
        <n v="447.57" u="1"/>
        <n v="3319.99" u="1"/>
        <n v="119.49" u="1"/>
        <n v="238.64" u="1"/>
        <n v="2181.4899999999998" u="1"/>
        <n v="5004.67" u="1"/>
        <n v="10504.45" u="1"/>
        <n v="74.81" u="1"/>
        <n v="176.26" u="1"/>
        <n v="290.89999999999998" u="1"/>
        <n v="931.49" u="1"/>
        <n v="2191.91" u="1"/>
        <n v="2555.7399999999998" u="1"/>
        <n v="5617.47" u="1"/>
        <n v="0.45" u="1"/>
        <n v="70.599999999999994" u="1"/>
        <n v="898.99" u="1"/>
        <n v="2889.29" u="1"/>
        <n v="3674.38" u="1"/>
        <n v="27.31" u="1"/>
        <n v="76.260000000000005" u="1"/>
        <n v="618.15" u="1"/>
        <n v="7057.04" u="1"/>
        <n v="4828.03" u="1"/>
        <n v="7717.83" u="1"/>
        <n v="24.3" u="1"/>
        <n v="143.76" u="1"/>
        <n v="388.96" u="1"/>
        <n v="553.15" u="1"/>
        <n v="91.2" u="1"/>
        <n v="112.52" u="1"/>
        <n v="1166.22" u="1"/>
        <n v="8686.36" u="1"/>
        <n v="3694.61" u="1"/>
        <n v="3875.73" u="1"/>
        <n v="448.13" u="1"/>
        <n v="1553.25" u="1"/>
        <n v="2488.2600000000002" u="1"/>
        <n v="17.77" u="1"/>
        <n v="4421.67" u="1"/>
        <n v="3121.9" u="1"/>
        <n v="13694.92" u="1"/>
        <n v="101.93" u="1"/>
        <n v="399.97" u="1"/>
        <n v="798.58" u="1"/>
        <n v="939" u="1"/>
        <n v="1077.4100000000001" u="1"/>
        <n v="906.5" u="1"/>
        <n v="5387.27" u="1"/>
        <n v="36.18" u="1"/>
        <n v="195.1" u="1"/>
        <n v="2155.08" u="1"/>
        <n v="159.69999999999999" u="1"/>
        <n v="99.17" u="1"/>
        <n v="6110.58" u="1"/>
        <n v="73.64" u="1"/>
        <n v="143.44999999999999" u="1"/>
        <n v="3320.12" u="1"/>
        <n v="410.98" u="1"/>
        <n v="6463.38" u="1"/>
        <n v="181.75" u="1"/>
        <n v="189.58" u="1"/>
        <n v="3745.49" u="1"/>
        <n v="12113.6" u="1"/>
        <n v="12458.18" u="1"/>
        <n v="138.52000000000001" u="1"/>
        <n v="1264.72" u="1"/>
        <n v="4094.18" u="1"/>
        <n v="5073.71" u="1"/>
        <n v="14.69" u="1"/>
        <n v="65.22" u="1"/>
        <n v="200.31" u="1"/>
        <n v="307.08999999999997" u="1"/>
        <n v="470.74" u="1"/>
        <n v="5148.8500000000004" u="1"/>
        <n v="7341.27" u="1"/>
        <n v="5.76" u="1"/>
        <n v="45.1" u="1"/>
        <n v="130.1" u="1"/>
        <n v="7711.78" u="1"/>
        <n v="168.4" u="1"/>
        <n v="542.61" u="1"/>
        <n v="1230.49" u="1"/>
        <n v="1644.18" u="1"/>
        <n v="23272.639999999999" u="1"/>
        <n v="80.16" u="1"/>
        <n v="1586.75" u="1"/>
        <n v="2773.95" u="1"/>
        <n v="29.7" u="1"/>
        <n v="2852.22" u="1"/>
        <n v="280.39" u="1"/>
        <n v="162.88" u="1"/>
        <n v="318.69" u="1"/>
        <n v="3688.43" u="1"/>
        <n v="12447.04" u="1"/>
        <n v="1030.77" u="1"/>
        <n v="1326.75" u="1"/>
        <n v="4584.7299999999996" u="1"/>
        <n v="11113.63" u="1"/>
        <n v="340.15" u="1"/>
        <n v="1680.65" u="1"/>
        <n v="4690.1499999999996" u="1"/>
        <n v="154.46" u="1"/>
        <n v="269.94" u="1"/>
        <n v="647.62" u="1"/>
        <n v="927.28" u="1"/>
        <n v="3323.99" u="1"/>
        <n v="9297.98" u="1"/>
        <n v="1706.21" u="1"/>
        <n v="105.83" u="1"/>
        <n v="165.19" u="1"/>
        <n v="2206.33" u="1"/>
        <n v="16389.080000000002" u="1"/>
        <n v="2191.19" u="1"/>
        <n v="4740.05" u="1"/>
        <n v="89406.89" u="1"/>
        <n v="10.99" u="1"/>
        <n v="367.41" u="1"/>
        <n v="1940.53" u="1"/>
        <n v="10636" u="1"/>
        <n v="12767.86" u="1"/>
        <n v="17450.23" u="1"/>
        <n v="132.69" u="1"/>
        <n v="222.05" u="1"/>
        <n v="9222.36" u="1"/>
        <n v="88549.68" u="1"/>
        <n v="32.11" u="1"/>
        <n v="233.37" u="1"/>
        <n v="630.75" u="1"/>
        <n v="662.07" u="1"/>
        <n v="815.27" u="1"/>
        <n v="1456.63" u="1"/>
        <n v="4.49" u="1"/>
        <n v="2315.86" u="1"/>
        <n v="77.540000000000006" u="1"/>
        <n v="2658.24" u="1"/>
        <n v="13525.32" u="1"/>
        <n v="6.53" u="1"/>
        <n v="42.41" u="1"/>
        <n v="5843.31" u="1"/>
        <n v="6338.12" u="1"/>
        <n v="6882.09" u="1"/>
        <n v="16276.29" u="1"/>
        <n v="41773.54" u="1"/>
        <n v="67626.59" u="1"/>
        <n v="269.91000000000003" u="1"/>
        <n v="13563.87" u="1"/>
        <n v="114087.44" u="1"/>
        <n v="33.56" u="1"/>
        <n v="80.44" u="1"/>
        <n v="2138.2399999999998" u="1"/>
        <n v="437.59" u="1"/>
        <n v="438.18" u="1"/>
        <n v="8474.1200000000008" u="1"/>
        <n v="76524.100000000006" u="1"/>
        <n v="23.93" u="1"/>
        <n v="336.06" u="1"/>
        <n v="617.91" u="1"/>
        <n v="664.37" u="1"/>
        <n v="2273.94" u="1"/>
        <n v="3069.45" u="1"/>
        <n v="7094.84" u="1"/>
        <n v="81.89" u="1"/>
        <n v="872.64" u="1"/>
        <n v="2420.06" u="1"/>
        <n v="10558.73" u="1"/>
        <n v="64.19" u="1"/>
        <n v="3318.42" u="1"/>
        <n v="122.36" u="1"/>
        <n v="217.4" u="1"/>
        <n v="318.63" u="1"/>
        <n v="5868.02" u="1"/>
        <n v="598.19000000000005" u="1"/>
        <n v="31670.240000000002" u="1"/>
        <n v="208.98" u="1"/>
        <n v="286.13" u="1"/>
        <n v="503.15" u="1"/>
        <n v="2419.4499999999998" u="1"/>
        <n v="3209.26" u="1"/>
        <n v="5676.85" u="1"/>
        <n v="11682.78" u="1"/>
        <n v="486.9" u="1"/>
        <n v="6008.81" u="1"/>
        <n v="31237.42" u="1"/>
        <n v="12.53" u="1"/>
        <n v="33.630000000000003" u="1"/>
        <n v="44.29" u="1"/>
        <n v="184.9" u="1"/>
        <n v="200.56" u="1"/>
        <n v="432.35" u="1"/>
        <n v="799.52" u="1"/>
        <n v="1422.77" u="1"/>
        <n v="2491.41" u="1"/>
        <n v="101.9" u="1"/>
        <n v="149.5" u="1"/>
        <n v="696.81" u="1"/>
        <n v="8003.75" u="1"/>
        <n v="38.270000000000003" u="1"/>
        <n v="336.03" u="1"/>
        <n v="1804.59" u="1"/>
        <n v="2303.98" u="1"/>
        <n v="109.01" u="1"/>
        <n v="2221.9699999999998" u="1"/>
        <n v="265.23" u="1"/>
        <n v="854.04" u="1"/>
        <n v="1742.44" u="1"/>
        <n v="2881.78" u="1"/>
        <n v="318.60000000000002" u="1"/>
        <n v="2834.77" u="1"/>
        <n v="16248.44" u="1"/>
        <n v="87.1" u="1"/>
        <n v="813.97" u="1"/>
        <n v="891.75" u="1"/>
        <n v="961.96" u="1"/>
        <n v="2772.62" u="1"/>
        <n v="2953.74" u="1"/>
        <n v="10459.35" u="1"/>
        <n v="18.850000000000001" u="1"/>
        <n v="3708.55" u="1"/>
        <n v="609.73" u="1"/>
        <n v="1936.83" u="1"/>
        <n v="2304.35" u="1"/>
        <n v="2653.04" u="1"/>
        <n v="6614.82" u="1"/>
        <n v="9416.2199999999993" u="1"/>
        <n v="11535.46" u="1"/>
        <n v="165.44" u="1"/>
        <n v="2663.46" u="1"/>
        <n v="3032.01" u="1"/>
        <n v="3812.38" u="1"/>
        <n v="438.71" u="1"/>
        <n v="454.37" u="1"/>
        <n v="3469.39" u="1"/>
        <n v="7187.9" u="1"/>
        <n v="259.99" u="1"/>
        <n v="7344.44" u="1"/>
        <n v="90" u="1"/>
        <n v="733.28" u="1"/>
        <n v="5233.42" u="1"/>
        <n v="91.45" u="1"/>
        <n v="663.07" u="1"/>
        <n v="880.09" u="1"/>
        <n v="5284.54" u="1"/>
        <n v="9765.41" u="1"/>
        <n v="287.25" u="1"/>
        <n v="302.32" u="1"/>
        <n v="681.06" u="1"/>
        <n v="744.88" u="1"/>
        <n v="3562.19" u="1"/>
        <n v="7509.2" u="1"/>
        <n v="154.99" u="1"/>
        <n v="208.95" u="1"/>
        <n v="3223.92" u="1"/>
        <n v="4561.97" u="1"/>
        <n v="8262.84" u="1"/>
        <n v="14604.12" u="1"/>
        <n v="76940.479999999996" u="1"/>
        <n v="293.05" u="1"/>
        <n v="15928.83" u="1"/>
        <n v="138.74" u="1"/>
        <n v="417.22" u="1"/>
        <n v="5690.42" u="1"/>
        <n v="70.989999999999995" u="1"/>
        <n v="369.06" u="1"/>
        <n v="400.97" u="1"/>
        <n v="794.19" u="1"/>
        <n v="2116.6799999999998" u="1"/>
        <n v="97.97" u="1"/>
        <n v="103.63" u="1"/>
        <n v="231" u="1"/>
        <n v="203.43" u="1"/>
        <n v="556.27" u="1"/>
        <n v="4690.1400000000003" u="1"/>
        <n v="17843.669999999998" u="1"/>
        <n v="20670.95" u="1"/>
        <n v="9.3000000000000007" u="1"/>
        <n v="56.54" u="1"/>
        <n v="460.73" u="1"/>
        <n v="740.79" u="1"/>
        <n v="2215.79" u="1"/>
        <n v="2750.32" u="1"/>
        <n v="85.93" u="1"/>
        <n v="17971.84" u="1"/>
        <n v="319.13" u="1"/>
        <n v="1611.71" u="1"/>
        <n v="6681.95" u="1"/>
        <n v="481.6" u="1"/>
        <n v="100.87" u="1"/>
        <n v="1117.8800000000001" u="1"/>
        <n v="3785.36" u="1"/>
        <n v="8899.8700000000008" u="1"/>
        <n v="324.93" u="1"/>
        <n v="967.05" u="1"/>
        <n v="3723.21" u="1"/>
        <n v="4004.05" u="1"/>
        <n v="8421.5499999999993" u="1"/>
        <n v="17251.97" u="1"/>
        <n v="25122.54" u="1"/>
        <n v="71.13" u="1"/>
        <n v="110.15" u="1"/>
        <n v="29.4" u="1"/>
        <n v="138.43" u="1"/>
        <n v="455.49" u="1"/>
        <n v="1565.19" u="1"/>
        <n v="1861.17" u="1"/>
        <n v="5527.09" u="1"/>
        <n v="176.73" u="1"/>
        <n v="239.11" u="1"/>
        <n v="543.42999999999995" u="1"/>
        <n v="653.71" u="1"/>
        <n v="985.04" u="1"/>
        <n v="1520.54" u="1"/>
        <n v="86.07" u="1"/>
        <n v="422.4" u="1"/>
        <n v="690.24" u="1"/>
        <n v="946.15" u="1"/>
        <n v="26126.16" u="1"/>
        <n v="12.69" u="1"/>
        <n v="59.44" u="1"/>
        <n v="93.9" u="1"/>
        <n v="595.1" u="1"/>
        <n v="3971.57" u="1"/>
        <n v="37.1" u="1"/>
        <n v="69.819999999999993" u="1"/>
        <n v="101.01" u="1"/>
        <n v="3327.88" u="1"/>
        <n v="44.57" u="1"/>
        <n v="127.99" u="1"/>
        <n v="154.96" u="1"/>
        <n v="166.28" u="1"/>
        <n v="286.60000000000002" u="1"/>
        <n v="325.49" u="1"/>
        <n v="379.45" u="1"/>
        <n v="449.66" u="1"/>
        <n v="930.46" u="1"/>
        <n v="1065.54" u="1"/>
        <n v="3010.45" u="1"/>
        <n v="4455.59" u="1"/>
        <n v="4787.55" u="1"/>
        <n v="58.06" u="1"/>
        <n v="79.099999999999994" u="1"/>
        <n v="123.78" u="1"/>
        <n v="62868.26" u="1"/>
        <n v="255.05" u="1"/>
        <n v="825.39" u="1"/>
        <n v="10093.01" u="1"/>
        <n v="40.36" u="1"/>
        <n v="184.84" u="1"/>
        <n v="1928.9" u="1"/>
        <n v="3114.28" u="1"/>
        <n v="133.78" u="1"/>
        <n v="2017.1" u="1"/>
        <n v="2984.28" u="1"/>
        <n v="1294.6500000000001" u="1"/>
        <n v="68.510000000000005" u="1"/>
        <n v="281.95" u="1"/>
        <n v="773.17" u="1"/>
        <n v="1468.2" u="1"/>
        <n v="2235.17" u="1"/>
        <n v="9857.7199999999993" u="1"/>
        <n v="412.51" u="1"/>
        <n v="467.06" u="1"/>
        <n v="128.26" u="1"/>
        <n v="304" u="1"/>
        <n v="357.96" u="1"/>
        <n v="482.72" u="1"/>
        <n v="504.77" u="1"/>
        <n v="676.85" u="1"/>
        <n v="287.75" u="1"/>
        <n v="411.92" u="1"/>
        <n v="814.91" u="1"/>
        <n v="1348.62" u="1"/>
        <n v="286.57" u="1"/>
        <n v="604.28" u="1"/>
        <n v="1787.87" u="1"/>
        <n v="5213.05" u="1"/>
        <n v="270.91000000000003" u="1"/>
        <n v="456.02" u="1"/>
        <n v="3654.88" u="1"/>
        <n v="14546.94" u="1"/>
        <n v="2008.92" u="1"/>
        <n v="53.92" u="1"/>
        <n v="8372.3799999999992" u="1"/>
        <n v="391.02" u="1"/>
        <n v="621.09" u="1"/>
        <n v="3566.56" u="1"/>
        <n v="5277.53" u="1"/>
        <n v="8206.35" u="1"/>
        <n v="7.57" u="1"/>
        <n v="95.63" u="1"/>
        <n v="266.26" u="1"/>
        <n v="406.68" u="1"/>
        <n v="1525.51" u="1"/>
        <n v="2739.18" u="1"/>
        <n v="6850.84" u="1"/>
        <n v="179.6" u="1"/>
        <n v="665.19" u="1"/>
        <n v="3030.44" u="1"/>
        <n v="3306.56" u="1"/>
        <n v="8829.3799999999992" u="1"/>
        <n v="10804.7" u="1"/>
        <n v="109.12" u="1"/>
        <n v="144.19999999999999" u="1"/>
        <n v="1533.57" u="1"/>
        <n v="1535.93" u="1"/>
        <n v="155.52000000000001" u="1"/>
        <n v="171.18" u="1"/>
        <n v="434.53" u="1"/>
        <n v="611.79" u="1"/>
        <n v="6674.2" u="1"/>
        <n v="8296.76" u="1"/>
        <n v="15905.32" u="1"/>
        <n v="433.94" u="1"/>
        <n v="604.22" u="1"/>
        <n v="969.23" u="1"/>
        <n v="975.62" u="1"/>
        <n v="1556.77" u="1"/>
        <n v="11194.78" u="1"/>
        <n v="571.72" u="1"/>
        <n v="1346.14" u="1"/>
        <n v="1996.02" u="1"/>
        <n v="1.9" u="1"/>
        <n v="369.53" u="1"/>
        <n v="102.15" u="1"/>
        <n v="169.15" u="1"/>
        <n v="544.42999999999995" u="1"/>
        <n v="793.95" u="1"/>
        <n v="2900.81" u="1"/>
        <n v="3154.5" u="1"/>
        <n v="16.23" u="1"/>
        <n v="103.6" u="1"/>
        <n v="2713.38" u="1"/>
        <n v="133.16" u="1"/>
        <n v="11.69" u="1"/>
        <n v="498.32" u="1"/>
        <n v="524.71" u="1"/>
        <n v="4.26" u="1"/>
        <n v="6496.34" u="1"/>
        <n v="8815.7999999999993" u="1"/>
        <n v="118.54" u="1"/>
        <n v="124.2" u="1"/>
        <n v="930.28" u="1"/>
        <n v="119.99" u="1"/>
        <n v="88.8" u="1"/>
        <n v="693.54" u="1"/>
        <n v="7947.31" u="1"/>
        <n v="71.099999999999994" u="1"/>
        <n v="1012.09" u="1"/>
        <n v="3060.85" u="1"/>
        <n v="9.84" u="1"/>
        <n v="299.29000000000002" u="1"/>
        <n v="314.95" u="1"/>
        <n v="461.76" u="1"/>
        <n v="58.7" u="1"/>
        <n v="1234.01" u="1"/>
        <n v="1444.64" u="1"/>
        <n v="9445.7800000000007" u="1"/>
        <n v="187.99" u="1"/>
        <n v="214.97" u="1"/>
        <n v="1239.22" u="1"/>
        <n v="2037.09" u="1"/>
        <n v="2447.44" u="1"/>
        <n v="7713.24" u="1"/>
        <n v="10084.56" u="1"/>
        <n v="10879.09" u="1"/>
        <n v="811.88" u="1"/>
        <n v="68.34" u="1"/>
        <n v="128.51" u="1"/>
        <n v="810.7" u="1"/>
        <n v="3180.8" u="1"/>
        <n v="28.16" u="1"/>
        <n v="34.979999999999997" u="1"/>
        <n v="600.07000000000005" u="1"/>
        <n v="4644.84" u="1"/>
        <n v="6117.87" u="1"/>
        <n v="6848.66" u="1"/>
        <n v="79095.66" u="1"/>
        <n v="1117.28" u="1"/>
        <n v="860.01" u="1"/>
        <n v="2509.96" u="1"/>
        <n v="19.309999999999999" u="1"/>
        <n v="540.28" u="1"/>
        <n v="1927.93" u="1"/>
        <n v="7618" u="1"/>
        <n v="11291.97" u="1"/>
        <n v="12.07" u="1"/>
        <n v="71.239999999999995" u="1"/>
        <n v="102.43" u="1"/>
        <n v="32383.18" u="1"/>
        <n v="45.28" u="1"/>
        <n v="871.61" u="1"/>
        <n v="1291.32" u="1"/>
        <n v="2260.38" u="1"/>
        <n v="2571.5" u="1"/>
        <n v="3382.15" u="1"/>
        <n v="622.09" u="1"/>
        <n v="1660.36" u="1"/>
        <n v="5062.12" u="1"/>
        <n v="49.92" u="1"/>
        <n v="525.77" u="1"/>
        <n v="8315.2000000000007" u="1"/>
        <n v="52.75" u="1"/>
        <n v="152.87" u="1"/>
        <n v="179.85" u="1"/>
        <n v="81.97" u="1"/>
        <n v="374.09" u="1"/>
        <n v="632.51" u="1"/>
        <n v="1249.52" u="1"/>
        <n v="1327.3" u="1"/>
        <n v="22855.67" u="1"/>
        <n v="466.94" u="1"/>
        <n v="1114.31" u="1"/>
        <n v="7.65" u="1"/>
        <n v="37.880000000000003" u="1"/>
        <n v="128.19999999999999" u="1"/>
        <n v="288.22000000000003" u="1"/>
        <n v="2867.85" u="1"/>
        <n v="26897.51" u="1"/>
        <n v="228.29" u="1"/>
        <n v="131.1" u="1"/>
        <n v="1140.3599999999999" u="1"/>
        <n v="5871.92" u="1"/>
        <n v="98.36" u="1"/>
        <n v="158.08000000000001" u="1"/>
        <n v="11256.38" u="1"/>
        <n v="242.51" u="1"/>
        <n v="584.32000000000005" u="1"/>
        <n v="2018.86" u="1"/>
        <n v="300057.63" u="1"/>
        <n v="113.3" u="1"/>
        <n v="282.98" u="1"/>
        <n v="1379.4" u="1"/>
        <n v="179.54" u="1"/>
        <n v="64.41" u="1"/>
        <n v="818.15" u="1"/>
        <n v="412.36" u="1"/>
        <n v="4782.71" u="1"/>
        <n v="68622.320000000007" u="1"/>
        <n v="182.44" u="1"/>
        <n v="325.89999999999998" u="1"/>
        <n v="4658.41" u="1"/>
        <n v="14.77" u="1"/>
        <n v="271.35000000000002" u="1"/>
        <n v="2665.04" u="1"/>
        <n v="9681.32" u="1"/>
        <n v="12087.71" u="1"/>
        <n v="150.53" u="1"/>
        <n v="247.72" u="1"/>
        <n v="347.95" u="1"/>
        <n v="1064.82" u="1"/>
        <n v="1443.79" u="1"/>
        <n v="1997.9" u="1"/>
        <n v="2763.17" u="1"/>
        <n v="33.74" u="1"/>
        <n v="36.57" u="1"/>
        <n v="47.23" u="1"/>
        <n v="277.14999999999998" u="1"/>
        <n v="424.55" u="1"/>
        <n v="6182.56" u="1"/>
        <n v="91818.07" u="1"/>
        <n v="125.48" u="1"/>
        <n v="149.94" u="1"/>
        <n v="514.04999999999995" u="1"/>
        <n v="24.02" u="1"/>
        <n v="107.78" u="1"/>
        <n v="423.37" u="1"/>
        <n v="500.56" u="1"/>
        <n v="337.5" u="1"/>
        <n v="1597.48" u="1"/>
        <n v="5713.68" u="1"/>
        <n v="444.83" u="1"/>
        <n v="532.04" u="1"/>
        <n v="11890.97" u="1"/>
        <n v="13837.92" u="1"/>
        <n v="10908.4" u="1"/>
        <n v="42.66" u="1"/>
        <n v="62.17" u="1"/>
        <n v="128.16999999999999" u="1"/>
        <n v="568.57000000000005" u="1"/>
        <n v="6515.26" u="1"/>
        <n v="6796.1" u="1"/>
        <n v="309.62" u="1"/>
        <n v="472.68" u="1"/>
        <n v="2133.4" u="1"/>
        <n v="47.3" u="1"/>
        <n v="1079.8399999999999" u="1"/>
        <n v="2181.39" u="1"/>
        <n v="17.309999999999999" u="1"/>
        <n v="60.79" u="1"/>
        <n v="125.62" u="1"/>
        <n v="1441.31" u="1"/>
        <n v="2139.1" u="1"/>
        <n v="5499.23" u="1"/>
        <n v="2611.48" u="1"/>
        <n v="4508.4399999999996" u="1"/>
        <n v="90.22" u="1"/>
        <n v="234.65" u="1"/>
        <n v="628.29999999999995" u="1"/>
        <n v="737.4" u="1"/>
        <n v="2664.19" u="1"/>
        <n v="72.52" u="1"/>
        <n v="928.31" u="1"/>
        <n v="6488.85" u="1"/>
        <n v="122.86" u="1"/>
        <n v="429.14" u="1"/>
        <n v="2331.62" u="1"/>
        <n v="13737.85" u="1"/>
        <n v="14740.09" u="1"/>
        <n v="15244.34" u="1"/>
        <n v="48.75" u="1"/>
        <n v="531.98" u="1"/>
        <n v="2918.86" u="1"/>
        <n v="9.2200000000000006" u="1"/>
        <n v="53.39" u="1"/>
        <n v="2814.42" u="1"/>
        <n v="4277.5" u="1"/>
        <n v="5753.66" u="1"/>
        <n v="2007.59" u="1"/>
        <n v="4268.0600000000004" u="1"/>
        <n v="27.1" u="1"/>
        <n v="131.35" u="1"/>
        <n v="1292.71" u="1"/>
        <n v="7978.32" u="1"/>
        <n v="10.38" u="1"/>
        <n v="385.6" u="1"/>
        <n v="5021.6499999999996" u="1"/>
        <n v="8250.01" u="1"/>
        <n v="142.08000000000001" u="1"/>
        <n v="369.35" u="1"/>
        <n v="1097.71" u="1"/>
        <n v="1742.38" u="1"/>
        <n v="4595.67" u="1"/>
        <n v="8505.66" u="1"/>
        <n v="78.319999999999993" u="1"/>
        <n v="215.19" u="1"/>
        <n v="305.52999999999997" u="1"/>
        <n v="1963.43" u="1"/>
        <n v="3042.92" u="1"/>
        <n v="3640.58" u="1"/>
        <n v="634.63" u="1"/>
        <n v="2268.25" u="1"/>
        <n v="2549.09" u="1"/>
        <n v="2574.65" u="1"/>
        <n v="23140.71" u="1"/>
        <n v="30155.4" u="1"/>
        <n v="4465.0600000000004" u="1"/>
        <n v="12453.86" u="1"/>
        <n v="3.34" u="1"/>
        <n v="118.79" u="1"/>
        <n v="256.77999999999997" u="1"/>
        <n v="304.35000000000002" u="1"/>
        <n v="4567.3" u="1"/>
        <n v="326.99" u="1"/>
        <n v="1071.54" u="1"/>
        <n v="1196.82" u="1"/>
        <n v="8200.32" u="1"/>
        <n v="511.51" u="1"/>
        <n v="3677.54" u="1"/>
        <n v="868.46" u="1"/>
        <n v="386.75" u="1"/>
        <n v="950.27" u="1"/>
        <n v="3166.98" u="1"/>
        <n v="4339.54" u="1"/>
        <n v="38.590000000000003" u="1"/>
        <n v="52.08" u="1"/>
        <n v="1029.74" u="1"/>
        <n v="1518.85" u="1"/>
        <n v="1679.62" u="1"/>
        <n v="2487.31" u="1"/>
        <n v="103.99" u="1"/>
        <n v="142.36000000000001" u="1"/>
        <n v="660.68" u="1"/>
        <n v="3021.84" u="1"/>
        <n v="391.96" u="1"/>
        <n v="955.48" u="1"/>
        <n v="3463.94" u="1"/>
        <n v="3963.47" u="1"/>
        <n v="319430.2" u="1"/>
        <n v="113.27" u="1"/>
        <n v="153.09" u="1"/>
        <n v="180.07" u="1"/>
        <n v="37.21" u="1"/>
        <n v="483.63" u="1"/>
        <n v="633.39" u="1"/>
        <n v="634.57000000000005" u="1"/>
        <n v="717.56" u="1"/>
        <n v="2418.85" u="1"/>
        <n v="358.87" u="1"/>
        <n v="467.97" u="1"/>
        <n v="1336.63" u="1"/>
        <n v="120.38" u="1"/>
        <n v="77163.850000000006" u="1"/>
        <n v="863.19" u="1"/>
        <n v="1211.8399999999999" u="1"/>
        <n v="12695.93" u="1"/>
        <n v="15428.02" u="1"/>
        <n v="35.83" u="1"/>
        <n v="1008.82" u="1"/>
        <n v="1503.1" u="1"/>
        <n v="7468.02" u="1"/>
        <n v="150.47" u="1"/>
        <n v="158.30000000000001" u="1"/>
        <n v="655.41" u="1"/>
        <n v="872.43" u="1"/>
        <n v="2356.09" u="1"/>
        <n v="3177.16" u="1"/>
        <n v="12246.67" u="1"/>
        <n v="1734.57" u="1"/>
        <n v="5301.53" u="1"/>
        <n v="5322.37" u="1"/>
        <n v="215.16" u="1"/>
        <n v="782.5" u="1"/>
        <n v="1331.3" u="1"/>
        <n v="2699.45" u="1"/>
        <n v="5028.91" u="1"/>
        <n v="64.52" u="1"/>
        <n v="532.98" u="1"/>
        <n v="780.14" u="1"/>
        <n v="202.4" u="1"/>
        <n v="505.65" u="1"/>
        <n v="1845.97" u="1"/>
        <n v="3364.96" u="1"/>
        <n v="83.67" u="1"/>
        <n v="1149.08" u="1"/>
        <n v="1926.6" u="1"/>
        <n v="11354.51" u="1"/>
        <n v="760.42" u="1"/>
        <n v="9921.99" u="1"/>
        <n v="22.78" u="1"/>
        <n v="49.39" u="1"/>
        <n v="511.45" u="1"/>
        <n v="112.1" u="1"/>
        <n v="5153.95" u="1"/>
        <n v="15784.95" u="1"/>
        <n v="2797.95" u="1"/>
        <n v="15944.62" u="1"/>
        <n v="3468.18" u="1"/>
        <n v="188.46" u="1"/>
        <n v="674.52" u="1"/>
        <n v="2678.37" u="1"/>
        <n v="9230.39" u="1"/>
        <n v="1614.38" u="1"/>
        <n v="109.34" u="1"/>
        <n v="3888.83" u="1"/>
        <n v="41.99" u="1"/>
        <n v="2001.41" u="1"/>
        <n v="5658.94" u="1"/>
        <n v="6822.02" u="1"/>
        <n v="59688.22" u="1"/>
        <n v="21.4" u="1"/>
        <n v="35.97" u="1"/>
        <n v="5906.32" u="1"/>
        <n v="58.31" u="1"/>
        <n v="2886.03" u="1"/>
        <n v="2.36" u="1"/>
        <n v="658.83" u="1"/>
        <n v="3639.25" u="1"/>
        <n v="6536.83" u="1"/>
        <n v="7179.91" u="1"/>
        <n v="10389.86" u="1"/>
        <n v="348.36" u="1"/>
        <n v="1804.05" u="1"/>
        <n v="56.93" u="1"/>
        <n v="771.96" u="1"/>
        <n v="1024.17" u="1"/>
        <n v="34.590000000000003" u="1"/>
        <n v="76.84" u="1"/>
        <n v="90.33" u="1"/>
        <n v="1897.46" u="1"/>
        <n v="3400.09" u="1"/>
        <n v="6.84" u="1"/>
        <n v="6254.77" u="1"/>
        <n v="115.14" u="1"/>
        <n v="226.45" u="1"/>
        <n v="430.17" u="1"/>
        <n v="5484.21" u="1"/>
        <n v="22359.72" u="1"/>
        <n v="55.55" u="1"/>
        <n v="78.290000000000006" u="1"/>
        <n v="253.43" u="1"/>
        <n v="1195.8499999999999" u="1"/>
        <n v="5251.36" u="1"/>
        <n v="5725.33" u="1"/>
        <n v="748.7" u="1"/>
        <n v="110.93" u="1"/>
        <n v="112.38" u="1"/>
        <n v="294.95999999999998" u="1"/>
        <n v="722.59" u="1"/>
        <n v="2547.52" u="1"/>
        <n v="8416.7099999999991" u="1"/>
        <n v="131.57" u="1"/>
        <n v="511.39" u="1"/>
        <n v="690.09" u="1"/>
        <n v="3062.19" u="1"/>
        <n v="4990.1400000000003" u="1"/>
        <n v="7305.69" u="1"/>
        <n v="370.97" u="1"/>
        <n v="1899.7" u="1"/>
        <n v="12125.8" u="1"/>
        <n v="268.26" u="1"/>
        <n v="19280.439999999999" u="1"/>
        <n v="72.77" u="1"/>
        <n v="188.43" u="1"/>
        <n v="1839.91" u="1"/>
        <n v="3046.44" u="1"/>
        <n v="226.73" u="1"/>
        <n v="267.67" u="1"/>
        <n v="1047.25" u="1"/>
        <n v="1829.98" u="1"/>
        <n v="3556.39" u="1"/>
        <n v="3628.96" u="1"/>
        <n v="9.07" u="1"/>
        <n v="253.71" u="1"/>
        <n v="999.34" u="1"/>
        <n v="2390.7399999999998" u="1"/>
        <n v="16773.29" u="1"/>
        <n v="128.94999999999999" u="1"/>
        <n v="8475.6200000000008" u="1"/>
        <n v="9698.09" u="1"/>
        <n v="96750.91" u="1"/>
        <n v="10.23" u="1"/>
        <n v="1725.54" u="1"/>
        <n v="17814.669999999998" u="1"/>
        <n v="93.37" u="1"/>
        <n v="614.61" u="1"/>
        <n v="653.5" u="1"/>
        <n v="1086.08" u="1"/>
        <n v="1933.81" u="1"/>
        <n v="8776.08" u="1"/>
        <n v="582.11" u="1"/>
        <n v="3119.38" u="1"/>
        <n v="5557.65" u="1"/>
        <n v="9322.01" u="1"/>
        <n v="5.57" u="1"/>
        <n v="333.23" u="1"/>
        <n v="702.81" u="1"/>
        <n v="7683.2" u="1"/>
        <n v="24415.52" u="1"/>
        <n v="913.44" u="1"/>
        <n v="8211.9599999999991" u="1"/>
        <n v="9580.7900000000009" u="1"/>
        <n v="31488.33" u="1"/>
        <n v="78.569999999999993" u="1"/>
        <n v="847.26" u="1"/>
        <n v="17312.59" u="1"/>
        <n v="23082.799999999999" u="1"/>
        <n v="52.86" u="1"/>
        <n v="164.63" u="1"/>
        <n v="415.04" u="1"/>
        <n v="572.80999999999995" u="1"/>
        <n v="1270.54" u="1"/>
        <n v="17.079999999999998" u="1"/>
        <n v="148.38" u="1"/>
        <n v="245.57" u="1"/>
        <n v="1197.97" u="1"/>
        <n v="120.49" u="1"/>
        <n v="435.91" u="1"/>
        <n v="692.33" u="1"/>
        <n v="793.86" u="1"/>
        <n v="8267.74" u="1"/>
        <n v="16868.04" u="1"/>
        <n v="19.399999999999999" u="1"/>
        <n v="1304.1600000000001" u="1"/>
        <n v="1645.28" u="1"/>
        <n v="33094.31" u="1"/>
        <n v="148562.38" u="1"/>
        <n v="2.84" u="1"/>
        <n v="102.79" u="1"/>
        <n v="2016.68" u="1"/>
        <n v="135.03" u="1"/>
        <n v="232.22" u="1"/>
        <n v="919.77" u="1"/>
        <n v="1229.23" u="1"/>
        <n v="2063.63" u="1"/>
        <n v="16.39" u="1"/>
        <n v="810.67" u="1"/>
        <n v="2244.75" u="1"/>
        <n v="5396.28" u="1"/>
        <n v="24.55" u="1"/>
        <n v="117.73" u="1"/>
        <n v="1189.79" u="1"/>
        <n v="4632.03" u="1"/>
        <n v="7802.67" u="1"/>
        <n v="8527.2099999999991" u="1"/>
        <n v="16921.28" u="1"/>
        <n v="23540.32" u="1"/>
        <n v="18.71" u="1"/>
        <n v="667.89" u="1"/>
        <n v="1608.69" u="1"/>
        <n v="344.8" u="1"/>
        <n v="1333.06" u="1"/>
        <n v="3169.65" u="1"/>
        <n v="4115.16" u="1"/>
        <n v="4761.42" u="1"/>
        <n v="6277.3" u="1"/>
        <n v="8604.31" u="1"/>
        <n v="12989.15" u="1"/>
        <n v="328.55" u="1"/>
        <n v="1200.21" u="1"/>
        <n v="1912.73" u="1"/>
        <n v="2166.85" u="1"/>
        <n v="3034.93" u="1"/>
        <n v="237.43" u="1"/>
        <n v="692.27" u="1"/>
        <n v="2089.56" u="1"/>
        <n v="4380.25" u="1"/>
        <n v="9061.31" u="1"/>
        <n v="2003.78" u="1"/>
        <n v="3181.05" u="1"/>
        <n v="5690.43" u="1"/>
        <n v="7027.76" u="1"/>
        <n v="131.82" u="1"/>
        <n v="221.18" u="1"/>
        <n v="317.51" u="1"/>
        <n v="10271.16" u="1"/>
        <n v="13143.25" u="1"/>
        <n v="98265.16" u="1"/>
        <n v="9.92" u="1"/>
        <n v="619.70000000000005" u="1"/>
        <n v="3091.75" u="1"/>
        <n v="36.68" u="1"/>
        <n v="59.02" u="1"/>
        <n v="73.19" u="1"/>
        <n v="81.02" u="1"/>
        <n v="7763.64" u="1"/>
        <n v="702.69" u="1"/>
        <n v="709.08" u="1"/>
        <n v="1239.53" u="1"/>
        <n v="4979.26" u="1"/>
        <n v="25.49" u="1"/>
        <n v="1392.73" u="1"/>
        <n v="5301.78" u="1"/>
        <n v="15135.8" u="1"/>
        <n v="923.74" u="1"/>
        <n v="993.95" u="1"/>
        <n v="172.43" u="1"/>
        <n v="783.32" u="1"/>
        <n v="29309.200000000001" u="1"/>
        <n v="289.63" u="1"/>
        <n v="344.18" u="1"/>
        <n v="1005.55" u="1"/>
        <n v="4244.07" u="1"/>
        <n v="156.18" u="1"/>
        <n v="327.93" u="1"/>
        <n v="1132.73" u="1"/>
        <n v="1223.29" u="1"/>
        <n v="3975.34" u="1"/>
        <n v="11600.48" u="1"/>
        <n v="30.64" u="1"/>
        <n v="229.29" u="1"/>
        <n v="685.82" u="1"/>
        <n v="622" u="1"/>
        <n v="3487.21" u="1"/>
        <n v="33.92" u="1"/>
        <n v="620.82000000000005" u="1"/>
        <n v="5643.92" u="1"/>
        <n v="232.19" u="1"/>
        <n v="1881.23" u="1"/>
        <n v="5015.37" u="1"/>
        <n v="6754.66" u="1"/>
        <n v="135" u="1"/>
        <n v="555.82000000000005" u="1"/>
        <n v="7452.04" u="1"/>
        <n v="7956.29" u="1"/>
        <n v="227.26" u="1"/>
        <n v="701.45" u="1"/>
        <n v="1899.22" u="1"/>
        <n v="145.72999999999999" u="1"/>
        <n v="446.86" u="1"/>
        <n v="529.71" u="1"/>
        <n v="995.07" u="1"/>
        <n v="1831.86" u="1"/>
        <n v="253393.48" u="1"/>
        <n v="70.569999999999993" u="1"/>
        <n v="123.08" u="1"/>
        <n v="469.5" u="1"/>
        <n v="2820.48" u="1"/>
        <n v="3392.58" u="1"/>
        <n v="4597.6099999999997" u="1"/>
        <n v="137.31" u="1"/>
        <n v="148.63" u="1"/>
        <n v="218.84" u="1"/>
        <n v="11516.16" u="1"/>
        <n v="2394.5" u="1"/>
        <n v="4998.3999999999996" u="1"/>
        <n v="6520.59" u="1"/>
        <n v="17250.88" u="1"/>
        <n v="39272.31" u="1"/>
        <n v="56.33" u="1"/>
        <n v="178.51" u="1"/>
        <n v="388.25" u="1"/>
        <n v="480.51" u="1"/>
        <n v="512.84" u="1"/>
        <n v="4414.66" u="1"/>
        <n v="11012.6" u="1"/>
        <n v="13476.42" u="1"/>
        <n v="15834.87" u="1"/>
        <n v="17.399999999999999" u="1"/>
        <n v="28.57" u="1"/>
        <n v="67.81" u="1"/>
        <n v="205.49" u="1"/>
        <n v="317.45" u="1"/>
        <n v="495.58" u="1"/>
        <n v="2654.87" u="1"/>
        <n v="3731.22" u="1"/>
        <n v="4879.1899999999996" u="1"/>
        <n v="625.97" u="1"/>
        <n v="1246.8599999999999" u="1"/>
        <n v="5543.11" u="1"/>
        <n v="8284.43" u="1"/>
        <n v="82.75" u="1"/>
        <n v="392.87" u="1"/>
        <n v="1036.23" u="1"/>
        <n v="2082.16" u="1"/>
        <n v="4166.0600000000004" u="1"/>
        <n v="8370.92" u="1"/>
        <n v="193378.44" u="1"/>
        <n v="109.73" u="1"/>
        <n v="307" u="1"/>
        <n v="682.85" u="1"/>
        <n v="6593.29" u="1"/>
        <n v="78.540000000000006" u="1"/>
        <n v="1051.8599999999999" u="1"/>
        <n v="1706.46" u="1"/>
        <n v="40.08" u="1"/>
        <n v="210.7" u="1"/>
        <n v="541.25" u="1"/>
        <n v="1129.6400000000001" u="1"/>
        <n v="5849.88" u="1"/>
        <n v="14.85" u="1"/>
        <n v="4571.9399999999996" u="1"/>
        <n v="7461.74" u="1"/>
        <n v="545.28" u="1"/>
        <n v="11486.83" u="1"/>
        <n v="653.20000000000005" u="1"/>
        <n v="12013.88" u="1"/>
        <n v="410.27" u="1"/>
        <n v="6313.19" u="1"/>
        <n v="6691.18" u="1"/>
        <n v="14972.46" u="1"/>
        <n v="736.19" u="1"/>
        <n v="13906.53" u="1"/>
        <n v="8.92" u="1"/>
        <n v="235.65" u="1"/>
        <n v="593.41" u="1"/>
        <n v="632.29999999999995" u="1"/>
        <n v="1319.31" u="1"/>
        <n v="55.02" u="1"/>
        <n v="181.1" u="1"/>
        <n v="501.94" u="1"/>
        <n v="677.58" u="1"/>
        <n v="145.69999999999999" u="1"/>
        <n v="431.73" u="1"/>
        <n v="1041.32" u="1"/>
        <n v="8810.52" u="1"/>
        <n v="13584.75" u="1"/>
        <n v="18656.07" u="1"/>
        <n v="81411.539999999994" u="1"/>
        <n v="605.01" u="1"/>
        <n v="4231.2299999999996" u="1"/>
        <n v="1849.61" u="1"/>
        <n v="5405.71" u="1"/>
        <n v="7480.14" u="1"/>
        <n v="56.47" u="1"/>
        <n v="1423.14" u="1"/>
        <n v="167.75" u="1"/>
        <n v="366.73" u="1"/>
        <n v="1147.51" u="1"/>
        <n v="1511.34" u="1"/>
        <n v="17.47" u="1"/>
        <n v="420.1" u="1"/>
        <n v="458.99" u="1"/>
        <n v="1082.51" u="1"/>
        <n v="2159.58" u="1"/>
        <n v="3027.66" u="1"/>
        <n v="4991.13" u="1"/>
        <n v="71.709999999999994" u="1"/>
        <n v="620.64" u="1"/>
        <n v="799.95" u="1"/>
        <n v="1885.59" u="1"/>
        <n v="6886.96" u="1"/>
        <n v="914.26" u="1"/>
        <n v="2290.56" u="1"/>
        <n v="49223.63" u="1"/>
        <n v="154.4" u="1"/>
        <n v="409.65" u="1"/>
        <n v="664.74" u="1"/>
        <n v="2346.4" u="1"/>
        <n v="4685.1000000000004" u="1"/>
        <n v="32.75" u="1"/>
        <n v="4.57" u="1"/>
        <n v="4838.46" u="1"/>
        <n v="5068.18" u="1"/>
        <n v="6233.22" u="1"/>
        <n v="74.61" u="1"/>
        <n v="124.95" u="1"/>
        <n v="219.09" u="1"/>
        <n v="3479.57" u="1"/>
        <n v="328.4" u="1"/>
        <n v="452.57" u="1"/>
        <n v="1297.74" u="1"/>
        <n v="366.7" u="1"/>
        <n v="2908.45" u="1"/>
        <n v="4979.25" u="1"/>
        <n v="693.15" u="1"/>
        <n v="4682.66" u="1"/>
        <n v="512.66" u="1"/>
        <n v="16409.599999999999" u="1"/>
        <n v="98.83" u="1"/>
        <n v="496.08" u="1"/>
        <n v="1757.83" u="1"/>
        <n v="2025.89" u="1"/>
        <n v="31977.56" u="1"/>
        <n v="43.48" u="1"/>
        <n v="425.87" u="1"/>
        <n v="1532.06" u="1"/>
        <n v="1602.27" u="1"/>
        <n v="3178.26" u="1"/>
        <n v="4947.75" u="1"/>
        <n v="73.3" u="1"/>
        <n v="409.62" u="1"/>
        <n v="432.26" u="1"/>
        <n v="2050.1799999999998" u="1"/>
        <n v="3073.82" u="1"/>
        <n v="40629.35" u="1"/>
        <n v="502.47" u="1"/>
        <n v="716.35" u="1"/>
        <n v="1108.44" u="1"/>
        <n v="3277.37" u="1"/>
        <n v="8224.1200000000008" u="1"/>
        <n v="37.46" u="1"/>
        <n v="900.87" u="1"/>
        <n v="4577.9799999999996" u="1"/>
        <n v="119.43" u="1"/>
        <n v="535.86" u="1"/>
        <n v="823.09" u="1"/>
        <n v="101.73" u="1"/>
        <n v="191.8" u="1"/>
        <n v="398.58" u="1"/>
        <n v="1297.6199999999999" u="1"/>
        <n v="2663.96" u="1"/>
        <n v="70.540000000000006" u="1"/>
        <n v="328.37" u="1"/>
        <n v="1144.42" u="1"/>
        <n v="1157.2" u="1"/>
        <n v="2102.2800000000002" u="1"/>
        <n v="2574.66" u="1"/>
        <n v="14429.22" u="1"/>
        <n v="140.74" u="1"/>
        <n v="1154.8399999999999" u="1"/>
        <n v="2491.67" u="1"/>
        <n v="11170.87" u="1"/>
        <n v="61.25" u="1"/>
        <n v="521.35" u="1"/>
        <n v="2861.2" u="1"/>
        <n v="112.46" u="1"/>
        <n v="233" u="1"/>
        <n v="388.13" u="1"/>
        <n v="3220.31" u="1"/>
        <n v="6408.9" u="1"/>
        <n v="7613.66" u="1"/>
        <n v="14592.81" u="1"/>
        <n v="31.03" u="1"/>
        <n v="480.98" u="1"/>
        <n v="1238.32" u="1"/>
        <n v="5031.8500000000004" u="1"/>
        <n v="14870.47" u="1"/>
        <n v="162.19999999999999" u="1"/>
        <n v="216.75" u="1"/>
        <n v="251.56" u="1"/>
        <n v="409.59" u="1"/>
        <n v="8296.34" u="1"/>
        <n v="21348.63" u="1"/>
        <n v="59.87" u="1"/>
        <n v="100.42" u="1"/>
        <n v="181.35" u="1"/>
        <n v="393.93" u="1"/>
        <n v="470.53" u="1"/>
        <n v="855.53" u="1"/>
        <n v="1115.8900000000001" u="1"/>
        <n v="2283.77" u="1"/>
        <n v="5659.18" u="1"/>
        <n v="53.85" u="1"/>
        <n v="165.1" u="1"/>
        <n v="275.56" u="1"/>
        <n v="469.94" u="1"/>
        <n v="543.37" u="1"/>
        <n v="24745.33" u="1"/>
        <n v="12" u="1"/>
        <n v="1635.77" u="1"/>
        <n v="2159.4699999999998" u="1"/>
        <n v="70.680000000000007" u="1"/>
        <n v="97.66" u="1"/>
        <n v="297.02" u="1"/>
        <n v="1856.82" u="1"/>
        <n v="0.13" u="1"/>
        <n v="58.49" u="1"/>
        <n v="66.47" u="1"/>
        <n v="79.959999999999994" u="1"/>
        <n v="140.43" u="1"/>
        <n v="3271.8" u="1"/>
        <n v="7888.93" u="1"/>
        <n v="40.79" u="1"/>
        <n v="85.62" u="1"/>
        <n v="334.73" u="1"/>
        <n v="660.53" u="1"/>
        <n v="2793.11" u="1"/>
        <n v="4282.87" u="1"/>
        <n v="28277.25" u="1"/>
        <n v="87.07" u="1"/>
        <n v="317.89" u="1"/>
        <n v="3666.89" u="1"/>
        <n v="7697.76" u="1"/>
        <n v="59.94" u="1"/>
        <n v="3541.61" u="1"/>
        <n v="7836.59" u="1"/>
        <n v="8023.41" u="1"/>
        <n v="37.6" u="1"/>
        <n v="48.26" u="1"/>
        <n v="1195.9100000000001" u="1"/>
        <n v="3552.03" u="1"/>
        <n v="4879.92" u="1"/>
        <n v="11480.55" u="1"/>
        <n v="575.80999999999995" u="1"/>
        <n v="1326.4" u="1"/>
        <n v="176794.77" u="1"/>
        <n v="11.31" u="1"/>
        <n v="42.24" u="1"/>
        <n v="384.04" u="1"/>
        <n v="3962.26" u="1"/>
        <n v="8076.49" u="1"/>
        <n v="24201.4" u="1"/>
        <n v="290.60000000000002" u="1"/>
        <n v="329.49" u="1"/>
        <n v="759.15" u="1"/>
        <n v="982.56" u="1"/>
        <n v="3531.56" u="1"/>
        <n v="116.95" u="1"/>
        <n v="313.24" u="1"/>
        <n v="3557.12" u="1"/>
        <n v="167.69" u="1"/>
        <n v="547.34" u="1"/>
        <n v="2491.19" u="1"/>
        <n v="8169.29" u="1"/>
        <n v="9646.7099999999991" u="1"/>
        <n v="513.66" u="1"/>
        <n v="1250.3699999999999" u="1"/>
        <n v="1666.42" u="1"/>
        <n v="1734.27" u="1"/>
        <n v="1874.69" u="1"/>
        <n v="3214.13" u="1"/>
        <n v="135.78" u="1"/>
        <n v="388.07" u="1"/>
        <n v="4400.38" u="1"/>
        <n v="13.54" u="1"/>
        <n v="114.19" u="1"/>
        <n v="170.59" u="1"/>
        <n v="480.92" u="1"/>
        <n v="820.06" u="1"/>
        <n v="2590.3000000000002" u="1"/>
        <n v="2741.14" u="1"/>
        <n v="22.25" u="1"/>
        <n v="243.7" u="1"/>
        <n v="595.47" u="1"/>
        <n v="1471.42" u="1"/>
        <n v="2937.4" u="1"/>
        <n v="4097.4799999999996" u="1"/>
        <n v="25965.61" u="1"/>
        <n v="39.479999999999997" u="1"/>
        <n v="181.32" u="1"/>
        <n v="502.38" u="1"/>
        <n v="11887.86" u="1"/>
        <n v="14.7" u="1"/>
        <n v="65.3" u="1"/>
        <n v="964.51" u="1"/>
        <n v="1424.41" u="1"/>
        <n v="2511.42" u="1"/>
        <n v="5039.1099999999997" u="1"/>
        <n v="6105.04" u="1"/>
        <n v="78.790000000000006" u="1"/>
        <n v="246.6" u="1"/>
        <n v="211.2" u="1"/>
        <n v="1133.6400000000001" u="1"/>
        <n v="1931.51" u="1"/>
        <n v="124.92" u="1"/>
        <n v="274.32" u="1"/>
        <n v="2257.12" u="1"/>
        <n v="38546.26" u="1"/>
        <n v="366.58" u="1"/>
        <n v="592.55999999999995" u="1"/>
        <n v="1149.27" u="1"/>
        <n v="1744.08" u="1"/>
        <n v="350.92" u="1"/>
        <n v="1666.3" u="1"/>
        <n v="3426.88" u="1"/>
        <n v="3680.57" u="1"/>
        <n v="552.49" u="1"/>
        <n v="5891.81" u="1"/>
        <n v="17256.22" u="1"/>
        <n v="410.68" u="1"/>
        <n v="526.38" u="1"/>
        <n v="532.77" u="1"/>
        <n v="1338.45" u="1"/>
        <n v="3328.14" u="1"/>
        <n v="73.27" u="1"/>
        <n v="3311.41" u="1"/>
        <n v="3068.14" u="1"/>
        <n v="55.87" u="1"/>
        <n v="330.02" u="1"/>
        <n v="536.79999999999995" u="1"/>
        <n v="677.22" u="1"/>
        <n v="60.51" u="1"/>
        <n v="977.23" u="1"/>
        <n v="1356.93" u="1"/>
        <n v="1868.75" u="1"/>
        <n v="4295.22" u="1"/>
        <n v="5022.88" u="1"/>
        <n v="1510.13" u="1"/>
        <n v="7111.84" u="1"/>
        <n v="198.13" u="1"/>
        <n v="6317.31" u="1"/>
        <n v="27.65" u="1"/>
        <n v="1907.58" u="1"/>
        <n v="2313.6999999999998" u="1"/>
        <n v="9916.19" u="1"/>
        <n v="2692.67" u="1"/>
        <n v="6301.56" u="1"/>
        <n v="8260.2099999999991" u="1"/>
        <n v="79.069999999999993" u="1"/>
        <n v="4465.07" u="1"/>
        <n v="8936.75" u="1"/>
        <n v="181.29" u="1"/>
        <n v="5307.59" u="1"/>
        <n v="5413.01" u="1"/>
        <n v="10197.77" u="1"/>
        <n v="21724.67" u="1"/>
        <n v="119.54" u="1"/>
        <n v="346.24" u="1"/>
        <n v="978.35" u="1"/>
        <n v="16452.45" u="1"/>
        <n v="29212.11" u="1"/>
        <n v="23.95" u="1"/>
        <n v="51.73" u="1"/>
        <n v="107.5" u="1"/>
        <n v="1956.83" u="1"/>
        <n v="3269.86" u="1"/>
        <n v="7060.24" u="1"/>
        <n v="5.61" u="1"/>
        <n v="179.26" u="1"/>
        <n v="10176.450000000001" u="1"/>
        <n v="67342.100000000006" u="1"/>
        <n v="54.56" u="1"/>
        <n v="103.29" u="1"/>
        <n v="553.54999999999995" u="1"/>
        <n v="1086.3900000000001" u="1"/>
        <n v="163.01" u="1"/>
        <n v="427.46" u="1"/>
        <n v="1967.25" u="1"/>
        <n v="3030.7" u="1"/>
        <n v="8673.8799999999992" u="1"/>
        <n v="411.21" u="1"/>
        <n v="481.42" u="1"/>
        <n v="2998.83" u="1"/>
        <n v="1255.22" u="1"/>
        <n v="1471.06" u="1"/>
        <n v="2577.5700000000002" u="1"/>
        <n v="4105.4799999999996" u="1"/>
        <n v="4450.0600000000004" u="1"/>
        <n v="4975.1499999999996" u="1"/>
        <n v="8145.79" u="1"/>
        <n v="87.04" u="1"/>
        <n v="255.27" u="1"/>
        <n v="602.86" u="1"/>
        <n v="2287.29" u="1"/>
        <n v="9462.84" u="1"/>
        <n v="28.41" u="1"/>
        <n v="330.55" u="1"/>
        <n v="606.89" u="1"/>
        <n v="1278.42" u="1"/>
        <n v="4033.87" u="1"/>
        <n v="329.96" u="1"/>
        <n v="422.81" u="1"/>
        <n v="17184.5" u="1"/>
        <n v="84.28" u="1"/>
        <n v="4964.49" u="1"/>
        <n v="6564.95" u="1"/>
        <n v="313.12" u="1"/>
        <n v="905.72" u="1"/>
        <n v="1803.51" u="1"/>
        <n v="2344.11" u="1"/>
        <n v="1954.35" u="1"/>
        <n v="2573.2199999999998" u="1"/>
        <n v="4018.12" u="1"/>
        <n v="4230.5200000000004" u="1"/>
        <n v="5513.55" u="1"/>
        <n v="2.13" u="1"/>
        <n v="949.82" u="1"/>
        <n v="395.52" u="1"/>
        <n v="427.43" u="1"/>
        <n v="667.8" u="1"/>
        <n v="1166.9000000000001" u="1"/>
        <n v="3434.99" u="1"/>
        <n v="6303.73" u="1"/>
        <n v="2988.17" u="1"/>
        <n v="9726.23" u="1"/>
        <n v="114.16" u="1"/>
        <n v="394.93" u="1"/>
        <n v="1400.73" u="1"/>
        <n v="69.48" u="1"/>
        <n v="2068.36" u="1"/>
        <n v="2176.91" u="1"/>
        <n v="3716.81" u="1"/>
        <n v="65.27" u="1"/>
        <n v="832.6" u="1"/>
        <n v="2093.92" u="1"/>
        <n v="38.380000000000003" u="1"/>
        <n v="115.61" u="1"/>
        <n v="260.31" u="1"/>
        <n v="620.79" u="1"/>
        <n v="1135.52" u="1"/>
        <n v="1647.34" u="1"/>
        <n v="1800.54" u="1"/>
        <n v="7978.11" u="1"/>
        <n v="17527.16" u="1"/>
        <n v="29.35" u="1"/>
        <n v="544.19000000000005" u="1"/>
        <n v="721.14" u="1"/>
        <n v="437.85" u="1"/>
        <n v="518.08000000000004" u="1"/>
        <n v="906.84" u="1"/>
        <n v="1096.08" u="1"/>
        <n v="1524.91" u="1"/>
        <n v="1530.12" u="1"/>
        <n v="1727.97" u="1"/>
        <n v="912.05" u="1"/>
        <n v="919.62" u="1"/>
        <n v="1740.75" u="1"/>
        <n v="214.04" u="1"/>
        <n v="14.08" u="1"/>
        <n v="37" u="1"/>
        <n v="1246.92" u="1"/>
        <n v="1610.75" u="1"/>
        <n v="7297.22" u="1"/>
        <n v="59992.36" u="1"/>
        <n v="252.34" u="1"/>
        <n v="667.74" u="1"/>
        <n v="41.64" u="1"/>
        <n v="566.21" u="1"/>
        <n v="1129.7" u="1"/>
        <n v="2770.22" u="1"/>
        <n v="5400.17" u="1"/>
        <n v="69.62" u="1"/>
        <n v="2140.69" u="1"/>
        <n v="2780.64" u="1"/>
        <n v="17779.41" u="1"/>
        <n v="65.41" u="1"/>
        <n v="471.5" u="1"/>
        <n v="138.31" u="1"/>
        <n v="149.63" u="1"/>
        <n v="292.19" u="1"/>
        <n v="8044.5" u="1"/>
        <n v="98.05" u="1"/>
        <n v="168.78" u="1"/>
        <n v="439" u="1"/>
        <n v="830.18" u="1"/>
        <n v="3544.28" u="1"/>
        <n v="4254.75" u="1"/>
        <n v="8442.93" u="1"/>
        <n v="867.89" u="1"/>
        <n v="10326.19" u="1"/>
        <n v="86.01" u="1"/>
        <n v="406.5" u="1"/>
        <n v="1514.86" u="1"/>
        <n v="1595" u="1"/>
        <n v="21.95" u="1"/>
        <n v="47.73" u="1"/>
        <n v="7918.98" u="1"/>
        <n v="13.39" u="1"/>
        <n v="879.49" u="1"/>
        <n v="2347.7399999999998" u="1"/>
        <n v="3709.65" u="1"/>
        <n v="8300.49" u="1"/>
        <n v="28613.86" u="1"/>
        <n v="1748.69" u="1"/>
        <n v="2066.9" u="1"/>
        <n v="22270.14" u="1"/>
        <n v="135.69" u="1"/>
        <n v="745.46" u="1"/>
        <n v="55.2" u="1"/>
        <n v="154.84" u="1"/>
        <n v="2197.88" u="1"/>
        <n v="5643.94" u="1"/>
        <n v="58.03" u="1"/>
        <n v="3076.38" u="1"/>
        <n v="6256.74" u="1"/>
        <n v="234294.59" u="1"/>
        <n v="79.040000000000006" u="1"/>
        <n v="292.75" u="1"/>
        <n v="331.05" u="1"/>
        <n v="972.9" u="1"/>
        <n v="2706.24" u="1"/>
        <n v="3086.8" u="1"/>
        <n v="62.67" u="1"/>
        <n v="1075" u="1"/>
        <n v="253848.04" u="1"/>
        <n v="492.93" u="1"/>
        <n v="113.13" u="1"/>
        <n v="390.81" u="1"/>
        <n v="76.28" u="1"/>
        <n v="297.37" u="1"/>
        <n v="516.78" u="1"/>
        <n v="804.01" u="1"/>
        <n v="2873.2" u="1"/>
        <n v="1.43" u="1"/>
        <n v="17.559999999999999" u="1"/>
        <n v="61.29" u="1"/>
        <n v="126.62" u="1"/>
        <n v="160.05000000000001" u="1"/>
        <n v="1387.1" u="1"/>
        <n v="1337.24" u="1"/>
        <n v="9135.74" u="1"/>
        <n v="41.78" u="1"/>
        <n v="2977.03" u="1"/>
        <n v="7060.23" u="1"/>
        <n v="149093.95000000001" u="1"/>
        <n v="1548.36" u="1"/>
        <n v="1851.91" u="1"/>
        <n v="5568.32" u="1"/>
        <n v="13087.07" u="1"/>
        <n v="789.5" u="1"/>
        <n v="1129.46" u="1"/>
        <n v="1485.72" u="1"/>
        <n v="16.87" u="1"/>
        <n v="277.06" u="1"/>
        <n v="439.53" u="1"/>
        <n v="471.44" u="1"/>
        <n v="935.13" u="1"/>
        <n v="2670.02" u="1"/>
        <n v="3.19" u="1"/>
        <n v="292.72000000000003" u="1"/>
        <n v="1649.34" u="1"/>
        <n v="11268.29" u="1"/>
        <n v="141.77000000000001" u="1"/>
        <n v="407.03" u="1"/>
        <n v="1212.94" u="1"/>
        <n v="390.78" u="1"/>
        <n v="4975.1400000000003" u="1"/>
        <n v="7293.82" u="1"/>
        <n v="133.35" u="1"/>
        <n v="2539.41" u="1"/>
        <n v="3085.95" u="1"/>
        <n v="5403.08" u="1"/>
        <n v="109.06" u="1"/>
        <n v="31986.36" u="1"/>
        <n v="21.33" u="1"/>
        <n v="144.08000000000001" u="1"/>
        <n v="1196.7" u="1"/>
        <n v="24595.59" u="1"/>
        <n v="244.17" u="1"/>
        <n v="745.34" u="1"/>
        <n v="5039.62" u="1"/>
        <n v="10.16" u="1"/>
        <n v="3085.34" u="1"/>
        <n v="200.94" u="1"/>
        <n v="401.79" u="1"/>
        <n v="4966.4399999999996" u="1"/>
        <n v="6763.16" u="1"/>
        <n v="16207.59" u="1"/>
        <n v="763.33" u="1"/>
        <n v="730.83" u="1"/>
        <n v="1591.79" u="1"/>
        <n v="3012.16" u="1"/>
        <n v="3054.45" u="1"/>
        <n v="275.85000000000002" u="1"/>
        <n v="628.12" u="1"/>
        <n v="9668.7800000000007" u="1"/>
        <n v="9723.08" u="1"/>
        <n v="17373.12" u="1"/>
        <n v="76.56" u="1"/>
        <n v="352.45" u="1"/>
        <n v="1519.22" u="1"/>
        <n v="2867.02" u="1"/>
        <n v="4856.67" u="1"/>
        <n v="225.89" u="1"/>
        <n v="4228.12" u="1"/>
        <n v="55.41" u="1"/>
        <n v="523.04999999999995" u="1"/>
        <n v="632.15" u="1"/>
        <n v="2033.89" u="1"/>
        <n v="2311.04" u="1"/>
        <n v="18574.169999999998" u="1"/>
        <n v="144.36000000000001" u="1"/>
        <n v="288.04000000000002" u="1"/>
        <n v="12.39" u="1"/>
        <n v="118.48" u="1"/>
        <n v="395.96" u="1"/>
        <n v="637.36" u="1"/>
        <n v="3636.36" u="1"/>
        <n v="9236.06" u="1"/>
        <n v="60.05" u="1"/>
        <n v="114.27" u="1"/>
        <n v="26802.63" u="1"/>
        <n v="37.71" u="1"/>
        <n v="201.22" u="1"/>
        <n v="858.41" u="1"/>
        <n v="1121.6500000000001" u="1"/>
        <n v="8115.76" u="1"/>
        <n v="2586.5500000000002" u="1"/>
        <n v="8531.15" u="1"/>
        <n v="15140.7" u="1"/>
        <n v="1425.69" u="1"/>
        <n v="314.70999999999998" u="1"/>
        <n v="353.01" u="1"/>
        <n v="438.88" u="1"/>
        <n v="9505.02" u="1"/>
        <n v="58.67" u="1"/>
        <n v="187.87" u="1"/>
        <n v="2377.67" u="1"/>
        <n v="3870.56" u="1"/>
        <n v="412.77" u="1"/>
        <n v="1620.08" u="1"/>
        <n v="3308.88" u="1"/>
        <n v="6809.45" u="1"/>
        <n v="8896.09" u="1"/>
        <n v="72980.06" u="1"/>
        <n v="568.27" u="1"/>
        <n v="2617.1999999999998" u="1"/>
        <n v="14641.06" u="1"/>
        <n v="326.31" u="1"/>
        <n v="3485.28" u="1"/>
        <n v="12802.61" u="1"/>
        <n v="287.42" u="1"/>
        <n v="897.24" u="1"/>
        <n v="1212.0899999999999" u="1"/>
        <n v="3474.25" u="1"/>
        <n v="102.37" u="1"/>
        <n v="315.27" u="1"/>
        <n v="1011.55" u="1"/>
        <n v="5297.44" u="1"/>
        <n v="56751.41" u="1"/>
        <n v="250.53" u="1"/>
        <n v="1292.72" u="1"/>
        <n v="1944.96" u="1"/>
        <n v="4024.9" u="1"/>
        <n v="768.42" u="1"/>
        <n v="2856.12" u="1"/>
        <n v="6794.44" u="1"/>
        <n v="8441.26" u="1"/>
        <n v="20783.38" u="1"/>
        <n v="23.03" u="1"/>
        <n v="12498.06" u="1"/>
        <n v="37293.1" u="1"/>
        <n v="3.96" u="1"/>
        <n v="99.61" u="1"/>
        <n v="780.02" u="1"/>
        <n v="1453.98" u="1"/>
        <n v="4121.74" u="1"/>
        <n v="390.1" u="1"/>
        <n v="522.92999999999995" u="1"/>
        <n v="1682.6" u="1"/>
        <n v="2819.53" u="1"/>
        <n v="4568.5600000000004" u="1"/>
        <n v="326.27999999999997" u="1"/>
        <n v="7140.93" u="1"/>
        <n v="201.78" u="1"/>
        <n v="217.44" u="1"/>
        <n v="244.42" u="1"/>
        <n v="450.45" u="1"/>
        <n v="3608.73" u="1"/>
        <n v="69.87" u="1"/>
        <n v="380.24" u="1"/>
        <n v="12.08" u="1"/>
        <n v="30.5" u="1"/>
        <n v="123.83" u="1"/>
        <n v="402.29" u="1"/>
        <n v="726.62" u="1"/>
        <n v="1851.43" u="1"/>
        <n v="1997.06" u="1"/>
        <n v="3125.32" u="1"/>
        <n v="6574.9" u="1"/>
        <n v="130.97999999999999" u="1"/>
        <n v="3037.61" u="1"/>
        <n v="6547.75" u="1"/>
        <n v="942.46" u="1"/>
        <n v="2699.34" u="1"/>
        <n v="3983.96" u="1"/>
        <n v="384.86" u="1"/>
        <n v="839.75" u="1"/>
        <n v="954.06" u="1"/>
        <n v="7307.65" u="1"/>
        <n v="10572.16" u="1"/>
        <n v="298.39999999999998" u="1"/>
        <n v="589.04999999999995" u="1"/>
        <n v="187.84" u="1"/>
        <n v="1601.85" u="1"/>
        <n v="4607.8" u="1"/>
        <n v="12777.89" u="1"/>
        <n v="26.8" u="1"/>
        <n v="82.05" u="1"/>
        <n v="498.58" u="1"/>
        <n v="14169.52" u="1"/>
        <n v="253.12" u="1"/>
        <n v="13553.54" u="1"/>
        <n v="48.58" u="1"/>
        <n v="489.31" u="1"/>
        <n v="96.99" u="1"/>
        <n v="193.64" u="1"/>
        <n v="418.51" u="1"/>
        <n v="26330.38" u="1"/>
        <n v="116.14" u="1"/>
        <n v="271.11" u="1"/>
        <n v="6185.03" u="1"/>
        <n v="15.47" u="1"/>
        <n v="42.56" u="1"/>
        <n v="98.44" u="1"/>
        <n v="873.37" u="1"/>
        <n v="3182.51" u="1"/>
        <n v="3863.16" u="1"/>
        <n v="18250.45" u="1"/>
        <n v="185.22" u="1"/>
        <n v="193.05" u="1"/>
        <n v="1289.6300000000001" u="1"/>
        <n v="15881.18" u="1"/>
        <n v="19757.73" u="1"/>
        <n v="24767.94" u="1"/>
        <n v="0.69" u="1"/>
        <n v="629.05999999999995" u="1"/>
        <n v="126073.83" u="1"/>
        <n v="250.5" u="1"/>
        <n v="391.81" u="1"/>
        <n v="947.61" u="1"/>
        <n v="6.73" u="1"/>
        <n v="807.19" u="1"/>
        <n v="8988.4" u="1"/>
        <n v="16835.16" u="1"/>
        <n v="24628.63" u="1"/>
        <n v="54.67" u="1"/>
        <n v="152.72" u="1"/>
        <n v="9709.75" u="1"/>
        <n v="13565.2" u="1"/>
        <n v="233.66" u="1"/>
        <n v="848.93" u="1"/>
        <n v="3223.58" u="1"/>
        <n v="77.98" u="1"/>
        <n v="6713.99" u="1"/>
        <n v="11507.21" u="1"/>
        <n v="39.799999999999997" u="1"/>
        <n v="73.77" u="1"/>
        <n v="1770.56" u="1"/>
        <n v="2054.8000000000002" u="1"/>
        <n v="9372.2199999999993" u="1"/>
        <n v="11213.8" u="1"/>
        <n v="822.82" u="1"/>
        <n v="7117.91" u="1"/>
        <n v="56.12" u="1"/>
        <n v="332.02" u="1"/>
        <n v="759" u="1"/>
        <n v="873.31" u="1"/>
        <n v="5632.31" u="1"/>
        <n v="261.81" u="1"/>
        <n v="911.02" u="1"/>
        <n v="973.66" u="1"/>
        <n v="2646.15" u="1"/>
        <n v="3187.97" u="1"/>
        <n v="150.1" u="1"/>
        <n v="391.78" u="1"/>
        <n v="439.35" u="1"/>
        <n v="7596.97" u="1"/>
        <n v="9756.0400000000009" u="1"/>
        <n v="13595.74" u="1"/>
        <n v="17451.560000000001" u="1"/>
        <n v="76.67" u="1"/>
        <n v="95.82" u="1"/>
        <n v="807.13" u="1"/>
        <n v="986.44" u="1"/>
        <n v="4680.0200000000004" u="1"/>
        <n v="12.93" u="1"/>
        <n v="199.13" u="1"/>
        <n v="359.28" u="1"/>
        <n v="499.7" u="1"/>
        <n v="1260.49" u="1"/>
        <n v="1601.61" u="1"/>
        <n v="1751.96" u="1"/>
        <n v="2880.96" u="1"/>
        <n v="3623.76" u="1"/>
        <n v="4790.53" u="1"/>
        <n v="5071.37" u="1"/>
        <n v="304.14" u="1"/>
        <n v="1255.77" u="1"/>
        <n v="2048.86" u="1"/>
        <n v="5988.98" u="1"/>
        <n v="14.09" u="1"/>
        <n v="73.91" u="1"/>
        <n v="1120.56" u="1"/>
        <n v="1855.79" u="1"/>
        <n v="2267.5500000000002" u="1"/>
        <n v="4018.85" u="1"/>
        <n v="4367.68" u="1"/>
        <n v="4669.3599999999997" u="1"/>
        <n v="5143.33" u="1"/>
        <n v="5288.47" u="1"/>
        <n v="128.33000000000001" u="1"/>
        <n v="236.84" u="1"/>
        <n v="1484.39" u="1"/>
        <n v="2147.9699999999998" u="1"/>
        <n v="201.44" u="1"/>
        <n v="4457.3500000000004" u="1"/>
        <n v="17.329999999999998" u="1"/>
        <n v="139.06" u="1"/>
        <n v="348.24" u="1"/>
        <n v="78456.800000000003" u="1"/>
        <n v="115.83" u="1"/>
        <n v="3260.3" u="1"/>
        <n v="6265.47" u="1"/>
        <n v="71.150000000000006" u="1"/>
        <n v="7294.81" u="1"/>
        <n v="353.45" u="1"/>
        <n v="283.24" u="1"/>
        <n v="484.01" u="1"/>
        <n v="628.94000000000005" u="1"/>
        <n v="4283.84" u="1"/>
        <n v="5651.45" u="1"/>
        <n v="499.08" u="1"/>
        <n v="1471" u="1"/>
        <n v="2035.53" u="1"/>
        <n v="2615.02" u="1"/>
        <n v="16.64" u="1"/>
        <n v="59.45" u="1"/>
        <n v="1468.64" u="1"/>
        <n v="7196.44" u="1"/>
        <n v="53.43" u="1"/>
        <n v="106.69" u="1"/>
        <n v="155.59" u="1"/>
        <n v="256.54000000000002" u="1"/>
        <n v="1486.63" u="1"/>
        <n v="1780.25" u="1"/>
        <n v="4611.45" u="1"/>
        <n v="24281.59" u="1"/>
        <n v="131.51" u="1"/>
        <n v="380.12" u="1"/>
        <n v="2697.4" u="1"/>
        <n v="220.87" u="1"/>
        <n v="1354.27" u="1"/>
        <n v="4568.55" u="1"/>
        <n v="2083.9899999999998" u="1"/>
        <n v="98.27" u="1"/>
        <n v="10953.79" u="1"/>
        <n v="250.16" u="1"/>
        <n v="589.99" u="1"/>
        <n v="8554.4500000000007" u="1"/>
        <n v="12301.3" u="1"/>
        <n v="28554.53" u="1"/>
        <n v="160.80000000000001" u="1"/>
        <n v="359.81" u="1"/>
        <n v="1190.04" u="1"/>
        <n v="1245.1099999999999" u="1"/>
        <n v="3244.31" u="1"/>
        <n v="7833.95" u="1"/>
        <n v="206.93" u="1"/>
        <n v="749.58" u="1"/>
        <n v="1252.68" u="1"/>
        <n v="1756.93" u="1"/>
        <n v="0.7" u="1"/>
        <n v="237.4" u="1"/>
        <n v="531.38" u="1"/>
        <n v="2412.21" u="1"/>
        <n v="747.22" u="1"/>
        <n v="28932.78" u="1"/>
        <n v="271.58" u="1"/>
        <n v="326.13" u="1"/>
        <n v="3020.29" u="1"/>
        <n v="23157.1" u="1"/>
        <n v="402.73" u="1"/>
        <n v="3841.36" u="1"/>
        <n v="231.29" u="1"/>
        <n v="3539.07" u="1"/>
        <n v="6481.61" u="1"/>
        <n v="168.91" u="1"/>
        <n v="423.6" u="1"/>
        <n v="4989.7" u="1"/>
        <n v="12258.66" u="1"/>
        <n v="2.15" u="1"/>
        <n v="407.35" u="1"/>
        <n v="775.63" u="1"/>
        <n v="4729.7" u="1"/>
        <n v="2827.53" u="1"/>
        <n v="5952.17" u="1"/>
        <n v="18397.560000000001" u="1"/>
        <n v="156.15" u="1"/>
        <n v="171.81" u="1"/>
        <n v="304.64" u="1"/>
        <n v="934.04" u="1"/>
        <n v="190.96" u="1"/>
        <n v="397.49" u="1"/>
        <n v="467.11" u="1"/>
        <n v="530.14" u="1"/>
        <n v="964.18" u="1"/>
        <n v="2078.42" u="1"/>
        <n v="27.19" u="1"/>
        <n v="155.56" u="1"/>
        <n v="65.91" u="1"/>
        <n v="19854.36" u="1"/>
        <n v="262.27999999999997" u="1"/>
        <n v="1936.06" u="1"/>
        <n v="5389.27" u="1"/>
        <n v="40.51" u="1"/>
        <n v="2203.09" u="1"/>
        <n v="7" u="1"/>
        <n v="1738.21" u="1"/>
        <n v="1954.05" u="1"/>
        <n v="10.08" u="1"/>
        <n v="94.34" u="1"/>
        <n v="1314.59" u="1"/>
        <n v="12107.42" u="1"/>
        <n v="392.25" u="1"/>
        <n v="2042.25" u="1"/>
        <n v="321.45" u="1"/>
        <n v="4496.37" u="1"/>
        <n v="109.28" u="1"/>
        <n v="320.86" u="1"/>
        <n v="5244.87" u="1"/>
        <n v="7204.44" u="1"/>
        <n v="7998.97" u="1"/>
        <n v="25.81" u="1"/>
        <n v="413.12" u="1"/>
        <n v="1761.9" u="1"/>
        <n v="6673.04" u="1"/>
        <n v="34356.959999999999" u="1"/>
        <n v="97.24" u="1"/>
        <n v="2971.82" u="1"/>
        <n v="228.95" u="1"/>
        <n v="978.08" u="1"/>
        <n v="1205.43" u="1"/>
        <n v="6630.14" u="1"/>
        <n v="11722.64" u="1"/>
        <n v="43.41" u="1"/>
        <n v="62.92" u="1"/>
        <n v="3143.5" u="1"/>
        <n v="23198.07" u="1"/>
        <n v="0.2" u="1"/>
        <n v="1512.32" u="1"/>
        <n v="10213.81" u="1"/>
        <n v="56.9" u="1"/>
        <n v="121.46" u="1"/>
        <n v="177.3" u="1"/>
        <n v="662.38" u="1"/>
        <n v="948.43" u="1"/>
        <n v="268.05" u="1"/>
        <n v="2665.79" u="1"/>
        <n v="31790.68" u="1"/>
        <n v="10.55" u="1"/>
        <n v="776.69" u="1"/>
        <n v="3544.29" u="1"/>
        <n v="4505.33" u="1"/>
        <n v="5368.69" u="1"/>
        <n v="1826.78" u="1"/>
        <n v="2333.2199999999998" u="1"/>
        <n v="91.72" u="1"/>
        <n v="136.97" u="1"/>
        <n v="5944.9" u="1"/>
        <n v="66.19" u="1"/>
        <n v="175.27" u="1"/>
        <n v="365.52" u="1"/>
        <n v="1418.3" u="1"/>
        <n v="5742.33" u="1"/>
        <n v="7264.52" u="1"/>
        <n v="14507.28" u="1"/>
        <n v="349.27" u="1"/>
        <n v="381.18" u="1"/>
        <n v="457.78" u="1"/>
        <n v="3388.12" u="1"/>
        <n v="23.74" u="1"/>
        <n v="174.68" u="1"/>
        <n v="201.66" u="1"/>
        <n v="279.06" u="1"/>
        <n v="1350.94" u="1"/>
        <n v="1729.91" u="1"/>
        <n v="2109.1999999999998" u="1"/>
        <n v="67.64" u="1"/>
        <n v="131.44999999999999" u="1"/>
        <n v="797.53" u="1"/>
        <n v="3496.67" u="1"/>
        <n v="10927.15" u="1"/>
        <n v="1873.18" u="1"/>
        <n v="45.29" u="1"/>
        <n v="623.42999999999995" u="1"/>
        <n v="6090.78" u="1"/>
        <n v="299.33999999999997" u="1"/>
        <n v="299.93" u="1"/>
        <n v="376.53" u="1"/>
        <n v="424.1" u="1"/>
        <n v="592.11" u="1"/>
        <n v="161.33000000000001" u="1"/>
        <n v="5715.92" u="1"/>
        <n v="6301.57" u="1"/>
        <n v="109.56" u="1"/>
        <n v="813.16" u="1"/>
        <n v="1485.54" u="1"/>
        <n v="5960.17" u="1"/>
        <n v="9278.2199999999993" u="1"/>
        <n v="19853.48" u="1"/>
        <n v="19897.5" u="1"/>
        <n v="31418.94" u="1"/>
        <n v="118669.03" u="1"/>
        <n v="1.95" u="1"/>
        <n v="78.37" u="1"/>
        <n v="145.08000000000001" u="1"/>
        <n v="253.59" u="1"/>
        <n v="413.65" u="1"/>
        <n v="5449.61" u="1"/>
        <n v="33.25" u="1"/>
        <n v="311.52999999999997" u="1"/>
        <n v="2639.38" u="1"/>
        <n v="2.19" u="1"/>
        <n v="140.15" u="1"/>
        <n v="4425.3599999999997" u="1"/>
        <n v="5035.03" u="1"/>
        <n v="6052.97" u="1"/>
        <n v="7867.4" u="1"/>
        <n v="15492.81" u="1"/>
        <n v="82688.289999999994" u="1"/>
        <n v="37.89" u="1"/>
        <n v="256.39" u="1"/>
        <n v="403.79" u="1"/>
        <n v="901.36" u="1"/>
        <n v="25.19" u="1"/>
        <n v="166.54" u="1"/>
        <n v="907.75" u="1"/>
        <n v="1524.37" u="1"/>
        <n v="3777.27" u="1"/>
        <n v="85556.68" u="1"/>
        <n v="185.69" u="1"/>
        <n v="6447.45" u="1"/>
        <n v="134.63" u="1"/>
        <n v="150.29" u="1"/>
        <n v="425.25" u="1"/>
        <n v="1374.02" u="1"/>
        <n v="2285.36" u="1"/>
        <n v="7117.68" u="1"/>
        <n v="7636.46" u="1"/>
        <n v="11380.06" u="1"/>
        <n v="188.59" u="1"/>
        <n v="408.41" u="1"/>
        <n v="777.75" u="1"/>
        <n v="1888.69" u="1"/>
        <n v="106637.38" u="1"/>
        <n v="376.5" u="1"/>
        <n v="43.98" u="1"/>
        <n v="789.35" u="1"/>
        <n v="1058.95" u="1"/>
        <n v="2591.15" u="1"/>
        <n v="26.82" u="1"/>
        <n v="163.92" u="1"/>
        <n v="359.66" u="1"/>
        <n v="2939.84" u="1"/>
        <n v="2145.31" u="1"/>
        <n v="2950.26" u="1"/>
        <n v="9523.42" u="1"/>
        <n v="120.43" u="1"/>
        <n v="248.35" u="1"/>
        <n v="349.21" u="1"/>
        <n v="542.67999999999995" u="1"/>
        <n v="54.28" u="1"/>
        <n v="108.39" u="1"/>
        <n v="332.96" u="1"/>
        <n v="619.28" u="1"/>
        <n v="1014.43" u="1"/>
        <n v="5979.31" u="1"/>
        <n v="11547.47" u="1"/>
        <n v="14298.44" u="1"/>
        <n v="239.93" u="1"/>
        <n v="517.75" u="1"/>
        <n v="727.2" u="1"/>
        <n v="1516.68" u="1"/>
        <n v="7953.41" u="1"/>
        <n v="516.57000000000005" u="1"/>
        <n v="1373.9" u="1"/>
        <n v="134.32" u="1"/>
        <n v="208.02" u="1"/>
        <n v="847.9" u="1"/>
        <n v="16816.3" u="1"/>
        <n v="8.39" u="1"/>
        <n v="1539.88" u="1"/>
        <n v="7674.53" u="1"/>
        <n v="191.77" u="1"/>
        <n v="3641.7" u="1"/>
        <n v="164.2" u="1"/>
        <n v="218.75" u="1"/>
        <n v="967.42" u="1"/>
        <n v="4277.3" u="1"/>
        <n v="288.83" u="1"/>
        <n v="1287.45" u="1"/>
        <n v="1342.52" u="1"/>
        <n v="1350.09" u="1"/>
        <n v="2658.76" u="1"/>
        <n v="3386.42" u="1"/>
        <n v="4663.5600000000004" u="1"/>
        <n v="5605.19" u="1"/>
        <n v="8526.58" u="1"/>
        <n v="13240.25" u="1"/>
        <n v="16492.87" u="1"/>
        <n v="221.65" u="1"/>
        <n v="327.72" u="1"/>
        <n v="794.5" u="1"/>
        <n v="1942.54" u="1"/>
        <n v="2804.88" u="1"/>
        <n v="7226.49" u="1"/>
        <n v="12085.39" u="1"/>
        <n v="26130.95" u="1"/>
        <n v="365.43" u="1"/>
        <n v="721.93" u="1"/>
        <n v="2311.0500000000002" u="1"/>
        <n v="3038.71" u="1"/>
        <n v="4502.67" u="1"/>
        <n v="42.67" u="1"/>
        <n v="7998.96" u="1"/>
        <n v="728.32" u="1"/>
        <n v="767.21" u="1"/>
        <n v="5136.3100000000004" u="1"/>
        <n v="170" u="1"/>
        <n v="624.42999999999995" u="1"/>
        <n v="2071.89" u="1"/>
        <n v="462.9" u="1"/>
        <n v="1534.55" u="1"/>
        <n v="1672.61" u="1"/>
        <n v="3640.48" u="1"/>
        <n v="5374.25" u="1"/>
        <n v="6491.3" u="1"/>
        <n v="643.6" u="1"/>
        <n v="814.16" u="1"/>
        <n v="854.23" u="1"/>
        <n v="1487.54" u="1"/>
        <n v="3812.16" u="1"/>
        <n v="7257.51" u="1"/>
        <n v="929.65" u="1"/>
        <n v="19636.78" u="1"/>
        <n v="359.6" u="1"/>
        <n v="1196.77" u="1"/>
        <n v="1482.82" u="1"/>
        <n v="9881.83" u="1"/>
        <n v="83.86" u="1"/>
        <n v="716.66" u="1"/>
        <n v="5052.47" u="1"/>
        <n v="7262.6" u="1"/>
        <n v="576.24" u="1"/>
        <n v="2283.66" u="1"/>
        <n v="3828.28" u="1"/>
        <n v="6220.64" u="1"/>
        <n v="221.34" u="1"/>
        <n v="6685.17" u="1"/>
        <n v="85.31" u="1"/>
        <n v="197.26" u="1"/>
        <n v="333.49" u="1"/>
        <n v="457.66" u="1"/>
        <n v="2.96" u="1"/>
        <n v="23.19" u="1"/>
        <n v="2444.92" u="1"/>
        <n v="17545.64" u="1"/>
        <n v="17.350000000000001" u="1"/>
        <n v="142.71" u="1"/>
        <n v="339.29" u="1"/>
        <n v="881.46" u="1"/>
        <n v="568.12" u="1"/>
        <n v="1757.84" u="1"/>
        <n v="2461.04" u="1"/>
        <n v="268.49" u="1"/>
        <n v="930.77" u="1"/>
        <n v="2835.29" u="1"/>
        <n v="12819.88" u="1"/>
        <n v="32412.71" u="1"/>
        <n v="64.849999999999994" u="1"/>
        <n v="96.04" u="1"/>
        <n v="123.02" u="1"/>
        <n v="375.82" u="1"/>
        <n v="8.08" u="1"/>
        <n v="642.36" u="1"/>
        <n v="2392.58" u="1"/>
        <n v="5098.0200000000004" u="1"/>
        <n v="30.66" u="1"/>
        <n v="3634.91" u="1"/>
        <n v="6060.49" u="1"/>
        <n v="902.3" u="1"/>
        <n v="1874.45" u="1"/>
        <n v="2387.86" u="1"/>
        <n v="2751.69" u="1"/>
        <n v="2819.54" u="1"/>
        <n v="5800.49" u="1"/>
        <n v="221.62" u="1"/>
        <n v="1071.8599999999999" u="1"/>
        <n v="2553.84" u="1"/>
        <n v="5909.04" u="1"/>
        <n v="349.12" u="1"/>
        <n v="332.87" u="1"/>
        <n v="495.93" u="1"/>
        <n v="2178.98" u="1"/>
        <n v="5476.75" u="1"/>
        <n v="57912.94" u="1"/>
        <n v="18.8" u="1"/>
        <n v="50.28" u="1"/>
        <n v="285.3" u="1"/>
        <n v="479.09" u="1"/>
        <n v="594.16999999999996" u="1"/>
        <n v="625.49" u="1"/>
        <n v="2189.4" u="1"/>
        <n v="3167.62" u="1"/>
        <n v="223.93" u="1"/>
        <n v="917.93" u="1"/>
        <n v="3037.62" u="1"/>
        <n v="778.69" u="1"/>
        <n v="2043.77" u="1"/>
        <n v="64.989999999999995" u="1"/>
        <n v="267.87" u="1"/>
        <n v="290.51" u="1"/>
        <n v="1060.83" u="1"/>
        <n v="3349.72" u="1"/>
        <n v="28702.39" u="1"/>
        <n v="1053.26" u="1"/>
        <n v="5348.1" u="1"/>
        <n v="1640.5" u="1"/>
        <n v="1708.35" u="1"/>
        <n v="2475.33" u="1"/>
        <n v="3754.25" u="1"/>
        <n v="21266.81" u="1"/>
        <n v="57841.760000000002" u="1"/>
        <n v="248.88" u="1"/>
        <n v="4040.79" u="1"/>
        <n v="941.13" u="1"/>
        <n v="1445.5" u="1"/>
        <n v="1674.12" u="1"/>
        <n v="3344.39" u="1"/>
        <n v="5851.13" u="1"/>
        <n v="9953.7800000000007" u="1"/>
        <n v="441.94" u="1"/>
        <n v="1300.3599999999999" u="1"/>
        <n v="393.78" u="1"/>
        <n v="1614.33" u="1"/>
        <n v="1889.96" u="1"/>
        <n v="3385.09" u="1"/>
        <n v="7544.39" u="1"/>
        <n v="90.66" u="1"/>
        <n v="65.13" u="1"/>
        <n v="393.19" u="1"/>
        <n v="708.42" u="1"/>
        <n v="964.33" u="1"/>
        <n v="1484.33" u="1"/>
        <n v="1611.97" u="1"/>
        <n v="27.9" u="1"/>
        <n v="48.97" u="1"/>
        <n v="267.83999999999997" u="1"/>
        <n v="430.9" u="1"/>
        <n v="1260.92" u="1"/>
        <n v="3552.05" u="1"/>
        <n v="0.84" u="1"/>
        <n v="105.6" u="1"/>
        <n v="2526.8200000000002" u="1"/>
        <n v="3437.19" u="1"/>
        <n v="62.46" u="1"/>
        <n v="360.1" u="1"/>
        <n v="967.18" u="1"/>
        <n v="237.84" u="1"/>
        <n v="273.64" u="1"/>
        <n v="540.71" u="1"/>
        <n v="934.68" u="1"/>
        <n v="229.42" u="1"/>
        <n v="327.60000000000002" u="1"/>
        <n v="552.30999999999995" u="1"/>
        <n v="1012.46" u="1"/>
        <n v="7088.87" u="1"/>
        <n v="9576.0499999999993" u="1"/>
        <n v="388.54" u="1"/>
        <n v="69976.649999999994" u="1"/>
        <n v="838.36" u="1"/>
        <n v="4784.72" u="1"/>
        <n v="6578.31" u="1"/>
        <n v="26360.04" u="1"/>
        <n v="154480.39000000001" u="1"/>
        <n v="41.57" u="1"/>
        <n v="150.79" u="1"/>
        <n v="704.33" u="1"/>
        <n v="4440.1400000000003" u="1"/>
        <n v="23775" u="1"/>
        <n v="77.31" u="1"/>
        <n v="502.26" u="1"/>
        <n v="1245.17" u="1"/>
        <n v="2105.9299999999998" u="1"/>
        <n v="104.29" u="1"/>
        <n v="284.64999999999998" u="1"/>
        <n v="23553.119999999999" u="1"/>
        <n v="2422.75" u="1"/>
        <n v="3.73" u="1"/>
        <n v="211.14" u="1"/>
        <n v="361.25" u="1"/>
        <n v="1138.3699999999999" u="1"/>
        <n v="3140.97" u="1"/>
        <n v="3645.22" u="1"/>
        <n v="4774.0600000000004" u="1"/>
        <n v="10940" u="1"/>
        <n v="23.51" u="1"/>
        <n v="2651.86" u="1"/>
        <n v="78955.600000000006" u="1"/>
        <n v="101.53" u="1"/>
        <n v="1437.2" u="1"/>
        <n v="10216.209999999999" u="1"/>
        <n v="12794.89" u="1"/>
        <n v="22188.11" u="1"/>
        <n v="1931.52" u="1"/>
        <n v="7662.64" u="1"/>
        <n v="334.55" u="1"/>
        <n v="420.42" u="1"/>
        <n v="7294.09" u="1"/>
        <n v="22.82" u="1"/>
        <n v="186.47" u="1"/>
        <n v="349.62" u="1"/>
        <n v="372.26" u="1"/>
        <n v="953.79" u="1"/>
        <n v="1156.8499999999999" u="1"/>
        <n v="519.75" u="1"/>
        <n v="1756.87" u="1"/>
        <n v="4018.86" u="1"/>
        <n v="7278.34" u="1"/>
        <n v="170.22" u="1"/>
        <n v="285.8" u="1"/>
        <n v="1749.3" u="1"/>
        <n v="19854.73" u="1"/>
        <n v="463.93" u="1"/>
        <n v="1684.3" u="1"/>
        <n v="2214.2399999999998" u="1"/>
        <n v="4647.32" u="1"/>
        <n v="13.48" u="1"/>
        <n v="37.43" u="1"/>
        <n v="82.52" u="1"/>
        <n v="268.37" u="1"/>
        <n v="431.43" u="1"/>
        <n v="2307.65" u="1"/>
        <n v="50.92" u="1"/>
        <n v="227.08" u="1"/>
        <n v="861.5" u="1"/>
        <n v="3577.13" u="1"/>
        <n v="3717.55" u="1"/>
        <n v="3732.69" u="1"/>
        <n v="8405.17" u="1"/>
        <n v="115.16" u="1"/>
        <n v="6182.87" u="1"/>
        <n v="16.11" u="1"/>
        <n v="4636.66" u="1"/>
        <n v="9937.59" u="1"/>
        <n v="1868.76" u="1"/>
        <n v="49496.14" u="1"/>
        <n v="85.42" u="1"/>
        <n v="98.91" u="1"/>
        <n v="104.57" u="1"/>
        <n v="388.48" u="1"/>
        <n v="1234.51" u="1"/>
        <n v="5007.17" u="1"/>
        <n v="6326.79" u="1"/>
        <n v="7833.23" u="1"/>
        <n v="11.63" u="1"/>
        <n v="73.38" u="1"/>
        <n v="697.82" u="1"/>
        <n v="780.81" u="1"/>
        <n v="1884.39" u="1"/>
        <n v="2052.7399999999998" u="1"/>
        <n v="6851.88" u="1"/>
        <n v="31488.32" u="1"/>
        <n v="4.2300000000000004" u="1"/>
        <n v="118.06" u="1"/>
        <n v="664.14" u="1"/>
        <n v="5800.48" u="1"/>
        <n v="9648" u="1"/>
        <n v="34.67" u="1"/>
        <n v="409.35" u="1"/>
        <n v="3488.2" u="1"/>
        <n v="7310.1" u="1"/>
        <n v="208.21" u="1"/>
        <n v="323.48" u="1"/>
        <n v="2281.85" u="1"/>
        <n v="9479.6299999999992" u="1"/>
        <n v="145.83000000000001" u="1"/>
        <n v="415.74" u="1"/>
        <n v="25.9" u="1"/>
        <n v="137.41" u="1"/>
        <n v="70.62" u="1"/>
        <n v="238.09" u="1"/>
        <n v="1655.16" u="1"/>
        <n v="8036.54" u="1"/>
        <n v="111.09" u="1"/>
        <n v="328.1" u="1"/>
        <n v="49.61" u="1"/>
        <n v="350.74" u="1"/>
        <n v="979.78" u="1"/>
        <n v="3929.69" u="1"/>
        <n v="8688.92" u="1"/>
        <n v="372.79" u="1"/>
        <n v="112.54" u="1"/>
        <n v="1239.5999999999999" u="1"/>
        <n v="1598.22" u="1"/>
        <n v="2661.19" u="1"/>
        <n v="4952.3900000000003" u="1"/>
        <n v="17711.98" u="1"/>
        <n v="26864.79" u="1"/>
        <n v="224.74" u="1"/>
        <n v="991.38" u="1"/>
        <n v="1176.96" u="1"/>
        <n v="3035.44" u="1"/>
        <n v="15927.76" u="1"/>
        <n v="25786.240000000002" u="1"/>
        <n v="113.99" u="1"/>
        <n v="162.36000000000001" u="1"/>
        <n v="189.34" u="1"/>
        <n v="448.21" u="1"/>
        <n v="1696.84" u="1"/>
        <n v="65.099999999999994" u="1"/>
        <n v="376.82" u="1"/>
        <n v="1120.02" u="1"/>
        <n v="2489.88" u="1"/>
        <n v="536.44000000000005" u="1"/>
        <n v="1938.24" u="1"/>
        <n v="4823.74" u="1"/>
        <n v="13777.71" u="1"/>
        <n v="36.19" u="1"/>
        <n v="3211.23" u="1"/>
        <n v="13.17" u="1"/>
        <n v="116.89" u="1"/>
        <n v="726.17" u="1"/>
        <n v="2827.54" u="1"/>
        <n v="4506.3100000000004" u="1"/>
        <n v="8888.6200000000008" u="1"/>
        <n v="11470.43" u="1"/>
        <n v="12846.31" u="1"/>
        <n v="5" u="1"/>
        <n v="93.53" u="1"/>
        <n v="140.59" u="1"/>
        <n v="178.89" u="1"/>
        <n v="2401.56" u="1"/>
        <n v="4327.71" u="1"/>
        <n v="29.67" u="1"/>
        <n v="1733.31" u="1"/>
        <n v="62821.43" u="1"/>
        <n v="100.64" u="1"/>
        <n v="426.13" u="1"/>
        <n v="627.49" u="1"/>
        <n v="35625.800000000003" u="1"/>
        <n v="90.77" u="1"/>
        <n v="2754.36" u="1"/>
        <n v="51.13" u="1"/>
        <n v="824.79" u="1"/>
        <n v="1829.57" u="1"/>
        <n v="3143.75" u="1"/>
        <n v="4618.7299999999996" u="1"/>
        <n v="39.450000000000003" u="1"/>
        <n v="130.13999999999999" u="1"/>
        <n v="5119.8500000000004" u="1"/>
        <n v="469.64" u="1"/>
        <n v="4464.1499999999996" u="1"/>
        <n v="5892.32" u="1"/>
        <n v="58.6" u="1"/>
        <n v="6559.42" u="1"/>
        <n v="10074.709999999999" u="1"/>
        <n v="322070.45" u="1"/>
        <n v="1075.25" u="1"/>
        <n v="160.02000000000001" u="1"/>
        <n v="89.46" u="1"/>
        <n v="213.98" u="1"/>
        <n v="1085.67" u="1"/>
        <n v="1512.14" u="1"/>
        <n v="2484.31" u="1"/>
        <n v="4130.97" u="1"/>
        <n v="661.11" u="1"/>
        <n v="2971.83" u="1"/>
        <n v="4822.04" u="1"/>
        <n v="2743.7" u="1"/>
        <n v="19111.5" u="1"/>
        <n v="711.6" u="1"/>
        <n v="4058.6" u="1"/>
        <n v="181.48" u="1"/>
        <n v="679.1" u="1"/>
        <n v="22304.51" u="1"/>
        <n v="5.77" u="1"/>
        <n v="748.13" u="1"/>
        <n v="105.85" u="1"/>
        <n v="200.04" u="1"/>
        <n v="746.95" u="1"/>
        <n v="893.76" u="1"/>
        <n v="1633.96" u="1"/>
        <n v="6236.42" u="1"/>
        <n v="6692.68" u="1"/>
        <n v="399.4" u="1"/>
        <n v="619.30999999999995" u="1"/>
        <n v="4717.3599999999997" u="1"/>
        <n v="10258.66" u="1"/>
        <n v="129.83000000000001" u="1"/>
        <n v="681.95" u="1"/>
        <n v="1145.3399999999999" u="1"/>
        <n v="2957.06" u="1"/>
        <n v="40.97" u="1"/>
        <n v="1150.55" u="1"/>
        <n v="4390.49" u="1"/>
        <n v="8.7799999999999994" u="1"/>
        <n v="63.31" u="1"/>
        <n v="988.35" u="1"/>
        <n v="2238.23" u="1"/>
        <n v="3314.58" u="1"/>
        <n v="4827.87" u="1"/>
        <n v="5138.99" u="1"/>
        <n v="48.44" u="1"/>
        <n v="77.56" u="1"/>
        <n v="143.46" u="1"/>
        <n v="558.34" u="1"/>
        <n v="1683.21" u="1"/>
        <n v="6182.86" u="1"/>
        <n v="6659.96" u="1"/>
        <n v="23.21" u="1"/>
        <n v="2177.06" u="1"/>
        <n v="6457.39" u="1"/>
        <n v="308.29000000000002" u="1"/>
        <n v="5409.17" u="1"/>
        <n v="33.57" u="1"/>
        <n v="1912.32" u="1"/>
        <n v="275.79000000000002" u="1"/>
        <n v="291.45" u="1"/>
        <n v="1134.8" u="1"/>
        <n v="3247.1" u="1"/>
        <n v="7051.31" u="1"/>
        <n v="7769.53" u="1"/>
        <n v="22.52" u="1"/>
        <n v="93.95" u="1"/>
        <n v="195.39" u="1"/>
        <n v="329.75" u="1"/>
        <n v="611.67999999999995" u="1"/>
        <n v="1280.43" u="1"/>
        <n v="230.2" u="1"/>
        <n v="797.38" u="1"/>
        <n v="4021.16" u="1"/>
        <n v="14065.11" u="1"/>
        <n v="1506.69" u="1"/>
        <n v="3070.09" u="1"/>
        <n v="12.17" u="1"/>
        <n v="910.51" u="1"/>
        <n v="91.19" u="1"/>
        <n v="1524.68" u="1"/>
        <n v="5159.3500000000004" u="1"/>
        <n v="5887.01" u="1"/>
        <n v="1971.5" u="1"/>
        <n v="750.37" u="1"/>
        <n v="2685.79" u="1"/>
        <n v="86.98" u="1"/>
        <n v="340.17" u="1"/>
        <n v="448.09" u="1"/>
        <n v="1981.92" u="1"/>
        <n v="2949.9" u="1"/>
        <n v="7289.99" u="1"/>
        <n v="44.3" u="1"/>
        <n v="25606.959999999999" u="1"/>
        <n v="146.05000000000001" u="1"/>
        <n v="307.08" u="1"/>
        <n v="1626.15" u="1"/>
        <n v="1771.78" u="1"/>
        <n v="6722" u="1"/>
        <n v="36912.589999999997" u="1"/>
        <n v="62207.86" u="1"/>
        <n v="3693.68" u="1"/>
        <n v="19378.099999999999" u="1"/>
        <n v="64117.05" u="1"/>
        <n v="18.13" u="1"/>
        <n v="203.5" u="1"/>
        <n v="297.81" u="1"/>
        <n v="758.43" u="1"/>
        <n v="1363.3" u="1"/>
        <n v="4154.72" u="1"/>
        <n v="11485.47" u="1"/>
        <n v="727.11" u="1"/>
        <n v="3069.85" u="1"/>
        <n v="4767.5200000000004" u="1"/>
        <n v="14338.68" u="1"/>
        <n v="18223.240000000002" u="1"/>
        <n v="214.23" u="1"/>
        <n v="104.82" u="1"/>
        <n v="144.02000000000001" u="1"/>
        <n v="815.31" u="1"/>
        <n v="1110.8699999999999" u="1"/>
        <n v="59.24" u="1"/>
        <n v="73.63" u="1"/>
        <n v="2107.75" u="1"/>
        <n v="3547.93" u="1"/>
        <n v="5572.23" u="1"/>
        <n v="6861.57" u="1"/>
        <n v="8.4700000000000006" u="1"/>
        <n v="135.6" u="1"/>
        <n v="743.92" u="1"/>
        <n v="200.88" u="1"/>
        <n v="525.72" u="1"/>
        <n v="633.64" u="1"/>
        <n v="69.42" u="1"/>
        <n v="2342.56" u="1"/>
        <n v="60.69" u="1"/>
        <n v="1568.6" u="1"/>
        <n v="3683.02" u="1"/>
        <n v="9112.75" u="1"/>
        <n v="94634.25" u="1"/>
        <n v="168.38" u="1"/>
        <n v="275.14" u="1"/>
        <n v="453.86" u="1"/>
        <n v="14178.05" u="1"/>
        <n v="176.21" u="1"/>
        <n v="281.52999999999997" u="1"/>
        <n v="2191.11" u="1"/>
        <n v="3927.27" u="1"/>
        <n v="85.81" u="1"/>
        <n v="280.94" u="1"/>
        <n v="334.9" u="1"/>
        <n v="1162.97" u="1"/>
        <n v="388.86" u="1"/>
        <n v="700.94" u="1"/>
        <n v="2554.33" u="1"/>
        <n v="3168.72" u="1"/>
        <n v="87.26" u="1"/>
        <n v="465.46" u="1"/>
        <n v="1032.97" u="1"/>
        <n v="1100.82" u="1"/>
        <n v="1180.96" u="1"/>
        <n v="7984.45" u="1"/>
        <n v="8211.1" u="1"/>
        <n v="23457.16" u="1"/>
        <n v="138.78" u="1"/>
        <n v="819.28" u="1"/>
        <n v="7162.77" u="1"/>
        <n v="146.61000000000001" u="1"/>
        <n v="749.07" u="1"/>
        <n v="4510.91" u="1"/>
        <n v="49.08" u="1"/>
        <n v="5130.0200000000004" u="1"/>
        <n v="5682.26" u="1"/>
        <n v="8021.78" u="1"/>
        <n v="8166.92" u="1"/>
        <n v="329.07" u="1"/>
        <n v="352.3" u="1"/>
        <n v="438.17" u="1"/>
        <n v="1307.99" u="1"/>
        <n v="5165.3900000000003" u="1"/>
        <n v="56.55" u="1"/>
        <n v="351.71" u="1"/>
        <n v="881.37" u="1"/>
        <n v="14225.03" u="1"/>
        <n v="160.24" u="1"/>
        <n v="663.17" u="1"/>
        <n v="2590.6799999999998" u="1"/>
        <n v="112.93" u="1"/>
        <n v="319.20999999999998" u="1"/>
        <n v="1170.42" u="1"/>
        <n v="1328.83" u="1"/>
        <n v="395.81" u="1"/>
        <n v="4056.42" u="1"/>
        <n v="4572.21" u="1"/>
        <n v="4704.78" u="1"/>
        <n v="135.57" u="1"/>
        <n v="146.88999999999999" u="1"/>
        <n v="251.91" u="1"/>
        <n v="325.01" u="1"/>
        <n v="1620.09" u="1"/>
        <n v="2253.39" u="1"/>
        <n v="3447.73" u="1"/>
        <n v="959.64" u="1"/>
        <n v="2590.0700000000002" u="1"/>
        <n v="3104.74" u="1"/>
        <n v="3427.87" u="1"/>
        <n v="3864.27" u="1"/>
        <n v="123.66" u="1"/>
        <n v="2138.5300000000002" u="1"/>
        <n v="4432.16" u="1"/>
        <n v="10093.4" u="1"/>
        <n v="78.98" u="1"/>
        <n v="92.47" u="1"/>
        <n v="362.72" u="1"/>
        <n v="716.51" u="1"/>
        <n v="1628.15" u="1"/>
        <n v="2304.5100000000002" u="1"/>
        <n v="8564.9" u="1"/>
        <n v="40.299999999999997" u="1"/>
        <n v="219.41" u="1"/>
        <n v="260.01" u="1"/>
        <n v="1786.56" u="1"/>
        <n v="1926.98" u="1"/>
        <n v="2970.02" u="1"/>
        <n v="3068.15" u="1"/>
        <n v="3301.98" u="1"/>
        <n v="80174.880000000005" u="1"/>
        <n v="9.32" u="1"/>
        <n v="7646.44" u="1"/>
        <n v="10579.46" u="1"/>
        <n v="34.28" u="1"/>
        <n v="3297.26" u="1"/>
        <n v="47.77" u="1"/>
        <n v="1541.7" u="1"/>
        <n v="6855.04" u="1"/>
        <n v="9261.7999999999993" u="1"/>
        <n v="9766.0499999999993" u="1"/>
        <n v="20145.45" u="1"/>
        <n v="32247.45" u="1"/>
        <n v="179.08" u="1"/>
        <n v="190.4" u="1"/>
        <n v="3313.38" u="1"/>
        <n v="41.75" u="1"/>
        <n v="143.68" u="1"/>
        <n v="252.19" u="1"/>
        <n v="427.1" u="1"/>
        <n v="668.32" u="1"/>
        <n v="2907.26" u="1"/>
        <n v="32.9" u="1"/>
        <n v="851.66" u="1"/>
        <n v="3094.08" u="1"/>
        <n v="4477.71" u="1"/>
        <n v="0.17" u="1"/>
        <n v="46.39" u="1"/>
        <n v="2419.13" u="1"/>
        <n v="4019.59" u="1"/>
        <n v="8924.27" u="1"/>
        <n v="96751.05" u="1"/>
        <n v="106.1" u="1"/>
        <n v="1567.75" u="1"/>
        <n v="4634.25" u="1"/>
        <n v="23.6" u="1"/>
        <n v="537.14" u="1"/>
        <n v="2091.2800000000002" u="1"/>
        <n v="4712.5200000000004" u="1"/>
        <n v="7867.41" u="1"/>
        <n v="53.86" u="1"/>
        <n v="56.69" u="1"/>
        <n v="275.64" u="1"/>
        <n v="876.04" u="1"/>
        <n v="31.76" u="1"/>
        <n v="7289.98" u="1"/>
        <n v="76.36" u="1"/>
        <n v="4566.16" u="1"/>
        <n v="405.61" u="1"/>
        <n v="482.8" u="1"/>
        <n v="995.56" u="1"/>
        <n v="4526.4399999999996" u="1"/>
        <n v="4894.99" u="1"/>
        <n v="7872.5" u="1"/>
        <n v="8268.09" u="1"/>
        <n v="23558.42" u="1"/>
        <n v="136.13" u="1"/>
        <n v="529.02" u="1"/>
        <n v="1744.64" u="1"/>
        <n v="1892.63" u="1"/>
        <n v="5081.8100000000004" u="1"/>
        <n v="6171.71" u="1"/>
        <n v="7312.78" u="1"/>
        <n v="8412.01" u="1"/>
        <n v="55.31" u="1"/>
        <n v="10.86" u="1"/>
        <n v="46.46" u="1"/>
        <n v="79.260000000000005" u="1"/>
        <n v="87.09" u="1"/>
        <n v="139.03" u="1"/>
        <n v="1351.79" u="1"/>
        <n v="2532.16" u="1"/>
        <n v="2927.86" u="1"/>
        <n v="6155.96" u="1"/>
        <n v="92.75" u="1"/>
        <n v="363.25" u="1"/>
        <n v="826.67" u="1"/>
        <n v="5923.11" u="1"/>
        <n v="20279.54" u="1"/>
        <n v="1781.11" u="1"/>
        <n v="5071.1499999999996" u="1"/>
        <n v="7206.14" u="1"/>
        <n v="83490.259999999995" u="1"/>
        <n v="133.51" u="1"/>
        <n v="27.37" u="1"/>
        <n v="89.99" u="1"/>
        <n v="222.87" u="1"/>
        <n v="476.97" u="1"/>
        <n v="516.17999999999995" u="1"/>
        <n v="8678.5300000000007" u="1"/>
        <n v="39.06" u="1"/>
        <n v="225.77" u="1"/>
        <n v="770.91" u="1"/>
        <n v="1260.6199999999999" u="1"/>
        <n v="2517.39" u="1"/>
        <n v="9668.15" u="1"/>
        <n v="481.59" u="1"/>
        <n v="1105.06" u="1"/>
        <n v="1840.29" u="1"/>
        <n v="17620.36" u="1"/>
        <n v="21731.46" u="1"/>
        <n v="348425.75" u="1"/>
        <n v="4549.93" u="1"/>
        <n v="46.53" u="1"/>
        <n v="100.72" u="1"/>
        <n v="960.64" u="1"/>
        <n v="2817.48" u="1"/>
        <n v="18093.900000000001" u="1"/>
        <n v="22326.12" u="1"/>
        <n v="23257.52" u="1"/>
        <n v="62.85" u="1"/>
        <n v="2361.2199999999998" u="1"/>
        <n v="2661.92" u="1"/>
        <n v="5817.21" u="1"/>
        <n v="6765.15" u="1"/>
        <n v="220.25" u="1"/>
        <n v="228.08" u="1"/>
        <n v="1203.68" u="1"/>
        <n v="1785.71" u="1"/>
        <n v="20.66" u="1"/>
        <n v="177.02" u="1"/>
        <n v="2382.06" u="1"/>
        <n v="149.44999999999999" u="1"/>
        <n v="211.83" u="1"/>
        <n v="352.77" u="1"/>
        <n v="20157.09" u="1"/>
        <n v="259.92" u="1"/>
        <n v="103.62" u="1"/>
        <n v="588.69000000000005" u="1"/>
        <n v="105.07" u="1"/>
        <n v="389.89" u="1"/>
        <n v="412.53" u="1"/>
        <n v="5407.72" u="1"/>
        <n v="9664.06" u="1"/>
        <n v="68.22" u="1"/>
        <n v="112.9" u="1"/>
        <n v="287.77" u="1"/>
        <n v="373.64" u="1"/>
        <n v="1603.98" u="1"/>
        <n v="2183.6" u="1"/>
        <n v="2396.59" u="1"/>
        <n v="3109.11" u="1"/>
        <n v="5516.27" u="1"/>
        <n v="118.56" u="1"/>
        <n v="5832.48" u="1"/>
        <n v="22.29" u="1"/>
        <n v="3353.36" u="1"/>
        <n v="9674.24" u="1"/>
        <n v="127.84" u="1"/>
        <n v="270.93" u="1"/>
        <n v="487.95" u="1"/>
        <n v="2282.71" u="1"/>
        <n v="7024.67" u="1"/>
        <n v="56751.4" u="1"/>
        <n v="51.24" u="1"/>
        <n v="158.15" u="1"/>
        <n v="400.9" u="1"/>
        <n v="755.16" u="1"/>
        <n v="3691.02" u="1"/>
        <n v="6362.66" u="1"/>
        <n v="660.02" u="1"/>
        <n v="12017.63" u="1"/>
        <n v="176.71" u="1"/>
        <n v="259.89" u="1"/>
        <n v="3348.03" u="1"/>
        <n v="15493.08" u="1"/>
        <n v="352.74" u="1"/>
        <n v="1028.9100000000001" u="1"/>
        <n v="4949.0200000000004" u="1"/>
        <n v="9975.39" u="1"/>
        <n v="29.76" u="1"/>
        <n v="625.16" u="1"/>
        <n v="65599.19" u="1"/>
        <n v="152.04" u="1"/>
        <n v="374.2" u="1"/>
        <n v="428.75" u="1"/>
        <n v="701.76" u="1"/>
        <n v="6020.04" u="1"/>
        <n v="78494.070000000007" u="1"/>
        <n v="1255.17" u="1"/>
        <n v="2843.17" u="1"/>
        <n v="15880.03" u="1"/>
        <n v="48.48" u="1"/>
        <n v="114.49" u="1"/>
        <n v="326.04000000000002" u="1"/>
        <n v="574.12" u="1"/>
        <n v="854.96" u="1"/>
        <n v="6837.37" u="1"/>
        <n v="236.47" u="1"/>
        <n v="783.57" u="1"/>
        <n v="1054.96" u="1"/>
        <n v="115.94" u="1"/>
        <n v="617.04" u="1"/>
        <n v="751.07" u="1"/>
        <n v="138.69" u="1"/>
        <n v="763.85" u="1"/>
        <n v="2807.56" u="1"/>
        <n v="2812.28" u="1"/>
        <n v="385.21" u="1"/>
        <n v="1663.04" u="1"/>
        <n v="19284.849999999999" u="1"/>
        <n v="28.38" u="1"/>
        <n v="176.99" u="1"/>
        <n v="909.48" u="1"/>
        <n v="9284.58" u="1"/>
        <n v="17312.66" u="1"/>
        <n v="11.02" u="1"/>
        <n v="499.52" u="1"/>
        <n v="876.98" u="1"/>
        <n v="1738.46" u="1"/>
        <n v="3077.37" u="1"/>
        <n v="63.42" u="1"/>
        <n v="282.5" u="1"/>
        <n v="1686.24" u="1"/>
        <n v="2734.38" u="1"/>
        <n v="10070.41" u="1"/>
        <n v="30909.22" u="1"/>
        <n v="1.73" u="1"/>
        <n v="217.6" u="1"/>
        <n v="303.37" u="1"/>
        <n v="791.08" u="1"/>
        <n v="931.5" u="1"/>
        <n v="1566.66" u="1"/>
        <n v="16613.150000000001" u="1"/>
        <n v="572.88" u="1"/>
        <n v="1920.56" u="1"/>
        <n v="4143.3500000000004" u="1"/>
        <n v="4894.9799999999996" u="1"/>
        <n v="309.17" u="1"/>
        <n v="540.38" u="1"/>
        <n v="1561.94" u="1"/>
        <n v="56.02" u="1"/>
        <n v="401.43" u="1"/>
        <n v="3695.26" u="1"/>
        <n v="9142.83" u="1"/>
        <n v="9589.65" u="1"/>
        <n v="50611.53" u="1"/>
        <n v="239.06" u="1"/>
        <n v="5458.62" u="1"/>
        <n v="49188.4" u="1"/>
        <n v="18.66" u="1"/>
        <n v="314.38" u="1"/>
        <n v="1246.8699999999999" u="1"/>
        <n v="2926.29" u="1"/>
        <n v="63.49" u="1"/>
        <n v="1372.15" u="1"/>
        <n v="5114.04" u="1"/>
        <n v="5.62" u="1"/>
        <n v="281.88" u="1"/>
        <n v="663.93" u="1"/>
        <n v="23069.02" u="1"/>
        <n v="171.75" u="1"/>
        <n v="444.35" u="1"/>
        <n v="2576.9899999999998" u="1"/>
        <n v="128.52000000000001" u="1"/>
        <n v="2265.87" u="1"/>
        <n v="3118.81" u="1"/>
        <n v="4469.74" u="1"/>
        <n v="163.33000000000001" u="1"/>
        <n v="174.65" u="1"/>
        <n v="606.5" u="1"/>
        <n v="247.76" u="1"/>
        <n v="1558.97" u="1"/>
        <n v="4318.29" u="1"/>
        <n v="31.46" u="1"/>
        <n v="139.25" u="1"/>
        <n v="228.61" u="1"/>
        <n v="827.55" u="1"/>
        <n v="56.09" u="1"/>
        <n v="112.01" u="1"/>
        <n v="540.32000000000005" u="1"/>
        <n v="1065.1400000000001" u="1"/>
        <n v="762.55" u="1"/>
        <n v="3477.31" u="1"/>
        <n v="9576.07" u="1"/>
        <n v="94.31" u="1"/>
        <n v="1221.19" u="1"/>
        <n v="5898.65" u="1"/>
        <n v="172.03" u="1"/>
        <n v="1387.17" u="1"/>
        <n v="1457.38" u="1"/>
        <n v="4240.76" u="1"/>
        <n v="82087.240000000005" u="1"/>
        <n v="531.02" u="1"/>
        <n v="2608.62" u="1"/>
        <n v="2753.76" u="1"/>
        <n v="2119.5100000000002" u="1"/>
        <n v="2202.5" u="1"/>
        <n v="14.79" u="1"/>
        <n v="136.04" u="1"/>
        <n v="4032.07" u="1"/>
        <n v="4363.84" u="1"/>
        <n v="11.87" u="1"/>
        <n v="182.17" u="1"/>
        <n v="310.29000000000002" u="1"/>
        <n v="1285.58" u="1"/>
        <n v="3788.8" u="1"/>
        <n v="212.64" u="1"/>
        <n v="255.87" u="1"/>
        <n v="967.91" u="1"/>
        <n v="969.09" u="1"/>
        <n v="2592.87" u="1"/>
        <n v="75.3" u="1"/>
        <n v="228.3" u="1"/>
        <n v="610.47" u="1"/>
        <n v="20624.330000000002" u="1"/>
        <n v="30403.3" u="1"/>
        <n v="277.2" u="1"/>
        <n v="1868.1" u="1"/>
        <n v="692.28" u="1"/>
        <n v="2260.3000000000002" u="1"/>
        <n v="32.44" u="1"/>
        <n v="90.24" u="1"/>
        <n v="168.82" u="1"/>
        <n v="242.52" u="1"/>
        <n v="5149.67" u="1"/>
        <n v="14158.17" u="1"/>
        <n v="57785.26" u="1"/>
        <n v="407.17" u="1"/>
        <n v="1171.21" u="1"/>
        <n v="10.02" u="1"/>
        <n v="72.540000000000006" u="1"/>
        <n v="86.03" u="1"/>
        <n v="889.58" u="1"/>
        <n v="1028.43" u="1"/>
        <n v="68.33" u="1"/>
        <n v="288.8" u="1"/>
        <n v="374.08" u="1"/>
        <n v="466.93" u="1"/>
        <n v="2706.51" u="1"/>
        <n v="3963.98" u="1"/>
        <n v="20.36" u="1"/>
        <n v="1335.32" u="1"/>
        <n v="1701.51" u="1"/>
        <n v="294.01" u="1"/>
        <n v="3314.59" u="1"/>
        <n v="139.22" u="1"/>
        <n v="944.1" u="1"/>
        <n v="2956.46" u="1"/>
        <n v="12592.6" u="1"/>
        <n v="96751.03" u="1"/>
        <n v="2.23" u="1"/>
        <n v="456.48" u="1"/>
        <n v="911.6" u="1"/>
        <n v="3195.01" u="1"/>
        <n v="3554.12" u="1"/>
        <n v="4213.87" u="1"/>
        <n v="4304.71" u="1"/>
        <n v="6037.74" u="1"/>
        <n v="6541.99" u="1"/>
        <n v="130.80000000000001" u="1"/>
        <n v="149.94999999999999" u="1"/>
        <n v="655.69" u="1"/>
        <n v="5059.5200000000004" u="1"/>
        <n v="8136.14" u="1"/>
        <n v="283.56" u="1"/>
        <n v="369.43" u="1"/>
        <n v="622.01" u="1"/>
        <n v="1584.78" u="1"/>
        <n v="27.83" u="1"/>
        <n v="1953.82" u="1"/>
        <n v="2311.1799999999998" u="1"/>
        <n v="46" u="1"/>
        <n v="664.93" u="1"/>
        <n v="1238.94" u="1"/>
        <n v="1309.1500000000001" u="1"/>
        <n v="13.41" u="1"/>
        <n v="74.13" u="1"/>
        <n v="206.81" u="1"/>
        <n v="1181.51" u="1"/>
        <n v="3298.23" u="1"/>
        <n v="136.6" u="1"/>
        <n v="237.28" u="1"/>
        <n v="4535.17" u="1"/>
        <n v="5543.67" u="1"/>
        <n v="163.58000000000001" u="1"/>
        <n v="217.54" u="1"/>
        <n v="10385.91" u="1"/>
        <n v="128.18" u="1"/>
        <n v="325.89" u="1"/>
        <n v="185.63" u="1"/>
        <n v="310.23" u="1"/>
        <n v="379.85" u="1"/>
        <n v="1137.3499999999999" u="1"/>
        <n v="1942.79" u="1"/>
        <n v="38.6" u="1"/>
        <n v="220.44" u="1"/>
        <n v="472.11" u="1"/>
        <n v="617.91999999999996" u="1"/>
        <n v="4310.54" u="1"/>
        <n v="24348.46" u="1"/>
        <n v="29.46" u="1"/>
        <n v="4805.3500000000004" u="1"/>
        <n v="9374.9699999999993" u="1"/>
        <n v="9818.66" u="1"/>
        <n v="5276.14" u="1"/>
        <n v="40613.31" u="1"/>
        <n v="26.45" u="1"/>
        <n v="46.07" u="1"/>
        <n v="477.32" u="1"/>
        <n v="814.04" u="1"/>
        <n v="876.68" u="1"/>
        <n v="1396.74" u="1"/>
        <n v="199.26" u="1"/>
        <n v="1820.85" u="1"/>
        <n v="2887.76" u="1"/>
        <n v="1678.07" u="1"/>
        <n v="171.69" u="1"/>
        <n v="8345.15" u="1"/>
        <n v="101.25" u="1"/>
        <n v="327.04000000000002" u="1"/>
        <n v="677.65" u="1"/>
        <n v="310.79000000000002" u="1"/>
        <n v="754.25" u="1"/>
        <n v="3765.65" u="1"/>
        <n v="6965.05" u="1"/>
        <n v="8485.94" u="1"/>
        <n v="65.849999999999994" u="1"/>
        <n v="97.04" u="1"/>
        <n v="174.59" u="1"/>
        <n v="682.86" u="1"/>
        <n v="968.91" u="1"/>
        <n v="2918.41" u="1"/>
        <n v="52.16" u="1"/>
        <n v="4506.32" u="1"/>
        <n v="20311.75" u="1"/>
        <n v="31130.720000000001" u="1"/>
        <n v="1092.58" u="1"/>
        <n v="1150.01" u="1"/>
        <n v="1724.47" u="1"/>
        <n v="2685.56" u="1"/>
        <n v="13857.96" u="1"/>
        <n v="316" u="1"/>
        <n v="494.72" u="1"/>
        <n v="3749.9" u="1"/>
        <n v="56.8" u="1"/>
        <n v="315.41000000000003" u="1"/>
        <n v="369.37" u="1"/>
        <n v="1090.22" u="1"/>
        <n v="589.39" u="1"/>
        <n v="628.28" u="1"/>
        <n v="30.22" u="1"/>
        <n v="47.95" u="1"/>
        <n v="152.82" u="1"/>
        <n v="2046.5" u="1"/>
        <n v="13651.04" u="1"/>
        <n v="304.95999999999998" u="1"/>
        <n v="998.5" u="1"/>
        <n v="1776.08" u="1"/>
        <n v="966" u="1"/>
        <n v="450.59" u="1"/>
        <n v="2580.5100000000002" u="1"/>
        <n v="58.25" u="1"/>
        <n v="325.83" u="1"/>
        <n v="434.93" u="1"/>
        <n v="2009.91" u="1"/>
        <n v="3246.02" u="1"/>
        <n v="3494.99" u="1"/>
        <n v="79.48" u="1"/>
        <n v="247.98" u="1"/>
        <n v="721.69" u="1"/>
        <n v="1287.46" u="1"/>
        <n v="2737.05" u="1"/>
        <n v="5134.3900000000003" u="1"/>
        <n v="16294.89" u="1"/>
        <n v="1.48" u="1"/>
        <n v="131.05000000000001" u="1"/>
        <n v="725.72" u="1"/>
        <n v="11061.22" u="1"/>
        <n v="553.98" u="1"/>
        <n v="4030.5" u="1"/>
        <n v="8288.24" u="1"/>
        <n v="13215.88" u="1"/>
        <n v="15082.6" u="1"/>
        <n v="68.89" u="1"/>
        <n v="2809.01" u="1"/>
        <n v="48.02" u="1"/>
        <n v="187.91" u="1"/>
        <n v="283.47000000000003" u="1"/>
        <n v="1534.56" u="1"/>
        <n v="1983.74" u="1"/>
        <n v="5624.85" u="1"/>
        <n v="25.83" u="1"/>
        <n v="218.38" u="1"/>
        <n v="2263.4499999999998" u="1"/>
        <n v="42" u="1"/>
        <n v="58.32" u="1"/>
        <n v="1487.55" u="1"/>
        <n v="5149.66" u="1"/>
        <n v="10459.34" u="1"/>
        <n v="28.15" u="1"/>
        <n v="124.3" u="1"/>
        <n v="166.73" u="1"/>
        <n v="201.54" u="1"/>
        <n v="229.11" u="1"/>
        <n v="4829.1000000000004" u="1"/>
        <n v="7244.93" u="1"/>
        <n v="120.09" u="1"/>
        <n v="193.71" u="1"/>
        <n v="247.67" u="1"/>
        <n v="294.48" u="1"/>
        <n v="4910.5" u="1"/>
        <n v="158.31" u="1"/>
        <n v="212.86" u="1"/>
        <n v="386.74" u="1"/>
        <n v="4535.6400000000003" u="1"/>
        <n v="5842.69" u="1"/>
        <n v="6444.09" u="1"/>
        <n v="23225.599999999999" u="1"/>
        <n v="34.6" u="1"/>
        <n v="2419.38" u="1"/>
        <n v="5166.1499999999996" u="1"/>
        <n v="12049.88" u="1"/>
        <n v="2721.06" u="1"/>
        <n v="10.56" u="1"/>
        <n v="96.01" u="1"/>
        <n v="172.53" u="1"/>
        <n v="283.44" u="1"/>
        <n v="24.45" u="1"/>
        <n v="1913.41" u="1"/>
        <n v="2980.45" u="1"/>
        <n v="6605.72" u="1"/>
        <n v="8530.31" u="1"/>
        <n v="171.94" u="1"/>
        <n v="253.47" u="1"/>
        <n v="483.62" u="1"/>
        <n v="1258.81" u="1"/>
        <n v="2303.91" u="1"/>
        <n v="2855.17" u="1"/>
        <n v="7063.94" u="1"/>
        <n v="110.95" u="1"/>
        <n v="288.64999999999998" u="1"/>
        <n v="531.84" u="1"/>
        <n v="1713.2" u="1"/>
        <n v="3759.23" u="1"/>
        <n v="2075.7800000000002" u="1"/>
        <n v="1141.5899999999999" u="1"/>
        <n v="150.76" u="1"/>
        <n v="310.11" u="1"/>
        <n v="402.96" u="1"/>
        <n v="10315.15" u="1"/>
        <n v="54.18" u="1"/>
        <n v="94.7" u="1"/>
        <n v="185.57" u="1"/>
        <n v="402.37" u="1"/>
        <n v="2802.83" u="1"/>
        <n v="3998.76" u="1"/>
        <n v="11809.02" u="1"/>
        <n v="12935.51" u="1"/>
        <n v="16782.5" u="1"/>
        <n v="48.16" u="1"/>
        <n v="408.76" u="1"/>
        <n v="463.31" u="1"/>
        <n v="911.3" u="1"/>
        <n v="982.69" u="1"/>
        <n v="3568.06" u="1"/>
        <n v="50611.519999999997" u="1"/>
        <n v="2449.42" u="1"/>
        <n v="117.47" u="1"/>
        <n v="284" u="1"/>
        <n v="376.26" u="1"/>
        <n v="521.36" u="1"/>
        <n v="3016.8" u="1"/>
        <n v="391.92" u="1"/>
        <n v="446.47" u="1"/>
        <n v="557.89" u="1"/>
        <n v="3525.16" u="1"/>
        <n v="4443.1000000000004" u="1"/>
        <n v="3229.18" u="1"/>
        <n v="128.99" u="1"/>
        <n v="311.26" u="1"/>
        <n v="1999.13" u="1"/>
        <n v="543.38" u="1"/>
        <n v="612.41" u="1"/>
        <n v="1084.04" u="1"/>
        <n v="348.97" u="1"/>
        <n v="371.02" u="1"/>
        <n v="511.44" u="1"/>
        <n v="1015.13" u="1"/>
        <n v="45.4" u="1"/>
        <n v="90.63" u="1"/>
        <n v="386.68" u="1"/>
        <n v="510.85" u="1"/>
        <n v="1079.32" u="1"/>
        <n v="1242.45" u="1"/>
        <n v="1733.92" u="1"/>
        <n v="142.62" u="1"/>
        <n v="3821.51" u="1"/>
        <n v="7242.75" u="1"/>
        <n v="99.91" u="1"/>
        <n v="1824.97" u="1"/>
        <n v="2043.17" u="1"/>
        <n v="2931.98" u="1"/>
        <n v="88549.69" u="1"/>
        <n v="180.33" u="1"/>
        <n v="129.27000000000001" u="1"/>
        <n v="273.52" u="1"/>
        <n v="2952.82" u="1"/>
        <n v="9083.7099999999991" u="1"/>
        <n v="3.77" u="1"/>
        <n v="686.1" u="1"/>
        <n v="1414.13" u="1"/>
        <n v="120.51" u="1"/>
        <n v="237.19" u="1"/>
        <n v="538.11" u="1"/>
        <n v="1276.56" u="1"/>
        <n v="34520.83" u="1"/>
        <n v="174.81" u="1"/>
        <n v="1065.93" u="1"/>
        <n v="7436.62" u="1"/>
        <n v="26.15" u="1"/>
        <n v="348.94" u="1"/>
        <n v="2698.52" u="1"/>
        <n v="1942.07" u="1"/>
        <n v="112.09" u="1"/>
        <n v="332.1" u="1"/>
        <n v="1739.01" u="1"/>
        <n v="8036.8" u="1"/>
        <n v="50.11" u="1"/>
        <n v="80.900000000000006" u="1"/>
        <n v="153.63" u="1"/>
        <n v="250.82" u="1"/>
        <n v="300.19" u="1"/>
        <n v="3342.58" u="1"/>
        <n v="4914.1499999999996" u="1"/>
        <n v="86.56" u="1"/>
        <n v="4721.0200000000004" u="1"/>
        <n v="267.69" u="1"/>
        <n v="1754.64" u="1"/>
        <n v="3129.59" u="1"/>
        <n v="226.74" u="1"/>
        <n v="565.34" u="1"/>
        <n v="2307.91" u="1"/>
        <n v="641.94000000000005" u="1"/>
        <n v="1273.5899999999999" u="1"/>
        <n v="210.49" u="1"/>
        <n v="716.18" u="1"/>
        <n v="2230.62" u="1"/>
        <n v="5039.1899999999996" u="1"/>
        <n v="614.65" u="1"/>
        <n v="229.05" u="1"/>
        <n v="387.8" u="1"/>
        <n v="1286.8599999999999" u="1"/>
        <n v="1863.68" u="1"/>
        <n v="3119.54" u="1"/>
        <n v="98.74" u="1"/>
        <n v="131.86000000000001" u="1"/>
        <n v="8021.79" u="1"/>
        <n v="38437.51" u="1"/>
        <n v="6249.04" u="1"/>
        <n v="21060.03" u="1"/>
        <n v="1164.43" u="1"/>
        <n v="1954.73" u="1"/>
        <n v="134.16999999999999" u="1"/>
        <n v="408.08" u="1"/>
        <n v="7377.49" u="1"/>
        <n v="32.479999999999997" u="1"/>
        <n v="82.49" u="1"/>
        <n v="322.20999999999998" u="1"/>
        <n v="2229.4" u="1"/>
        <n v="820.01" u="1"/>
        <n v="20538.38" u="1"/>
        <n v="2307.67" u="1"/>
        <n v="4960.4399999999996" u="1"/>
        <n v="8245.58" u="1"/>
        <n v="15924.19" u="1"/>
        <n v="17328.759999999998" u="1"/>
        <n v="66.239999999999995" u="1"/>
        <n v="124.41" u="1"/>
        <n v="381.38" u="1"/>
        <n v="490.48" u="1"/>
        <n v="3326.59" u="1"/>
        <n v="5796.65" u="1"/>
        <n v="9857.44" u="1"/>
        <n v="575.70000000000005" u="1"/>
        <n v="831.61" u="1"/>
        <n v="1715.57" u="1"/>
        <n v="12583.17" u="1"/>
        <n v="457.39" u="1"/>
        <n v="150.69999999999999" u="1"/>
        <n v="332.63" u="1"/>
        <n v="2019.61" u="1"/>
        <n v="3606.82" u="1"/>
        <n v="11808.31" u="1"/>
        <n v="0.86" u="1"/>
        <n v="81.180000000000007" u="1"/>
        <n v="1234.52" u="1"/>
        <n v="1242.0899999999999" u="1"/>
        <n v="1382.51" u="1"/>
        <n v="46982.06" u="1"/>
        <n v="41.4" u="1"/>
        <n v="462.6" u="1"/>
        <n v="605.29" u="1"/>
        <n v="6232.81" u="1"/>
        <n v="11761.06" u="1"/>
        <n v="21416" u="1"/>
        <n v="172.75" u="1"/>
        <n v="1992.95" u="1"/>
        <n v="64.930000000000007" u="1"/>
        <n v="172.16" u="1"/>
        <n v="674.32" u="1"/>
        <n v="8722.94" u="1"/>
        <n v="2473.41" u="1"/>
        <n v="3373.36" u="1"/>
        <n v="3481.91" u="1"/>
        <n v="9891.11" u="1"/>
        <n v="40.020000000000003" u="1"/>
        <n v="53.51" u="1"/>
        <n v="979.54" u="1"/>
        <n v="7426.91" u="1"/>
        <n v="1788.02" u="1"/>
        <n v="3908.87" u="1"/>
        <n v="1597.74" u="1"/>
        <n v="3123.78" u="1"/>
        <n v="3711.02" u="1"/>
        <n v="126" u="1"/>
        <n v="1532.74" u="1"/>
        <n v="3466.16" u="1"/>
        <n v="4666.5" u="1"/>
        <n v="11283.43" u="1"/>
        <n v="24.15" u="1"/>
        <n v="495.66" u="1"/>
        <n v="874.47" u="1"/>
        <n v="2510.37" u="1"/>
        <n v="3419.15" u="1"/>
        <n v="5009.8599999999997" u="1"/>
        <n v="7947.65" u="1"/>
        <n v="447.5" u="1"/>
        <n v="6039.2" u="1"/>
        <n v="8578.06" u="1"/>
        <n v="11048.14" u="1"/>
        <n v="322.74" u="1"/>
        <n v="61308.75" u="1"/>
        <n v="430.66" u="1"/>
        <n v="3711.39" u="1"/>
        <n v="8843.1" u="1"/>
        <n v="137.04" u="1"/>
        <n v="2509.7600000000002" u="1"/>
        <n v="3877.37" u="1"/>
        <n v="11058.32" u="1"/>
        <n v="257.74" u="1"/>
        <n v="296.04000000000002" u="1"/>
        <n v="311.7" u="1"/>
        <n v="514.12" u="1"/>
        <n v="1158.3699999999999" u="1"/>
        <n v="3170.55" u="1"/>
        <n v="9140.43" u="1"/>
        <n v="12.64" u="1"/>
        <n v="248.45" u="1"/>
        <n v="2436.58" u="1"/>
        <n v="69976.63" u="1"/>
        <n v="89.29" u="1"/>
        <n v="108.44" u="1"/>
        <n v="132.11000000000001" u="1"/>
        <n v="197.39" u="1"/>
        <n v="294.86" u="1"/>
        <n v="3502.51" u="1"/>
        <n v="85.08" u="1"/>
        <n v="205.22" u="1"/>
        <n v="811.77" u="1"/>
        <n v="30.93" u="1"/>
        <n v="996.29" u="1"/>
        <n v="2774.24" u="1"/>
        <n v="8014.04" u="1"/>
        <n v="1249.42" u="1"/>
        <n v="4505.13" u="1"/>
        <n v="5456.2" u="1"/>
        <n v="1631.24" u="1"/>
        <n v="3158.91" u="1"/>
        <n v="6262.13" u="1"/>
        <n v="16.75" u="1"/>
        <n v="2384.2399999999998" u="1"/>
        <n v="4151.1099999999997" u="1"/>
        <n v="119.17" u="1"/>
        <n v="1200.05" u="1"/>
        <n v="129.49" u="1"/>
        <n v="1197.69" u="1"/>
        <n v="5194.9799999999996" u="1"/>
        <n v="5986.38" u="1"/>
        <n v="27145.200000000001" u="1"/>
        <n v="83880.509999999995" u="1"/>
        <n v="257.70999999999998" u="1"/>
        <n v="273.37" u="1"/>
        <n v="2176.9499999999998" u="1"/>
        <n v="2488.0700000000002" u="1"/>
        <n v="2638.91" u="1"/>
        <n v="16409.59" u="1"/>
        <n v="27.23" u="1"/>
        <n v="148.05000000000001" u="1"/>
        <n v="4904.7" u="1"/>
        <n v="5010.12" u="1"/>
        <n v="5662.64" u="1"/>
        <n v="519.27" u="1"/>
        <n v="544.20000000000005" u="1"/>
        <n v="581.91" u="1"/>
        <n v="2062.09" u="1"/>
        <n v="18.38" u="1"/>
        <n v="38.78" u="1"/>
        <n v="496.19" u="1"/>
        <n v="836.64" u="1"/>
        <n v="22085.3" u="1"/>
        <n v="55.1" u="1"/>
        <n v="556.98" u="1"/>
        <n v="2233.77" u="1"/>
        <n v="2623.16" u="1"/>
        <n v="0.98" u="1"/>
        <n v="43.42" u="1"/>
        <n v="2633.58" u="1"/>
        <n v="22226.78" u="1"/>
        <n v="284.38" u="1"/>
        <n v="415.53" u="1"/>
        <n v="6454.78" u="1"/>
        <n v="16444.05" u="1"/>
        <n v="14.18" u="1"/>
        <n v="62.57" u="1"/>
        <n v="82.46" u="1"/>
        <n v="113.65" u="1"/>
        <n v="322.08999999999997" u="1"/>
        <n v="2837.13" u="1"/>
        <n v="20676.27" u="1"/>
        <n v="305.83999999999997" u="1"/>
        <n v="3688.48" u="1"/>
        <n v="91579.19" u="1"/>
        <n v="2296.29" u="1"/>
        <n v="4706" u="1"/>
        <n v="156.16" u="1"/>
        <n v="4659.97" u="1"/>
        <n v="1509.18" u="1"/>
        <n v="13099.33" u="1"/>
        <n v="1100.7" u="1"/>
        <n v="2940.35" u="1"/>
        <n v="3314.6" u="1"/>
        <n v="530.80999999999995" u="1"/>
        <n v="22.15" u="1"/>
        <n v="7611.07" u="1"/>
        <n v="8657.75" u="1"/>
        <n v="88.26" u="1"/>
        <n v="507.76" u="1"/>
        <n v="899.85" u="1"/>
        <n v="1769.06" u="1"/>
        <n v="5246.36" u="1"/>
        <n v="1844.48" u="1"/>
        <n v="5.74" u="1"/>
        <n v="1064.5999999999999" u="1"/>
        <n v="1137.17" u="1"/>
        <n v="7051.35" u="1"/>
        <n v="7356.16" u="1"/>
        <n v="366.75" u="1"/>
        <n v="864.99" u="1"/>
        <n v="1518.99" u="1"/>
        <n v="1734.83" u="1"/>
        <n v="8869.2800000000007" u="1"/>
        <n v="552.83000000000004" u="1"/>
        <n v="8288.7199999999993" u="1"/>
        <n v="2170.16" u="1"/>
        <n v="4450.6099999999997" u="1"/>
        <n v="6971.86" u="1"/>
        <n v="20868.48" u="1"/>
        <n v="178.49" u="1"/>
        <n v="496.13" u="1"/>
        <n v="628.25" u="1"/>
        <n v="812.77" u="1"/>
        <n v="1961.09" u="1"/>
        <n v="2435.86" u="1"/>
        <n v="8876.33" u="1"/>
        <n v="16879.29" u="1"/>
        <n v="262.86" u="1"/>
        <n v="1524.69" u="1"/>
        <n v="3954.31" u="1"/>
        <n v="94244.3" u="1"/>
        <n v="300.57" u="1"/>
        <n v="772.7" u="1"/>
        <n v="2888.38" u="1"/>
        <n v="5011.07" u="1"/>
        <n v="888.19" u="1"/>
        <n v="1113.8499999999999" u="1"/>
        <n v="2986.51" u="1"/>
        <n v="4107.99" u="1"/>
        <n v="4246.82" u="1"/>
        <n v="1051.21" u="1"/>
        <n v="9.7899999999999991" u="1"/>
        <n v="4789.62" u="1"/>
        <n v="507.14" u="1"/>
        <n v="3464.59" u="1"/>
        <n v="14542.55" u="1"/>
        <n v="647.91" u="1"/>
        <n v="1576.3" u="1"/>
        <n v="6374.33" u="1"/>
        <n v="10.95" u="1"/>
        <n v="85.64" u="1"/>
        <n v="1433.52" u="1"/>
        <n v="9079.16" u="1"/>
        <n v="692.01" u="1"/>
        <n v="5488.91" u="1"/>
        <n v="5806.34" u="1"/>
        <n v="8016.47" u="1"/>
        <n v="21025.439999999999" u="1"/>
        <n v="15.03" u="1"/>
        <n v="589.29999999999995" u="1"/>
        <n v="5235.22" u="1"/>
        <n v="10579.29" u="1"/>
        <n v="4.47" u="1"/>
        <n v="162.52000000000001" u="1"/>
        <n v="1883.19" u="1"/>
        <n v="14850.06" u="1"/>
        <n v="216.48" u="1"/>
        <n v="1105.67" u="1"/>
        <n v="3214.4" u="1"/>
        <n v="1474.71" u="1"/>
        <n v="3911.78" u="1"/>
        <n v="7984.97" u="1"/>
        <n v="7214.41" u="1"/>
        <n v="137.85" u="1"/>
        <n v="3022.25" u="1"/>
        <n v="4469.75" u="1"/>
        <n v="367.28" u="1"/>
        <n v="399.19" u="1"/>
        <n v="1420.13" u="1"/>
        <n v="3126.08" u="1"/>
        <n v="9418.86" u="1"/>
        <n v="19636.77" u="1"/>
        <n v="111.31" u="1"/>
        <n v="210.96" u="1"/>
        <n v="539.92999999999995" u="1"/>
        <n v="1422.98" u="1"/>
        <n v="1997.44" u="1"/>
        <n v="29.69" u="1"/>
        <n v="159.9" u="1"/>
        <n v="202.54" u="1"/>
        <n v="366.69" u="1"/>
        <n v="547.5" u="1"/>
        <n v="1147.3499999999999" u="1"/>
        <n v="3412.62" u="1"/>
        <n v="3625.61" u="1"/>
        <n v="6065.86" u="1"/>
        <n v="194.71" u="1"/>
        <n v="221.69" u="1"/>
        <n v="404.4" u="1"/>
        <n v="916.54" u="1"/>
        <n v="6560.67" u="1"/>
        <n v="89.4" u="1"/>
        <n v="1087.56" u="1"/>
        <n v="1089.92" u="1"/>
        <n v="1373.61" u="1"/>
        <n v="2876.5" u="1"/>
        <n v="11644.26" u="1"/>
        <n v="317.94" u="1"/>
        <n v="557.91999999999996" u="1"/>
        <n v="204951.64" u="1"/>
        <n v="394.54" u="1"/>
        <n v="1105.55" u="1"/>
        <n v="2737.06" u="1"/>
        <n v="5530.11" u="1"/>
        <n v="12161.82" u="1"/>
        <n v="18209.55" u="1"/>
        <n v="200.51" u="1"/>
        <n v="1833.21" u="1"/>
        <n v="19077.95" u="1"/>
        <n v="52.98" u="1"/>
        <n v="1690.43" u="1"/>
        <n v="613.62" u="1"/>
        <n v="3583.69" u="1"/>
        <n v="4.66" u="1"/>
        <n v="3281.4" u="1"/>
        <n v="9906.4" u="1"/>
        <n v="40.94" u="1"/>
        <n v="93.75" u="1"/>
        <n v="214.14" u="1"/>
        <n v="5462.02" u="1"/>
        <n v="25.3" u="1"/>
        <n v="76.05" u="1"/>
        <n v="987.87" u="1"/>
        <n v="2376.73" u="1"/>
        <n v="4776.04" u="1"/>
        <n v="458.92" u="1"/>
        <n v="513.76" u="1"/>
        <n v="514.94000000000005" u="1"/>
        <n v="2497.29" u="1"/>
        <n v="32.090000000000003" u="1"/>
        <n v="178.74" u="1"/>
        <n v="7477.8" u="1"/>
        <n v="12246.66" u="1"/>
        <n v="27.62" u="1"/>
        <n v="251.85" u="1"/>
        <n v="426.42" u="1"/>
        <n v="1526.69" u="1"/>
        <n v="4355.1499999999996" u="1"/>
        <n v="22509.11" u="1"/>
        <n v="378.26" u="1"/>
        <n v="409.58" u="1"/>
        <n v="432.81" u="1"/>
        <n v="1679.89" u="1"/>
        <n v="3005.65" u="1"/>
        <n v="54423.89" u="1"/>
        <n v="73.290000000000006" u="1"/>
        <n v="3770.88" u="1"/>
        <n v="173.22" u="1"/>
        <n v="268.57" u="1"/>
        <n v="377.67" u="1"/>
        <n v="486.18" u="1"/>
        <n v="1627.67" u="1"/>
        <n v="2215.84" u="1"/>
        <n v="2262.2399999999998" u="1"/>
        <n v="2294.11" u="1"/>
        <n v="4945.8900000000003" u="1"/>
        <n v="6069.25" u="1"/>
        <n v="142684.96" u="1"/>
        <n v="101.72" u="1"/>
        <n v="791.69" u="1"/>
        <n v="1209.26" u="1"/>
        <n v="1726.29" u="1"/>
        <n v="2595.79" u="1"/>
        <n v="2736.21" u="1"/>
        <n v="6554.62" u="1"/>
        <n v="30662.639999999999" u="1"/>
        <n v="132.88999999999999" u="1"/>
        <n v="237.91" u="1"/>
        <n v="382.88" u="1"/>
        <n v="14718.22" u="1"/>
        <n v="20922.22" u="1"/>
        <n v="553.77" u="1"/>
        <n v="2980.46" u="1"/>
        <n v="8081.9" u="1"/>
        <n v="521.27" u="1"/>
        <n v="11115.29" u="1"/>
        <n v="213.83" u="1"/>
        <n v="388.09" u="1"/>
        <n v="960.52" u="1"/>
        <n v="1318.3" u="1"/>
        <n v="1401.29" u="1"/>
        <n v="3879.8" u="1"/>
        <n v="6574.24" u="1"/>
        <n v="410.14" u="1"/>
        <n v="596.69000000000005" u="1"/>
        <n v="2475.6" u="1"/>
        <n v="12447.05" u="1"/>
        <n v="20.22" u="1"/>
        <n v="106.07" u="1"/>
        <n v="741.14" u="1"/>
        <n v="3213.68" u="1"/>
        <n v="82.71" u="1"/>
        <n v="709.82" u="1"/>
        <n v="817.74" u="1"/>
        <n v="18193.78" u="1"/>
        <n v="156165.48000000001" u="1"/>
        <n v="1575.33" u="1"/>
        <n v="14046.29" u="1"/>
        <n v="88.37" u="1"/>
        <n v="157.25" u="1"/>
        <n v="246.61" u="1"/>
        <n v="791.63" u="1"/>
        <n v="2304.29" u="1"/>
        <n v="2517.2800000000002" u="1"/>
        <n v="3734.05" u="1"/>
        <n v="25994.3" u="1"/>
        <n v="121.01" u="1"/>
        <n v="66.459999999999994" u="1"/>
        <n v="141" u="1"/>
        <n v="175.81" u="1"/>
        <n v="194.96" u="1"/>
        <n v="1520.75" u="1"/>
        <n v="4003.86" u="1"/>
        <n v="8423.92" u="1"/>
        <n v="4349.1000000000004" u="1"/>
        <n v="73.569999999999993" u="1"/>
        <n v="104.76" u="1"/>
        <n v="5408.72" u="1"/>
        <n v="97183.43" u="1"/>
        <n v="118.25" u="1"/>
        <n v="197.86" u="1"/>
        <n v="5013.0200000000004" u="1"/>
        <n v="8491.5300000000007" u="1"/>
        <n v="9222.3700000000008" u="1"/>
        <n v="14542.53" u="1"/>
        <n v="41.51" u="1"/>
        <n v="324.24" u="1"/>
        <n v="27" u="1"/>
        <n v="269.10000000000002" u="1"/>
        <n v="607.04999999999995" u="1"/>
        <n v="1933.83" u="1"/>
        <n v="6883.66" u="1"/>
        <n v="165.36" u="1"/>
        <n v="3806.38" u="1"/>
        <n v="7351.32" u="1"/>
        <n v="18.149999999999999" u="1"/>
        <n v="84.3" u="1"/>
        <n v="246.3" u="1"/>
        <n v="149.11000000000001" u="1"/>
        <n v="1668.62" u="1"/>
        <n v="91514.09" u="1"/>
        <n v="2786.85" u="1"/>
        <n v="2839.56" u="1"/>
        <n v="3852.78" u="1"/>
        <n v="8279.0400000000009" u="1"/>
        <n v="1084.23" u="1"/>
        <n v="9763.42" u="1"/>
        <n v="88956.46" u="1"/>
        <n v="59.28" u="1"/>
        <n v="319" u="1"/>
        <n v="357.3" u="1"/>
        <n v="1902.45" u="1"/>
        <n v="21188.03" u="1"/>
        <n v="17.46" u="1"/>
        <n v="252.1" u="1"/>
        <n v="1528.69" u="1"/>
        <n v="286.5" u="1"/>
        <n v="356.12" u="1"/>
        <n v="1182.8499999999999" u="1"/>
        <n v="82202.45" u="1"/>
        <n v="270.25" u="1"/>
        <n v="640.66999999999996" u="1"/>
        <n v="1117.8499999999999" u="1"/>
        <n v="1973.15" u="1"/>
        <n v="2490.2600000000002" u="1"/>
        <n v="4326.5600000000004" u="1"/>
        <n v="96.48" u="1"/>
        <n v="181.3" u="1"/>
        <n v="200.45" u="1"/>
        <n v="2287.69" u="1"/>
        <n v="5241.04" u="1"/>
        <n v="70.95" u="1"/>
        <n v="211.77" u="1"/>
        <n v="330.01" u="1"/>
        <n v="933.11" u="1"/>
        <n v="20704.93" u="1"/>
        <n v="345.67" u="1"/>
        <n v="1785.72" u="1"/>
        <n v="4555.0600000000004" u="1"/>
        <n v="6176.36" u="1"/>
        <n v="124.91" u="1"/>
        <n v="14.88" u="1"/>
        <n v="43.03" u="1"/>
        <n v="80.23" u="1"/>
        <n v="85.89" u="1"/>
        <n v="835.61" u="1"/>
        <n v="4705.29" u="1"/>
        <n v="11243.02" u="1"/>
        <n v="373.52" u="1"/>
        <n v="624.98" u="1"/>
        <n v="2224.9299999999998" u="1"/>
        <n v="2744.32" u="1"/>
        <n v="22403.97" u="1"/>
        <n v="30.08" u="1"/>
        <n v="151.69999999999999" u="1"/>
        <n v="225.4" u="1"/>
        <n v="388.59" u="1"/>
        <n v="497.69" u="1"/>
        <n v="2307.92" u="1"/>
        <n v="18.91" u="1"/>
        <n v="1312.73" u="1"/>
        <n v="1761.91" u="1"/>
        <n v="4652.95" u="1"/>
        <n v="8.9499999999999993" u="1"/>
        <n v="63.99" u="1"/>
        <n v="90.96" u="1"/>
        <n v="527.48" u="1"/>
        <n v="2038.03" u="1"/>
        <n v="3420.25" u="1"/>
        <n v="8211.9500000000007" u="1"/>
        <n v="781.03" u="1"/>
        <n v="7720.13" u="1"/>
        <n v="11716.46" u="1"/>
        <n v="11729.08" u="1"/>
        <n v="123.6" u="1"/>
        <n v="192.9" u="1"/>
        <n v="292.27" u="1"/>
        <n v="756.1" u="1"/>
        <n v="1265.72" u="1"/>
        <n v="3757.91" u="1"/>
        <n v="3789.78" u="1"/>
        <n v="4522.34" u="1"/>
        <n v="64550.86" u="1"/>
        <n v="18.22" u="1"/>
        <n v="65.430000000000007" u="1"/>
        <n v="78.92" u="1"/>
        <n v="254.69" u="1"/>
        <n v="569.22" u="1"/>
        <n v="1193.1500000000001" u="1"/>
        <n v="6134.2" u="1"/>
        <n v="7200.13" u="1"/>
        <n v="18104.66" u="1"/>
        <n v="29.39" u="1"/>
      </sharedItems>
    </cacheField>
    <cacheField name="Ferramenta" numFmtId="165">
      <sharedItems containsBlank="1" count="4">
        <s v="NÃO"/>
        <s v="SIM"/>
        <m/>
        <e v="#N/A" u="1"/>
      </sharedItems>
    </cacheField>
    <cacheField name="ITEM ESPECIAL" numFmtId="165">
      <sharedItems containsBlank="1" count="9">
        <s v="RETORNAVEL"/>
        <s v="NÃO"/>
        <s v="GARANTIA"/>
        <s v="RISK COVERAGE"/>
        <s v="ITEM ESPECIAL"/>
        <m/>
        <s v="SIM" u="1"/>
        <e v="#N/A" u="1"/>
        <s v="NÃO " u="1"/>
      </sharedItems>
    </cacheField>
    <cacheField name="Texto breve material" numFmtId="0">
      <sharedItems containsBlank="1" containsMixedTypes="1" containsNumber="1" containsInteger="1" minValue="4753062" maxValue="11419097"/>
    </cacheField>
    <cacheField name="NF Env. Cliente" numFmtId="0">
      <sharedItems containsString="0" containsBlank="1" containsNumber="1" containsInteger="1" minValue="93261" maxValue="200930"/>
    </cacheField>
    <cacheField name="Data NF Cliente" numFmtId="14">
      <sharedItems containsNonDate="0" containsDate="1" containsString="0" containsBlank="1" minDate="2020-06-26T00:00:00" maxDate="2020-09-01T00:00:00"/>
    </cacheField>
    <cacheField name="Dias em Campo" numFmtId="0">
      <sharedItems containsString="0" containsBlank="1" containsNumber="1" containsInteger="1" minValue="1" maxValue="67"/>
    </cacheField>
    <cacheField name="Faixa de Dias em Campo" numFmtId="0">
      <sharedItems containsBlank="1" count="6">
        <s v="5.&gt; 60 dias"/>
        <s v="4. 31 a 60 dias"/>
        <s v="3. 21 a 30 dias"/>
        <s v="2. 11 a 20 dias"/>
        <s v="1. 1 a 10 dias"/>
        <m/>
      </sharedItems>
    </cacheField>
    <cacheField name="Núm Série Saída" numFmtId="0">
      <sharedItems containsBlank="1" containsMixedTypes="1" containsNumber="1" containsInteger="1" minValue="1008" maxValue="2005210013"/>
    </cacheField>
    <cacheField name="NF Retorno" numFmtId="0">
      <sharedItems containsString="0" containsBlank="1" containsNumber="1" containsInteger="1" minValue="0" maxValue="132848"/>
    </cacheField>
    <cacheField name="Data NF Retorno" numFmtId="14">
      <sharedItems containsNonDate="0" containsDate="1" containsString="0" containsBlank="1" minDate="2020-07-03T00:00:00" maxDate="2020-09-02T00:00:00"/>
    </cacheField>
    <cacheField name="01/09/20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9618510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x v="0"/>
    <x v="0"/>
    <x v="0"/>
    <n v="454111"/>
    <n v="508100540191"/>
    <s v="YOM4"/>
    <s v="BM86"/>
    <x v="0"/>
    <d v="2020-06-18T00:00:00"/>
    <x v="0"/>
    <s v="SIM"/>
    <x v="0"/>
    <m/>
    <s v="X"/>
    <s v="CLIMAGEM LTDA. EPP."/>
    <s v="33038213 - ALEXANDRE DOS SANTOS GOMES RISCADO"/>
    <n v="11291557"/>
    <x v="0"/>
    <x v="0"/>
    <x v="0"/>
    <s v="SAI monof. 3kVA GXT4 + cbl. alim."/>
    <n v="194040"/>
    <d v="2020-06-26T00:00:00"/>
    <n v="67"/>
    <x v="0"/>
    <s v="S1826801053AFE2"/>
    <n v="128349"/>
    <d v="2020-07-03T00:00:00"/>
    <m/>
  </r>
  <r>
    <x v="1"/>
    <x v="0"/>
    <x v="1"/>
    <n v="456965"/>
    <n v="508100558868"/>
    <s v="YOM4"/>
    <s v="BM86"/>
    <x v="0"/>
    <d v="2020-07-02T00:00:00"/>
    <x v="0"/>
    <s v="SIM"/>
    <x v="0"/>
    <m/>
    <s v="X"/>
    <s v="DOCUMENTA CLINICA RADIOLO"/>
    <s v="33090406 - BRUNO HENRIQUE GODOI LOURENCO"/>
    <n v="10142176"/>
    <x v="1"/>
    <x v="1"/>
    <x v="0"/>
    <s v="Service Plug &quot;MAGNETOM ESSENZA&quot; Box"/>
    <n v="194368"/>
    <d v="2020-06-30T00:00:00"/>
    <n v="63"/>
    <x v="0"/>
    <s v="NS1319"/>
    <n v="128241"/>
    <d v="2020-07-03T00:00:00"/>
    <m/>
  </r>
  <r>
    <x v="1"/>
    <x v="0"/>
    <x v="1"/>
    <n v="455928"/>
    <n v="508100555796"/>
    <s v="YOM4"/>
    <s v="BM86"/>
    <x v="1"/>
    <d v="2020-08-06T00:00:00"/>
    <x v="1"/>
    <s v="NÃO"/>
    <x v="1"/>
    <m/>
    <s v="X"/>
    <s v="INSTITUICAO ADVENTISTA CE"/>
    <s v="33835762 - Ventura Leite Gabriel"/>
    <n v="11144823"/>
    <x v="2"/>
    <x v="0"/>
    <x v="1"/>
    <s v="LOCKING HANDLE"/>
    <n v="194760"/>
    <d v="2020-07-03T00:00:00"/>
    <n v="60"/>
    <x v="1"/>
    <s v="NEW"/>
    <n v="131122"/>
    <d v="2020-08-08T00:00:00"/>
    <m/>
  </r>
  <r>
    <x v="2"/>
    <x v="0"/>
    <x v="2"/>
    <n v="430674"/>
    <n v="999004327288"/>
    <s v="YOI3"/>
    <s v="BM89"/>
    <x v="2"/>
    <m/>
    <x v="2"/>
    <m/>
    <x v="1"/>
    <m/>
    <m/>
    <s v="ANGIOCORPORE - INSTITUTO"/>
    <s v="33835471 - Maiorano de Lima Felipe"/>
    <n v="11503934"/>
    <x v="3"/>
    <x v="0"/>
    <x v="1"/>
    <s v="NX3 VA10H SW &amp; LABEL UPDATE"/>
    <n v="93261"/>
    <d v="2020-07-08T00:00:00"/>
    <n v="55"/>
    <x v="1"/>
    <s v="N/A"/>
    <n v="0"/>
    <m/>
    <m/>
  </r>
  <r>
    <x v="1"/>
    <x v="0"/>
    <x v="1"/>
    <n v="457523"/>
    <n v="508100555796"/>
    <s v="YOM4"/>
    <s v="BM86"/>
    <x v="1"/>
    <d v="2020-07-28T00:00:00"/>
    <x v="1"/>
    <s v="NÃO"/>
    <x v="1"/>
    <m/>
    <s v="X"/>
    <s v="INSTITUICAO ADVENTISTA CE"/>
    <s v="33835762 - Ventura Leite Gabriel"/>
    <n v="11144819"/>
    <x v="4"/>
    <x v="0"/>
    <x v="1"/>
    <s v="ASM BRAKE HANDLE"/>
    <n v="195420"/>
    <d v="2020-07-08T00:00:00"/>
    <n v="55"/>
    <x v="1"/>
    <s v="NEW"/>
    <n v="131123"/>
    <d v="2020-08-08T00:00:00"/>
    <m/>
  </r>
  <r>
    <x v="3"/>
    <x v="0"/>
    <x v="3"/>
    <n v="458295"/>
    <n v="508100560667"/>
    <s v="YOM4"/>
    <s v="BM86"/>
    <x v="0"/>
    <d v="2020-07-13T00:00:00"/>
    <x v="0"/>
    <s v="SIM"/>
    <x v="0"/>
    <s v="GARANTIA"/>
    <s v="X"/>
    <s v="ASSOCIACAO HOSPITALAR MOI"/>
    <s v="33090505 - MATHEUS FIGUEIREDO"/>
    <n v="10500104"/>
    <x v="5"/>
    <x v="1"/>
    <x v="2"/>
    <s v="FERRAMENTA DE TESTES"/>
    <n v="195526"/>
    <d v="2020-07-09T00:00:00"/>
    <n v="54"/>
    <x v="1"/>
    <n v="1985"/>
    <n v="129206"/>
    <d v="2020-07-14T00:00:00"/>
    <m/>
  </r>
  <r>
    <x v="3"/>
    <x v="0"/>
    <x v="3"/>
    <n v="459597"/>
    <n v="508100563091"/>
    <s v="YOM4"/>
    <s v="BM86"/>
    <x v="0"/>
    <d v="2020-07-31T00:00:00"/>
    <x v="0"/>
    <s v="SIM"/>
    <x v="1"/>
    <s v="RISK COVERAGE"/>
    <s v="X"/>
    <s v="SAO MARCOS RADIOLOGIA SOC"/>
    <s v="33090345 - Camila lopes de oliveira"/>
    <n v="11060846"/>
    <x v="6"/>
    <x v="0"/>
    <x v="3"/>
    <s v="Rufball"/>
    <n v="196397"/>
    <d v="2020-07-20T00:00:00"/>
    <n v="43"/>
    <x v="1"/>
    <s v="NEW"/>
    <n v="130549"/>
    <d v="2020-08-03T00:00:00"/>
    <m/>
  </r>
  <r>
    <x v="4"/>
    <x v="1"/>
    <x v="2"/>
    <n v="460031"/>
    <n v="508100563887"/>
    <s v="YOM4"/>
    <s v="BM86"/>
    <x v="0"/>
    <d v="2020-08-04T00:00:00"/>
    <x v="3"/>
    <s v="NÃO"/>
    <x v="1"/>
    <m/>
    <m/>
    <s v="PREVENT SENIOR PRIVATE OP"/>
    <s v="33090343 - FLAVIO HENRIQUE RODRIGUES LEME"/>
    <n v="10318439"/>
    <x v="7"/>
    <x v="0"/>
    <x v="1"/>
    <s v="CABLE DATA BUS-LINK RIGHT"/>
    <n v="196476"/>
    <d v="2020-07-21T00:00:00"/>
    <n v="42"/>
    <x v="1"/>
    <s v="NEW"/>
    <n v="0"/>
    <m/>
    <m/>
  </r>
  <r>
    <x v="4"/>
    <x v="1"/>
    <x v="2"/>
    <n v="460032"/>
    <n v="508100563887"/>
    <s v="YOI3"/>
    <s v="BM84"/>
    <x v="1"/>
    <d v="2020-07-22T00:00:00"/>
    <x v="1"/>
    <s v="NÃO"/>
    <x v="1"/>
    <m/>
    <m/>
    <s v="PREVENT SENIOR PRIVATE OP"/>
    <s v="33090343 - FLAVIO HENRIQUE RODRIGUES LEME"/>
    <n v="10317299"/>
    <x v="8"/>
    <x v="0"/>
    <x v="1"/>
    <s v="CABLE DATA BUS LINK-LEFT"/>
    <n v="93494"/>
    <d v="2020-07-21T00:00:00"/>
    <n v="42"/>
    <x v="1"/>
    <s v="N/A"/>
    <n v="0"/>
    <m/>
    <m/>
  </r>
  <r>
    <x v="1"/>
    <x v="0"/>
    <x v="1"/>
    <n v="460204"/>
    <n v="508100564165"/>
    <s v="YOM4"/>
    <s v="BM86"/>
    <x v="0"/>
    <d v="2020-08-27T00:00:00"/>
    <x v="3"/>
    <s v="NÃO"/>
    <x v="1"/>
    <m/>
    <s v="X"/>
    <s v="ASSOCIACAO LAR SAO FRANCI"/>
    <s v="33837224 - Martins Tristão Gustavo"/>
    <n v="10272715"/>
    <x v="9"/>
    <x v="0"/>
    <x v="1"/>
    <s v="BOARD D-916 CPU"/>
    <n v="196580"/>
    <d v="2020-07-22T00:00:00"/>
    <n v="41"/>
    <x v="1"/>
    <s v="NEW"/>
    <n v="131127"/>
    <d v="2020-08-08T00:00:00"/>
    <m/>
  </r>
  <r>
    <x v="1"/>
    <x v="0"/>
    <x v="1"/>
    <n v="454221"/>
    <n v="508100555003"/>
    <s v="YOI3"/>
    <s v="BM89"/>
    <x v="0"/>
    <d v="2020-07-31T00:00:00"/>
    <x v="0"/>
    <s v="SIM"/>
    <x v="1"/>
    <s v="RISK COVERAGE"/>
    <m/>
    <s v="UNIMED DE BAURU COOP. DE"/>
    <s v="33038497 - FERNANDO BERNARDI VILELA"/>
    <n v="10399527"/>
    <x v="10"/>
    <x v="1"/>
    <x v="3"/>
    <s v="Leak detection dye"/>
    <n v="93543"/>
    <d v="2020-07-23T00:00:00"/>
    <n v="40"/>
    <x v="1"/>
    <s v="N/A"/>
    <n v="26740"/>
    <d v="2020-08-13T00:00:00"/>
    <m/>
  </r>
  <r>
    <x v="5"/>
    <x v="0"/>
    <x v="4"/>
    <n v="458756"/>
    <n v="508100552033"/>
    <s v="YOM4"/>
    <s v="BM86"/>
    <x v="1"/>
    <d v="2020-08-18T00:00:00"/>
    <x v="1"/>
    <m/>
    <x v="0"/>
    <m/>
    <s v="X"/>
    <s v="PAR GV DIAGNOSTICO E IMAG"/>
    <s v="33012691 - ARTUR JOSE BORGES PEREIRA"/>
    <n v="10928204"/>
    <x v="11"/>
    <x v="0"/>
    <x v="0"/>
    <s v="Rechner MaRS1S.6 16RX (P013)"/>
    <n v="196960"/>
    <d v="2020-07-24T00:00:00"/>
    <n v="39"/>
    <x v="1"/>
    <n v="1664"/>
    <n v="131117"/>
    <d v="2020-08-08T00:00:00"/>
    <m/>
  </r>
  <r>
    <x v="5"/>
    <x v="0"/>
    <x v="4"/>
    <n v="459909"/>
    <n v="508100552033"/>
    <s v="YOM4"/>
    <s v="BM86"/>
    <x v="1"/>
    <d v="2020-08-18T00:00:00"/>
    <x v="1"/>
    <s v="SIM"/>
    <x v="0"/>
    <m/>
    <s v="X"/>
    <s v="PAR GV DIAGNOSTICO E IMAG"/>
    <s v="33012691 - ARTUR JOSE BORGES PEREIRA"/>
    <n v="4753062"/>
    <x v="12"/>
    <x v="0"/>
    <x v="0"/>
    <n v="4753062"/>
    <n v="196960"/>
    <d v="2020-07-24T00:00:00"/>
    <n v="39"/>
    <x v="1"/>
    <s v="NS35422"/>
    <n v="131117"/>
    <d v="2020-08-08T00:00:00"/>
    <m/>
  </r>
  <r>
    <x v="3"/>
    <x v="0"/>
    <x v="3"/>
    <n v="446251"/>
    <n v="508100542169"/>
    <s v="YOM4"/>
    <s v="BM86"/>
    <x v="1"/>
    <d v="2020-08-01T00:00:00"/>
    <x v="1"/>
    <s v="SIM"/>
    <x v="0"/>
    <s v="RISK COVERAGE"/>
    <s v="X"/>
    <s v="SAO MARCOS RADIOLOGIA SOC"/>
    <s v="33053578 - JULIO CONFORTO"/>
    <n v="10838408"/>
    <x v="13"/>
    <x v="0"/>
    <x v="3"/>
    <s v="SPINE MATRIX 18 MR COIL 1.5T"/>
    <n v="197337"/>
    <d v="2020-07-28T00:00:00"/>
    <n v="35"/>
    <x v="1"/>
    <n v="2154"/>
    <n v="0"/>
    <m/>
    <m/>
  </r>
  <r>
    <x v="6"/>
    <x v="1"/>
    <x v="4"/>
    <n v="461267"/>
    <n v="508100565378"/>
    <s v="YOM4"/>
    <s v="BM86"/>
    <x v="0"/>
    <d v="2020-07-31T00:00:00"/>
    <x v="0"/>
    <s v="SIM"/>
    <x v="0"/>
    <m/>
    <s v="X"/>
    <s v="INSTITUTO HERMES PARDINI"/>
    <s v="33090076 - ODINEIA SOUZA SANTOS"/>
    <n v="11070793"/>
    <x v="14"/>
    <x v="0"/>
    <x v="0"/>
    <s v="SP PUMP DISPLACEMENT 2000 UL"/>
    <n v="197338"/>
    <d v="2020-07-28T00:00:00"/>
    <n v="35"/>
    <x v="1"/>
    <s v="NEW"/>
    <n v="130595"/>
    <d v="2020-08-04T00:00:00"/>
    <m/>
  </r>
  <r>
    <x v="4"/>
    <x v="0"/>
    <x v="2"/>
    <n v="461318"/>
    <n v="508100564880"/>
    <s v="YOM4"/>
    <s v="BM86"/>
    <x v="0"/>
    <d v="2020-07-28T00:00:00"/>
    <x v="3"/>
    <s v="SIM"/>
    <x v="0"/>
    <m/>
    <s v="X"/>
    <s v="REDE MORIAH SAUDE LTDA."/>
    <s v="33090505 - MATHEUS FIGUEIREDO"/>
    <n v="10432917"/>
    <x v="15"/>
    <x v="0"/>
    <x v="0"/>
    <s v="PERU_098 Phys. ECG/Respiratory Unit"/>
    <n v="197284"/>
    <d v="2020-07-28T00:00:00"/>
    <n v="35"/>
    <x v="1"/>
    <s v="NS12428"/>
    <n v="0"/>
    <m/>
    <m/>
  </r>
  <r>
    <x v="4"/>
    <x v="0"/>
    <x v="2"/>
    <n v="459578"/>
    <n v="508100545689"/>
    <s v="YOM4"/>
    <s v="BM86"/>
    <x v="1"/>
    <d v="2020-08-14T00:00:00"/>
    <x v="1"/>
    <s v="SIM"/>
    <x v="0"/>
    <m/>
    <s v="X"/>
    <s v="DIAGNOSTICOS DA AMERICA S"/>
    <s v="33090709 - ELOISIO HERMENEGILDO FERNANDES"/>
    <n v="7580025"/>
    <x v="16"/>
    <x v="0"/>
    <x v="0"/>
    <s v="Baseplate Shoulder Array Avanto"/>
    <n v="197518"/>
    <d v="2020-07-29T00:00:00"/>
    <n v="34"/>
    <x v="1"/>
    <s v="NS4927"/>
    <n v="131110"/>
    <d v="2020-08-08T00:00:00"/>
    <m/>
  </r>
  <r>
    <x v="1"/>
    <x v="0"/>
    <x v="1"/>
    <n v="462075"/>
    <n v="508100564688"/>
    <s v="YOM4"/>
    <s v="BM86"/>
    <x v="0"/>
    <d v="2020-08-19T00:00:00"/>
    <x v="3"/>
    <m/>
    <x v="1"/>
    <m/>
    <s v="X"/>
    <s v="CLINICA DE IMAGENS RADIOL"/>
    <s v="33837224 - Martins Tristão Gustavo"/>
    <n v="10307384"/>
    <x v="17"/>
    <x v="0"/>
    <x v="1"/>
    <s v="D880 Steuerung Ersatzteil"/>
    <n v="197514"/>
    <d v="2020-07-29T00:00:00"/>
    <n v="34"/>
    <x v="1"/>
    <s v="*S1364*"/>
    <n v="131137"/>
    <d v="2020-08-08T00:00:00"/>
    <m/>
  </r>
  <r>
    <x v="4"/>
    <x v="0"/>
    <x v="2"/>
    <n v="461892"/>
    <n v="508100566140"/>
    <s v="YOM4"/>
    <s v="BM86"/>
    <x v="1"/>
    <d v="2020-08-24T00:00:00"/>
    <x v="1"/>
    <m/>
    <x v="0"/>
    <m/>
    <s v="X"/>
    <s v="HOSPITAL ALEMAO OSWALDO C"/>
    <s v="33090766 - VICTOR BRITO DE GODOI"/>
    <n v="10023186"/>
    <x v="18"/>
    <x v="0"/>
    <x v="0"/>
    <s v="Módulo P09GX cpl"/>
    <n v="197612"/>
    <d v="2020-07-30T00:00:00"/>
    <n v="33"/>
    <x v="1"/>
    <s v="NS-"/>
    <n v="131112"/>
    <d v="2020-08-08T00:00:00"/>
    <m/>
  </r>
  <r>
    <x v="4"/>
    <x v="0"/>
    <x v="2"/>
    <n v="461893"/>
    <n v="508100566140"/>
    <s v="YOM4"/>
    <s v="BM86"/>
    <x v="1"/>
    <d v="2020-08-24T00:00:00"/>
    <x v="1"/>
    <m/>
    <x v="0"/>
    <m/>
    <s v="X"/>
    <s v="HOSPITAL ALEMAO OSWALDO C"/>
    <s v="33090766 - VICTOR BRITO DE GODOI"/>
    <n v="10023186"/>
    <x v="18"/>
    <x v="0"/>
    <x v="0"/>
    <s v="Módulo P09GX cpl"/>
    <n v="197612"/>
    <d v="2020-07-30T00:00:00"/>
    <n v="33"/>
    <x v="1"/>
    <s v="NS--"/>
    <n v="131112"/>
    <d v="2020-08-08T00:00:00"/>
    <m/>
  </r>
  <r>
    <x v="4"/>
    <x v="0"/>
    <x v="2"/>
    <n v="459579"/>
    <n v="508100557831"/>
    <s v="YOI3"/>
    <s v="BM89"/>
    <x v="0"/>
    <d v="2020-08-04T00:00:00"/>
    <x v="0"/>
    <s v="SIM"/>
    <x v="0"/>
    <m/>
    <m/>
    <s v="HOSPITAL ALVORADA TAGUATI"/>
    <s v="33834869 - Baptista da Silva Leal Aryoswaldo"/>
    <n v="7142446"/>
    <x v="19"/>
    <x v="0"/>
    <x v="0"/>
    <s v="MX 200 Basic"/>
    <n v="93843"/>
    <d v="2020-07-31T00:00:00"/>
    <n v="32"/>
    <x v="1"/>
    <n v="77890"/>
    <n v="26739"/>
    <d v="2020-08-13T00:00:00"/>
    <m/>
  </r>
  <r>
    <x v="4"/>
    <x v="1"/>
    <x v="2"/>
    <n v="462367"/>
    <n v="508100565045"/>
    <s v="YOM4"/>
    <s v="BM86"/>
    <x v="1"/>
    <m/>
    <x v="4"/>
    <m/>
    <x v="1"/>
    <m/>
    <s v="X"/>
    <s v="PROLAPAC LABORATORIOS DE"/>
    <s v="33090348 - ANDRE CARLOS SCHULZ"/>
    <n v="10386286"/>
    <x v="20"/>
    <x v="0"/>
    <x v="1"/>
    <s v="KIT, THERMAL ELECTRONIC DEVICE"/>
    <n v="197649"/>
    <d v="2020-07-31T00:00:00"/>
    <n v="32"/>
    <x v="1"/>
    <s v="NEW"/>
    <n v="131108"/>
    <d v="2020-08-07T00:00:00"/>
    <m/>
  </r>
  <r>
    <x v="7"/>
    <x v="0"/>
    <x v="5"/>
    <n v="459553"/>
    <n v="508100555717"/>
    <s v="YOM4"/>
    <s v="BM86"/>
    <x v="1"/>
    <d v="2020-08-13T00:00:00"/>
    <x v="1"/>
    <m/>
    <x v="1"/>
    <m/>
    <s v="X"/>
    <s v="RAD RADIOLOGIA DIAGNOSTIC"/>
    <s v="33001882 - ALBERTO BALDUINO RAMBO"/>
    <n v="10117483"/>
    <x v="21"/>
    <x v="0"/>
    <x v="1"/>
    <s v="Sumitomo 20M gas line with 90 deg e"/>
    <n v="197881"/>
    <d v="2020-08-03T00:00:00"/>
    <n v="29"/>
    <x v="2"/>
    <s v="NEW"/>
    <n v="131801"/>
    <d v="2020-08-14T00:00:00"/>
    <m/>
  </r>
  <r>
    <x v="7"/>
    <x v="0"/>
    <x v="5"/>
    <n v="459554"/>
    <n v="508100555717"/>
    <s v="YOM4"/>
    <s v="BM86"/>
    <x v="1"/>
    <d v="2020-08-13T00:00:00"/>
    <x v="1"/>
    <m/>
    <x v="1"/>
    <m/>
    <s v="X"/>
    <s v="RAD RADIOLOGIA DIAGNOSTIC"/>
    <s v="33001882 - ALBERTO BALDUINO RAMBO"/>
    <n v="10098624"/>
    <x v="22"/>
    <x v="0"/>
    <x v="1"/>
    <s v="VENT WARN LABEL"/>
    <n v="197881"/>
    <d v="2020-08-03T00:00:00"/>
    <n v="29"/>
    <x v="2"/>
    <s v="NEW"/>
    <n v="131805"/>
    <d v="2020-08-14T00:00:00"/>
    <m/>
  </r>
  <r>
    <x v="7"/>
    <x v="0"/>
    <x v="5"/>
    <n v="459555"/>
    <n v="508100555717"/>
    <s v="YOM4"/>
    <s v="BM86"/>
    <x v="1"/>
    <d v="2020-08-13T00:00:00"/>
    <x v="1"/>
    <s v="NÃO"/>
    <x v="1"/>
    <m/>
    <s v="X"/>
    <s v="RAD RADIOLOGIA DIAGNOSTIC"/>
    <s v="33001882 - ALBERTO BALDUINO RAMBO"/>
    <n v="8396496"/>
    <x v="23"/>
    <x v="0"/>
    <x v="1"/>
    <s v="Metal Seal"/>
    <n v="197881"/>
    <d v="2020-08-03T00:00:00"/>
    <n v="29"/>
    <x v="2"/>
    <s v="NEW"/>
    <n v="131804"/>
    <d v="2020-08-14T00:00:00"/>
    <m/>
  </r>
  <r>
    <x v="4"/>
    <x v="0"/>
    <x v="2"/>
    <n v="459899"/>
    <n v="508100563127"/>
    <s v="YOM4"/>
    <s v="BM86"/>
    <x v="1"/>
    <d v="2020-08-10T00:00:00"/>
    <x v="1"/>
    <s v="NÃO"/>
    <x v="1"/>
    <m/>
    <s v="X"/>
    <s v="CURA - CENTRO DE ULTRASSO"/>
    <s v="33090505 - MATHEUS FIGUEIREDO"/>
    <n v="10496847"/>
    <x v="24"/>
    <x v="0"/>
    <x v="1"/>
    <s v="TX-1-Leitung W15515"/>
    <n v="197811"/>
    <d v="2020-08-03T00:00:00"/>
    <n v="29"/>
    <x v="2"/>
    <s v="NEW"/>
    <n v="0"/>
    <m/>
    <m/>
  </r>
  <r>
    <x v="7"/>
    <x v="0"/>
    <x v="5"/>
    <n v="460809"/>
    <n v="508100555717"/>
    <s v="YOM4"/>
    <s v="BM86"/>
    <x v="1"/>
    <d v="2020-08-14T00:00:00"/>
    <x v="1"/>
    <m/>
    <x v="0"/>
    <m/>
    <s v="X"/>
    <s v="RAD RADIOLOGIA DIAGNOSTIC"/>
    <s v="33001882 - ALBERTO BALDUINO RAMBO"/>
    <n v="11060700"/>
    <x v="25"/>
    <x v="0"/>
    <x v="0"/>
    <s v="Compressor kit F70"/>
    <n v="197872"/>
    <d v="2020-08-03T00:00:00"/>
    <n v="29"/>
    <x v="2"/>
    <s v="SFS07361"/>
    <n v="0"/>
    <m/>
    <m/>
  </r>
  <r>
    <x v="7"/>
    <x v="0"/>
    <x v="5"/>
    <n v="460810"/>
    <n v="508100555717"/>
    <s v="YOM4"/>
    <s v="BM86"/>
    <x v="1"/>
    <d v="2020-08-14T00:00:00"/>
    <x v="1"/>
    <s v="SIM"/>
    <x v="0"/>
    <m/>
    <s v="X"/>
    <s v="RAD RADIOLOGIA DIAGNOSTIC"/>
    <s v="33001882 - ALBERTO BALDUINO RAMBO"/>
    <n v="10613748"/>
    <x v="26"/>
    <x v="0"/>
    <x v="0"/>
    <s v="L3 Kaltkopf (RDK408L3)"/>
    <n v="197872"/>
    <d v="2020-08-03T00:00:00"/>
    <n v="29"/>
    <x v="2"/>
    <s v="35L19G72C"/>
    <n v="0"/>
    <m/>
    <m/>
  </r>
  <r>
    <x v="2"/>
    <x v="1"/>
    <x v="2"/>
    <n v="462662"/>
    <n v="508100567208"/>
    <s v="YOM4"/>
    <s v="BM86"/>
    <x v="0"/>
    <d v="2020-08-26T00:00:00"/>
    <x v="0"/>
    <s v="SIM"/>
    <x v="0"/>
    <m/>
    <s v="X"/>
    <s v="DIAGNOSTICOS DA AMERICA S"/>
    <s v="33044911 - EPONINO FERREIRA DA COSTA JUNIOR"/>
    <n v="11075676"/>
    <x v="27"/>
    <x v="0"/>
    <x v="0"/>
    <s v="SP LAMP ASSY HALOGEN BULB"/>
    <n v="197854"/>
    <d v="2020-08-03T00:00:00"/>
    <n v="29"/>
    <x v="2"/>
    <s v="NEW"/>
    <n v="131003"/>
    <d v="2020-08-07T00:00:00"/>
    <m/>
  </r>
  <r>
    <x v="2"/>
    <x v="1"/>
    <x v="2"/>
    <n v="462663"/>
    <n v="508100567208"/>
    <s v="YOM4"/>
    <s v="BM86"/>
    <x v="0"/>
    <d v="2020-08-26T00:00:00"/>
    <x v="0"/>
    <m/>
    <x v="0"/>
    <m/>
    <s v="X"/>
    <s v="DIAGNOSTICOS DA AMERICA S"/>
    <s v="33044911 - EPONINO FERREIRA DA COSTA JUNIOR"/>
    <n v="11075676"/>
    <x v="27"/>
    <x v="0"/>
    <x v="0"/>
    <s v="SP LAMP ASSY HALOGEN BULB"/>
    <n v="197854"/>
    <d v="2020-08-03T00:00:00"/>
    <n v="29"/>
    <x v="2"/>
    <s v="NEW"/>
    <n v="131003"/>
    <d v="2020-08-07T00:00:00"/>
    <m/>
  </r>
  <r>
    <x v="4"/>
    <x v="1"/>
    <x v="2"/>
    <n v="462681"/>
    <n v="508100567209"/>
    <s v="YOM4"/>
    <s v="BM86"/>
    <x v="0"/>
    <d v="2020-08-04T00:00:00"/>
    <x v="0"/>
    <s v="SIM"/>
    <x v="1"/>
    <m/>
    <s v="X"/>
    <s v="MEDICAL LABOR. ANALISES"/>
    <s v="33053731 - MARCEL CAMPOS ROCHA"/>
    <n v="10710892"/>
    <x v="28"/>
    <x v="0"/>
    <x v="0"/>
    <s v="PIPETTE ASSY (CA-600)"/>
    <n v="197861"/>
    <d v="2020-08-03T00:00:00"/>
    <n v="29"/>
    <x v="2"/>
    <s v="NEW"/>
    <n v="131288"/>
    <d v="2020-08-11T00:00:00"/>
    <m/>
  </r>
  <r>
    <x v="7"/>
    <x v="0"/>
    <x v="5"/>
    <n v="437583"/>
    <n v="508100533706"/>
    <s v="YOI3"/>
    <s v="BM89"/>
    <x v="1"/>
    <d v="2020-08-14T00:00:00"/>
    <x v="1"/>
    <s v="SIM"/>
    <x v="1"/>
    <m/>
    <m/>
    <s v="RAD RADIOLOGIA DIAGNOSTIC"/>
    <s v="33003010 - ADEMILSON GABRIEL DA SILVA"/>
    <n v="10164666"/>
    <x v="29"/>
    <x v="1"/>
    <x v="0"/>
    <s v="Array-Shim-Vorrichtung 011"/>
    <n v="93971"/>
    <d v="2020-08-04T00:00:00"/>
    <n v="28"/>
    <x v="2"/>
    <n v="1008"/>
    <n v="0"/>
    <m/>
    <m/>
  </r>
  <r>
    <x v="2"/>
    <x v="1"/>
    <x v="2"/>
    <n v="462457"/>
    <n v="508100565744"/>
    <s v="YOM4"/>
    <s v="BM86"/>
    <x v="0"/>
    <d v="2020-08-21T00:00:00"/>
    <x v="3"/>
    <s v="NÃO"/>
    <x v="1"/>
    <m/>
    <s v="X"/>
    <s v="CENTERLAB CENTRAL DE"/>
    <m/>
    <n v="11374074"/>
    <x v="30"/>
    <x v="0"/>
    <x v="1"/>
    <s v="PRINTERBOARD BFT II"/>
    <n v="198099"/>
    <d v="2020-08-04T00:00:00"/>
    <n v="28"/>
    <x v="2"/>
    <s v="NEW"/>
    <n v="0"/>
    <m/>
    <m/>
  </r>
  <r>
    <x v="8"/>
    <x v="0"/>
    <x v="1"/>
    <n v="462892"/>
    <n v="508100567190"/>
    <s v="YOM4"/>
    <s v="BM86"/>
    <x v="0"/>
    <d v="2020-08-28T00:00:00"/>
    <x v="0"/>
    <s v="SIM"/>
    <x v="1"/>
    <s v="RISK COVERAGE"/>
    <s v="X"/>
    <s v="UNIMED DE JABOTICABAL COO"/>
    <s v="33090458 - VICTOR FERRAZ SANTAMARIA"/>
    <n v="11267959"/>
    <x v="31"/>
    <x v="0"/>
    <x v="3"/>
    <s v="Ratón 3-Butt. Wheelmouse USB/PS2"/>
    <n v="198069"/>
    <d v="2020-08-04T00:00:00"/>
    <n v="28"/>
    <x v="2"/>
    <s v="NEW"/>
    <n v="0"/>
    <m/>
    <m/>
  </r>
  <r>
    <x v="4"/>
    <x v="0"/>
    <x v="2"/>
    <n v="462913"/>
    <n v="508100567183"/>
    <s v="YOM4"/>
    <s v="BM86"/>
    <x v="0"/>
    <d v="2020-08-06T00:00:00"/>
    <x v="3"/>
    <m/>
    <x v="1"/>
    <m/>
    <s v="X"/>
    <s v="PLANI DIAGNOSTICOS MEDICO"/>
    <s v="33090825 - ROBERTO LUIZ BACH"/>
    <n v="11134117"/>
    <x v="32"/>
    <x v="0"/>
    <x v="1"/>
    <s v="RF trap set ST2 1.5T W15539"/>
    <n v="198064"/>
    <d v="2020-08-04T00:00:00"/>
    <n v="28"/>
    <x v="2"/>
    <s v="S1088"/>
    <n v="0"/>
    <m/>
    <m/>
  </r>
  <r>
    <x v="3"/>
    <x v="0"/>
    <x v="3"/>
    <n v="458802"/>
    <n v="508100543034"/>
    <s v="YOM4"/>
    <s v="BM86"/>
    <x v="1"/>
    <m/>
    <x v="4"/>
    <m/>
    <x v="1"/>
    <m/>
    <m/>
    <s v="ASSOCIACAO HOSPITALAR MOI"/>
    <s v="33001882 - ALBERTO BALDUINO RAMBO"/>
    <n v="11344603"/>
    <x v="33"/>
    <x v="0"/>
    <x v="1"/>
    <s v="SERVICE COVER RIGHT"/>
    <n v="198150"/>
    <d v="2020-08-05T00:00:00"/>
    <n v="27"/>
    <x v="2"/>
    <s v="NEW"/>
    <n v="0"/>
    <m/>
    <m/>
  </r>
  <r>
    <x v="3"/>
    <x v="0"/>
    <x v="3"/>
    <n v="458803"/>
    <n v="508100543034"/>
    <s v="YOM4"/>
    <s v="BM86"/>
    <x v="1"/>
    <m/>
    <x v="4"/>
    <m/>
    <x v="1"/>
    <m/>
    <m/>
    <s v="ASSOCIACAO HOSPITALAR MOI"/>
    <s v="33001882 - ALBERTO BALDUINO RAMBO"/>
    <n v="11234110"/>
    <x v="34"/>
    <x v="0"/>
    <x v="1"/>
    <s v="Pumpe SEP 025"/>
    <n v="198150"/>
    <d v="2020-08-05T00:00:00"/>
    <n v="27"/>
    <x v="2"/>
    <s v="S0394050002"/>
    <n v="0"/>
    <m/>
    <m/>
  </r>
  <r>
    <x v="7"/>
    <x v="0"/>
    <x v="5"/>
    <n v="459157"/>
    <n v="508100553899"/>
    <s v="YOI3"/>
    <s v="BM89"/>
    <x v="0"/>
    <d v="2020-08-19T00:00:00"/>
    <x v="3"/>
    <s v="NÃO"/>
    <x v="1"/>
    <m/>
    <m/>
    <s v="MEDRADIUS CLINICA DE MEDI"/>
    <s v="33003010 - ADEMILSON GABRIEL DA SILVA"/>
    <n v="7109387"/>
    <x v="35"/>
    <x v="0"/>
    <x v="1"/>
    <s v="CABO MONTADO COM CONEXÃO MODELO W558"/>
    <n v="93995"/>
    <d v="2020-08-05T00:00:00"/>
    <n v="27"/>
    <x v="2"/>
    <s v="N/A"/>
    <n v="26869"/>
    <d v="2020-08-21T00:00:00"/>
    <m/>
  </r>
  <r>
    <x v="4"/>
    <x v="0"/>
    <x v="2"/>
    <n v="461864"/>
    <n v="508100565989"/>
    <s v="YOM4"/>
    <s v="BM86"/>
    <x v="0"/>
    <d v="2020-08-05T00:00:00"/>
    <x v="0"/>
    <s v="SIM"/>
    <x v="1"/>
    <m/>
    <m/>
    <s v="SOCIEDADE BENEF ISRAELITA"/>
    <s v="33090505 - MATHEUS FIGUEIREDO"/>
    <n v="10606712"/>
    <x v="36"/>
    <x v="0"/>
    <x v="0"/>
    <s v="BUCHSENGRUPPE 3T-4B PET"/>
    <n v="198114"/>
    <d v="2020-08-05T00:00:00"/>
    <n v="27"/>
    <x v="2"/>
    <s v="S1019"/>
    <n v="131073"/>
    <d v="2020-08-07T00:00:00"/>
    <m/>
  </r>
  <r>
    <x v="5"/>
    <x v="0"/>
    <x v="4"/>
    <n v="462578"/>
    <n v="508100540849"/>
    <s v="YOI3"/>
    <s v="BM89"/>
    <x v="1"/>
    <m/>
    <x v="4"/>
    <s v="SIM"/>
    <x v="1"/>
    <m/>
    <m/>
    <s v="UNIMED DE BELEM COOPERATI"/>
    <s v="33834713 - Pedro Alves da Silva Diego"/>
    <n v="7037182"/>
    <x v="37"/>
    <x v="0"/>
    <x v="0"/>
    <s v="TUBO DE RAIO-X MODELO RAY-8S"/>
    <n v="94003"/>
    <d v="2020-08-05T00:00:00"/>
    <n v="27"/>
    <x v="2"/>
    <n v="605511981"/>
    <n v="0"/>
    <m/>
    <m/>
  </r>
  <r>
    <x v="4"/>
    <x v="0"/>
    <x v="2"/>
    <n v="463083"/>
    <n v="508100567670"/>
    <s v="YOM4"/>
    <s v="BM86"/>
    <x v="0"/>
    <d v="2020-08-07T00:00:00"/>
    <x v="0"/>
    <s v="SIM"/>
    <x v="1"/>
    <s v="GARANTIA"/>
    <s v="X"/>
    <s v="CEDIVAR-CENTRO DE DIAGNOS"/>
    <s v="33090809 - JONATHAN SILVA DE OLIVEIRA"/>
    <n v="10840397"/>
    <x v="38"/>
    <x v="1"/>
    <x v="2"/>
    <s v="Miro Digi_MoMa service tool"/>
    <n v="198124"/>
    <d v="2020-08-05T00:00:00"/>
    <n v="27"/>
    <x v="2"/>
    <n v="1324"/>
    <n v="131201"/>
    <d v="2020-08-11T00:00:00"/>
    <m/>
  </r>
  <r>
    <x v="1"/>
    <x v="0"/>
    <x v="1"/>
    <n v="463111"/>
    <n v="508100560610"/>
    <s v="YOM4"/>
    <s v="BM86"/>
    <x v="1"/>
    <d v="2020-08-10T00:00:00"/>
    <x v="1"/>
    <s v="SIM"/>
    <x v="0"/>
    <m/>
    <s v="X"/>
    <s v="DI IMAGEM DIAGNOSTICO INT"/>
    <s v="33090819 - RAPHAEL DA SILVA DANTAS"/>
    <n v="7715720"/>
    <x v="39"/>
    <x v="1"/>
    <x v="0"/>
    <s v="Service plug kit, Avanto"/>
    <n v="198146"/>
    <d v="2020-08-05T00:00:00"/>
    <n v="27"/>
    <x v="2"/>
    <s v="NSNS2108"/>
    <n v="0"/>
    <m/>
    <m/>
  </r>
  <r>
    <x v="6"/>
    <x v="1"/>
    <x v="4"/>
    <n v="463213"/>
    <n v="508100568037"/>
    <s v="YOM4"/>
    <s v="BM86"/>
    <x v="0"/>
    <d v="2020-08-07T00:00:00"/>
    <x v="0"/>
    <s v="SIM"/>
    <x v="0"/>
    <m/>
    <s v="X"/>
    <s v="LABORATORIO PADRAO SA."/>
    <s v="33835637 - Alves de Souza Neto Juvenal"/>
    <n v="11070792"/>
    <x v="40"/>
    <x v="0"/>
    <x v="0"/>
    <s v="SP PUMP DISPLACEMENT 1000 UL"/>
    <n v="198210"/>
    <d v="2020-08-05T00:00:00"/>
    <n v="27"/>
    <x v="2"/>
    <s v="NEW"/>
    <n v="131458"/>
    <d v="2020-08-11T00:00:00"/>
    <m/>
  </r>
  <r>
    <x v="6"/>
    <x v="1"/>
    <x v="4"/>
    <n v="463214"/>
    <n v="508100568037"/>
    <s v="YOM4"/>
    <s v="BM86"/>
    <x v="0"/>
    <d v="2020-08-07T00:00:00"/>
    <x v="0"/>
    <m/>
    <x v="0"/>
    <m/>
    <s v="X"/>
    <s v="LABORATORIO PADRAO SA."/>
    <s v="33835637 - Alves de Souza Neto Juvenal"/>
    <n v="11070792"/>
    <x v="40"/>
    <x v="0"/>
    <x v="0"/>
    <s v="SP PUMP DISPLACEMENT 1000 UL"/>
    <n v="198210"/>
    <d v="2020-08-05T00:00:00"/>
    <n v="27"/>
    <x v="2"/>
    <s v="NEW"/>
    <n v="131458"/>
    <d v="2020-08-11T00:00:00"/>
    <m/>
  </r>
  <r>
    <x v="4"/>
    <x v="1"/>
    <x v="2"/>
    <n v="454946"/>
    <n v="508200131956"/>
    <s v="YOM4"/>
    <s v="BM86"/>
    <x v="1"/>
    <m/>
    <x v="4"/>
    <m/>
    <x v="1"/>
    <m/>
    <s v="X"/>
    <s v="CIENTIFICALAB PRODUTOS"/>
    <s v="33090096 - RAUL VAZ DE PAULA"/>
    <n v="10309445"/>
    <x v="41"/>
    <x v="0"/>
    <x v="1"/>
    <s v="ANEL VEDACAO"/>
    <n v="198252"/>
    <d v="2020-08-06T00:00:00"/>
    <n v="26"/>
    <x v="2"/>
    <s v="NEW"/>
    <n v="0"/>
    <m/>
    <m/>
  </r>
  <r>
    <x v="4"/>
    <x v="1"/>
    <x v="2"/>
    <n v="454947"/>
    <n v="508200131956"/>
    <s v="YOM4"/>
    <s v="BM86"/>
    <x v="1"/>
    <m/>
    <x v="4"/>
    <m/>
    <x v="1"/>
    <m/>
    <s v="X"/>
    <s v="CIENTIFICALAB PRODUTOS"/>
    <s v="33090096 - RAUL VAZ DE PAULA"/>
    <n v="10309445"/>
    <x v="41"/>
    <x v="0"/>
    <x v="1"/>
    <s v="ANEL VEDACAO"/>
    <n v="198252"/>
    <d v="2020-08-06T00:00:00"/>
    <n v="26"/>
    <x v="2"/>
    <s v="NEW"/>
    <n v="0"/>
    <m/>
    <m/>
  </r>
  <r>
    <x v="4"/>
    <x v="1"/>
    <x v="2"/>
    <n v="454948"/>
    <n v="508200131956"/>
    <s v="YOM4"/>
    <s v="BM86"/>
    <x v="1"/>
    <m/>
    <x v="4"/>
    <m/>
    <x v="1"/>
    <m/>
    <s v="X"/>
    <s v="CIENTIFICALAB PRODUTOS"/>
    <s v="33090096 - RAUL VAZ DE PAULA"/>
    <n v="10314748"/>
    <x v="42"/>
    <x v="0"/>
    <x v="1"/>
    <s v="L-Ring Set, 7MM ID, Pump"/>
    <n v="198252"/>
    <d v="2020-08-06T00:00:00"/>
    <n v="26"/>
    <x v="2"/>
    <s v="NEW"/>
    <n v="0"/>
    <m/>
    <m/>
  </r>
  <r>
    <x v="4"/>
    <x v="1"/>
    <x v="2"/>
    <n v="454949"/>
    <n v="508200131956"/>
    <s v="YOM4"/>
    <s v="BM86"/>
    <x v="1"/>
    <m/>
    <x v="4"/>
    <m/>
    <x v="1"/>
    <m/>
    <s v="X"/>
    <s v="CIENTIFICALAB PRODUTOS"/>
    <s v="33090096 - RAUL VAZ DE PAULA"/>
    <n v="10314748"/>
    <x v="42"/>
    <x v="0"/>
    <x v="1"/>
    <s v="L-Ring Set, 7MM ID, Pump"/>
    <n v="198252"/>
    <d v="2020-08-06T00:00:00"/>
    <n v="26"/>
    <x v="2"/>
    <s v="NEW"/>
    <n v="0"/>
    <m/>
    <m/>
  </r>
  <r>
    <x v="4"/>
    <x v="1"/>
    <x v="2"/>
    <n v="454950"/>
    <n v="508200131956"/>
    <s v="YOM4"/>
    <s v="BM86"/>
    <x v="1"/>
    <m/>
    <x v="4"/>
    <m/>
    <x v="1"/>
    <m/>
    <s v="X"/>
    <s v="CIENTIFICALAB PRODUTOS"/>
    <s v="33090096 - RAUL VAZ DE PAULA"/>
    <n v="10314748"/>
    <x v="42"/>
    <x v="0"/>
    <x v="1"/>
    <s v="L-Ring Set, 7MM ID, Pump"/>
    <n v="198252"/>
    <d v="2020-08-06T00:00:00"/>
    <n v="26"/>
    <x v="2"/>
    <s v="NEW"/>
    <n v="0"/>
    <m/>
    <m/>
  </r>
  <r>
    <x v="4"/>
    <x v="1"/>
    <x v="2"/>
    <n v="454951"/>
    <n v="508200131956"/>
    <s v="YOM4"/>
    <s v="BM86"/>
    <x v="1"/>
    <m/>
    <x v="4"/>
    <m/>
    <x v="1"/>
    <m/>
    <s v="X"/>
    <s v="CIENTIFICALAB PRODUTOS"/>
    <s v="33090096 - RAUL VAZ DE PAULA"/>
    <n v="10309447"/>
    <x v="43"/>
    <x v="0"/>
    <x v="1"/>
    <s v="ANEL VEDACAO"/>
    <n v="198252"/>
    <d v="2020-08-06T00:00:00"/>
    <n v="26"/>
    <x v="2"/>
    <s v="NEW"/>
    <n v="0"/>
    <m/>
    <m/>
  </r>
  <r>
    <x v="4"/>
    <x v="1"/>
    <x v="2"/>
    <n v="454952"/>
    <n v="508200131956"/>
    <s v="YOM4"/>
    <s v="BM86"/>
    <x v="1"/>
    <m/>
    <x v="4"/>
    <m/>
    <x v="1"/>
    <m/>
    <s v="X"/>
    <s v="CIENTIFICALAB PRODUTOS"/>
    <s v="33090096 - RAUL VAZ DE PAULA"/>
    <n v="10309447"/>
    <x v="43"/>
    <x v="0"/>
    <x v="1"/>
    <s v="ANEL VEDACAO"/>
    <n v="198252"/>
    <d v="2020-08-06T00:00:00"/>
    <n v="26"/>
    <x v="2"/>
    <s v="NEW"/>
    <n v="0"/>
    <m/>
    <m/>
  </r>
  <r>
    <x v="4"/>
    <x v="1"/>
    <x v="2"/>
    <n v="454953"/>
    <n v="508200131956"/>
    <s v="YOM4"/>
    <s v="BM86"/>
    <x v="1"/>
    <m/>
    <x v="4"/>
    <m/>
    <x v="1"/>
    <m/>
    <s v="X"/>
    <s v="CIENTIFICALAB PRODUTOS"/>
    <s v="33090096 - RAUL VAZ DE PAULA"/>
    <n v="10309447"/>
    <x v="43"/>
    <x v="0"/>
    <x v="1"/>
    <s v="ANEL VEDACAO"/>
    <n v="198252"/>
    <d v="2020-08-06T00:00:00"/>
    <n v="26"/>
    <x v="2"/>
    <s v="NEW"/>
    <n v="0"/>
    <m/>
    <m/>
  </r>
  <r>
    <x v="4"/>
    <x v="1"/>
    <x v="2"/>
    <n v="454954"/>
    <n v="508200131956"/>
    <s v="YOM4"/>
    <s v="BM86"/>
    <x v="1"/>
    <m/>
    <x v="4"/>
    <m/>
    <x v="1"/>
    <m/>
    <s v="X"/>
    <s v="CIENTIFICALAB PRODUTOS"/>
    <s v="33090096 - RAUL VAZ DE PAULA"/>
    <n v="10309447"/>
    <x v="43"/>
    <x v="0"/>
    <x v="1"/>
    <s v="ANEL VEDACAO"/>
    <n v="198252"/>
    <d v="2020-08-06T00:00:00"/>
    <n v="26"/>
    <x v="2"/>
    <s v="NEW"/>
    <n v="0"/>
    <m/>
    <m/>
  </r>
  <r>
    <x v="4"/>
    <x v="1"/>
    <x v="2"/>
    <n v="454955"/>
    <n v="508200131956"/>
    <s v="YOM4"/>
    <s v="BM86"/>
    <x v="1"/>
    <m/>
    <x v="4"/>
    <m/>
    <x v="1"/>
    <m/>
    <s v="X"/>
    <s v="CIENTIFICALAB PRODUTOS"/>
    <s v="33090096 - RAUL VAZ DE PAULA"/>
    <n v="10315961"/>
    <x v="44"/>
    <x v="0"/>
    <x v="1"/>
    <s v="ADVIA 1650/2400 CDP Peri Pump Tube"/>
    <n v="198252"/>
    <d v="2020-08-06T00:00:00"/>
    <n v="26"/>
    <x v="2"/>
    <s v="NEW"/>
    <n v="0"/>
    <m/>
    <m/>
  </r>
  <r>
    <x v="4"/>
    <x v="1"/>
    <x v="2"/>
    <n v="454956"/>
    <n v="508200131956"/>
    <s v="YOM4"/>
    <s v="BM86"/>
    <x v="1"/>
    <m/>
    <x v="4"/>
    <m/>
    <x v="1"/>
    <m/>
    <s v="X"/>
    <s v="CIENTIFICALAB PRODUTOS"/>
    <s v="33090096 - RAUL VAZ DE PAULA"/>
    <n v="10315961"/>
    <x v="44"/>
    <x v="0"/>
    <x v="1"/>
    <s v="ADVIA 1650/2400 CDP Peri Pump Tube"/>
    <n v="198252"/>
    <d v="2020-08-06T00:00:00"/>
    <n v="26"/>
    <x v="2"/>
    <s v="NEW"/>
    <n v="0"/>
    <m/>
    <m/>
  </r>
  <r>
    <x v="4"/>
    <x v="1"/>
    <x v="2"/>
    <n v="454957"/>
    <n v="508200131956"/>
    <s v="YOM4"/>
    <s v="BM86"/>
    <x v="1"/>
    <m/>
    <x v="4"/>
    <m/>
    <x v="1"/>
    <m/>
    <s v="X"/>
    <s v="CIENTIFICALAB PRODUTOS"/>
    <s v="33090096 - RAUL VAZ DE PAULA"/>
    <n v="10311297"/>
    <x v="45"/>
    <x v="0"/>
    <x v="1"/>
    <s v="FP Pump Cassette"/>
    <n v="198252"/>
    <d v="2020-08-06T00:00:00"/>
    <n v="26"/>
    <x v="2"/>
    <s v="NEW"/>
    <n v="0"/>
    <m/>
    <m/>
  </r>
  <r>
    <x v="4"/>
    <x v="1"/>
    <x v="2"/>
    <n v="454958"/>
    <n v="508200131956"/>
    <s v="YOM4"/>
    <s v="BM86"/>
    <x v="1"/>
    <m/>
    <x v="4"/>
    <m/>
    <x v="1"/>
    <m/>
    <s v="X"/>
    <s v="CIENTIFICALAB PRODUTOS"/>
    <s v="33090096 - RAUL VAZ DE PAULA"/>
    <n v="10309729"/>
    <x v="46"/>
    <x v="0"/>
    <x v="1"/>
    <s v="ADVIA 1200 Seal, ISE"/>
    <n v="198252"/>
    <d v="2020-08-06T00:00:00"/>
    <n v="26"/>
    <x v="2"/>
    <s v="NEW"/>
    <n v="0"/>
    <m/>
    <m/>
  </r>
  <r>
    <x v="4"/>
    <x v="1"/>
    <x v="2"/>
    <n v="454959"/>
    <n v="508200131956"/>
    <s v="YOM4"/>
    <s v="BM86"/>
    <x v="1"/>
    <m/>
    <x v="4"/>
    <m/>
    <x v="1"/>
    <m/>
    <s v="X"/>
    <s v="CIENTIFICALAB PRODUTOS"/>
    <s v="33090096 - RAUL VAZ DE PAULA"/>
    <n v="10309729"/>
    <x v="46"/>
    <x v="0"/>
    <x v="1"/>
    <s v="ADVIA 1200 Seal, ISE"/>
    <n v="198252"/>
    <d v="2020-08-06T00:00:00"/>
    <n v="26"/>
    <x v="2"/>
    <s v="NEW"/>
    <n v="0"/>
    <m/>
    <m/>
  </r>
  <r>
    <x v="2"/>
    <x v="1"/>
    <x v="2"/>
    <n v="454970"/>
    <n v="508200133053"/>
    <s v="YOM4"/>
    <s v="BM86"/>
    <x v="1"/>
    <m/>
    <x v="4"/>
    <s v="NÃO"/>
    <x v="1"/>
    <m/>
    <s v="X"/>
    <s v="CIENTIFICALAB PRODUTOS"/>
    <s v="33090096 - RAUL VAZ DE PAULA"/>
    <n v="10309445"/>
    <x v="41"/>
    <x v="0"/>
    <x v="1"/>
    <s v="ANEL VEDACAO"/>
    <n v="198253"/>
    <d v="2020-08-06T00:00:00"/>
    <n v="26"/>
    <x v="2"/>
    <s v="NEW"/>
    <n v="0"/>
    <m/>
    <m/>
  </r>
  <r>
    <x v="2"/>
    <x v="1"/>
    <x v="2"/>
    <n v="454971"/>
    <n v="508200133053"/>
    <s v="YOM4"/>
    <s v="BM86"/>
    <x v="1"/>
    <m/>
    <x v="4"/>
    <m/>
    <x v="1"/>
    <m/>
    <s v="X"/>
    <s v="CIENTIFICALAB PRODUTOS"/>
    <s v="33090096 - RAUL VAZ DE PAULA"/>
    <n v="10309445"/>
    <x v="41"/>
    <x v="0"/>
    <x v="1"/>
    <s v="ANEL VEDACAO"/>
    <n v="198253"/>
    <d v="2020-08-06T00:00:00"/>
    <n v="26"/>
    <x v="2"/>
    <s v="NEW"/>
    <n v="0"/>
    <m/>
    <m/>
  </r>
  <r>
    <x v="2"/>
    <x v="1"/>
    <x v="2"/>
    <n v="454972"/>
    <n v="508200133053"/>
    <s v="YOM4"/>
    <s v="BM86"/>
    <x v="1"/>
    <m/>
    <x v="4"/>
    <m/>
    <x v="1"/>
    <m/>
    <s v="X"/>
    <s v="CIENTIFICALAB PRODUTOS"/>
    <s v="33090096 - RAUL VAZ DE PAULA"/>
    <n v="10314748"/>
    <x v="42"/>
    <x v="0"/>
    <x v="1"/>
    <s v="L-Ring Set, 7MM ID, Pump"/>
    <n v="198253"/>
    <d v="2020-08-06T00:00:00"/>
    <n v="26"/>
    <x v="2"/>
    <s v="NEW"/>
    <n v="0"/>
    <m/>
    <m/>
  </r>
  <r>
    <x v="2"/>
    <x v="1"/>
    <x v="2"/>
    <n v="454973"/>
    <n v="508200133053"/>
    <s v="YOM4"/>
    <s v="BM86"/>
    <x v="1"/>
    <m/>
    <x v="4"/>
    <m/>
    <x v="1"/>
    <m/>
    <s v="X"/>
    <s v="CIENTIFICALAB PRODUTOS"/>
    <s v="33090096 - RAUL VAZ DE PAULA"/>
    <n v="10314748"/>
    <x v="42"/>
    <x v="0"/>
    <x v="1"/>
    <s v="L-Ring Set, 7MM ID, Pump"/>
    <n v="198253"/>
    <d v="2020-08-06T00:00:00"/>
    <n v="26"/>
    <x v="2"/>
    <s v="NEW"/>
    <n v="0"/>
    <m/>
    <m/>
  </r>
  <r>
    <x v="2"/>
    <x v="1"/>
    <x v="2"/>
    <n v="454974"/>
    <n v="508200133053"/>
    <s v="YOM4"/>
    <s v="BM86"/>
    <x v="1"/>
    <m/>
    <x v="4"/>
    <m/>
    <x v="1"/>
    <m/>
    <s v="X"/>
    <s v="CIENTIFICALAB PRODUTOS"/>
    <s v="33090096 - RAUL VAZ DE PAULA"/>
    <n v="10314748"/>
    <x v="42"/>
    <x v="0"/>
    <x v="1"/>
    <s v="L-Ring Set, 7MM ID, Pump"/>
    <n v="198253"/>
    <d v="2020-08-06T00:00:00"/>
    <n v="26"/>
    <x v="2"/>
    <s v="NEW"/>
    <n v="0"/>
    <m/>
    <m/>
  </r>
  <r>
    <x v="2"/>
    <x v="1"/>
    <x v="2"/>
    <n v="454975"/>
    <n v="508200133053"/>
    <s v="YOM4"/>
    <s v="BM86"/>
    <x v="1"/>
    <m/>
    <x v="4"/>
    <m/>
    <x v="1"/>
    <m/>
    <s v="X"/>
    <s v="CIENTIFICALAB PRODUTOS"/>
    <s v="33090096 - RAUL VAZ DE PAULA"/>
    <n v="10309447"/>
    <x v="43"/>
    <x v="0"/>
    <x v="1"/>
    <s v="ANEL VEDACAO"/>
    <n v="198253"/>
    <d v="2020-08-06T00:00:00"/>
    <n v="26"/>
    <x v="2"/>
    <s v="NEW"/>
    <n v="0"/>
    <m/>
    <m/>
  </r>
  <r>
    <x v="2"/>
    <x v="1"/>
    <x v="2"/>
    <n v="454976"/>
    <n v="508200133053"/>
    <s v="YOM4"/>
    <s v="BM86"/>
    <x v="1"/>
    <m/>
    <x v="4"/>
    <m/>
    <x v="1"/>
    <m/>
    <s v="X"/>
    <s v="CIENTIFICALAB PRODUTOS"/>
    <s v="33090096 - RAUL VAZ DE PAULA"/>
    <n v="10309447"/>
    <x v="43"/>
    <x v="0"/>
    <x v="1"/>
    <s v="ANEL VEDACAO"/>
    <n v="198253"/>
    <d v="2020-08-06T00:00:00"/>
    <n v="26"/>
    <x v="2"/>
    <s v="NEW"/>
    <n v="0"/>
    <m/>
    <m/>
  </r>
  <r>
    <x v="2"/>
    <x v="1"/>
    <x v="2"/>
    <n v="454977"/>
    <n v="508200133053"/>
    <s v="YOM4"/>
    <s v="BM86"/>
    <x v="1"/>
    <m/>
    <x v="4"/>
    <m/>
    <x v="1"/>
    <m/>
    <s v="X"/>
    <s v="CIENTIFICALAB PRODUTOS"/>
    <s v="33090096 - RAUL VAZ DE PAULA"/>
    <n v="10309447"/>
    <x v="43"/>
    <x v="0"/>
    <x v="1"/>
    <s v="ANEL VEDACAO"/>
    <n v="198253"/>
    <d v="2020-08-06T00:00:00"/>
    <n v="26"/>
    <x v="2"/>
    <s v="NEW"/>
    <n v="0"/>
    <m/>
    <m/>
  </r>
  <r>
    <x v="2"/>
    <x v="1"/>
    <x v="2"/>
    <n v="454978"/>
    <n v="508200133053"/>
    <s v="YOM4"/>
    <s v="BM86"/>
    <x v="1"/>
    <m/>
    <x v="4"/>
    <m/>
    <x v="1"/>
    <m/>
    <s v="X"/>
    <s v="CIENTIFICALAB PRODUTOS"/>
    <s v="33090096 - RAUL VAZ DE PAULA"/>
    <n v="10309447"/>
    <x v="43"/>
    <x v="0"/>
    <x v="1"/>
    <s v="ANEL VEDACAO"/>
    <n v="198253"/>
    <d v="2020-08-06T00:00:00"/>
    <n v="26"/>
    <x v="2"/>
    <s v="NEW"/>
    <n v="0"/>
    <m/>
    <m/>
  </r>
  <r>
    <x v="2"/>
    <x v="1"/>
    <x v="2"/>
    <n v="454979"/>
    <n v="508200133053"/>
    <s v="YOM4"/>
    <s v="BM86"/>
    <x v="1"/>
    <m/>
    <x v="4"/>
    <m/>
    <x v="1"/>
    <m/>
    <s v="X"/>
    <s v="CIENTIFICALAB PRODUTOS"/>
    <s v="33090096 - RAUL VAZ DE PAULA"/>
    <n v="10315961"/>
    <x v="44"/>
    <x v="0"/>
    <x v="1"/>
    <s v="ADVIA 1650/2400 CDP Peri Pump Tube"/>
    <n v="198253"/>
    <d v="2020-08-06T00:00:00"/>
    <n v="26"/>
    <x v="2"/>
    <s v="NEW"/>
    <n v="0"/>
    <m/>
    <m/>
  </r>
  <r>
    <x v="2"/>
    <x v="1"/>
    <x v="2"/>
    <n v="454980"/>
    <n v="508200133053"/>
    <s v="YOM4"/>
    <s v="BM86"/>
    <x v="1"/>
    <m/>
    <x v="4"/>
    <m/>
    <x v="1"/>
    <m/>
    <s v="X"/>
    <s v="CIENTIFICALAB PRODUTOS"/>
    <s v="33090096 - RAUL VAZ DE PAULA"/>
    <n v="10315961"/>
    <x v="44"/>
    <x v="0"/>
    <x v="1"/>
    <s v="ADVIA 1650/2400 CDP Peri Pump Tube"/>
    <n v="198253"/>
    <d v="2020-08-06T00:00:00"/>
    <n v="26"/>
    <x v="2"/>
    <s v="NEW"/>
    <n v="0"/>
    <m/>
    <m/>
  </r>
  <r>
    <x v="2"/>
    <x v="1"/>
    <x v="2"/>
    <n v="454981"/>
    <n v="508200133053"/>
    <s v="YOM4"/>
    <s v="BM86"/>
    <x v="1"/>
    <m/>
    <x v="4"/>
    <m/>
    <x v="1"/>
    <m/>
    <s v="X"/>
    <s v="CIENTIFICALAB PRODUTOS"/>
    <s v="33090096 - RAUL VAZ DE PAULA"/>
    <n v="10311297"/>
    <x v="45"/>
    <x v="0"/>
    <x v="1"/>
    <s v="FP Pump Cassette"/>
    <n v="198253"/>
    <d v="2020-08-06T00:00:00"/>
    <n v="26"/>
    <x v="2"/>
    <s v="NEW"/>
    <n v="0"/>
    <m/>
    <m/>
  </r>
  <r>
    <x v="2"/>
    <x v="1"/>
    <x v="2"/>
    <n v="454982"/>
    <n v="508200133053"/>
    <s v="YOM4"/>
    <s v="BM86"/>
    <x v="1"/>
    <m/>
    <x v="4"/>
    <m/>
    <x v="1"/>
    <m/>
    <s v="X"/>
    <s v="CIENTIFICALAB PRODUTOS"/>
    <s v="33090096 - RAUL VAZ DE PAULA"/>
    <n v="10309729"/>
    <x v="46"/>
    <x v="0"/>
    <x v="1"/>
    <s v="ADVIA 1200 Seal, ISE"/>
    <n v="198253"/>
    <d v="2020-08-06T00:00:00"/>
    <n v="26"/>
    <x v="2"/>
    <s v="NEW"/>
    <n v="0"/>
    <m/>
    <m/>
  </r>
  <r>
    <x v="2"/>
    <x v="1"/>
    <x v="2"/>
    <n v="454983"/>
    <n v="508200133053"/>
    <s v="YOM4"/>
    <s v="BM86"/>
    <x v="1"/>
    <m/>
    <x v="4"/>
    <m/>
    <x v="1"/>
    <m/>
    <s v="X"/>
    <s v="CIENTIFICALAB PRODUTOS"/>
    <s v="33090096 - RAUL VAZ DE PAULA"/>
    <n v="10309729"/>
    <x v="46"/>
    <x v="0"/>
    <x v="1"/>
    <s v="ADVIA 1200 Seal, ISE"/>
    <n v="198253"/>
    <d v="2020-08-06T00:00:00"/>
    <n v="26"/>
    <x v="2"/>
    <s v="NEW"/>
    <n v="0"/>
    <m/>
    <m/>
  </r>
  <r>
    <x v="4"/>
    <x v="1"/>
    <x v="2"/>
    <n v="455351"/>
    <n v="508200132062"/>
    <s v="YOM4"/>
    <s v="BM86"/>
    <x v="0"/>
    <d v="2020-08-27T00:00:00"/>
    <x v="0"/>
    <m/>
    <x v="0"/>
    <m/>
    <s v="X"/>
    <s v="ASSOCIACAO FUNDO DE INCEN"/>
    <s v="33090425 - TIAGO ZONTA"/>
    <n v="10454983"/>
    <x v="47"/>
    <x v="0"/>
    <x v="0"/>
    <s v="PIPETTE W/HEATER #2 CA-1500"/>
    <n v="198258"/>
    <d v="2020-08-06T00:00:00"/>
    <n v="26"/>
    <x v="2"/>
    <s v="NEW"/>
    <n v="132653"/>
    <d v="2020-08-31T00:00:00"/>
    <m/>
  </r>
  <r>
    <x v="7"/>
    <x v="0"/>
    <x v="5"/>
    <n v="459557"/>
    <n v="508100562680"/>
    <s v="YOI3"/>
    <s v="BM89"/>
    <x v="1"/>
    <m/>
    <x v="4"/>
    <s v="NÃO"/>
    <x v="1"/>
    <m/>
    <m/>
    <s v="SA. HOSPITAL ALIANCA"/>
    <s v="33000505 - DALMO MOREIRA COSTA JUNIOR"/>
    <n v="11061881"/>
    <x v="48"/>
    <x v="0"/>
    <x v="1"/>
    <s v="DVD-Rec. DV-W5600S (CT-Ersatzt.)"/>
    <n v="94021"/>
    <d v="2020-08-06T00:00:00"/>
    <n v="26"/>
    <x v="2"/>
    <s v="N/A"/>
    <n v="0"/>
    <m/>
    <m/>
  </r>
  <r>
    <x v="4"/>
    <x v="0"/>
    <x v="2"/>
    <n v="462667"/>
    <n v="508100557502"/>
    <s v="YOM4"/>
    <s v="BM86"/>
    <x v="0"/>
    <d v="2020-08-10T00:00:00"/>
    <x v="3"/>
    <m/>
    <x v="1"/>
    <m/>
    <s v="X"/>
    <s v="SPDM - ASSOCIACAO PAULIST"/>
    <s v="33032810 - WILSON BUENO JUNIOR"/>
    <n v="10793893"/>
    <x v="49"/>
    <x v="0"/>
    <x v="1"/>
    <s v="ADAPTERSET HV-U"/>
    <n v="198269"/>
    <d v="2020-08-06T00:00:00"/>
    <n v="26"/>
    <x v="2"/>
    <s v="NEW"/>
    <n v="0"/>
    <m/>
    <m/>
  </r>
  <r>
    <x v="7"/>
    <x v="0"/>
    <x v="5"/>
    <n v="463126"/>
    <n v="508100561235"/>
    <s v="YOI3"/>
    <s v="BM89"/>
    <x v="1"/>
    <d v="2020-08-21T00:00:00"/>
    <x v="1"/>
    <s v="NÃO"/>
    <x v="1"/>
    <m/>
    <m/>
    <s v="TOPIMAGEM DIAGNOSTICO"/>
    <s v="33090305 - GABRIEL CYSNEIROS BEZERRA CARVALHO OLIVEIRA"/>
    <n v="11362318"/>
    <x v="50"/>
    <x v="0"/>
    <x v="1"/>
    <s v="Rechner MR-VA AWP z440 BRA"/>
    <n v="94017"/>
    <d v="2020-08-06T00:00:00"/>
    <n v="26"/>
    <x v="2"/>
    <s v="BRJ9030W1K"/>
    <n v="26919"/>
    <d v="2020-08-31T00:00:00"/>
    <m/>
  </r>
  <r>
    <x v="5"/>
    <x v="0"/>
    <x v="4"/>
    <n v="463609"/>
    <n v="508100568382"/>
    <s v="YOM4"/>
    <s v="BM86"/>
    <x v="0"/>
    <d v="2020-08-14T00:00:00"/>
    <x v="3"/>
    <m/>
    <x v="0"/>
    <m/>
    <s v="X"/>
    <s v="NUCLEAR CDI SOCIEDADE SIM"/>
    <s v="33051587 - VITOR MALVESTE ITO"/>
    <n v="7462380"/>
    <x v="51"/>
    <x v="0"/>
    <x v="0"/>
    <s v="PLACA DE CIRCUITO D400"/>
    <n v="198361"/>
    <d v="2020-08-07T00:00:00"/>
    <n v="25"/>
    <x v="2"/>
    <s v="N/S-21283"/>
    <n v="0"/>
    <m/>
    <m/>
  </r>
  <r>
    <x v="5"/>
    <x v="0"/>
    <x v="4"/>
    <n v="463612"/>
    <n v="508100568382"/>
    <s v="YOM4"/>
    <s v="BM86"/>
    <x v="0"/>
    <d v="2020-08-14T00:00:00"/>
    <x v="3"/>
    <m/>
    <x v="1"/>
    <m/>
    <m/>
    <s v="NUCLEAR CDI SOCIEDADE SIM"/>
    <s v="33051587 - VITOR MALVESTE ITO"/>
    <n v="10359210"/>
    <x v="52"/>
    <x v="0"/>
    <x v="1"/>
    <s v="FILAMENT DRIVER BOARD"/>
    <n v="198361"/>
    <d v="2020-08-07T00:00:00"/>
    <n v="25"/>
    <x v="2"/>
    <s v="S1346"/>
    <n v="0"/>
    <m/>
    <m/>
  </r>
  <r>
    <x v="3"/>
    <x v="0"/>
    <x v="3"/>
    <n v="463666"/>
    <n v="508100568316"/>
    <s v="YOM4"/>
    <s v="BM86"/>
    <x v="1"/>
    <m/>
    <x v="4"/>
    <s v="NÃO"/>
    <x v="1"/>
    <m/>
    <s v="X"/>
    <s v="IRMANDADE DA SANTA CASA D"/>
    <s v="33090345 - Camila lopes de oliveira"/>
    <n v="11060845"/>
    <x v="53"/>
    <x v="0"/>
    <x v="1"/>
    <s v="Kopfhoerer"/>
    <n v="198375"/>
    <d v="2020-08-07T00:00:00"/>
    <n v="25"/>
    <x v="2"/>
    <s v="NEW"/>
    <n v="0"/>
    <m/>
    <m/>
  </r>
  <r>
    <x v="1"/>
    <x v="0"/>
    <x v="1"/>
    <n v="463707"/>
    <n v="508100564688"/>
    <s v="YOI3"/>
    <s v="BM89"/>
    <x v="0"/>
    <d v="2020-08-19T00:00:00"/>
    <x v="3"/>
    <m/>
    <x v="1"/>
    <m/>
    <m/>
    <s v="CLINICA DE IMAGENS RADIOL"/>
    <s v="33837224 - Martins Tristão Gustavo"/>
    <n v="10523289"/>
    <x v="54"/>
    <x v="0"/>
    <x v="1"/>
    <s v="TUBO SDR 150/30/55-3 XTA"/>
    <n v="94063"/>
    <d v="2020-08-07T00:00:00"/>
    <n v="25"/>
    <x v="2"/>
    <n v="644182011"/>
    <n v="26867"/>
    <d v="2020-08-21T00:00:00"/>
    <m/>
  </r>
  <r>
    <x v="4"/>
    <x v="1"/>
    <x v="2"/>
    <n v="455359"/>
    <n v="508200132064"/>
    <s v="YOM4"/>
    <s v="BM86"/>
    <x v="0"/>
    <d v="2020-08-18T00:00:00"/>
    <x v="0"/>
    <m/>
    <x v="0"/>
    <m/>
    <s v="X"/>
    <s v="ASSOCIACAO FUNDO DE INCEN"/>
    <s v="33044801 - RAFAEL NARCISO JURAITI"/>
    <n v="10454983"/>
    <x v="47"/>
    <x v="0"/>
    <x v="0"/>
    <s v="PIPETTE W/HEATER #2 CA-1500"/>
    <n v="198619"/>
    <d v="2020-08-10T00:00:00"/>
    <n v="22"/>
    <x v="2"/>
    <s v="NEW"/>
    <n v="132079"/>
    <d v="2020-08-20T00:00:00"/>
    <m/>
  </r>
  <r>
    <x v="9"/>
    <x v="0"/>
    <x v="0"/>
    <n v="460569"/>
    <n v="508100564524"/>
    <s v="YOI3"/>
    <s v="BM89"/>
    <x v="0"/>
    <d v="2020-08-14T00:00:00"/>
    <x v="0"/>
    <s v="SIM"/>
    <x v="1"/>
    <s v="RISK COVERAGE"/>
    <m/>
    <s v="CENTRO DE DIAGNOSTICO POR"/>
    <s v="33053524 - ANDERSON DINIZ LAMAS DE FARIA"/>
    <n v="10399527"/>
    <x v="10"/>
    <x v="1"/>
    <x v="3"/>
    <s v="Leak detection dye"/>
    <n v="94094"/>
    <d v="2020-08-10T00:00:00"/>
    <n v="22"/>
    <x v="2"/>
    <s v="N/A"/>
    <n v="26850"/>
    <d v="2020-08-19T00:00:00"/>
    <m/>
  </r>
  <r>
    <x v="9"/>
    <x v="0"/>
    <x v="0"/>
    <n v="460939"/>
    <n v="508100564524"/>
    <s v="YOM4"/>
    <s v="BM86"/>
    <x v="0"/>
    <d v="2020-08-14T00:00:00"/>
    <x v="0"/>
    <s v="SIM"/>
    <x v="1"/>
    <s v="RISK COVERAGE"/>
    <s v="X"/>
    <s v="CENTRO DE DIAGNOSTICO POR"/>
    <s v="33053524 - ANDERSON DINIZ LAMAS DE FARIA"/>
    <n v="10131025"/>
    <x v="55"/>
    <x v="0"/>
    <x v="3"/>
    <s v="KUPPLUNG 3/4 SCHLAUCHANSCHL."/>
    <n v="198610"/>
    <d v="2020-08-10T00:00:00"/>
    <n v="22"/>
    <x v="2"/>
    <s v="N/A"/>
    <n v="131963"/>
    <d v="2020-08-18T00:00:00"/>
    <m/>
  </r>
  <r>
    <x v="5"/>
    <x v="1"/>
    <x v="4"/>
    <n v="461446"/>
    <n v="508100564928"/>
    <s v="YOM4"/>
    <s v="BM86"/>
    <x v="1"/>
    <d v="2020-08-27T00:00:00"/>
    <x v="1"/>
    <m/>
    <x v="0"/>
    <m/>
    <s v="X"/>
    <s v="FUNDACAO SAO FRANCISCO XA"/>
    <s v="33090595 - BRUNO CESAR CORREA RAMOS"/>
    <n v="11085758"/>
    <x v="56"/>
    <x v="0"/>
    <x v="0"/>
    <s v="SP DVS ASSY"/>
    <n v="198623"/>
    <d v="2020-08-10T00:00:00"/>
    <n v="22"/>
    <x v="2"/>
    <s v="NEW"/>
    <n v="0"/>
    <m/>
    <m/>
  </r>
  <r>
    <x v="5"/>
    <x v="1"/>
    <x v="4"/>
    <n v="462423"/>
    <n v="508100566194"/>
    <s v="YOM4"/>
    <s v="BM86"/>
    <x v="0"/>
    <d v="2020-08-19T00:00:00"/>
    <x v="0"/>
    <m/>
    <x v="0"/>
    <m/>
    <s v="X"/>
    <s v="LABORATORIO DIAGNOSTICO D"/>
    <s v="33090189 - ROGERIO DO NASCIMENTO"/>
    <n v="10457312"/>
    <x v="57"/>
    <x v="0"/>
    <x v="0"/>
    <s v="501 DIMN RXL VCCM PMP"/>
    <n v="198612"/>
    <d v="2020-08-10T00:00:00"/>
    <n v="22"/>
    <x v="2"/>
    <s v="NEW"/>
    <n v="132198"/>
    <d v="2020-08-21T00:00:00"/>
    <m/>
  </r>
  <r>
    <x v="1"/>
    <x v="0"/>
    <x v="1"/>
    <n v="462864"/>
    <n v="508100564169"/>
    <s v="YOI3"/>
    <s v="BM89"/>
    <x v="0"/>
    <d v="2020-08-14T00:00:00"/>
    <x v="3"/>
    <s v="NÃO"/>
    <x v="1"/>
    <m/>
    <m/>
    <s v="EIZO SERVICOS DE DIAGNOST"/>
    <s v="33837224 - Martins Tristão Gustavo"/>
    <s v="A7B10000053872"/>
    <x v="58"/>
    <x v="0"/>
    <x v="1"/>
    <s v="BOTÃO DO FREIO DO GIRO DO TUBO EMIC"/>
    <n v="94101"/>
    <d v="2020-08-10T00:00:00"/>
    <n v="22"/>
    <x v="2"/>
    <s v="N/A"/>
    <n v="0"/>
    <m/>
    <m/>
  </r>
  <r>
    <x v="6"/>
    <x v="1"/>
    <x v="4"/>
    <n v="463390"/>
    <n v="508100564194"/>
    <s v="YOM4"/>
    <s v="BM86"/>
    <x v="0"/>
    <d v="2020-08-12T00:00:00"/>
    <x v="0"/>
    <m/>
    <x v="0"/>
    <m/>
    <s v="X"/>
    <s v="FUNDACAO SAO FRANCISCO XA"/>
    <s v="33044737 - LEANDRO DA SILVA CARDOSO"/>
    <n v="11075676"/>
    <x v="27"/>
    <x v="0"/>
    <x v="0"/>
    <s v="SP LAMP ASSY HALOGEN BULB"/>
    <n v="198616"/>
    <d v="2020-08-10T00:00:00"/>
    <n v="22"/>
    <x v="2"/>
    <s v="N/A"/>
    <n v="131609"/>
    <d v="2020-08-12T00:00:00"/>
    <m/>
  </r>
  <r>
    <x v="6"/>
    <x v="1"/>
    <x v="4"/>
    <n v="463391"/>
    <n v="508100564194"/>
    <s v="YOM4"/>
    <s v="BM86"/>
    <x v="0"/>
    <d v="2020-08-12T00:00:00"/>
    <x v="0"/>
    <m/>
    <x v="0"/>
    <m/>
    <s v="X"/>
    <s v="FUNDACAO SAO FRANCISCO XA"/>
    <s v="33044737 - LEANDRO DA SILVA CARDOSO"/>
    <n v="11075676"/>
    <x v="27"/>
    <x v="0"/>
    <x v="0"/>
    <s v="SP LAMP ASSY HALOGEN BULB"/>
    <n v="198616"/>
    <d v="2020-08-10T00:00:00"/>
    <n v="22"/>
    <x v="2"/>
    <s v="N/A"/>
    <n v="131609"/>
    <d v="2020-08-12T00:00:00"/>
    <m/>
  </r>
  <r>
    <x v="0"/>
    <x v="0"/>
    <x v="0"/>
    <n v="463545"/>
    <n v="508100568319"/>
    <s v="YOM4"/>
    <s v="BM86"/>
    <x v="0"/>
    <d v="2020-08-11T00:00:00"/>
    <x v="0"/>
    <s v="SIM"/>
    <x v="1"/>
    <s v="RISK COVERAGE"/>
    <s v="X"/>
    <s v="CENTRO DE DIAGNOSTICO POR"/>
    <s v="33012741 - ALAN RIBAS OLIVEIRA DA SILVA"/>
    <n v="11060845"/>
    <x v="53"/>
    <x v="0"/>
    <x v="3"/>
    <s v="Kopfhoerer"/>
    <n v="198624"/>
    <d v="2020-08-10T00:00:00"/>
    <n v="22"/>
    <x v="2"/>
    <s v="NEW"/>
    <n v="131599"/>
    <d v="2020-08-12T00:00:00"/>
    <m/>
  </r>
  <r>
    <x v="4"/>
    <x v="0"/>
    <x v="2"/>
    <n v="463819"/>
    <n v="508100568993"/>
    <s v="YOM4"/>
    <s v="BM86"/>
    <x v="0"/>
    <d v="2020-08-12T00:00:00"/>
    <x v="3"/>
    <s v="NÃO"/>
    <x v="1"/>
    <m/>
    <s v="X"/>
    <s v="CENTRO PEDIATRICO E ORTOP"/>
    <s v="33052557 - WESLEY SOARES DOS SANTOS"/>
    <n v="11250332"/>
    <x v="59"/>
    <x v="0"/>
    <x v="1"/>
    <s v="30M MPO-MPO 12-FIBER"/>
    <n v="198636"/>
    <d v="2020-08-10T00:00:00"/>
    <n v="22"/>
    <x v="2"/>
    <s v="S203307"/>
    <n v="0"/>
    <m/>
    <m/>
  </r>
  <r>
    <x v="4"/>
    <x v="1"/>
    <x v="2"/>
    <n v="455832"/>
    <n v="508100557303"/>
    <s v="YOM4"/>
    <s v="BM86"/>
    <x v="0"/>
    <d v="2020-08-14T00:00:00"/>
    <x v="0"/>
    <s v="SIM"/>
    <x v="0"/>
    <m/>
    <s v="X"/>
    <s v="FLEURY SA."/>
    <s v="33836658 - De Araujo Rodrigues Kaio Pedro"/>
    <n v="11046759"/>
    <x v="60"/>
    <x v="0"/>
    <x v="0"/>
    <s v="SP CART I/F ASSY RP500"/>
    <n v="198755"/>
    <d v="2020-08-11T00:00:00"/>
    <n v="21"/>
    <x v="2"/>
    <s v="NEW"/>
    <n v="131863"/>
    <d v="2020-08-17T00:00:00"/>
    <m/>
  </r>
  <r>
    <x v="7"/>
    <x v="0"/>
    <x v="5"/>
    <n v="461464"/>
    <n v="508100555977"/>
    <s v="YOM4"/>
    <s v="BM86"/>
    <x v="0"/>
    <d v="2020-08-22T00:00:00"/>
    <x v="0"/>
    <s v="SIM"/>
    <x v="0"/>
    <m/>
    <s v="X"/>
    <s v="INSTITUTO DE DIAGNOSTICO"/>
    <s v="33049526 - GUSTAVO DE HOLANDA CARLOS"/>
    <n v="7391886"/>
    <x v="61"/>
    <x v="0"/>
    <x v="0"/>
    <s v="Sensor nivel antena transmisora"/>
    <n v="198688"/>
    <d v="2020-08-11T00:00:00"/>
    <n v="21"/>
    <x v="2"/>
    <s v="S55222"/>
    <n v="132371"/>
    <d v="2020-08-24T00:00:00"/>
    <m/>
  </r>
  <r>
    <x v="3"/>
    <x v="0"/>
    <x v="3"/>
    <n v="462594"/>
    <n v="508100566923"/>
    <s v="YOM4"/>
    <s v="BM86"/>
    <x v="1"/>
    <m/>
    <x v="4"/>
    <m/>
    <x v="1"/>
    <m/>
    <s v="X"/>
    <s v="SOCIEDADE BENEFICENTE SA."/>
    <s v="33090137 - MURILO DE OLIVEIRA PROVENZI"/>
    <n v="10397780"/>
    <x v="62"/>
    <x v="0"/>
    <x v="1"/>
    <s v="Freno X: freno izq.de la mesa i"/>
    <n v="198705"/>
    <d v="2020-08-11T00:00:00"/>
    <n v="21"/>
    <x v="2"/>
    <s v="NEW"/>
    <n v="0"/>
    <m/>
    <m/>
  </r>
  <r>
    <x v="3"/>
    <x v="0"/>
    <x v="3"/>
    <n v="462595"/>
    <n v="508100566923"/>
    <s v="YOI3"/>
    <s v="BM89"/>
    <x v="1"/>
    <m/>
    <x v="4"/>
    <m/>
    <x v="1"/>
    <m/>
    <m/>
    <s v="SOCIEDADE BENEFICENTE SA."/>
    <s v="33090137 - MURILO DE OLIVEIRA PROVENZI"/>
    <n v="10397781"/>
    <x v="63"/>
    <x v="0"/>
    <x v="1"/>
    <s v="X-Bremse rechte Seite fuer Tisch i"/>
    <n v="94170"/>
    <d v="2020-08-11T00:00:00"/>
    <n v="21"/>
    <x v="2"/>
    <s v="N/A"/>
    <n v="0"/>
    <m/>
    <m/>
  </r>
  <r>
    <x v="3"/>
    <x v="0"/>
    <x v="3"/>
    <n v="462596"/>
    <n v="508100566923"/>
    <s v="YOI3"/>
    <s v="BM89"/>
    <x v="1"/>
    <m/>
    <x v="4"/>
    <s v="NÃO"/>
    <x v="1"/>
    <m/>
    <s v="X"/>
    <s v="SOCIEDADE BENEFICENTE SA."/>
    <s v="33090137 - MURILO DE OLIVEIRA PROVENZI"/>
    <n v="10022068"/>
    <x v="64"/>
    <x v="0"/>
    <x v="1"/>
    <s v="Bolt for lever"/>
    <n v="94170"/>
    <d v="2020-08-11T00:00:00"/>
    <n v="21"/>
    <x v="2"/>
    <s v="N/A"/>
    <n v="0"/>
    <m/>
    <m/>
  </r>
  <r>
    <x v="3"/>
    <x v="0"/>
    <x v="3"/>
    <n v="462597"/>
    <n v="508100566923"/>
    <s v="YOM4"/>
    <s v="BM86"/>
    <x v="1"/>
    <m/>
    <x v="4"/>
    <m/>
    <x v="1"/>
    <m/>
    <s v="X"/>
    <s v="SOCIEDADE BENEFICENTE SA."/>
    <s v="33090137 - MURILO DE OLIVEIRA PROVENZI"/>
    <n v="10022070"/>
    <x v="65"/>
    <x v="0"/>
    <x v="1"/>
    <s v="Juego cable bowden"/>
    <n v="198705"/>
    <d v="2020-08-11T00:00:00"/>
    <n v="21"/>
    <x v="2"/>
    <s v="NEW"/>
    <n v="0"/>
    <m/>
    <m/>
  </r>
  <r>
    <x v="3"/>
    <x v="0"/>
    <x v="3"/>
    <n v="462598"/>
    <n v="508100566923"/>
    <s v="YOM4"/>
    <s v="BM86"/>
    <x v="1"/>
    <m/>
    <x v="4"/>
    <m/>
    <x v="1"/>
    <m/>
    <s v="X"/>
    <s v="SOCIEDADE BENEFICENTE SA."/>
    <s v="33090137 - MURILO DE OLIVEIRA PROVENZI"/>
    <n v="10397688"/>
    <x v="66"/>
    <x v="0"/>
    <x v="1"/>
    <s v="Bremshebel kompl. silber"/>
    <n v="198705"/>
    <d v="2020-08-11T00:00:00"/>
    <n v="21"/>
    <x v="2"/>
    <s v="NEW"/>
    <n v="0"/>
    <m/>
    <m/>
  </r>
  <r>
    <x v="5"/>
    <x v="0"/>
    <x v="4"/>
    <n v="463546"/>
    <n v="508100567705"/>
    <s v="YOM4"/>
    <s v="BM86"/>
    <x v="1"/>
    <d v="2020-08-27T00:00:00"/>
    <x v="1"/>
    <s v="SIM"/>
    <x v="0"/>
    <m/>
    <s v="X"/>
    <s v="HOSPITAL VERA CRUZ SA."/>
    <s v="33012691 - ARTUR JOSE BORGES PEREIRA"/>
    <n v="10432917"/>
    <x v="15"/>
    <x v="0"/>
    <x v="0"/>
    <s v="PERU_098 Phys. ECG/Respiratory Unit"/>
    <n v="198751"/>
    <d v="2020-08-11T00:00:00"/>
    <n v="21"/>
    <x v="2"/>
    <s v="NS11939"/>
    <n v="0"/>
    <m/>
    <m/>
  </r>
  <r>
    <x v="7"/>
    <x v="0"/>
    <x v="5"/>
    <n v="463735"/>
    <n v="508100567855"/>
    <s v="YOM4"/>
    <s v="BM86"/>
    <x v="1"/>
    <m/>
    <x v="4"/>
    <s v="NÃO"/>
    <x v="1"/>
    <m/>
    <s v="X"/>
    <s v="MONTE TABOR CENTRO ITALO"/>
    <s v="33015527 - GETULIO SOUSA DOS SANTOS"/>
    <n v="10523128"/>
    <x v="67"/>
    <x v="0"/>
    <x v="1"/>
    <s v="ASM CIDI1 ID interface collimateur"/>
    <n v="198719"/>
    <d v="2020-08-11T00:00:00"/>
    <n v="21"/>
    <x v="2"/>
    <s v="NEW"/>
    <n v="0"/>
    <m/>
    <m/>
  </r>
  <r>
    <x v="7"/>
    <x v="0"/>
    <x v="5"/>
    <n v="463736"/>
    <n v="508100567855"/>
    <s v="YOM4"/>
    <s v="BM86"/>
    <x v="1"/>
    <m/>
    <x v="4"/>
    <m/>
    <x v="1"/>
    <m/>
    <s v="X"/>
    <s v="MONTE TABOR CENTRO ITALO"/>
    <s v="33015527 - GETULIO SOUSA DOS SANTOS"/>
    <n v="10523128"/>
    <x v="67"/>
    <x v="0"/>
    <x v="1"/>
    <s v="ASM CIDI1 ID interface collimateur"/>
    <n v="198719"/>
    <d v="2020-08-11T00:00:00"/>
    <n v="21"/>
    <x v="2"/>
    <s v="NEW"/>
    <n v="0"/>
    <m/>
    <m/>
  </r>
  <r>
    <x v="4"/>
    <x v="1"/>
    <x v="2"/>
    <n v="463953"/>
    <n v="508100569107"/>
    <s v="YOM4"/>
    <s v="BM86"/>
    <x v="1"/>
    <m/>
    <x v="4"/>
    <s v="NÃO"/>
    <x v="1"/>
    <m/>
    <s v="X"/>
    <s v="CIENTIFICALAB PRODUTOS"/>
    <s v="33044911 - EPONINO FERREIRA DA COSTA JUNIOR"/>
    <n v="10310038"/>
    <x v="68"/>
    <x v="0"/>
    <x v="1"/>
    <s v="112586 CENTAUR PELTIER REAC PRIM"/>
    <n v="198697"/>
    <d v="2020-08-11T00:00:00"/>
    <n v="21"/>
    <x v="2"/>
    <s v="NEW"/>
    <n v="0"/>
    <m/>
    <m/>
  </r>
  <r>
    <x v="4"/>
    <x v="1"/>
    <x v="2"/>
    <n v="463954"/>
    <n v="508100569107"/>
    <s v="YOM4"/>
    <s v="BM86"/>
    <x v="1"/>
    <m/>
    <x v="4"/>
    <m/>
    <x v="1"/>
    <m/>
    <s v="X"/>
    <s v="CIENTIFICALAB PRODUTOS"/>
    <s v="33044911 - EPONINO FERREIRA DA COSTA JUNIOR"/>
    <n v="10315976"/>
    <x v="69"/>
    <x v="0"/>
    <x v="1"/>
    <s v="THMS THREADED BODY"/>
    <n v="198697"/>
    <d v="2020-08-11T00:00:00"/>
    <n v="21"/>
    <x v="2"/>
    <s v="NEW"/>
    <n v="0"/>
    <m/>
    <m/>
  </r>
  <r>
    <x v="4"/>
    <x v="1"/>
    <x v="2"/>
    <n v="463955"/>
    <n v="508100569107"/>
    <s v="YOM4"/>
    <s v="BM86"/>
    <x v="1"/>
    <m/>
    <x v="4"/>
    <m/>
    <x v="1"/>
    <m/>
    <s v="X"/>
    <s v="CIENTIFICALAB PRODUTOS"/>
    <s v="33044911 - EPONINO FERREIRA DA COSTA JUNIOR"/>
    <n v="10315976"/>
    <x v="69"/>
    <x v="0"/>
    <x v="1"/>
    <s v="THMS THREADED BODY"/>
    <n v="198697"/>
    <d v="2020-08-11T00:00:00"/>
    <n v="21"/>
    <x v="2"/>
    <s v="NEW"/>
    <n v="0"/>
    <m/>
    <m/>
  </r>
  <r>
    <x v="4"/>
    <x v="1"/>
    <x v="2"/>
    <n v="463956"/>
    <n v="508100569107"/>
    <s v="YOM4"/>
    <s v="BM86"/>
    <x v="1"/>
    <m/>
    <x v="4"/>
    <m/>
    <x v="1"/>
    <m/>
    <s v="X"/>
    <s v="CIENTIFICALAB PRODUTOS"/>
    <s v="33044911 - EPONINO FERREIRA DA COSTA JUNIOR"/>
    <n v="10315976"/>
    <x v="69"/>
    <x v="0"/>
    <x v="1"/>
    <s v="THMS THREADED BODY"/>
    <n v="198697"/>
    <d v="2020-08-11T00:00:00"/>
    <n v="21"/>
    <x v="2"/>
    <s v="NEW"/>
    <n v="0"/>
    <m/>
    <m/>
  </r>
  <r>
    <x v="10"/>
    <x v="1"/>
    <x v="5"/>
    <n v="456823"/>
    <n v="508100557515"/>
    <s v="YOI3"/>
    <s v="BM84"/>
    <x v="0"/>
    <d v="2020-07-15T00:00:00"/>
    <x v="3"/>
    <s v="NÃO"/>
    <x v="1"/>
    <m/>
    <m/>
    <s v="LABORATORIO EMILIO RIBAS"/>
    <s v="33051798 - MAURICI FERREIRA DE ABREU"/>
    <n v="10447786"/>
    <x v="70"/>
    <x v="0"/>
    <x v="1"/>
    <s v="PLACA IMPRESSA PARA EQUI DE ANAL CLIN"/>
    <n v="94204"/>
    <d v="2020-08-12T00:00:00"/>
    <n v="20"/>
    <x v="3"/>
    <s v="N/A"/>
    <n v="0"/>
    <m/>
    <m/>
  </r>
  <r>
    <x v="7"/>
    <x v="0"/>
    <x v="5"/>
    <n v="464019"/>
    <n v="508100562473"/>
    <s v="YOM4"/>
    <s v="BM86"/>
    <x v="1"/>
    <d v="2020-08-21T00:00:00"/>
    <x v="1"/>
    <s v="SIM"/>
    <x v="0"/>
    <m/>
    <s v="X"/>
    <s v="CLINICA DE ULTRA-SONOGRAF"/>
    <s v="33090305 - GABRIEL CYSNEIROS BEZERRA CARVALHO OLIVEIRA"/>
    <n v="7577732"/>
    <x v="71"/>
    <x v="0"/>
    <x v="0"/>
    <s v="Head Matrix MR Spule"/>
    <n v="198983"/>
    <d v="2020-08-12T00:00:00"/>
    <n v="20"/>
    <x v="3"/>
    <s v="S7726"/>
    <n v="0"/>
    <m/>
    <m/>
  </r>
  <r>
    <x v="7"/>
    <x v="0"/>
    <x v="5"/>
    <n v="464020"/>
    <n v="508100562473"/>
    <s v="YOM4"/>
    <s v="BM86"/>
    <x v="1"/>
    <d v="2020-08-21T00:00:00"/>
    <x v="1"/>
    <m/>
    <x v="1"/>
    <m/>
    <s v="X"/>
    <s v="CLINICA DE ULTRA-SONOGRAF"/>
    <s v="33090305 - GABRIEL CYSNEIROS BEZERRA CARVALHO OLIVEIRA"/>
    <n v="7581932"/>
    <x v="72"/>
    <x v="0"/>
    <x v="1"/>
    <s v="GRUPO DE TOMAS 1,5T-2"/>
    <n v="198983"/>
    <d v="2020-08-12T00:00:00"/>
    <n v="20"/>
    <x v="3"/>
    <s v="NS31060"/>
    <n v="0"/>
    <m/>
    <m/>
  </r>
  <r>
    <x v="7"/>
    <x v="1"/>
    <x v="5"/>
    <n v="464032"/>
    <n v="508100567774"/>
    <s v="YOM4"/>
    <s v="BM86"/>
    <x v="1"/>
    <d v="2020-08-25T00:00:00"/>
    <x v="1"/>
    <s v="SIM"/>
    <x v="0"/>
    <m/>
    <s v="X"/>
    <s v="UNID. LABORATORIAL DE ALA"/>
    <s v="33090572 - JOAO PAULO DO NASCIMENTO AZEVEDO"/>
    <n v="11070791"/>
    <x v="73"/>
    <x v="0"/>
    <x v="0"/>
    <s v="SP PUMP ASSY WATER PRESSURE"/>
    <n v="198973"/>
    <d v="2020-08-12T00:00:00"/>
    <n v="20"/>
    <x v="3"/>
    <s v="NEW"/>
    <n v="0"/>
    <m/>
    <m/>
  </r>
  <r>
    <x v="7"/>
    <x v="1"/>
    <x v="5"/>
    <n v="464033"/>
    <n v="508100567774"/>
    <s v="YOM4"/>
    <s v="BM86"/>
    <x v="1"/>
    <d v="2020-08-25T00:00:00"/>
    <x v="1"/>
    <m/>
    <x v="0"/>
    <m/>
    <s v="X"/>
    <s v="UNID. LABORATORIAL DE ALA"/>
    <s v="33090572 - JOAO PAULO DO NASCIMENTO AZEVEDO"/>
    <n v="11070838"/>
    <x v="74"/>
    <x v="0"/>
    <x v="0"/>
    <s v="SP TRANSDUCER ASSY PRESSURE"/>
    <n v="198973"/>
    <d v="2020-08-12T00:00:00"/>
    <n v="20"/>
    <x v="3"/>
    <s v="NEW"/>
    <n v="0"/>
    <m/>
    <m/>
  </r>
  <r>
    <x v="7"/>
    <x v="1"/>
    <x v="5"/>
    <n v="464034"/>
    <n v="508100567774"/>
    <s v="YOM4"/>
    <s v="BM86"/>
    <x v="1"/>
    <d v="2020-08-25T00:00:00"/>
    <x v="1"/>
    <m/>
    <x v="0"/>
    <m/>
    <s v="X"/>
    <s v="UNID. LABORATORIAL DE ALA"/>
    <s v="33090572 - JOAO PAULO DO NASCIMENTO AZEVEDO"/>
    <n v="11075744"/>
    <x v="75"/>
    <x v="0"/>
    <x v="0"/>
    <s v="SP PCA PRESSURE SENSOR"/>
    <n v="198973"/>
    <d v="2020-08-12T00:00:00"/>
    <n v="20"/>
    <x v="3"/>
    <s v="NEW"/>
    <n v="0"/>
    <m/>
    <m/>
  </r>
  <r>
    <x v="7"/>
    <x v="1"/>
    <x v="5"/>
    <n v="464035"/>
    <n v="508100567774"/>
    <s v="YOM4"/>
    <s v="BM86"/>
    <x v="1"/>
    <d v="2020-08-25T00:00:00"/>
    <x v="1"/>
    <m/>
    <x v="0"/>
    <m/>
    <s v="X"/>
    <s v="UNID. LABORATORIAL DE ALA"/>
    <s v="33090572 - JOAO PAULO DO NASCIMENTO AZEVEDO"/>
    <n v="11305481"/>
    <x v="76"/>
    <x v="0"/>
    <x v="0"/>
    <s v="BOMBA AR BAIXA PRESSÃO"/>
    <n v="198973"/>
    <d v="2020-08-12T00:00:00"/>
    <n v="20"/>
    <x v="3"/>
    <s v="NEW"/>
    <n v="0"/>
    <m/>
    <m/>
  </r>
  <r>
    <x v="7"/>
    <x v="0"/>
    <x v="5"/>
    <n v="464072"/>
    <n v="508100569358"/>
    <s v="YOM4"/>
    <s v="BM86"/>
    <x v="0"/>
    <d v="2020-08-28T00:00:00"/>
    <x v="3"/>
    <s v="NÃO"/>
    <x v="1"/>
    <m/>
    <s v="X"/>
    <s v="FUNDACAO UNIVERSIDADE FED"/>
    <s v="33051417 - THIAGO RODRIGUES DE ARAUJO"/>
    <n v="8870409"/>
    <x v="77"/>
    <x v="0"/>
    <x v="1"/>
    <s v="Frequency converter w/ system bus C"/>
    <n v="198970"/>
    <d v="2020-08-12T00:00:00"/>
    <n v="20"/>
    <x v="3"/>
    <s v="NEW"/>
    <n v="0"/>
    <m/>
    <m/>
  </r>
  <r>
    <x v="3"/>
    <x v="0"/>
    <x v="3"/>
    <n v="464334"/>
    <n v="508100548520"/>
    <s v="YOM4"/>
    <s v="BM86"/>
    <x v="1"/>
    <m/>
    <x v="4"/>
    <s v="SIM"/>
    <x v="0"/>
    <m/>
    <s v="X"/>
    <s v="INSTITUTO DE TRAUMATOLOGI"/>
    <s v="33048750 - VLADIMIR DE OLIVEIRA TROCHINSKI"/>
    <n v="10892851"/>
    <x v="78"/>
    <x v="0"/>
    <x v="0"/>
    <s v="CIPP Texas V2"/>
    <n v="198938"/>
    <d v="2020-08-12T00:00:00"/>
    <n v="20"/>
    <x v="3"/>
    <n v="3941"/>
    <n v="0"/>
    <m/>
    <m/>
  </r>
  <r>
    <x v="3"/>
    <x v="0"/>
    <x v="3"/>
    <n v="464335"/>
    <n v="508100548520"/>
    <s v="YOM4"/>
    <s v="BM86"/>
    <x v="1"/>
    <m/>
    <x v="4"/>
    <m/>
    <x v="1"/>
    <m/>
    <s v="X"/>
    <s v="INSTITUTO DE TRAUMATOLOGI"/>
    <s v="33048750 - VLADIMIR DE OLIVEIRA TROCHINSKI"/>
    <n v="10961538"/>
    <x v="79"/>
    <x v="0"/>
    <x v="1"/>
    <n v="10961538"/>
    <n v="198938"/>
    <d v="2020-08-12T00:00:00"/>
    <n v="20"/>
    <x v="3"/>
    <n v="1219"/>
    <n v="0"/>
    <m/>
    <m/>
  </r>
  <r>
    <x v="8"/>
    <x v="0"/>
    <x v="1"/>
    <n v="464346"/>
    <n v="508100563351"/>
    <s v="YOI3"/>
    <s v="BM89"/>
    <x v="1"/>
    <m/>
    <x v="4"/>
    <s v="NÃO"/>
    <x v="1"/>
    <m/>
    <s v="X"/>
    <s v="HBR MEDICAL EQUIPAMENTOS"/>
    <s v="33090458 - VICTOR FERRAZ SANTAMARIA"/>
    <n v="1039643"/>
    <x v="80"/>
    <x v="0"/>
    <x v="1"/>
    <s v="BUCHSE 3P DIN GE FL OE"/>
    <n v="94206"/>
    <d v="2020-08-12T00:00:00"/>
    <n v="20"/>
    <x v="3"/>
    <s v="N/A"/>
    <n v="0"/>
    <m/>
    <m/>
  </r>
  <r>
    <x v="8"/>
    <x v="0"/>
    <x v="1"/>
    <n v="464347"/>
    <n v="508100563351"/>
    <s v="YOI3"/>
    <s v="BM89"/>
    <x v="1"/>
    <m/>
    <x v="4"/>
    <m/>
    <x v="1"/>
    <m/>
    <m/>
    <s v="HBR MEDICAL EQUIPAMENTOS"/>
    <s v="33090458 - VICTOR FERRAZ SANTAMARIA"/>
    <n v="6564467"/>
    <x v="81"/>
    <x v="0"/>
    <x v="1"/>
    <s v="Ausloesekabel"/>
    <n v="94206"/>
    <d v="2020-08-12T00:00:00"/>
    <n v="20"/>
    <x v="3"/>
    <s v="N/A"/>
    <n v="0"/>
    <m/>
    <m/>
  </r>
  <r>
    <x v="2"/>
    <x v="0"/>
    <x v="2"/>
    <n v="462297"/>
    <n v="508100565829"/>
    <s v="YOM4"/>
    <s v="BM86"/>
    <x v="1"/>
    <m/>
    <x v="4"/>
    <m/>
    <x v="1"/>
    <m/>
    <m/>
    <s v="PREVENT SENIOR PRIVATE OP"/>
    <s v="33054044 - WILLIAM CABRAL GUIMARAES"/>
    <n v="10139855"/>
    <x v="82"/>
    <x v="0"/>
    <x v="1"/>
    <n v="10139855"/>
    <n v="199128"/>
    <d v="2020-08-13T00:00:00"/>
    <n v="19"/>
    <x v="3"/>
    <s v="NEW"/>
    <n v="0"/>
    <m/>
    <m/>
  </r>
  <r>
    <x v="4"/>
    <x v="0"/>
    <x v="2"/>
    <n v="462456"/>
    <n v="508100566558"/>
    <s v="YOI3"/>
    <s v="BM89"/>
    <x v="1"/>
    <m/>
    <x v="4"/>
    <s v="NÃO"/>
    <x v="1"/>
    <m/>
    <m/>
    <s v="PREVENT SENIOR PRIVATE OP"/>
    <s v="33834869 - Baptista da Silva Leal Aryoswaldo"/>
    <s v="A7B10001126344"/>
    <x v="83"/>
    <x v="0"/>
    <x v="1"/>
    <s v="VERTICAL BRAKE COLUMN"/>
    <n v="94252"/>
    <d v="2020-08-13T00:00:00"/>
    <n v="19"/>
    <x v="3"/>
    <s v="N/A"/>
    <n v="0"/>
    <m/>
    <m/>
  </r>
  <r>
    <x v="5"/>
    <x v="0"/>
    <x v="4"/>
    <n v="463029"/>
    <n v="508100567577"/>
    <s v="YOM4"/>
    <s v="BM86"/>
    <x v="1"/>
    <d v="2020-08-19T00:00:00"/>
    <x v="1"/>
    <s v="SIM"/>
    <x v="0"/>
    <m/>
    <s v="X"/>
    <s v="SET - SERVICO ESPECIALIZA"/>
    <s v="33090362 - RODRIGO BARRETO"/>
    <n v="10590812"/>
    <x v="84"/>
    <x v="0"/>
    <x v="0"/>
    <s v="ICS TOWER 11B   =!="/>
    <n v="199074"/>
    <d v="2020-08-13T00:00:00"/>
    <n v="19"/>
    <x v="3"/>
    <s v="S1814"/>
    <n v="0"/>
    <m/>
    <m/>
  </r>
  <r>
    <x v="7"/>
    <x v="1"/>
    <x v="5"/>
    <n v="464021"/>
    <n v="508100567773"/>
    <s v="YOI3"/>
    <s v="BM84"/>
    <x v="1"/>
    <d v="2020-08-21T00:00:00"/>
    <x v="1"/>
    <s v="NÃO"/>
    <x v="0"/>
    <m/>
    <s v="X"/>
    <s v="UNID. LABORATORIAL DE ALA"/>
    <s v="33090572 - JOAO PAULO DO NASCIMENTO AZEVEDO"/>
    <n v="11075789"/>
    <x v="85"/>
    <x v="0"/>
    <x v="0"/>
    <s v="TERMISTOR GELADEIRA SH"/>
    <n v="94276"/>
    <d v="2020-08-13T00:00:00"/>
    <n v="19"/>
    <x v="3"/>
    <s v="N/A"/>
    <n v="0"/>
    <m/>
    <m/>
  </r>
  <r>
    <x v="7"/>
    <x v="1"/>
    <x v="5"/>
    <n v="464022"/>
    <n v="508100567773"/>
    <s v="YOI3"/>
    <s v="BM84"/>
    <x v="1"/>
    <d v="2020-08-21T00:00:00"/>
    <x v="1"/>
    <m/>
    <x v="0"/>
    <m/>
    <s v="X"/>
    <s v="UNID. LABORATORIAL DE ALA"/>
    <s v="33090572 - JOAO PAULO DO NASCIMENTO AZEVEDO"/>
    <n v="11085758"/>
    <x v="56"/>
    <x v="0"/>
    <x v="0"/>
    <s v="SP DVS ASSY"/>
    <n v="94276"/>
    <d v="2020-08-13T00:00:00"/>
    <n v="19"/>
    <x v="3"/>
    <s v="N/A"/>
    <n v="0"/>
    <m/>
    <m/>
  </r>
  <r>
    <x v="7"/>
    <x v="1"/>
    <x v="5"/>
    <n v="464023"/>
    <n v="508100567773"/>
    <s v="YOM4"/>
    <s v="BM86"/>
    <x v="1"/>
    <d v="2020-08-21T00:00:00"/>
    <x v="1"/>
    <s v="SIM"/>
    <x v="0"/>
    <m/>
    <m/>
    <s v="UNID. LABORATORIAL DE ALA"/>
    <s v="33090572 - JOAO PAULO DO NASCIMENTO AZEVEDO"/>
    <n v="11085893"/>
    <x v="86"/>
    <x v="0"/>
    <x v="0"/>
    <s v="SP CAMERA VISION USB"/>
    <n v="199110"/>
    <d v="2020-08-13T00:00:00"/>
    <n v="19"/>
    <x v="3"/>
    <s v="NEW"/>
    <n v="0"/>
    <m/>
    <m/>
  </r>
  <r>
    <x v="7"/>
    <x v="1"/>
    <x v="5"/>
    <n v="464025"/>
    <n v="508100567773"/>
    <s v="YOI3"/>
    <s v="BM84"/>
    <x v="1"/>
    <d v="2020-08-21T00:00:00"/>
    <x v="1"/>
    <m/>
    <x v="0"/>
    <m/>
    <s v="X"/>
    <s v="UNID. LABORATORIAL DE ALA"/>
    <s v="33090572 - JOAO PAULO DO NASCIMENTO AZEVEDO"/>
    <n v="11085840"/>
    <x v="87"/>
    <x v="0"/>
    <x v="0"/>
    <s v="SP PCA TRACK MASTER ETHERNET"/>
    <n v="94276"/>
    <d v="2020-08-13T00:00:00"/>
    <n v="19"/>
    <x v="3"/>
    <s v="N/A"/>
    <n v="0"/>
    <m/>
    <m/>
  </r>
  <r>
    <x v="7"/>
    <x v="1"/>
    <x v="5"/>
    <n v="464026"/>
    <n v="508100567773"/>
    <s v="YOI3"/>
    <s v="BM84"/>
    <x v="1"/>
    <d v="2020-08-21T00:00:00"/>
    <x v="1"/>
    <m/>
    <x v="0"/>
    <m/>
    <s v="X"/>
    <s v="UNID. LABORATORIAL DE ALA"/>
    <s v="33090572 - JOAO PAULO DO NASCIMENTO AZEVEDO"/>
    <n v="11085723"/>
    <x v="88"/>
    <x v="0"/>
    <x v="0"/>
    <s v="SP PCA TRACK STRAIGHT COIL 250MM"/>
    <n v="94276"/>
    <d v="2020-08-13T00:00:00"/>
    <n v="19"/>
    <x v="3"/>
    <s v="N/A"/>
    <n v="0"/>
    <m/>
    <m/>
  </r>
  <r>
    <x v="7"/>
    <x v="1"/>
    <x v="5"/>
    <n v="464027"/>
    <n v="508100567773"/>
    <s v="YOI3"/>
    <s v="BM84"/>
    <x v="1"/>
    <d v="2020-08-21T00:00:00"/>
    <x v="1"/>
    <m/>
    <x v="1"/>
    <m/>
    <s v="X"/>
    <s v="UNID. LABORATORIAL DE ALA"/>
    <s v="33090572 - JOAO PAULO DO NASCIMENTO AZEVEDO"/>
    <n v="11085818"/>
    <x v="89"/>
    <x v="0"/>
    <x v="1"/>
    <s v="SP SHIM WASHERS KIT"/>
    <n v="94276"/>
    <d v="2020-08-13T00:00:00"/>
    <n v="19"/>
    <x v="3"/>
    <s v="N/A"/>
    <n v="0"/>
    <m/>
    <m/>
  </r>
  <r>
    <x v="7"/>
    <x v="1"/>
    <x v="5"/>
    <n v="464038"/>
    <n v="508100567810"/>
    <s v="YOM4"/>
    <s v="BM86"/>
    <x v="1"/>
    <d v="2020-08-26T00:00:00"/>
    <x v="1"/>
    <m/>
    <x v="1"/>
    <m/>
    <s v="X"/>
    <s v="UNID. LABORATORIAL DE ALA"/>
    <s v="33090572 - JOAO PAULO DO NASCIMENTO AZEVEDO"/>
    <n v="11070788"/>
    <x v="90"/>
    <x v="0"/>
    <x v="1"/>
    <s v="SP PUMP ASSY AIR SAMPLE PROBE"/>
    <n v="199105"/>
    <d v="2020-08-13T00:00:00"/>
    <n v="19"/>
    <x v="3"/>
    <s v="NEW"/>
    <n v="0"/>
    <m/>
    <m/>
  </r>
  <r>
    <x v="7"/>
    <x v="1"/>
    <x v="5"/>
    <n v="464039"/>
    <n v="508100567810"/>
    <s v="YOM4"/>
    <s v="BM86"/>
    <x v="1"/>
    <d v="2020-08-26T00:00:00"/>
    <x v="1"/>
    <m/>
    <x v="1"/>
    <m/>
    <s v="X"/>
    <s v="UNID. LABORATORIAL DE ALA"/>
    <s v="33090572 - JOAO PAULO DO NASCIMENTO AZEVEDO"/>
    <n v="11070835"/>
    <x v="91"/>
    <x v="0"/>
    <x v="1"/>
    <s v="SP THERMISTOR ASSY PMT HTSK"/>
    <n v="199105"/>
    <d v="2020-08-13T00:00:00"/>
    <n v="19"/>
    <x v="3"/>
    <s v="NEW"/>
    <n v="0"/>
    <m/>
    <m/>
  </r>
  <r>
    <x v="7"/>
    <x v="1"/>
    <x v="5"/>
    <n v="464040"/>
    <n v="508100567810"/>
    <s v="YOM4"/>
    <s v="BM86"/>
    <x v="1"/>
    <d v="2020-08-26T00:00:00"/>
    <x v="1"/>
    <m/>
    <x v="1"/>
    <m/>
    <s v="X"/>
    <s v="UNID. LABORATORIAL DE ALA"/>
    <s v="33090572 - JOAO PAULO DO NASCIMENTO AZEVEDO"/>
    <n v="11070955"/>
    <x v="92"/>
    <x v="0"/>
    <x v="1"/>
    <s v="SP PUMP ASSY WASTE TRANSFER"/>
    <n v="199105"/>
    <d v="2020-08-13T00:00:00"/>
    <n v="19"/>
    <x v="3"/>
    <s v="NEW"/>
    <n v="0"/>
    <m/>
    <m/>
  </r>
  <r>
    <x v="1"/>
    <x v="0"/>
    <x v="1"/>
    <n v="464186"/>
    <n v="508100568375"/>
    <s v="YOI3"/>
    <s v="BM89"/>
    <x v="1"/>
    <m/>
    <x v="4"/>
    <s v="SIM"/>
    <x v="0"/>
    <m/>
    <s v="X"/>
    <s v="CENTRO AVANCADO DE DIAGNO"/>
    <s v="33090819 - RAPHAEL DA SILVA DANTAS"/>
    <n v="10864201"/>
    <x v="93"/>
    <x v="0"/>
    <x v="0"/>
    <s v="PC torre ICS 12B   =!="/>
    <n v="94275"/>
    <d v="2020-08-13T00:00:00"/>
    <n v="19"/>
    <x v="3"/>
    <s v="N/A"/>
    <n v="0"/>
    <m/>
    <m/>
  </r>
  <r>
    <x v="5"/>
    <x v="0"/>
    <x v="4"/>
    <n v="464533"/>
    <n v="508100570021"/>
    <s v="YOM4"/>
    <s v="BM86"/>
    <x v="1"/>
    <m/>
    <x v="4"/>
    <s v="NÃO"/>
    <x v="1"/>
    <m/>
    <s v="X"/>
    <s v="INSTITUTO HERMES PARDINI"/>
    <s v="33032801 - MARCELO NASCIMENTO ALEIXO"/>
    <n v="10763312"/>
    <x v="94"/>
    <x v="0"/>
    <x v="1"/>
    <s v="ACTLZ. KIT CONEXIÓN"/>
    <n v="199106"/>
    <d v="2020-08-13T00:00:00"/>
    <n v="19"/>
    <x v="3"/>
    <s v="NEW"/>
    <n v="0"/>
    <m/>
    <m/>
  </r>
  <r>
    <x v="5"/>
    <x v="0"/>
    <x v="4"/>
    <n v="464626"/>
    <n v="508100570090"/>
    <s v="YOM4"/>
    <s v="BM86"/>
    <x v="1"/>
    <m/>
    <x v="4"/>
    <m/>
    <x v="1"/>
    <m/>
    <s v="X"/>
    <s v="INSTITUTO HERMES PARDINI"/>
    <s v="33032801 - MARCELO NASCIMENTO ALEIXO"/>
    <n v="5248054"/>
    <x v="95"/>
    <x v="0"/>
    <x v="1"/>
    <s v="Rear right End Cap w/Look"/>
    <n v="199111"/>
    <d v="2020-08-13T00:00:00"/>
    <n v="19"/>
    <x v="3"/>
    <s v="NEW"/>
    <n v="0"/>
    <m/>
    <m/>
  </r>
  <r>
    <x v="5"/>
    <x v="0"/>
    <x v="4"/>
    <n v="464627"/>
    <n v="508100570090"/>
    <s v="YOM4"/>
    <s v="BM86"/>
    <x v="1"/>
    <m/>
    <x v="4"/>
    <m/>
    <x v="1"/>
    <m/>
    <s v="X"/>
    <s v="INSTITUTO HERMES PARDINI"/>
    <s v="33032801 - MARCELO NASCIMENTO ALEIXO"/>
    <n v="5248047"/>
    <x v="96"/>
    <x v="0"/>
    <x v="1"/>
    <s v="Rear left End Cap w/Look"/>
    <n v="199111"/>
    <d v="2020-08-13T00:00:00"/>
    <n v="19"/>
    <x v="3"/>
    <s v="NEW"/>
    <n v="0"/>
    <m/>
    <m/>
  </r>
  <r>
    <x v="5"/>
    <x v="0"/>
    <x v="4"/>
    <n v="464628"/>
    <n v="508100570090"/>
    <s v="YOM4"/>
    <s v="BM86"/>
    <x v="1"/>
    <m/>
    <x v="4"/>
    <m/>
    <x v="1"/>
    <m/>
    <s v="X"/>
    <s v="INSTITUTO HERMES PARDINI"/>
    <s v="33032801 - MARCELO NASCIMENTO ALEIXO"/>
    <n v="5228353"/>
    <x v="97"/>
    <x v="0"/>
    <x v="1"/>
    <s v="TAMPA ESQUERDA DE PLÁSTICO"/>
    <n v="199111"/>
    <d v="2020-08-13T00:00:00"/>
    <n v="19"/>
    <x v="3"/>
    <s v="NEW"/>
    <n v="0"/>
    <m/>
    <m/>
  </r>
  <r>
    <x v="5"/>
    <x v="0"/>
    <x v="4"/>
    <n v="464629"/>
    <n v="508100570090"/>
    <s v="YOM4"/>
    <s v="BM86"/>
    <x v="1"/>
    <m/>
    <x v="4"/>
    <m/>
    <x v="1"/>
    <m/>
    <s v="X"/>
    <s v="INSTITUTO HERMES PARDINI"/>
    <s v="33032801 - MARCELO NASCIMENTO ALEIXO"/>
    <n v="5228338"/>
    <x v="98"/>
    <x v="0"/>
    <x v="1"/>
    <s v="Rear right End Cap w/o Look"/>
    <n v="199111"/>
    <d v="2020-08-13T00:00:00"/>
    <n v="19"/>
    <x v="3"/>
    <s v="NEW"/>
    <n v="0"/>
    <m/>
    <m/>
  </r>
  <r>
    <x v="5"/>
    <x v="0"/>
    <x v="4"/>
    <n v="464630"/>
    <n v="508100570090"/>
    <s v="YOM4"/>
    <s v="BM86"/>
    <x v="1"/>
    <m/>
    <x v="4"/>
    <m/>
    <x v="1"/>
    <m/>
    <s v="X"/>
    <s v="INSTITUTO HERMES PARDINI"/>
    <s v="33032801 - MARCELO NASCIMENTO ALEIXO"/>
    <n v="8427051"/>
    <x v="99"/>
    <x v="0"/>
    <x v="1"/>
    <s v="STOP SWITCH ASM"/>
    <n v="199111"/>
    <d v="2020-08-13T00:00:00"/>
    <n v="19"/>
    <x v="3"/>
    <s v="NEW"/>
    <n v="0"/>
    <m/>
    <m/>
  </r>
  <r>
    <x v="3"/>
    <x v="0"/>
    <x v="3"/>
    <n v="464632"/>
    <n v="508100569519"/>
    <s v="YOM4"/>
    <s v="BM86"/>
    <x v="0"/>
    <d v="2020-08-17T00:00:00"/>
    <x v="3"/>
    <s v="NÃO"/>
    <x v="1"/>
    <m/>
    <s v="X"/>
    <s v="ASSOCIACAO PRO ENSINO EM"/>
    <s v="33033945 - EVERTON CARLOS DA SILVA ALVES"/>
    <n v="5764555"/>
    <x v="100"/>
    <x v="0"/>
    <x v="1"/>
    <s v="KLUEVER COOLING UNIT"/>
    <n v="199107"/>
    <d v="2020-08-13T00:00:00"/>
    <n v="19"/>
    <x v="3"/>
    <s v="8504264L34"/>
    <n v="0"/>
    <m/>
    <m/>
  </r>
  <r>
    <x v="4"/>
    <x v="0"/>
    <x v="2"/>
    <n v="464639"/>
    <n v="508100569717"/>
    <s v="YOM4"/>
    <s v="BM86"/>
    <x v="1"/>
    <m/>
    <x v="4"/>
    <m/>
    <x v="1"/>
    <m/>
    <s v="X"/>
    <s v="FUND. INST. DE PESQ. E ES"/>
    <s v="33090737 - JOAO MARCOS BORGES"/>
    <n v="3086956"/>
    <x v="101"/>
    <x v="0"/>
    <x v="1"/>
    <s v="Zeitrelais 24/230V 5s-100s   =D="/>
    <n v="199113"/>
    <d v="2020-08-13T00:00:00"/>
    <n v="19"/>
    <x v="3"/>
    <s v="NEW"/>
    <n v="0"/>
    <m/>
    <m/>
  </r>
  <r>
    <x v="1"/>
    <x v="0"/>
    <x v="1"/>
    <n v="462447"/>
    <n v="508100480197"/>
    <s v="YOM4"/>
    <s v="BM86"/>
    <x v="1"/>
    <d v="2020-08-27T00:00:00"/>
    <x v="1"/>
    <m/>
    <x v="1"/>
    <m/>
    <s v="X"/>
    <s v="MUNICIPIO DE ESPIRITO SAN"/>
    <s v="33048779 - GABRIEL BENTINI"/>
    <n v="8879426"/>
    <x v="102"/>
    <x v="0"/>
    <x v="1"/>
    <s v="ICS-Tower 6B (P10 A,B)"/>
    <n v="199236"/>
    <d v="2020-08-14T00:00:00"/>
    <n v="18"/>
    <x v="3"/>
    <s v="NS10526"/>
    <n v="132624"/>
    <d v="2020-08-28T00:00:00"/>
    <m/>
  </r>
  <r>
    <x v="2"/>
    <x v="0"/>
    <x v="2"/>
    <n v="462515"/>
    <n v="508100566830"/>
    <s v="YOI3"/>
    <s v="BM89"/>
    <x v="1"/>
    <m/>
    <x v="4"/>
    <s v="NÃO"/>
    <x v="1"/>
    <m/>
    <s v="X"/>
    <s v="IMPAR SERVICOS HOSPITALAR"/>
    <s v="33013829 - SERGIO MARTINS PAES"/>
    <n v="8396298"/>
    <x v="103"/>
    <x v="0"/>
    <x v="1"/>
    <s v="BRIDA DN25 CON CONEX. MANGUERA"/>
    <n v="94282"/>
    <d v="2020-08-14T00:00:00"/>
    <n v="18"/>
    <x v="3"/>
    <s v="N/A"/>
    <n v="0"/>
    <m/>
    <m/>
  </r>
  <r>
    <x v="2"/>
    <x v="0"/>
    <x v="2"/>
    <n v="462516"/>
    <n v="508100566830"/>
    <s v="YOI3"/>
    <s v="BM89"/>
    <x v="1"/>
    <m/>
    <x v="4"/>
    <m/>
    <x v="1"/>
    <m/>
    <s v="X"/>
    <s v="IMPAR SERVICOS HOSPITALAR"/>
    <s v="33013829 - SERGIO MARTINS PAES"/>
    <n v="8396660"/>
    <x v="104"/>
    <x v="0"/>
    <x v="1"/>
    <s v="Adaptador relleno"/>
    <n v="94282"/>
    <d v="2020-08-14T00:00:00"/>
    <n v="18"/>
    <x v="3"/>
    <s v="N/A"/>
    <n v="0"/>
    <m/>
    <m/>
  </r>
  <r>
    <x v="2"/>
    <x v="0"/>
    <x v="2"/>
    <n v="462517"/>
    <n v="508100566830"/>
    <s v="YOI3"/>
    <s v="BM89"/>
    <x v="1"/>
    <m/>
    <x v="4"/>
    <m/>
    <x v="1"/>
    <m/>
    <s v="X"/>
    <s v="IMPAR SERVICOS HOSPITALAR"/>
    <s v="33013829 - SERGIO MARTINS PAES"/>
    <n v="10100031"/>
    <x v="105"/>
    <x v="0"/>
    <x v="1"/>
    <s v="NW25 Clamp Low Load"/>
    <n v="94282"/>
    <d v="2020-08-14T00:00:00"/>
    <n v="18"/>
    <x v="3"/>
    <s v="N/A"/>
    <n v="0"/>
    <m/>
    <m/>
  </r>
  <r>
    <x v="2"/>
    <x v="0"/>
    <x v="2"/>
    <n v="462518"/>
    <n v="508100566830"/>
    <s v="YOI3"/>
    <s v="BM89"/>
    <x v="1"/>
    <m/>
    <x v="4"/>
    <m/>
    <x v="1"/>
    <m/>
    <s v="X"/>
    <s v="IMPAR SERVICOS HOSPITALAR"/>
    <s v="33013829 - SERGIO MARTINS PAES"/>
    <n v="10100050"/>
    <x v="106"/>
    <x v="0"/>
    <x v="1"/>
    <s v="HIGHLOADCLAMPCHAIN NW-40-CC-AS"/>
    <n v="94282"/>
    <d v="2020-08-14T00:00:00"/>
    <n v="18"/>
    <x v="3"/>
    <s v="N/A"/>
    <n v="0"/>
    <m/>
    <m/>
  </r>
  <r>
    <x v="2"/>
    <x v="0"/>
    <x v="2"/>
    <n v="462519"/>
    <n v="508100566830"/>
    <s v="YOI3"/>
    <s v="BM89"/>
    <x v="1"/>
    <m/>
    <x v="4"/>
    <m/>
    <x v="1"/>
    <m/>
    <m/>
    <s v="IMPAR SERVICOS HOSPITALAR"/>
    <s v="33013829 - SERGIO MARTINS PAES"/>
    <n v="10100101"/>
    <x v="107"/>
    <x v="0"/>
    <x v="1"/>
    <s v="O-RING ID158x5.33 SEC BS362 NITRILE"/>
    <n v="94282"/>
    <d v="2020-08-14T00:00:00"/>
    <n v="18"/>
    <x v="3"/>
    <s v="N/A"/>
    <n v="0"/>
    <m/>
    <m/>
  </r>
  <r>
    <x v="2"/>
    <x v="0"/>
    <x v="2"/>
    <n v="462520"/>
    <n v="508100566830"/>
    <s v="YOI3"/>
    <s v="BM89"/>
    <x v="1"/>
    <m/>
    <x v="4"/>
    <m/>
    <x v="1"/>
    <m/>
    <s v="X"/>
    <s v="IMPAR SERVICOS HOSPITALAR"/>
    <s v="33013829 - SERGIO MARTINS PAES"/>
    <n v="10100523"/>
    <x v="108"/>
    <x v="0"/>
    <x v="1"/>
    <n v="10100523"/>
    <n v="94282"/>
    <d v="2020-08-14T00:00:00"/>
    <n v="18"/>
    <x v="3"/>
    <s v="N/A"/>
    <n v="0"/>
    <m/>
    <m/>
  </r>
  <r>
    <x v="2"/>
    <x v="0"/>
    <x v="2"/>
    <n v="462521"/>
    <n v="508100566830"/>
    <s v="YOI3"/>
    <s v="BM89"/>
    <x v="1"/>
    <m/>
    <x v="4"/>
    <m/>
    <x v="1"/>
    <m/>
    <s v="X"/>
    <s v="IMPAR SERVICOS HOSPITALAR"/>
    <s v="33013829 - SERGIO MARTINS PAES"/>
    <n v="8396496"/>
    <x v="23"/>
    <x v="0"/>
    <x v="1"/>
    <s v="Metal Seal"/>
    <n v="94282"/>
    <d v="2020-08-14T00:00:00"/>
    <n v="18"/>
    <x v="3"/>
    <s v="N/A"/>
    <n v="0"/>
    <m/>
    <m/>
  </r>
  <r>
    <x v="2"/>
    <x v="0"/>
    <x v="2"/>
    <n v="462522"/>
    <n v="508100566830"/>
    <s v="YOI3"/>
    <s v="BM89"/>
    <x v="1"/>
    <m/>
    <x v="4"/>
    <m/>
    <x v="1"/>
    <m/>
    <s v="X"/>
    <s v="IMPAR SERVICOS HOSPITALAR"/>
    <s v="33013829 - SERGIO MARTINS PAES"/>
    <n v="8396496"/>
    <x v="23"/>
    <x v="0"/>
    <x v="1"/>
    <s v="Metal Seal"/>
    <n v="94282"/>
    <d v="2020-08-14T00:00:00"/>
    <n v="18"/>
    <x v="3"/>
    <s v="N/A"/>
    <n v="0"/>
    <m/>
    <m/>
  </r>
  <r>
    <x v="2"/>
    <x v="0"/>
    <x v="2"/>
    <n v="462523"/>
    <n v="508100566830"/>
    <s v="YOI3"/>
    <s v="BM89"/>
    <x v="1"/>
    <m/>
    <x v="4"/>
    <m/>
    <x v="1"/>
    <m/>
    <s v="X"/>
    <s v="IMPAR SERVICOS HOSPITALAR"/>
    <s v="33013829 - SERGIO MARTINS PAES"/>
    <n v="8396496"/>
    <x v="23"/>
    <x v="0"/>
    <x v="1"/>
    <s v="Metal Seal"/>
    <n v="94282"/>
    <d v="2020-08-14T00:00:00"/>
    <n v="18"/>
    <x v="3"/>
    <s v="N/A"/>
    <n v="0"/>
    <m/>
    <m/>
  </r>
  <r>
    <x v="2"/>
    <x v="0"/>
    <x v="2"/>
    <n v="462524"/>
    <n v="508100566830"/>
    <s v="YOI3"/>
    <s v="BM89"/>
    <x v="1"/>
    <m/>
    <x v="4"/>
    <m/>
    <x v="1"/>
    <m/>
    <s v="X"/>
    <s v="IMPAR SERVICOS HOSPITALAR"/>
    <s v="33013829 - SERGIO MARTINS PAES"/>
    <n v="9702549"/>
    <x v="109"/>
    <x v="0"/>
    <x v="1"/>
    <s v="Arbeitsmantel"/>
    <n v="94282"/>
    <d v="2020-08-14T00:00:00"/>
    <n v="18"/>
    <x v="3"/>
    <s v="N/A"/>
    <n v="0"/>
    <m/>
    <m/>
  </r>
  <r>
    <x v="2"/>
    <x v="0"/>
    <x v="2"/>
    <n v="462525"/>
    <n v="508100566830"/>
    <s v="YOI3"/>
    <s v="BM89"/>
    <x v="1"/>
    <m/>
    <x v="4"/>
    <m/>
    <x v="1"/>
    <m/>
    <s v="X"/>
    <s v="IMPAR SERVICOS HOSPITALAR"/>
    <s v="33013829 - SERGIO MARTINS PAES"/>
    <n v="9702549"/>
    <x v="109"/>
    <x v="0"/>
    <x v="1"/>
    <s v="Arbeitsmantel"/>
    <n v="94282"/>
    <d v="2020-08-14T00:00:00"/>
    <n v="18"/>
    <x v="3"/>
    <s v="N/A"/>
    <n v="0"/>
    <m/>
    <m/>
  </r>
  <r>
    <x v="2"/>
    <x v="0"/>
    <x v="2"/>
    <n v="462526"/>
    <n v="508100566830"/>
    <s v="YOI3"/>
    <s v="BM89"/>
    <x v="1"/>
    <m/>
    <x v="4"/>
    <m/>
    <x v="1"/>
    <m/>
    <s v="X"/>
    <s v="IMPAR SERVICOS HOSPITALAR"/>
    <s v="33013829 - SERGIO MARTINS PAES"/>
    <n v="10100034"/>
    <x v="110"/>
    <x v="0"/>
    <x v="1"/>
    <s v="NW16 High Load Clamp"/>
    <n v="94282"/>
    <d v="2020-08-14T00:00:00"/>
    <n v="18"/>
    <x v="3"/>
    <s v="N/A"/>
    <n v="0"/>
    <m/>
    <m/>
  </r>
  <r>
    <x v="2"/>
    <x v="0"/>
    <x v="2"/>
    <n v="462527"/>
    <n v="508100566830"/>
    <s v="YOI3"/>
    <s v="BM89"/>
    <x v="1"/>
    <m/>
    <x v="4"/>
    <m/>
    <x v="1"/>
    <m/>
    <s v="X"/>
    <s v="IMPAR SERVICOS HOSPITALAR"/>
    <s v="33013829 - SERGIO MARTINS PAES"/>
    <n v="10100034"/>
    <x v="110"/>
    <x v="0"/>
    <x v="1"/>
    <s v="NW16 High Load Clamp"/>
    <n v="94282"/>
    <d v="2020-08-14T00:00:00"/>
    <n v="18"/>
    <x v="3"/>
    <s v="N/A"/>
    <n v="0"/>
    <m/>
    <m/>
  </r>
  <r>
    <x v="2"/>
    <x v="0"/>
    <x v="2"/>
    <n v="462528"/>
    <n v="508100566830"/>
    <s v="YOI3"/>
    <s v="BM89"/>
    <x v="1"/>
    <m/>
    <x v="4"/>
    <m/>
    <x v="1"/>
    <m/>
    <s v="X"/>
    <s v="IMPAR SERVICOS HOSPITALAR"/>
    <s v="33013829 - SERGIO MARTINS PAES"/>
    <n v="10100034"/>
    <x v="110"/>
    <x v="0"/>
    <x v="1"/>
    <s v="NW16 High Load Clamp"/>
    <n v="94282"/>
    <d v="2020-08-14T00:00:00"/>
    <n v="18"/>
    <x v="3"/>
    <s v="N/A"/>
    <n v="0"/>
    <m/>
    <m/>
  </r>
  <r>
    <x v="2"/>
    <x v="0"/>
    <x v="2"/>
    <n v="462529"/>
    <n v="508100566830"/>
    <s v="YOI3"/>
    <s v="BM89"/>
    <x v="1"/>
    <m/>
    <x v="4"/>
    <m/>
    <x v="1"/>
    <m/>
    <m/>
    <s v="IMPAR SERVICOS HOSPITALAR"/>
    <s v="33013829 - SERGIO MARTINS PAES"/>
    <n v="10113021"/>
    <x v="111"/>
    <x v="0"/>
    <x v="1"/>
    <s v="FRIDGE RELEASE SCREW OR105 SUMITOMO"/>
    <n v="94282"/>
    <d v="2020-08-14T00:00:00"/>
    <n v="18"/>
    <x v="3"/>
    <s v="N/A"/>
    <n v="0"/>
    <m/>
    <m/>
  </r>
  <r>
    <x v="2"/>
    <x v="0"/>
    <x v="2"/>
    <n v="462530"/>
    <n v="508100566830"/>
    <s v="YOI3"/>
    <s v="BM89"/>
    <x v="1"/>
    <m/>
    <x v="4"/>
    <m/>
    <x v="1"/>
    <m/>
    <m/>
    <s v="IMPAR SERVICOS HOSPITALAR"/>
    <s v="33013829 - SERGIO MARTINS PAES"/>
    <n v="10113021"/>
    <x v="111"/>
    <x v="0"/>
    <x v="1"/>
    <s v="FRIDGE RELEASE SCREW OR105 SUMITOMO"/>
    <n v="94282"/>
    <d v="2020-08-14T00:00:00"/>
    <n v="18"/>
    <x v="3"/>
    <s v="N/A"/>
    <n v="0"/>
    <m/>
    <m/>
  </r>
  <r>
    <x v="2"/>
    <x v="0"/>
    <x v="2"/>
    <n v="462531"/>
    <n v="508100566830"/>
    <s v="YOI3"/>
    <s v="BM89"/>
    <x v="1"/>
    <m/>
    <x v="4"/>
    <m/>
    <x v="1"/>
    <m/>
    <m/>
    <s v="IMPAR SERVICOS HOSPITALAR"/>
    <s v="33013829 - SERGIO MARTINS PAES"/>
    <n v="10113021"/>
    <x v="111"/>
    <x v="0"/>
    <x v="1"/>
    <s v="FRIDGE RELEASE SCREW OR105 SUMITOMO"/>
    <n v="94282"/>
    <d v="2020-08-14T00:00:00"/>
    <n v="18"/>
    <x v="3"/>
    <s v="N/A"/>
    <n v="0"/>
    <m/>
    <m/>
  </r>
  <r>
    <x v="2"/>
    <x v="0"/>
    <x v="2"/>
    <n v="462532"/>
    <n v="508100566830"/>
    <s v="YOI3"/>
    <s v="BM89"/>
    <x v="1"/>
    <m/>
    <x v="4"/>
    <m/>
    <x v="1"/>
    <m/>
    <m/>
    <s v="IMPAR SERVICOS HOSPITALAR"/>
    <s v="33013829 - SERGIO MARTINS PAES"/>
    <n v="10113021"/>
    <x v="111"/>
    <x v="0"/>
    <x v="1"/>
    <s v="FRIDGE RELEASE SCREW OR105 SUMITOMO"/>
    <n v="94282"/>
    <d v="2020-08-14T00:00:00"/>
    <n v="18"/>
    <x v="3"/>
    <s v="N/A"/>
    <n v="0"/>
    <m/>
    <m/>
  </r>
  <r>
    <x v="2"/>
    <x v="0"/>
    <x v="2"/>
    <n v="462533"/>
    <n v="508100566830"/>
    <s v="YOI3"/>
    <s v="BM89"/>
    <x v="1"/>
    <m/>
    <x v="4"/>
    <m/>
    <x v="1"/>
    <m/>
    <m/>
    <s v="IMPAR SERVICOS HOSPITALAR"/>
    <s v="33013829 - SERGIO MARTINS PAES"/>
    <n v="10113021"/>
    <x v="111"/>
    <x v="0"/>
    <x v="1"/>
    <s v="FRIDGE RELEASE SCREW OR105 SUMITOMO"/>
    <n v="94282"/>
    <d v="2020-08-14T00:00:00"/>
    <n v="18"/>
    <x v="3"/>
    <s v="N/A"/>
    <n v="0"/>
    <m/>
    <m/>
  </r>
  <r>
    <x v="2"/>
    <x v="0"/>
    <x v="2"/>
    <n v="462534"/>
    <n v="508100566830"/>
    <s v="YOI3"/>
    <s v="BM89"/>
    <x v="1"/>
    <m/>
    <x v="4"/>
    <m/>
    <x v="1"/>
    <m/>
    <m/>
    <s v="IMPAR SERVICOS HOSPITALAR"/>
    <s v="33013829 - SERGIO MARTINS PAES"/>
    <n v="10113021"/>
    <x v="111"/>
    <x v="0"/>
    <x v="1"/>
    <s v="FRIDGE RELEASE SCREW OR105 SUMITOMO"/>
    <n v="94282"/>
    <d v="2020-08-14T00:00:00"/>
    <n v="18"/>
    <x v="3"/>
    <s v="N/A"/>
    <n v="0"/>
    <m/>
    <m/>
  </r>
  <r>
    <x v="3"/>
    <x v="0"/>
    <x v="3"/>
    <n v="462646"/>
    <n v="508100566932"/>
    <s v="YOM4"/>
    <s v="BM86"/>
    <x v="1"/>
    <m/>
    <x v="4"/>
    <s v="NÃO"/>
    <x v="1"/>
    <m/>
    <s v="X"/>
    <s v="CLINICA SAO MARCOS LTDA."/>
    <s v="33090895 - MITCHEL HAJIME MARTINS MIYASHIRO"/>
    <n v="11103742"/>
    <x v="112"/>
    <x v="0"/>
    <x v="1"/>
    <s v="W385 aCTiMAS  to LM and PDB to Charger"/>
    <n v="199186"/>
    <d v="2020-08-14T00:00:00"/>
    <n v="18"/>
    <x v="3"/>
    <s v="NEW"/>
    <n v="0"/>
    <m/>
    <m/>
  </r>
  <r>
    <x v="3"/>
    <x v="0"/>
    <x v="3"/>
    <n v="462647"/>
    <n v="508100566932"/>
    <s v="YOM4"/>
    <s v="BM86"/>
    <x v="1"/>
    <m/>
    <x v="4"/>
    <m/>
    <x v="1"/>
    <m/>
    <s v="X"/>
    <s v="CLINICA SAO MARCOS LTDA."/>
    <s v="33090895 - MITCHEL HAJIME MARTINS MIYASHIRO"/>
    <n v="11103743"/>
    <x v="113"/>
    <x v="0"/>
    <x v="1"/>
    <s v="W386 Haloriel Plate to LM and Charger"/>
    <n v="199186"/>
    <d v="2020-08-14T00:00:00"/>
    <n v="18"/>
    <x v="3"/>
    <s v="NEW"/>
    <n v="0"/>
    <m/>
    <m/>
  </r>
  <r>
    <x v="3"/>
    <x v="1"/>
    <x v="3"/>
    <n v="463996"/>
    <n v="508100566011"/>
    <s v="YOM4"/>
    <s v="BM86"/>
    <x v="0"/>
    <d v="2020-08-26T00:00:00"/>
    <x v="0"/>
    <m/>
    <x v="0"/>
    <m/>
    <m/>
    <s v="UNILABOR LABORATORIO DE A"/>
    <s v="33044865 - PAULO FERNANDO KARLING"/>
    <n v="11221062"/>
    <x v="114"/>
    <x v="0"/>
    <x v="0"/>
    <s v="R-MIXER MIX-R1/R2 ASSY W/O MWEV"/>
    <n v="199256"/>
    <d v="2020-08-14T00:00:00"/>
    <n v="18"/>
    <x v="3"/>
    <s v="NEW"/>
    <n v="132697"/>
    <d v="2020-08-31T00:00:00"/>
    <m/>
  </r>
  <r>
    <x v="5"/>
    <x v="0"/>
    <x v="4"/>
    <n v="464304"/>
    <n v="508100569668"/>
    <s v="YOM4"/>
    <s v="BM86"/>
    <x v="1"/>
    <m/>
    <x v="4"/>
    <m/>
    <x v="1"/>
    <m/>
    <s v="X"/>
    <s v="CLINICA DE MAMOGRAFIA DE"/>
    <s v="33090219 - LUCAS DE SOUZA LESSA"/>
    <n v="10129362"/>
    <x v="115"/>
    <x v="0"/>
    <x v="1"/>
    <s v="Disco ruptura grafito 26psi 65mm NB"/>
    <n v="199170"/>
    <d v="2020-08-14T00:00:00"/>
    <n v="18"/>
    <x v="3"/>
    <s v="NEW"/>
    <n v="0"/>
    <m/>
    <m/>
  </r>
  <r>
    <x v="5"/>
    <x v="0"/>
    <x v="4"/>
    <n v="464305"/>
    <n v="508100569668"/>
    <s v="YOM4"/>
    <s v="BM86"/>
    <x v="1"/>
    <m/>
    <x v="4"/>
    <m/>
    <x v="1"/>
    <m/>
    <s v="X"/>
    <s v="CLINICA DE MAMOGRAFIA DE"/>
    <s v="33090219 - LUCAS DE SOUZA LESSA"/>
    <n v="10100140"/>
    <x v="116"/>
    <x v="0"/>
    <x v="1"/>
    <s v="Silicon O Ring BS236"/>
    <n v="199170"/>
    <d v="2020-08-14T00:00:00"/>
    <n v="18"/>
    <x v="3"/>
    <s v="NEW"/>
    <n v="0"/>
    <m/>
    <m/>
  </r>
  <r>
    <x v="5"/>
    <x v="0"/>
    <x v="4"/>
    <n v="464306"/>
    <n v="508100569668"/>
    <s v="YOM4"/>
    <s v="BM86"/>
    <x v="1"/>
    <m/>
    <x v="4"/>
    <m/>
    <x v="1"/>
    <m/>
    <s v="X"/>
    <s v="CLINICA DE MAMOGRAFIA DE"/>
    <s v="33090219 - LUCAS DE SOUZA LESSA"/>
    <n v="10103935"/>
    <x v="117"/>
    <x v="0"/>
    <x v="1"/>
    <s v="Sicherungs-Set 11St.9 Werte in Box"/>
    <n v="199170"/>
    <d v="2020-08-14T00:00:00"/>
    <n v="18"/>
    <x v="3"/>
    <s v="NEW"/>
    <n v="0"/>
    <m/>
    <m/>
  </r>
  <r>
    <x v="5"/>
    <x v="0"/>
    <x v="4"/>
    <n v="464706"/>
    <n v="508100569668"/>
    <s v="YOM4"/>
    <s v="BM86"/>
    <x v="1"/>
    <m/>
    <x v="4"/>
    <m/>
    <x v="1"/>
    <m/>
    <s v="X"/>
    <s v="CLINICA DE MAMOGRAFIA DE"/>
    <s v="33090219 - LUCAS DE SOUZA LESSA"/>
    <n v="10121913"/>
    <x v="118"/>
    <x v="0"/>
    <x v="1"/>
    <s v="DISCO DE SEGURANÇA DN 1,8 BAR 40"/>
    <n v="199170"/>
    <d v="2020-08-14T00:00:00"/>
    <n v="18"/>
    <x v="3"/>
    <s v="NEW"/>
    <n v="0"/>
    <m/>
    <m/>
  </r>
  <r>
    <x v="5"/>
    <x v="0"/>
    <x v="4"/>
    <n v="464707"/>
    <n v="508100569668"/>
    <s v="YOM4"/>
    <s v="BM86"/>
    <x v="1"/>
    <m/>
    <x v="4"/>
    <m/>
    <x v="1"/>
    <m/>
    <m/>
    <s v="CLINICA DE MAMOGRAFIA DE"/>
    <s v="33090219 - LUCAS DE SOUZA LESSA"/>
    <n v="10102354"/>
    <x v="119"/>
    <x v="0"/>
    <x v="1"/>
    <n v="10102354"/>
    <n v="199170"/>
    <d v="2020-08-14T00:00:00"/>
    <n v="18"/>
    <x v="3"/>
    <s v="NEW"/>
    <n v="0"/>
    <m/>
    <m/>
  </r>
  <r>
    <x v="4"/>
    <x v="1"/>
    <x v="2"/>
    <n v="464732"/>
    <n v="508200139705"/>
    <s v="YOM4"/>
    <s v="BM86"/>
    <x v="1"/>
    <m/>
    <x v="4"/>
    <s v="NÃO"/>
    <x v="1"/>
    <m/>
    <s v="X"/>
    <s v="DIAGNOSTICOS DA AMERICA S"/>
    <s v="33090096 - RAUL VAZ DE PAULA"/>
    <n v="11220844"/>
    <x v="120"/>
    <x v="0"/>
    <x v="1"/>
    <s v="KIT CERTIFICATION CENTAUR"/>
    <n v="199257"/>
    <d v="2020-08-14T00:00:00"/>
    <n v="18"/>
    <x v="3"/>
    <s v="NEW"/>
    <n v="0"/>
    <m/>
    <m/>
  </r>
  <r>
    <x v="7"/>
    <x v="1"/>
    <x v="5"/>
    <n v="464745"/>
    <n v="508100570357"/>
    <s v="YOI3"/>
    <s v="BM84"/>
    <x v="1"/>
    <m/>
    <x v="4"/>
    <s v="NÃO"/>
    <x v="1"/>
    <m/>
    <m/>
    <s v="LABORATORIO CEDRO LTDA."/>
    <s v="33054838 - GABRIELA SILVA SOARES NAKAYAMA"/>
    <s v="A7B95001174971"/>
    <x v="50"/>
    <x v="0"/>
    <x v="1"/>
    <s v="APM KIT ASSY"/>
    <n v="94293"/>
    <d v="2020-08-14T00:00:00"/>
    <n v="18"/>
    <x v="3"/>
    <s v="N/A"/>
    <n v="26876"/>
    <d v="2020-08-25T00:00:00"/>
    <m/>
  </r>
  <r>
    <x v="7"/>
    <x v="0"/>
    <x v="5"/>
    <n v="464747"/>
    <n v="508100570206"/>
    <s v="YOM4"/>
    <s v="BM86"/>
    <x v="1"/>
    <d v="2020-08-19T00:00:00"/>
    <x v="1"/>
    <s v="SIM"/>
    <x v="0"/>
    <m/>
    <s v="X"/>
    <s v="PRODAL SAUDE SA."/>
    <s v="33090100 - GUARACI MARCONDES DE PAULA"/>
    <n v="8716396"/>
    <x v="121"/>
    <x v="0"/>
    <x v="0"/>
    <s v="Controller P09GX EMC"/>
    <n v="199191"/>
    <d v="2020-08-14T00:00:00"/>
    <n v="18"/>
    <x v="3"/>
    <s v="S1104226839007"/>
    <n v="0"/>
    <m/>
    <m/>
  </r>
  <r>
    <x v="7"/>
    <x v="0"/>
    <x v="5"/>
    <n v="464748"/>
    <n v="508100570206"/>
    <s v="YOM4"/>
    <s v="BM86"/>
    <x v="1"/>
    <d v="2020-08-19T00:00:00"/>
    <x v="1"/>
    <m/>
    <x v="0"/>
    <m/>
    <s v="X"/>
    <s v="PRODAL SAUDE SA."/>
    <s v="33090100 - GUARACI MARCONDES DE PAULA"/>
    <n v="10023186"/>
    <x v="18"/>
    <x v="0"/>
    <x v="0"/>
    <s v="Módulo P09GX cpl"/>
    <n v="199191"/>
    <d v="2020-08-14T00:00:00"/>
    <n v="18"/>
    <x v="3"/>
    <s v="S2110105725"/>
    <n v="0"/>
    <m/>
    <m/>
  </r>
  <r>
    <x v="7"/>
    <x v="0"/>
    <x v="5"/>
    <n v="464749"/>
    <n v="508100570206"/>
    <s v="YOM4"/>
    <s v="BM86"/>
    <x v="1"/>
    <d v="2020-08-19T00:00:00"/>
    <x v="1"/>
    <m/>
    <x v="0"/>
    <m/>
    <s v="X"/>
    <s v="PRODAL SAUDE SA."/>
    <s v="33090100 - GUARACI MARCONDES DE PAULA"/>
    <n v="10023186"/>
    <x v="18"/>
    <x v="0"/>
    <x v="0"/>
    <s v="Módulo P09GX cpl"/>
    <n v="199191"/>
    <d v="2020-08-14T00:00:00"/>
    <n v="18"/>
    <x v="3"/>
    <s v="S2110106136"/>
    <n v="0"/>
    <m/>
    <m/>
  </r>
  <r>
    <x v="4"/>
    <x v="0"/>
    <x v="2"/>
    <n v="464804"/>
    <n v="508100569228"/>
    <s v="YOM4"/>
    <s v="BM86"/>
    <x v="0"/>
    <d v="2020-08-18T00:00:00"/>
    <x v="0"/>
    <s v="SIM"/>
    <x v="0"/>
    <m/>
    <s v="X"/>
    <s v="PREVENT SENIOR PRIVATE OP"/>
    <s v="33090659 - KENNY VELTEN"/>
    <n v="7735215"/>
    <x v="122"/>
    <x v="0"/>
    <x v="0"/>
    <s v="ANILLO COLECT. P10G"/>
    <n v="199247"/>
    <d v="2020-08-14T00:00:00"/>
    <n v="18"/>
    <x v="3"/>
    <s v="S1149367"/>
    <n v="132060"/>
    <d v="2020-08-19T00:00:00"/>
    <m/>
  </r>
  <r>
    <x v="1"/>
    <x v="0"/>
    <x v="1"/>
    <n v="444665"/>
    <n v="508100542199"/>
    <s v="YOM4"/>
    <s v="BM86"/>
    <x v="1"/>
    <d v="2020-08-24T00:00:00"/>
    <x v="1"/>
    <s v="NÃO"/>
    <x v="1"/>
    <m/>
    <s v="X"/>
    <s v="IRMANDADE DA SANTA CASA D"/>
    <s v="33090412 - WELLINGTON DE LIMA DE LIMA JUNIOR"/>
    <n v="11062631"/>
    <x v="123"/>
    <x v="0"/>
    <x v="1"/>
    <s v="P15A FAN CORE ASM (ERP2015)"/>
    <n v="199540"/>
    <d v="2020-08-17T00:00:00"/>
    <n v="15"/>
    <x v="3"/>
    <s v="NEW"/>
    <n v="0"/>
    <m/>
    <m/>
  </r>
  <r>
    <x v="7"/>
    <x v="0"/>
    <x v="5"/>
    <n v="461484"/>
    <n v="508100557547"/>
    <s v="YOM4"/>
    <s v="BM86"/>
    <x v="1"/>
    <d v="2020-08-27T00:00:00"/>
    <x v="1"/>
    <s v="SIM"/>
    <x v="0"/>
    <s v="GARANTIA"/>
    <s v="X"/>
    <s v="FUNDO ESTADUAL DE SAUDE D"/>
    <s v="33090342 - JACKSON DA CUNHA SANTOS FILHO"/>
    <n v="10838408"/>
    <x v="13"/>
    <x v="0"/>
    <x v="2"/>
    <s v="SPINE MATRIX 18 MR COIL 1.5T"/>
    <n v="199544"/>
    <d v="2020-08-17T00:00:00"/>
    <n v="15"/>
    <x v="3"/>
    <n v="2185"/>
    <n v="0"/>
    <m/>
    <m/>
  </r>
  <r>
    <x v="10"/>
    <x v="1"/>
    <x v="5"/>
    <n v="462032"/>
    <n v="508200133699"/>
    <s v="YOM4"/>
    <s v="BM86"/>
    <x v="1"/>
    <m/>
    <x v="4"/>
    <s v="NÃO"/>
    <x v="1"/>
    <m/>
    <s v="X"/>
    <s v="DNA CENTER S/S. LTDA. EPP"/>
    <s v="33090096 - RAUL VAZ DE PAULA"/>
    <n v="11171121"/>
    <x v="124"/>
    <x v="0"/>
    <x v="1"/>
    <n v="11171121"/>
    <n v="199504"/>
    <d v="2020-08-17T00:00:00"/>
    <n v="15"/>
    <x v="3"/>
    <s v="NEW"/>
    <n v="0"/>
    <m/>
    <m/>
  </r>
  <r>
    <x v="7"/>
    <x v="1"/>
    <x v="5"/>
    <n v="462074"/>
    <n v="508200137539"/>
    <s v="YOM4"/>
    <s v="BM86"/>
    <x v="1"/>
    <m/>
    <x v="4"/>
    <s v="NÃO"/>
    <x v="1"/>
    <m/>
    <s v="X"/>
    <s v="DIAGNOSTICOS DA AMERICA S"/>
    <s v="33090096 - RAUL VAZ DE PAULA"/>
    <n v="11071023"/>
    <x v="125"/>
    <x v="0"/>
    <x v="1"/>
    <s v="SP PREVENTATIVE MAINTENANCE KIT IA"/>
    <n v="199520"/>
    <d v="2020-08-17T00:00:00"/>
    <n v="15"/>
    <x v="3"/>
    <s v="NEW"/>
    <n v="0"/>
    <m/>
    <m/>
  </r>
  <r>
    <x v="7"/>
    <x v="1"/>
    <x v="5"/>
    <n v="462078"/>
    <n v="508200138724"/>
    <s v="YOM4"/>
    <s v="BM86"/>
    <x v="1"/>
    <m/>
    <x v="4"/>
    <s v="NÃO"/>
    <x v="1"/>
    <m/>
    <s v="X"/>
    <s v="DIAGNOSTICOS DA AMERICA S"/>
    <s v="33090096 - RAUL VAZ DE PAULA"/>
    <n v="11071023"/>
    <x v="125"/>
    <x v="0"/>
    <x v="1"/>
    <s v="SP PREVENTATIVE MAINTENANCE KIT IA"/>
    <n v="199502"/>
    <d v="2020-08-17T00:00:00"/>
    <n v="15"/>
    <x v="3"/>
    <s v="NEW"/>
    <n v="0"/>
    <m/>
    <m/>
  </r>
  <r>
    <x v="5"/>
    <x v="1"/>
    <x v="4"/>
    <n v="462800"/>
    <n v="508100567235"/>
    <s v="YOM4"/>
    <s v="BM86"/>
    <x v="1"/>
    <d v="2020-08-11T00:00:00"/>
    <x v="1"/>
    <s v="NÃO"/>
    <x v="1"/>
    <m/>
    <s v="X"/>
    <s v="LABORATORIO SABIN DE ANAL"/>
    <s v="33003116 - HEITOR ALVES VERAS"/>
    <n v="10371231"/>
    <x v="126"/>
    <x v="0"/>
    <x v="1"/>
    <s v="CLOT SENSOR ASSEMBLY"/>
    <n v="199485"/>
    <d v="2020-08-17T00:00:00"/>
    <n v="15"/>
    <x v="3"/>
    <s v="NEW"/>
    <n v="0"/>
    <m/>
    <m/>
  </r>
  <r>
    <x v="3"/>
    <x v="0"/>
    <x v="3"/>
    <n v="463746"/>
    <n v="508100568380"/>
    <s v="YOM4"/>
    <s v="BM86"/>
    <x v="1"/>
    <m/>
    <x v="4"/>
    <s v="NÃO"/>
    <x v="1"/>
    <m/>
    <m/>
    <s v="HOSPITAL SANTA BARBARA BE"/>
    <s v="33033945 - EVERTON CARLOS DA SILVA ALVES"/>
    <n v="7124790"/>
    <x v="127"/>
    <x v="0"/>
    <x v="1"/>
    <s v="C-BANK D511"/>
    <n v="199492"/>
    <d v="2020-08-17T00:00:00"/>
    <n v="15"/>
    <x v="3"/>
    <s v="S11078"/>
    <n v="0"/>
    <m/>
    <m/>
  </r>
  <r>
    <x v="7"/>
    <x v="1"/>
    <x v="5"/>
    <n v="464345"/>
    <n v="508100569402"/>
    <s v="YOM4"/>
    <s v="BM86"/>
    <x v="1"/>
    <m/>
    <x v="4"/>
    <m/>
    <x v="1"/>
    <m/>
    <m/>
    <s v="DIAGNOSTICOS DA AMERICA S"/>
    <s v="33090741 - SILAS MARINHO"/>
    <n v="11075752"/>
    <x v="128"/>
    <x v="0"/>
    <x v="1"/>
    <s v="SP PROBE METERING DILUTION SAMPLE"/>
    <n v="199480"/>
    <d v="2020-08-17T00:00:00"/>
    <n v="15"/>
    <x v="3"/>
    <s v="NEW"/>
    <n v="0"/>
    <m/>
    <m/>
  </r>
  <r>
    <x v="4"/>
    <x v="1"/>
    <x v="2"/>
    <n v="465105"/>
    <n v="508100570605"/>
    <s v="YOM4"/>
    <s v="BM86"/>
    <x v="1"/>
    <m/>
    <x v="4"/>
    <s v="NÃO"/>
    <x v="1"/>
    <m/>
    <s v="X"/>
    <s v="DIAGNOSTICOS DA AMERICA S"/>
    <s v="33090556 - FELIPE BIZIO"/>
    <n v="10318698"/>
    <x v="129"/>
    <x v="0"/>
    <x v="1"/>
    <s v="TUBING EXTRUDED AWG#24 FEP TEFLON"/>
    <n v="199463"/>
    <d v="2020-08-17T00:00:00"/>
    <n v="15"/>
    <x v="3"/>
    <s v="NEW"/>
    <n v="0"/>
    <m/>
    <m/>
  </r>
  <r>
    <x v="4"/>
    <x v="1"/>
    <x v="2"/>
    <n v="465106"/>
    <n v="508100570605"/>
    <s v="YOM4"/>
    <s v="BM86"/>
    <x v="1"/>
    <m/>
    <x v="4"/>
    <m/>
    <x v="1"/>
    <m/>
    <s v="X"/>
    <s v="DIAGNOSTICOS DA AMERICA S"/>
    <s v="33090556 - FELIPE BIZIO"/>
    <n v="10482912"/>
    <x v="130"/>
    <x v="0"/>
    <x v="1"/>
    <s v="KIT, WASH SEPARATION MANIFOLD UPDAT"/>
    <n v="199463"/>
    <d v="2020-08-17T00:00:00"/>
    <n v="15"/>
    <x v="3"/>
    <s v="NEW"/>
    <n v="0"/>
    <m/>
    <m/>
  </r>
  <r>
    <x v="3"/>
    <x v="0"/>
    <x v="3"/>
    <n v="439931"/>
    <n v="508100531722"/>
    <s v="YOM4"/>
    <s v="BM86"/>
    <x v="1"/>
    <m/>
    <x v="4"/>
    <s v="NÃO"/>
    <x v="1"/>
    <m/>
    <s v="X"/>
    <s v="SOCIEDADE LITERARIA E CAR"/>
    <s v="33003353 - ALEXANDRE DE OLIVEIRA MOREIRA"/>
    <n v="3815292"/>
    <x v="131"/>
    <x v="0"/>
    <x v="1"/>
    <s v="Ersatzteilkit-Formfilter"/>
    <n v="199684"/>
    <d v="2020-08-18T00:00:00"/>
    <n v="14"/>
    <x v="3"/>
    <s v="NEW"/>
    <n v="0"/>
    <m/>
    <m/>
  </r>
  <r>
    <x v="3"/>
    <x v="0"/>
    <x v="3"/>
    <n v="440098"/>
    <n v="508100536557"/>
    <s v="YOM4"/>
    <s v="BM86"/>
    <x v="1"/>
    <m/>
    <x v="4"/>
    <m/>
    <x v="1"/>
    <m/>
    <s v="X"/>
    <s v="CLINICA RADIOLOGICA CARID"/>
    <s v="33090913 - VICTOR RAONE DA SILVA ESPINDULA"/>
    <n v="10397688"/>
    <x v="66"/>
    <x v="0"/>
    <x v="1"/>
    <s v="Bremshebel kompl. silber"/>
    <n v="199752"/>
    <d v="2020-08-18T00:00:00"/>
    <n v="14"/>
    <x v="3"/>
    <s v="NEW"/>
    <n v="0"/>
    <m/>
    <m/>
  </r>
  <r>
    <x v="3"/>
    <x v="0"/>
    <x v="3"/>
    <n v="440099"/>
    <n v="508100536557"/>
    <s v="YOM4"/>
    <s v="BM86"/>
    <x v="1"/>
    <m/>
    <x v="4"/>
    <s v="NÃO"/>
    <x v="1"/>
    <m/>
    <s v="X"/>
    <s v="CLINICA RADIOLOGICA CARID"/>
    <s v="33090913 - VICTOR RAONE DA SILVA ESPINDULA"/>
    <n v="10168006"/>
    <x v="132"/>
    <x v="0"/>
    <x v="1"/>
    <s v="Z-Bremse"/>
    <n v="199752"/>
    <d v="2020-08-18T00:00:00"/>
    <n v="14"/>
    <x v="3"/>
    <s v="NEW"/>
    <n v="0"/>
    <m/>
    <m/>
  </r>
  <r>
    <x v="3"/>
    <x v="0"/>
    <x v="3"/>
    <n v="440100"/>
    <n v="508100536557"/>
    <s v="YOM4"/>
    <s v="BM86"/>
    <x v="1"/>
    <m/>
    <x v="4"/>
    <m/>
    <x v="1"/>
    <m/>
    <s v="X"/>
    <s v="CLINICA RADIOLOGICA CARID"/>
    <s v="33090913 - VICTOR RAONE DA SILVA ESPINDULA"/>
    <n v="10397783"/>
    <x v="133"/>
    <x v="0"/>
    <x v="1"/>
    <s v="TORSION SHAFT"/>
    <n v="199752"/>
    <d v="2020-08-18T00:00:00"/>
    <n v="14"/>
    <x v="3"/>
    <s v="NEW"/>
    <n v="0"/>
    <m/>
    <m/>
  </r>
  <r>
    <x v="3"/>
    <x v="0"/>
    <x v="3"/>
    <n v="440101"/>
    <n v="508100536557"/>
    <s v="YOM4"/>
    <s v="BM86"/>
    <x v="1"/>
    <m/>
    <x v="4"/>
    <m/>
    <x v="1"/>
    <m/>
    <s v="X"/>
    <s v="CLINICA RADIOLOGICA CARID"/>
    <s v="33090913 - VICTOR RAONE DA SILVA ESPINDULA"/>
    <n v="10397780"/>
    <x v="62"/>
    <x v="0"/>
    <x v="1"/>
    <s v="Freno X: freno izq.de la mesa i"/>
    <n v="199752"/>
    <d v="2020-08-18T00:00:00"/>
    <n v="14"/>
    <x v="3"/>
    <s v="NEW"/>
    <n v="0"/>
    <m/>
    <m/>
  </r>
  <r>
    <x v="7"/>
    <x v="1"/>
    <x v="5"/>
    <n v="462871"/>
    <n v="508100566324"/>
    <s v="YOM4"/>
    <s v="BM86"/>
    <x v="1"/>
    <d v="2020-08-27T00:00:00"/>
    <x v="1"/>
    <m/>
    <x v="0"/>
    <m/>
    <m/>
    <s v="LABACLEN LABORATORIO DE A"/>
    <s v="33044659 - GERSIANO CASSIUS SANTOS SANTANA"/>
    <n v="11239238"/>
    <x v="134"/>
    <x v="0"/>
    <x v="0"/>
    <s v="IPU HP rp5810 Sysmex #SE000612"/>
    <n v="199652"/>
    <d v="2020-08-18T00:00:00"/>
    <n v="14"/>
    <x v="3"/>
    <s v="NEW"/>
    <n v="0"/>
    <m/>
    <m/>
  </r>
  <r>
    <x v="7"/>
    <x v="0"/>
    <x v="5"/>
    <n v="463542"/>
    <n v="508100544920"/>
    <s v="YOM4"/>
    <s v="BM86"/>
    <x v="1"/>
    <d v="2020-08-27T00:00:00"/>
    <x v="1"/>
    <s v="NÃO"/>
    <x v="1"/>
    <m/>
    <s v="X"/>
    <s v="PRODAL SAUDE SA."/>
    <s v="33090765 - DANIEL DE ANDRADE"/>
    <n v="10351950"/>
    <x v="135"/>
    <x v="0"/>
    <x v="1"/>
    <s v="Vase d'expansion eau 8L passif"/>
    <n v="199749"/>
    <d v="2020-08-18T00:00:00"/>
    <n v="14"/>
    <x v="3"/>
    <s v="NEW"/>
    <n v="0"/>
    <m/>
    <m/>
  </r>
  <r>
    <x v="7"/>
    <x v="0"/>
    <x v="5"/>
    <n v="464048"/>
    <n v="508100569220"/>
    <s v="YOI3"/>
    <s v="BM89"/>
    <x v="1"/>
    <d v="2020-08-31T00:00:00"/>
    <x v="1"/>
    <s v="NÃO"/>
    <x v="1"/>
    <m/>
    <m/>
    <s v="REAL HOSPITAL PORTUGUES D"/>
    <s v="33054527 - PAULO DE TARSO GONCALVES DE LIMA"/>
    <n v="7383313"/>
    <x v="136"/>
    <x v="1"/>
    <x v="1"/>
    <s v="RF-CABIN MEASUREMENT KIT"/>
    <n v="94345"/>
    <d v="2020-08-18T00:00:00"/>
    <n v="14"/>
    <x v="3"/>
    <s v="N/A"/>
    <n v="0"/>
    <m/>
    <m/>
  </r>
  <r>
    <x v="7"/>
    <x v="0"/>
    <x v="5"/>
    <n v="464314"/>
    <n v="508100567472"/>
    <s v="YOM4"/>
    <s v="BM86"/>
    <x v="1"/>
    <d v="2020-08-24T00:00:00"/>
    <x v="1"/>
    <s v="SIM"/>
    <x v="0"/>
    <m/>
    <s v="X"/>
    <s v="SERVICOS MED. DE DIAGNOST"/>
    <s v="33090619 - FELIPE VITAL FIALHO"/>
    <n v="10275492"/>
    <x v="137"/>
    <x v="0"/>
    <x v="0"/>
    <s v="MEB Power Sub Systm Chassis SymbiaE"/>
    <n v="199675"/>
    <d v="2020-08-18T00:00:00"/>
    <n v="14"/>
    <x v="3"/>
    <s v="NEW"/>
    <n v="0"/>
    <m/>
    <m/>
  </r>
  <r>
    <x v="1"/>
    <x v="0"/>
    <x v="1"/>
    <n v="465279"/>
    <n v="508100570817"/>
    <s v="YOI3"/>
    <s v="BM89"/>
    <x v="0"/>
    <d v="2020-08-24T00:00:00"/>
    <x v="3"/>
    <m/>
    <x v="0"/>
    <m/>
    <m/>
    <s v="ASSOCIACAO FUNDO DE INCEN"/>
    <s v="33837522 - De Castro Thiago Felipe"/>
    <s v="A7B10000049021"/>
    <x v="138"/>
    <x v="0"/>
    <x v="0"/>
    <s v="BR2:1213000-0  \D2 S BOARD"/>
    <n v="94360"/>
    <d v="2020-08-18T00:00:00"/>
    <n v="14"/>
    <x v="3"/>
    <n v="2538"/>
    <n v="0"/>
    <m/>
    <m/>
  </r>
  <r>
    <x v="1"/>
    <x v="0"/>
    <x v="1"/>
    <n v="465280"/>
    <n v="508100570817"/>
    <s v="YOI3"/>
    <s v="BM89"/>
    <x v="0"/>
    <d v="2020-08-24T00:00:00"/>
    <x v="3"/>
    <m/>
    <x v="1"/>
    <m/>
    <m/>
    <s v="ASSOCIACAO FUNDO DE INCEN"/>
    <s v="33837522 - De Castro Thiago Felipe"/>
    <s v="A7B10001313971"/>
    <x v="139"/>
    <x v="0"/>
    <x v="1"/>
    <s v="PLACA D6-S-SIS-COD 013409"/>
    <n v="94360"/>
    <d v="2020-08-18T00:00:00"/>
    <n v="14"/>
    <x v="3"/>
    <s v="JV02005220022"/>
    <n v="0"/>
    <m/>
    <m/>
  </r>
  <r>
    <x v="1"/>
    <x v="0"/>
    <x v="1"/>
    <n v="465281"/>
    <n v="508100570817"/>
    <s v="YOI3"/>
    <s v="BM89"/>
    <x v="0"/>
    <d v="2020-08-24T00:00:00"/>
    <x v="0"/>
    <s v="SIM"/>
    <x v="0"/>
    <m/>
    <m/>
    <s v="ASSOCIACAO FUNDO DE INCEN"/>
    <s v="33837522 - De Castro Thiago Felipe"/>
    <s v="A7B10000049015"/>
    <x v="140"/>
    <x v="0"/>
    <x v="0"/>
    <s v="BR2:01207000 \ INVERTER 30 KW"/>
    <n v="94360"/>
    <d v="2020-08-18T00:00:00"/>
    <n v="14"/>
    <x v="3"/>
    <s v="I01238"/>
    <n v="0"/>
    <m/>
    <m/>
  </r>
  <r>
    <x v="7"/>
    <x v="1"/>
    <x v="5"/>
    <n v="465334"/>
    <n v="508100571108"/>
    <s v="YOM4"/>
    <s v="BM86"/>
    <x v="0"/>
    <d v="2020-08-21T00:00:00"/>
    <x v="0"/>
    <s v="SIM"/>
    <x v="0"/>
    <m/>
    <s v="X"/>
    <s v="DIAGNOSTICOS DA AMERICA S"/>
    <s v="33090492 - LEONARDO VILA BELA DE SOUZA"/>
    <n v="11070805"/>
    <x v="141"/>
    <x v="0"/>
    <x v="0"/>
    <s v="SP RVC MODULE REAGENT PROBE"/>
    <n v="199647"/>
    <d v="2020-08-18T00:00:00"/>
    <n v="14"/>
    <x v="3"/>
    <s v="NEW"/>
    <n v="132319"/>
    <d v="2020-08-24T00:00:00"/>
    <m/>
  </r>
  <r>
    <x v="0"/>
    <x v="1"/>
    <x v="0"/>
    <n v="465442"/>
    <n v="508200132066"/>
    <s v="YOM4"/>
    <s v="BM86"/>
    <x v="0"/>
    <d v="2020-08-21T00:00:00"/>
    <x v="0"/>
    <m/>
    <x v="0"/>
    <m/>
    <s v="X"/>
    <s v="MINISTERIO DA SAUDE"/>
    <s v="33052543 - VINICIUS AFFONSO TEIXEIRA CUNHA"/>
    <n v="10454983"/>
    <x v="47"/>
    <x v="0"/>
    <x v="0"/>
    <s v="PIPETTE W/HEATER #2 CA-1500"/>
    <n v="199668"/>
    <d v="2020-08-18T00:00:00"/>
    <n v="14"/>
    <x v="3"/>
    <s v="NEW"/>
    <n v="132317"/>
    <d v="2020-08-24T00:00:00"/>
    <m/>
  </r>
  <r>
    <x v="5"/>
    <x v="0"/>
    <x v="4"/>
    <n v="465565"/>
    <n v="508100571320"/>
    <s v="YOM4"/>
    <s v="BM86"/>
    <x v="1"/>
    <m/>
    <x v="4"/>
    <s v="NÃO"/>
    <x v="1"/>
    <m/>
    <s v="X"/>
    <s v="CLINICA DE MAMOGRAFIA DE"/>
    <s v="33090219 - LUCAS DE SOUZA LESSA"/>
    <n v="7121267"/>
    <x v="142"/>
    <x v="0"/>
    <x v="1"/>
    <s v="FAN"/>
    <n v="199680"/>
    <d v="2020-08-18T00:00:00"/>
    <n v="14"/>
    <x v="3"/>
    <s v="NEW"/>
    <n v="0"/>
    <m/>
    <m/>
  </r>
  <r>
    <x v="5"/>
    <x v="0"/>
    <x v="4"/>
    <n v="465566"/>
    <n v="508100571320"/>
    <s v="YOM4"/>
    <s v="BM86"/>
    <x v="1"/>
    <m/>
    <x v="4"/>
    <m/>
    <x v="1"/>
    <m/>
    <s v="X"/>
    <s v="CLINICA DE MAMOGRAFIA DE"/>
    <s v="33090219 - LUCAS DE SOUZA LESSA"/>
    <n v="7121267"/>
    <x v="142"/>
    <x v="0"/>
    <x v="1"/>
    <s v="FAN"/>
    <n v="199680"/>
    <d v="2020-08-18T00:00:00"/>
    <n v="14"/>
    <x v="3"/>
    <s v="NEW"/>
    <n v="0"/>
    <m/>
    <m/>
  </r>
  <r>
    <x v="5"/>
    <x v="0"/>
    <x v="4"/>
    <n v="465567"/>
    <n v="508100571320"/>
    <s v="YOM4"/>
    <s v="BM86"/>
    <x v="1"/>
    <m/>
    <x v="4"/>
    <m/>
    <x v="1"/>
    <m/>
    <s v="X"/>
    <s v="CLINICA DE MAMOGRAFIA DE"/>
    <s v="33090219 - LUCAS DE SOUZA LESSA"/>
    <n v="7121267"/>
    <x v="142"/>
    <x v="0"/>
    <x v="1"/>
    <s v="FAN"/>
    <n v="199680"/>
    <d v="2020-08-18T00:00:00"/>
    <n v="14"/>
    <x v="3"/>
    <s v="NEW"/>
    <n v="0"/>
    <m/>
    <m/>
  </r>
  <r>
    <x v="5"/>
    <x v="0"/>
    <x v="4"/>
    <n v="465568"/>
    <n v="508100571320"/>
    <s v="YOM4"/>
    <s v="BM86"/>
    <x v="1"/>
    <m/>
    <x v="4"/>
    <m/>
    <x v="1"/>
    <m/>
    <s v="X"/>
    <s v="CLINICA DE MAMOGRAFIA DE"/>
    <s v="33090219 - LUCAS DE SOUZA LESSA"/>
    <n v="7121267"/>
    <x v="142"/>
    <x v="0"/>
    <x v="1"/>
    <s v="FAN"/>
    <n v="199680"/>
    <d v="2020-08-18T00:00:00"/>
    <n v="14"/>
    <x v="3"/>
    <s v="NEW"/>
    <n v="0"/>
    <m/>
    <m/>
  </r>
  <r>
    <x v="6"/>
    <x v="1"/>
    <x v="4"/>
    <n v="465669"/>
    <n v="508100571339"/>
    <s v="YOM4"/>
    <s v="BM86"/>
    <x v="1"/>
    <m/>
    <x v="4"/>
    <m/>
    <x v="1"/>
    <m/>
    <s v="X"/>
    <s v="COMANDO DA AERONAUTICA"/>
    <s v="33044788 - LUIS HENRIQUE GOMES TOLEDO"/>
    <n v="10455329"/>
    <x v="143"/>
    <x v="0"/>
    <x v="1"/>
    <s v="B4264-9  HOLDER #89 RGT CUP"/>
    <n v="199696"/>
    <d v="2020-08-18T00:00:00"/>
    <n v="14"/>
    <x v="3"/>
    <s v="NEW"/>
    <n v="0"/>
    <m/>
    <m/>
  </r>
  <r>
    <x v="6"/>
    <x v="1"/>
    <x v="4"/>
    <n v="465670"/>
    <n v="508100571339"/>
    <s v="YOM4"/>
    <s v="BM86"/>
    <x v="1"/>
    <m/>
    <x v="4"/>
    <m/>
    <x v="1"/>
    <m/>
    <s v="X"/>
    <s v="COMANDO DA AERONAUTICA"/>
    <s v="33044788 - LUIS HENRIQUE GOMES TOLEDO"/>
    <n v="10455329"/>
    <x v="143"/>
    <x v="0"/>
    <x v="1"/>
    <s v="B4264-9  HOLDER #89 RGT CUP"/>
    <n v="199696"/>
    <d v="2020-08-18T00:00:00"/>
    <n v="14"/>
    <x v="3"/>
    <s v="NEW"/>
    <n v="0"/>
    <m/>
    <m/>
  </r>
  <r>
    <x v="6"/>
    <x v="1"/>
    <x v="4"/>
    <n v="465671"/>
    <n v="508100571339"/>
    <s v="YOM4"/>
    <s v="BM86"/>
    <x v="1"/>
    <m/>
    <x v="4"/>
    <m/>
    <x v="1"/>
    <m/>
    <s v="X"/>
    <s v="COMANDO DA AERONAUTICA"/>
    <s v="33044788 - LUIS HENRIQUE GOMES TOLEDO"/>
    <n v="10455329"/>
    <x v="143"/>
    <x v="0"/>
    <x v="1"/>
    <s v="B4264-9  HOLDER #89 RGT CUP"/>
    <n v="199696"/>
    <d v="2020-08-18T00:00:00"/>
    <n v="14"/>
    <x v="3"/>
    <s v="NEW"/>
    <n v="0"/>
    <m/>
    <m/>
  </r>
  <r>
    <x v="6"/>
    <x v="1"/>
    <x v="4"/>
    <n v="465672"/>
    <n v="508100571339"/>
    <s v="YOM4"/>
    <s v="BM86"/>
    <x v="1"/>
    <m/>
    <x v="4"/>
    <m/>
    <x v="1"/>
    <m/>
    <s v="X"/>
    <s v="COMANDO DA AERONAUTICA"/>
    <s v="33044788 - LUIS HENRIQUE GOMES TOLEDO"/>
    <n v="10455329"/>
    <x v="143"/>
    <x v="0"/>
    <x v="1"/>
    <s v="B4264-9  HOLDER #89 RGT CUP"/>
    <n v="199696"/>
    <d v="2020-08-18T00:00:00"/>
    <n v="14"/>
    <x v="3"/>
    <s v="NEW"/>
    <n v="0"/>
    <m/>
    <m/>
  </r>
  <r>
    <x v="6"/>
    <x v="1"/>
    <x v="4"/>
    <n v="465673"/>
    <n v="508100571339"/>
    <s v="YOM4"/>
    <s v="BM86"/>
    <x v="1"/>
    <m/>
    <x v="4"/>
    <m/>
    <x v="1"/>
    <m/>
    <s v="X"/>
    <s v="COMANDO DA AERONAUTICA"/>
    <s v="33044788 - LUIS HENRIQUE GOMES TOLEDO"/>
    <n v="10455329"/>
    <x v="143"/>
    <x v="0"/>
    <x v="1"/>
    <s v="B4264-9  HOLDER #89 RGT CUP"/>
    <n v="199696"/>
    <d v="2020-08-18T00:00:00"/>
    <n v="14"/>
    <x v="3"/>
    <s v="NEW"/>
    <n v="0"/>
    <m/>
    <m/>
  </r>
  <r>
    <x v="6"/>
    <x v="1"/>
    <x v="4"/>
    <n v="465674"/>
    <n v="508100571339"/>
    <s v="YOM4"/>
    <s v="BM86"/>
    <x v="1"/>
    <m/>
    <x v="4"/>
    <m/>
    <x v="1"/>
    <m/>
    <s v="X"/>
    <s v="COMANDO DA AERONAUTICA"/>
    <s v="33044788 - LUIS HENRIQUE GOMES TOLEDO"/>
    <n v="10455329"/>
    <x v="143"/>
    <x v="0"/>
    <x v="1"/>
    <s v="B4264-9  HOLDER #89 RGT CUP"/>
    <n v="199696"/>
    <d v="2020-08-18T00:00:00"/>
    <n v="14"/>
    <x v="3"/>
    <s v="NEW"/>
    <n v="0"/>
    <m/>
    <m/>
  </r>
  <r>
    <x v="4"/>
    <x v="0"/>
    <x v="2"/>
    <n v="465695"/>
    <n v="508100563979"/>
    <s v="YOM4"/>
    <s v="BM86"/>
    <x v="0"/>
    <d v="2020-08-19T00:00:00"/>
    <x v="0"/>
    <m/>
    <x v="0"/>
    <m/>
    <s v="X"/>
    <s v="SIEMENS HEALTHCARE DIAGNÓ"/>
    <s v="33835471 - Maiorano de Lima Felipe"/>
    <n v="11014330"/>
    <x v="144"/>
    <x v="0"/>
    <x v="0"/>
    <s v="H050 RM Module(TC87/i5-4300U)"/>
    <n v="199751"/>
    <d v="2020-08-18T00:00:00"/>
    <n v="14"/>
    <x v="3"/>
    <n v="4615407"/>
    <n v="132126"/>
    <d v="2020-08-20T00:00:00"/>
    <m/>
  </r>
  <r>
    <x v="4"/>
    <x v="0"/>
    <x v="2"/>
    <n v="465696"/>
    <n v="508100563979"/>
    <s v="YOM4"/>
    <s v="BM86"/>
    <x v="0"/>
    <d v="2020-08-19T00:00:00"/>
    <x v="0"/>
    <m/>
    <x v="0"/>
    <m/>
    <s v="X"/>
    <s v="SIEMENS HEALTHCARE DIAGNÓ"/>
    <s v="33835471 - Maiorano de Lima Felipe"/>
    <n v="10787361"/>
    <x v="145"/>
    <x v="0"/>
    <x v="0"/>
    <s v="H050 BE PWA"/>
    <n v="199751"/>
    <d v="2020-08-18T00:00:00"/>
    <n v="14"/>
    <x v="3"/>
    <s v="S1910004"/>
    <n v="132126"/>
    <d v="2020-08-20T00:00:00"/>
    <m/>
  </r>
  <r>
    <x v="3"/>
    <x v="0"/>
    <x v="3"/>
    <n v="433315"/>
    <n v="508100528988"/>
    <s v="YOI3"/>
    <s v="BM89"/>
    <x v="1"/>
    <m/>
    <x v="4"/>
    <s v="NÃO"/>
    <x v="1"/>
    <m/>
    <m/>
    <s v="SAO LUCAS ECOMAX -CENTRO"/>
    <s v="33090130 - FERNANDO MAURO ALCANTRA"/>
    <n v="10092058"/>
    <x v="146"/>
    <x v="0"/>
    <x v="1"/>
    <s v="BUCHSE HAN 3A  SET"/>
    <n v="94380"/>
    <d v="2020-08-19T00:00:00"/>
    <n v="13"/>
    <x v="3"/>
    <s v="N/A"/>
    <n v="0"/>
    <m/>
    <m/>
  </r>
  <r>
    <x v="3"/>
    <x v="0"/>
    <x v="3"/>
    <n v="440102"/>
    <n v="508100536557"/>
    <s v="YOI3"/>
    <s v="BM89"/>
    <x v="1"/>
    <m/>
    <x v="4"/>
    <s v="NÃO"/>
    <x v="1"/>
    <m/>
    <m/>
    <s v="CLINICA RADIOLOGICA CARID"/>
    <s v="33090913 - VICTOR RAONE DA SILVA ESPINDULA"/>
    <n v="10397781"/>
    <x v="63"/>
    <x v="0"/>
    <x v="1"/>
    <s v="X-Bremse rechte Seite fuer Tisch i"/>
    <n v="94377"/>
    <d v="2020-08-19T00:00:00"/>
    <n v="13"/>
    <x v="3"/>
    <s v="N/A"/>
    <n v="0"/>
    <m/>
    <m/>
  </r>
  <r>
    <x v="7"/>
    <x v="0"/>
    <x v="5"/>
    <n v="442069"/>
    <n v="508100538067"/>
    <s v="YOM4"/>
    <s v="BM86"/>
    <x v="1"/>
    <m/>
    <x v="4"/>
    <s v="NÃO"/>
    <x v="1"/>
    <m/>
    <s v="X"/>
    <s v="RMNI ASSOCIADOS LTDA."/>
    <s v="33090591 - IAGO SILVA"/>
    <n v="4694881"/>
    <x v="147"/>
    <x v="0"/>
    <x v="1"/>
    <s v="PLACA FILTR F. GEBLAESE"/>
    <n v="199844"/>
    <d v="2020-08-19T00:00:00"/>
    <n v="13"/>
    <x v="3"/>
    <s v="NEW"/>
    <n v="0"/>
    <m/>
    <m/>
  </r>
  <r>
    <x v="7"/>
    <x v="0"/>
    <x v="5"/>
    <n v="442070"/>
    <n v="508100538067"/>
    <s v="YOM4"/>
    <s v="BM86"/>
    <x v="1"/>
    <m/>
    <x v="4"/>
    <m/>
    <x v="0"/>
    <m/>
    <s v="X"/>
    <s v="RMNI ASSOCIADOS LTDA."/>
    <s v="33090591 - IAGO SILVA"/>
    <n v="7391886"/>
    <x v="61"/>
    <x v="0"/>
    <x v="0"/>
    <s v="Sensor nivel antena transmisora"/>
    <n v="199844"/>
    <d v="2020-08-19T00:00:00"/>
    <n v="13"/>
    <x v="3"/>
    <s v="NS55224"/>
    <n v="0"/>
    <m/>
    <m/>
  </r>
  <r>
    <x v="7"/>
    <x v="0"/>
    <x v="5"/>
    <n v="442071"/>
    <n v="508100538067"/>
    <s v="YOM4"/>
    <s v="BM86"/>
    <x v="1"/>
    <m/>
    <x v="4"/>
    <m/>
    <x v="1"/>
    <m/>
    <s v="X"/>
    <s v="RMNI ASSOCIADOS LTDA."/>
    <s v="33090591 - IAGO SILVA"/>
    <n v="10131500"/>
    <x v="148"/>
    <x v="0"/>
    <x v="1"/>
    <s v="Schaltkasten"/>
    <n v="199844"/>
    <d v="2020-08-19T00:00:00"/>
    <n v="13"/>
    <x v="3"/>
    <n v="5365"/>
    <n v="0"/>
    <m/>
    <m/>
  </r>
  <r>
    <x v="6"/>
    <x v="1"/>
    <x v="4"/>
    <n v="456467"/>
    <n v="508100558071"/>
    <s v="YOM4"/>
    <s v="BM86"/>
    <x v="1"/>
    <m/>
    <x v="4"/>
    <s v="NÃO"/>
    <x v="1"/>
    <m/>
    <s v="X"/>
    <s v="LABORATORIO SABIN DE ANAL"/>
    <s v="33833827 - Nascimento Junior Orlando"/>
    <n v="10716999"/>
    <x v="149"/>
    <x v="0"/>
    <x v="1"/>
    <s v="CA5H PIPETTE ASSY"/>
    <n v="199812"/>
    <d v="2020-08-19T00:00:00"/>
    <n v="13"/>
    <x v="3"/>
    <s v="NEW"/>
    <n v="0"/>
    <m/>
    <m/>
  </r>
  <r>
    <x v="5"/>
    <x v="0"/>
    <x v="4"/>
    <n v="458919"/>
    <n v="508100562271"/>
    <s v="YOM4"/>
    <s v="BM86"/>
    <x v="1"/>
    <m/>
    <x v="4"/>
    <s v="SIM"/>
    <x v="0"/>
    <m/>
    <s v="X"/>
    <s v="IMAGENS - MEDICINA"/>
    <s v="33054727 - VICTOR PINTO REALE"/>
    <n v="10131496"/>
    <x v="150"/>
    <x v="0"/>
    <x v="0"/>
    <s v="Bobina Breast MATRIX"/>
    <n v="199785"/>
    <d v="2020-08-19T00:00:00"/>
    <n v="13"/>
    <x v="3"/>
    <s v="N/S-2081"/>
    <n v="0"/>
    <m/>
    <m/>
  </r>
  <r>
    <x v="3"/>
    <x v="0"/>
    <x v="3"/>
    <n v="461927"/>
    <n v="508100566009"/>
    <s v="YOI3"/>
    <s v="BM89"/>
    <x v="1"/>
    <m/>
    <x v="4"/>
    <s v="NÃO"/>
    <x v="1"/>
    <m/>
    <s v="X"/>
    <s v="SAO LUCAS ECOMAX -CENTRO"/>
    <s v="33090130 - FERNANDO MAURO ALCANTRA"/>
    <n v="10164392"/>
    <x v="151"/>
    <x v="0"/>
    <x v="1"/>
    <s v="caja batería"/>
    <n v="94384"/>
    <d v="2020-08-19T00:00:00"/>
    <n v="13"/>
    <x v="3"/>
    <s v="N/A"/>
    <n v="0"/>
    <m/>
    <m/>
  </r>
  <r>
    <x v="6"/>
    <x v="0"/>
    <x v="4"/>
    <n v="462327"/>
    <n v="508100566542"/>
    <s v="YOM4"/>
    <s v="BM86"/>
    <x v="1"/>
    <m/>
    <x v="4"/>
    <s v="NÃO"/>
    <x v="1"/>
    <m/>
    <s v="X"/>
    <s v="IMAGENS - MEDICINA"/>
    <s v="33054727 - VICTOR PINTO REALE"/>
    <n v="7758530"/>
    <x v="152"/>
    <x v="0"/>
    <x v="1"/>
    <s v="BLEI AKKUMULATOR 12V 2,3Ah"/>
    <n v="199780"/>
    <d v="2020-08-19T00:00:00"/>
    <n v="13"/>
    <x v="3"/>
    <s v="NEW"/>
    <n v="0"/>
    <m/>
    <m/>
  </r>
  <r>
    <x v="5"/>
    <x v="1"/>
    <x v="4"/>
    <n v="463631"/>
    <n v="508100568339"/>
    <s v="YOM4"/>
    <s v="BM86"/>
    <x v="0"/>
    <d v="2020-08-27T00:00:00"/>
    <x v="0"/>
    <s v="SIM"/>
    <x v="0"/>
    <m/>
    <s v="X"/>
    <s v="PHD LABORATORIO CLINICO L"/>
    <s v="33090189 - ROGERIO DO NASCIMENTO"/>
    <n v="11239904"/>
    <x v="153"/>
    <x v="0"/>
    <x v="0"/>
    <n v="11239904"/>
    <n v="199786"/>
    <d v="2020-08-19T00:00:00"/>
    <n v="13"/>
    <x v="3"/>
    <s v="NEW"/>
    <n v="132740"/>
    <d v="2020-08-31T00:00:00"/>
    <m/>
  </r>
  <r>
    <x v="1"/>
    <x v="0"/>
    <x v="1"/>
    <n v="465370"/>
    <n v="508100570061"/>
    <s v="YOM4"/>
    <s v="BM86"/>
    <x v="1"/>
    <d v="2020-08-25T00:00:00"/>
    <x v="1"/>
    <s v="SIM"/>
    <x v="0"/>
    <m/>
    <s v="X"/>
    <s v="DOCUMENTA CLINICA RADIOLO"/>
    <s v="33836892 - de Oliveira Perfister Samuel"/>
    <n v="10789385"/>
    <x v="154"/>
    <x v="0"/>
    <x v="0"/>
    <s v="P4-2 Phased Array XDCR_G"/>
    <n v="199773"/>
    <d v="2020-08-19T00:00:00"/>
    <n v="13"/>
    <x v="3"/>
    <n v="92320004"/>
    <n v="0"/>
    <m/>
    <m/>
  </r>
  <r>
    <x v="3"/>
    <x v="1"/>
    <x v="3"/>
    <n v="465578"/>
    <n v="508100571172"/>
    <s v="YOM4"/>
    <s v="BM86"/>
    <x v="1"/>
    <m/>
    <x v="4"/>
    <m/>
    <x v="1"/>
    <m/>
    <m/>
    <s v="IRMANDADE DA SANTA CASA D"/>
    <s v="33044939 - MARCO AURELIO BARBOSA DA SILVA"/>
    <n v="10700546"/>
    <x v="155"/>
    <x v="0"/>
    <x v="1"/>
    <s v="STRAW, WATER LEVEL DETECTION"/>
    <n v="199824"/>
    <d v="2020-08-19T00:00:00"/>
    <n v="13"/>
    <x v="3"/>
    <s v="NEW"/>
    <n v="0"/>
    <m/>
    <m/>
  </r>
  <r>
    <x v="7"/>
    <x v="1"/>
    <x v="5"/>
    <n v="465632"/>
    <n v="508100567773"/>
    <s v="YOM4"/>
    <s v="BM84"/>
    <x v="1"/>
    <d v="2020-08-21T00:00:00"/>
    <x v="1"/>
    <m/>
    <x v="1"/>
    <m/>
    <s v="X"/>
    <s v="UNID. LABORATORIAL DE ALA"/>
    <s v="33090572 - JOAO PAULO DO NASCIMENTO AZEVEDO"/>
    <n v="11313505"/>
    <x v="156"/>
    <x v="0"/>
    <x v="1"/>
    <s v="HUMIDITY PACK 5"/>
    <n v="94375"/>
    <d v="2020-08-19T00:00:00"/>
    <n v="13"/>
    <x v="3"/>
    <s v="N/A"/>
    <n v="0"/>
    <m/>
    <m/>
  </r>
  <r>
    <x v="4"/>
    <x v="1"/>
    <x v="2"/>
    <n v="465804"/>
    <n v="508100571135"/>
    <s v="YOI3"/>
    <s v="BM84"/>
    <x v="0"/>
    <d v="2020-08-21T00:00:00"/>
    <x v="0"/>
    <m/>
    <x v="0"/>
    <m/>
    <s v="X"/>
    <s v="DIAGNOSTICOS DA AMERICA S"/>
    <s v="33044911 - EPONINO FERREIRA DA COSTA JUNIOR"/>
    <n v="11083094"/>
    <x v="157"/>
    <x v="0"/>
    <x v="0"/>
    <s v="SP THERMAL ELECTRIC DEVICE LRD"/>
    <n v="94370"/>
    <d v="2020-08-19T00:00:00"/>
    <n v="13"/>
    <x v="3"/>
    <s v="N/A"/>
    <n v="0"/>
    <m/>
    <m/>
  </r>
  <r>
    <x v="4"/>
    <x v="1"/>
    <x v="2"/>
    <n v="465805"/>
    <n v="508100571135"/>
    <s v="YOI3"/>
    <s v="BM84"/>
    <x v="0"/>
    <d v="2020-08-21T00:00:00"/>
    <x v="0"/>
    <m/>
    <x v="0"/>
    <m/>
    <s v="X"/>
    <s v="DIAGNOSTICOS DA AMERICA S"/>
    <s v="33044911 - EPONINO FERREIRA DA COSTA JUNIOR"/>
    <n v="11083094"/>
    <x v="157"/>
    <x v="0"/>
    <x v="0"/>
    <s v="SP THERMAL ELECTRIC DEVICE LRD"/>
    <n v="94370"/>
    <d v="2020-08-19T00:00:00"/>
    <n v="13"/>
    <x v="3"/>
    <s v="N/A"/>
    <n v="0"/>
    <m/>
    <m/>
  </r>
  <r>
    <x v="1"/>
    <x v="1"/>
    <x v="1"/>
    <n v="465820"/>
    <n v="508100569571"/>
    <s v="YOM4"/>
    <s v="BM86"/>
    <x v="1"/>
    <m/>
    <x v="4"/>
    <s v="NÃO"/>
    <x v="1"/>
    <m/>
    <s v="X"/>
    <s v="LABORATORIO MEDICO"/>
    <s v="33090730 - BRUNO JOSE DOS SANTOS"/>
    <n v="10327121"/>
    <x v="158"/>
    <x v="0"/>
    <x v="1"/>
    <s v="Support, Trip Tray"/>
    <n v="199776"/>
    <d v="2020-08-19T00:00:00"/>
    <n v="13"/>
    <x v="3"/>
    <s v="NEW"/>
    <n v="0"/>
    <m/>
    <m/>
  </r>
  <r>
    <x v="5"/>
    <x v="1"/>
    <x v="4"/>
    <n v="465851"/>
    <n v="508100570113"/>
    <s v="YOM4"/>
    <s v="BM86"/>
    <x v="1"/>
    <d v="2020-08-27T00:00:00"/>
    <x v="1"/>
    <s v="NÃO"/>
    <x v="1"/>
    <m/>
    <s v="X"/>
    <s v="R. V. BRAZAO LTDA."/>
    <s v="33090449 - UEIDER RIBEIRO DE SOUZA"/>
    <n v="10716999"/>
    <x v="149"/>
    <x v="0"/>
    <x v="1"/>
    <s v="CA5H PIPETTE ASSY"/>
    <n v="199809"/>
    <d v="2020-08-19T00:00:00"/>
    <n v="13"/>
    <x v="3"/>
    <s v="NEW"/>
    <n v="0"/>
    <m/>
    <m/>
  </r>
  <r>
    <x v="6"/>
    <x v="1"/>
    <x v="4"/>
    <n v="465908"/>
    <n v="508100570941"/>
    <s v="YOM4"/>
    <s v="BM86"/>
    <x v="1"/>
    <m/>
    <x v="4"/>
    <s v="NÃO"/>
    <x v="1"/>
    <m/>
    <s v="X"/>
    <s v="LABORATORIO PADRAO SA."/>
    <s v="33052772 - ADRIANA PAULA FERREIRA"/>
    <n v="11070571"/>
    <x v="159"/>
    <x v="0"/>
    <x v="1"/>
    <s v="SP CHUTE ASSY ORIENTATION"/>
    <n v="199817"/>
    <d v="2020-08-19T00:00:00"/>
    <n v="13"/>
    <x v="3"/>
    <s v="NEW"/>
    <n v="0"/>
    <m/>
    <m/>
  </r>
  <r>
    <x v="5"/>
    <x v="1"/>
    <x v="4"/>
    <n v="465938"/>
    <n v="508100570942"/>
    <s v="YOM4"/>
    <s v="BM86"/>
    <x v="1"/>
    <m/>
    <x v="4"/>
    <s v="NÃO"/>
    <x v="1"/>
    <m/>
    <s v="X"/>
    <s v="LABORATORIO PADRAO SA."/>
    <s v="33052772 - ADRIANA PAULA FERREIRA"/>
    <n v="11070571"/>
    <x v="159"/>
    <x v="0"/>
    <x v="1"/>
    <s v="SP CHUTE ASSY ORIENTATION"/>
    <n v="199818"/>
    <d v="2020-08-19T00:00:00"/>
    <n v="13"/>
    <x v="3"/>
    <s v="NEW"/>
    <n v="0"/>
    <m/>
    <m/>
  </r>
  <r>
    <x v="5"/>
    <x v="1"/>
    <x v="4"/>
    <n v="465956"/>
    <n v="508100571266"/>
    <s v="YOI3"/>
    <s v="BM84"/>
    <x v="1"/>
    <d v="2020-08-19T00:00:00"/>
    <x v="1"/>
    <s v="NÃO"/>
    <x v="1"/>
    <m/>
    <m/>
    <s v="PATOLOGIA CLINICA DR. GER"/>
    <s v="33090595 - BRUNO CESAR CORREA RAMOS"/>
    <n v="11075751"/>
    <x v="160"/>
    <x v="0"/>
    <x v="1"/>
    <s v="SP PROBE METERING REAGENT"/>
    <n v="94394"/>
    <d v="2020-08-19T00:00:00"/>
    <n v="13"/>
    <x v="3"/>
    <s v="N/A"/>
    <n v="0"/>
    <m/>
    <m/>
  </r>
  <r>
    <x v="5"/>
    <x v="1"/>
    <x v="4"/>
    <n v="465957"/>
    <n v="508100571266"/>
    <s v="YOM4"/>
    <s v="BM86"/>
    <x v="1"/>
    <d v="2020-08-19T00:00:00"/>
    <x v="1"/>
    <m/>
    <x v="0"/>
    <m/>
    <s v="X"/>
    <s v="PATOLOGIA CLINICA DR. GER"/>
    <s v="33090595 - BRUNO CESAR CORREA RAMOS"/>
    <n v="11075677"/>
    <x v="161"/>
    <x v="0"/>
    <x v="0"/>
    <s v="PLACA SENSOR DE NIVEL MIX - ATELLICA CH"/>
    <n v="199792"/>
    <d v="2020-08-19T00:00:00"/>
    <n v="13"/>
    <x v="3"/>
    <s v="NEW"/>
    <n v="0"/>
    <m/>
    <m/>
  </r>
  <r>
    <x v="7"/>
    <x v="0"/>
    <x v="5"/>
    <n v="465970"/>
    <n v="508100530903"/>
    <s v="YOM4"/>
    <s v="BM86"/>
    <x v="1"/>
    <m/>
    <x v="4"/>
    <s v="NÃO"/>
    <x v="1"/>
    <m/>
    <s v="X"/>
    <s v="CLINICA MEDICA INST."/>
    <s v="33012741 - ALAN RIBAS OLIVEIRA DA SILVA"/>
    <n v="3110392"/>
    <x v="162"/>
    <x v="1"/>
    <x v="1"/>
    <s v="999 1P BNC 50R 1W ST"/>
    <n v="199840"/>
    <d v="2020-08-19T00:00:00"/>
    <n v="13"/>
    <x v="3"/>
    <s v="NEW"/>
    <n v="0"/>
    <m/>
    <m/>
  </r>
  <r>
    <x v="7"/>
    <x v="0"/>
    <x v="5"/>
    <n v="465971"/>
    <n v="508100530903"/>
    <s v="YOM4"/>
    <s v="BM86"/>
    <x v="1"/>
    <m/>
    <x v="4"/>
    <m/>
    <x v="1"/>
    <m/>
    <s v="X"/>
    <s v="CLINICA MEDICA INST."/>
    <s v="33012741 - ALAN RIBAS OLIVEIRA DA SILVA"/>
    <n v="3110392"/>
    <x v="162"/>
    <x v="1"/>
    <x v="1"/>
    <s v="999 1P BNC 50R 1W ST"/>
    <n v="199840"/>
    <d v="2020-08-19T00:00:00"/>
    <n v="13"/>
    <x v="3"/>
    <s v="NEW"/>
    <n v="0"/>
    <m/>
    <m/>
  </r>
  <r>
    <x v="7"/>
    <x v="1"/>
    <x v="5"/>
    <n v="465972"/>
    <n v="508100570962"/>
    <s v="YOM4"/>
    <s v="BM86"/>
    <x v="1"/>
    <m/>
    <x v="4"/>
    <m/>
    <x v="1"/>
    <m/>
    <s v="X"/>
    <s v="ASSOCIACAO DAS PIONEIRAS"/>
    <s v="33090742 - FRANCO DO NASCIMENTO"/>
    <n v="11313472"/>
    <x v="163"/>
    <x v="0"/>
    <x v="1"/>
    <s v="TED REAGENT COMPARTMENT"/>
    <n v="199808"/>
    <d v="2020-08-19T00:00:00"/>
    <n v="13"/>
    <x v="3"/>
    <s v="NEW"/>
    <n v="0"/>
    <m/>
    <m/>
  </r>
  <r>
    <x v="7"/>
    <x v="1"/>
    <x v="5"/>
    <n v="465973"/>
    <n v="508100570962"/>
    <s v="YOM4"/>
    <s v="BM86"/>
    <x v="1"/>
    <m/>
    <x v="4"/>
    <m/>
    <x v="1"/>
    <m/>
    <s v="X"/>
    <s v="ASSOCIACAO DAS PIONEIRAS"/>
    <s v="33090742 - FRANCO DO NASCIMENTO"/>
    <n v="11313472"/>
    <x v="163"/>
    <x v="0"/>
    <x v="1"/>
    <s v="TED REAGENT COMPARTMENT"/>
    <n v="199808"/>
    <d v="2020-08-19T00:00:00"/>
    <n v="13"/>
    <x v="3"/>
    <s v="NEW"/>
    <n v="0"/>
    <m/>
    <m/>
  </r>
  <r>
    <x v="7"/>
    <x v="1"/>
    <x v="5"/>
    <n v="465974"/>
    <n v="508100570962"/>
    <s v="YOM4"/>
    <s v="BM86"/>
    <x v="1"/>
    <m/>
    <x v="4"/>
    <m/>
    <x v="1"/>
    <m/>
    <s v="X"/>
    <s v="ASSOCIACAO DAS PIONEIRAS"/>
    <s v="33090742 - FRANCO DO NASCIMENTO"/>
    <n v="10318877"/>
    <x v="164"/>
    <x v="0"/>
    <x v="1"/>
    <s v="Thermister, Reagent Compartment Air"/>
    <n v="199808"/>
    <d v="2020-08-19T00:00:00"/>
    <n v="13"/>
    <x v="3"/>
    <s v="NEW"/>
    <n v="0"/>
    <m/>
    <m/>
  </r>
  <r>
    <x v="7"/>
    <x v="1"/>
    <x v="5"/>
    <n v="465975"/>
    <n v="508100570962"/>
    <s v="YOM4"/>
    <s v="BM86"/>
    <x v="1"/>
    <m/>
    <x v="4"/>
    <s v="NÃO"/>
    <x v="1"/>
    <m/>
    <s v="X"/>
    <s v="ASSOCIACAO DAS PIONEIRAS"/>
    <s v="33090742 - FRANCO DO NASCIMENTO"/>
    <n v="10313078"/>
    <x v="165"/>
    <x v="0"/>
    <x v="1"/>
    <s v="TERMISTOR P/ APARELHO ADVIA CENTAUR"/>
    <n v="199808"/>
    <d v="2020-08-19T00:00:00"/>
    <n v="13"/>
    <x v="3"/>
    <s v="NEW"/>
    <n v="0"/>
    <m/>
    <m/>
  </r>
  <r>
    <x v="7"/>
    <x v="0"/>
    <x v="5"/>
    <n v="466023"/>
    <n v="508100570206"/>
    <s v="YOM4"/>
    <s v="BM86"/>
    <x v="1"/>
    <m/>
    <x v="4"/>
    <m/>
    <x v="0"/>
    <m/>
    <s v="X"/>
    <s v="PRODAL SAUDE SA."/>
    <s v="33090100 - GUARACI MARCONDES DE PAULA"/>
    <n v="10023186"/>
    <x v="18"/>
    <x v="0"/>
    <x v="0"/>
    <s v="Módulo P09GX cpl"/>
    <n v="199805"/>
    <d v="2020-08-19T00:00:00"/>
    <n v="13"/>
    <x v="3"/>
    <s v="NEW"/>
    <n v="0"/>
    <m/>
    <m/>
  </r>
  <r>
    <x v="7"/>
    <x v="0"/>
    <x v="5"/>
    <n v="466024"/>
    <n v="508100570206"/>
    <s v="YOM4"/>
    <s v="BM86"/>
    <x v="1"/>
    <m/>
    <x v="4"/>
    <m/>
    <x v="0"/>
    <m/>
    <s v="X"/>
    <s v="PRODAL SAUDE SA."/>
    <s v="33090100 - GUARACI MARCONDES DE PAULA"/>
    <n v="8716396"/>
    <x v="121"/>
    <x v="0"/>
    <x v="0"/>
    <s v="Controller P09GX EMC"/>
    <n v="199804"/>
    <d v="2020-08-19T00:00:00"/>
    <n v="13"/>
    <x v="3"/>
    <s v="NS1106195124"/>
    <n v="0"/>
    <m/>
    <m/>
  </r>
  <r>
    <x v="7"/>
    <x v="0"/>
    <x v="5"/>
    <n v="466025"/>
    <n v="508100570206"/>
    <s v="YOM4"/>
    <s v="BM86"/>
    <x v="1"/>
    <m/>
    <x v="4"/>
    <m/>
    <x v="1"/>
    <m/>
    <s v="X"/>
    <s v="PRODAL SAUDE SA."/>
    <s v="33090100 - GUARACI MARCONDES DE PAULA"/>
    <n v="3815409"/>
    <x v="166"/>
    <x v="0"/>
    <x v="1"/>
    <s v="Dichtstreifen F"/>
    <n v="199804"/>
    <d v="2020-08-19T00:00:00"/>
    <n v="13"/>
    <x v="3"/>
    <s v="NEW"/>
    <n v="0"/>
    <m/>
    <m/>
  </r>
  <r>
    <x v="7"/>
    <x v="0"/>
    <x v="5"/>
    <n v="466026"/>
    <n v="508100570206"/>
    <s v="YOM4"/>
    <s v="BM86"/>
    <x v="1"/>
    <m/>
    <x v="4"/>
    <m/>
    <x v="1"/>
    <m/>
    <s v="X"/>
    <s v="PRODAL SAUDE SA."/>
    <s v="33090100 - GUARACI MARCONDES DE PAULA"/>
    <n v="11062631"/>
    <x v="123"/>
    <x v="0"/>
    <x v="1"/>
    <s v="P15A FAN CORE ASM (ERP2015)"/>
    <n v="199804"/>
    <d v="2020-08-19T00:00:00"/>
    <n v="13"/>
    <x v="3"/>
    <s v="NEW"/>
    <n v="0"/>
    <m/>
    <m/>
  </r>
  <r>
    <x v="7"/>
    <x v="0"/>
    <x v="5"/>
    <n v="466027"/>
    <n v="508100570206"/>
    <s v="YOM4"/>
    <s v="BM86"/>
    <x v="1"/>
    <m/>
    <x v="4"/>
    <m/>
    <x v="0"/>
    <m/>
    <s v="X"/>
    <s v="PRODAL SAUDE SA."/>
    <s v="33090100 - GUARACI MARCONDES DE PAULA"/>
    <n v="7735231"/>
    <x v="167"/>
    <x v="0"/>
    <x v="0"/>
    <s v="Componente PDR P10G"/>
    <n v="199804"/>
    <d v="2020-08-19T00:00:00"/>
    <n v="13"/>
    <x v="3"/>
    <s v="NS53853"/>
    <n v="0"/>
    <m/>
    <m/>
  </r>
  <r>
    <x v="7"/>
    <x v="0"/>
    <x v="5"/>
    <n v="466028"/>
    <n v="508100570206"/>
    <s v="YOM4"/>
    <s v="BM86"/>
    <x v="1"/>
    <m/>
    <x v="4"/>
    <m/>
    <x v="1"/>
    <m/>
    <s v="X"/>
    <s v="PRODAL SAUDE SA."/>
    <s v="33090100 - GUARACI MARCONDES DE PAULA"/>
    <n v="10355965"/>
    <x v="168"/>
    <x v="0"/>
    <x v="1"/>
    <s v="CABLE DUCT_SP"/>
    <n v="199804"/>
    <d v="2020-08-19T00:00:00"/>
    <n v="13"/>
    <x v="3"/>
    <s v="NEW"/>
    <n v="0"/>
    <m/>
    <m/>
  </r>
  <r>
    <x v="8"/>
    <x v="1"/>
    <x v="1"/>
    <n v="466122"/>
    <n v="508100571725"/>
    <s v="YOM4"/>
    <s v="BM86"/>
    <x v="0"/>
    <d v="2020-08-20T00:00:00"/>
    <x v="0"/>
    <s v="SIM"/>
    <x v="0"/>
    <m/>
    <s v="X"/>
    <s v="LABORATORIO SANTA LUCILIA"/>
    <s v="33049223 - MARINILDA CORDEIRO PEREIRA"/>
    <n v="10453672"/>
    <x v="169"/>
    <x v="0"/>
    <x v="0"/>
    <n v="10453672"/>
    <n v="199831"/>
    <d v="2020-08-19T00:00:00"/>
    <n v="13"/>
    <x v="3"/>
    <s v="NEW"/>
    <n v="132241"/>
    <d v="2020-08-21T00:00:00"/>
    <m/>
  </r>
  <r>
    <x v="7"/>
    <x v="0"/>
    <x v="5"/>
    <n v="466157"/>
    <n v="508100569711"/>
    <s v="YOM4"/>
    <s v="BM86"/>
    <x v="0"/>
    <d v="2020-08-24T00:00:00"/>
    <x v="3"/>
    <m/>
    <x v="0"/>
    <m/>
    <m/>
    <s v="FLEURY SA."/>
    <s v="33000505 - DALMO MOREIRA COSTA JUNIOR"/>
    <n v="8423241"/>
    <x v="170"/>
    <x v="0"/>
    <x v="0"/>
    <s v="Ensemble détecteur PSU - DDD réf."/>
    <n v="199857"/>
    <d v="2020-08-19T00:00:00"/>
    <n v="13"/>
    <x v="3"/>
    <s v="S1895820"/>
    <n v="0"/>
    <m/>
    <m/>
  </r>
  <r>
    <x v="9"/>
    <x v="0"/>
    <x v="0"/>
    <n v="458304"/>
    <n v="508100561432"/>
    <s v="YOI3"/>
    <s v="BM89"/>
    <x v="1"/>
    <d v="2020-08-26T00:00:00"/>
    <x v="1"/>
    <s v="NÃO"/>
    <x v="1"/>
    <m/>
    <m/>
    <s v="UNIMED VITORIA COOP. DE"/>
    <s v="33015474 - NEI ALBERTO DA SILVA"/>
    <s v="A7B93000839959"/>
    <x v="171"/>
    <x v="0"/>
    <x v="1"/>
    <s v="CABO GIGABIT ETHERNET 18M"/>
    <n v="94472"/>
    <d v="2020-08-20T00:00:00"/>
    <n v="12"/>
    <x v="3"/>
    <s v="N/A"/>
    <n v="0"/>
    <m/>
    <m/>
  </r>
  <r>
    <x v="3"/>
    <x v="0"/>
    <x v="3"/>
    <n v="460920"/>
    <n v="508100550434"/>
    <s v="YOM4"/>
    <s v="BM86"/>
    <x v="0"/>
    <d v="2020-08-25T00:00:00"/>
    <x v="0"/>
    <m/>
    <x v="0"/>
    <m/>
    <s v="X"/>
    <s v="SOCIEDADE BENEFICENCIA E"/>
    <s v="33090130 - FERNANDO MAURO ALCANTRA"/>
    <n v="11060700"/>
    <x v="25"/>
    <x v="0"/>
    <x v="0"/>
    <s v="Compressor kit F70"/>
    <n v="199957"/>
    <d v="2020-08-20T00:00:00"/>
    <n v="12"/>
    <x v="3"/>
    <s v="SFS07317"/>
    <n v="132559"/>
    <d v="2020-08-27T00:00:00"/>
    <m/>
  </r>
  <r>
    <x v="3"/>
    <x v="0"/>
    <x v="3"/>
    <n v="460921"/>
    <n v="508100550434"/>
    <s v="YOM4"/>
    <s v="BM86"/>
    <x v="0"/>
    <d v="2020-08-25T00:00:00"/>
    <x v="3"/>
    <s v="NÃO"/>
    <x v="1"/>
    <m/>
    <s v="X"/>
    <s v="SOCIEDADE BENEFICENCIA E"/>
    <s v="33090130 - FERNANDO MAURO ALCANTRA"/>
    <n v="8396082"/>
    <x v="172"/>
    <x v="0"/>
    <x v="1"/>
    <s v="elbows for sumitomo compressor"/>
    <n v="199957"/>
    <d v="2020-08-20T00:00:00"/>
    <n v="12"/>
    <x v="3"/>
    <s v="NEW"/>
    <n v="0"/>
    <m/>
    <m/>
  </r>
  <r>
    <x v="3"/>
    <x v="0"/>
    <x v="3"/>
    <n v="460922"/>
    <n v="508100550434"/>
    <s v="YOM4"/>
    <s v="BM86"/>
    <x v="0"/>
    <d v="2020-08-25T00:00:00"/>
    <x v="3"/>
    <m/>
    <x v="1"/>
    <m/>
    <s v="X"/>
    <s v="SOCIEDADE BENEFICENCIA E"/>
    <s v="33090130 - FERNANDO MAURO ALCANTRA"/>
    <n v="10018904"/>
    <x v="173"/>
    <x v="0"/>
    <x v="1"/>
    <s v="Jgo.manómetros SEP"/>
    <n v="199957"/>
    <d v="2020-08-20T00:00:00"/>
    <n v="12"/>
    <x v="3"/>
    <s v="NEW"/>
    <n v="0"/>
    <m/>
    <m/>
  </r>
  <r>
    <x v="3"/>
    <x v="0"/>
    <x v="3"/>
    <n v="460923"/>
    <n v="508100550434"/>
    <s v="YOI3"/>
    <s v="BM89"/>
    <x v="0"/>
    <d v="2020-08-25T00:00:00"/>
    <x v="3"/>
    <m/>
    <x v="1"/>
    <m/>
    <m/>
    <s v="SOCIEDADE BENEFICENCIA E"/>
    <s v="33090130 - FERNANDO MAURO ALCANTRA"/>
    <n v="4007493"/>
    <x v="174"/>
    <x v="1"/>
    <x v="1"/>
    <s v="DICHTUNGSM. Rohrdicht PTFE   =G="/>
    <n v="94461"/>
    <d v="2020-08-20T00:00:00"/>
    <n v="12"/>
    <x v="3"/>
    <s v="N/A"/>
    <n v="0"/>
    <m/>
    <m/>
  </r>
  <r>
    <x v="3"/>
    <x v="0"/>
    <x v="3"/>
    <n v="460924"/>
    <n v="508100550434"/>
    <s v="YOI3"/>
    <s v="BM89"/>
    <x v="0"/>
    <d v="2020-08-25T00:00:00"/>
    <x v="3"/>
    <s v="NÃO"/>
    <x v="1"/>
    <m/>
    <m/>
    <s v="SOCIEDADE BENEFICENCIA E"/>
    <s v="33090130 - FERNANDO MAURO ALCANTRA"/>
    <n v="3443348"/>
    <x v="175"/>
    <x v="1"/>
    <x v="1"/>
    <s v="DICHTUNGSM. LOCTITE 577         =G="/>
    <n v="94461"/>
    <d v="2020-08-20T00:00:00"/>
    <n v="12"/>
    <x v="3"/>
    <s v="N/A"/>
    <n v="0"/>
    <m/>
    <m/>
  </r>
  <r>
    <x v="3"/>
    <x v="1"/>
    <x v="3"/>
    <n v="463995"/>
    <n v="508100566011"/>
    <s v="YOM4"/>
    <s v="BM86"/>
    <x v="0"/>
    <d v="2020-08-26T00:00:00"/>
    <x v="0"/>
    <s v="SIM"/>
    <x v="0"/>
    <m/>
    <m/>
    <s v="UNILABOR LABORATORIO DE A"/>
    <s v="33044865 - PAULO FERNANDO KARLING"/>
    <n v="11221062"/>
    <x v="114"/>
    <x v="0"/>
    <x v="0"/>
    <s v="R-MIXER MIX-R1/R2 ASSY W/O MWEV"/>
    <n v="199985"/>
    <d v="2020-08-20T00:00:00"/>
    <n v="12"/>
    <x v="3"/>
    <s v="SCA2000235-30-3"/>
    <n v="132606"/>
    <d v="2020-08-28T00:00:00"/>
    <m/>
  </r>
  <r>
    <x v="5"/>
    <x v="0"/>
    <x v="4"/>
    <n v="464052"/>
    <n v="508100569184"/>
    <s v="YOM4"/>
    <s v="BM86"/>
    <x v="1"/>
    <m/>
    <x v="4"/>
    <m/>
    <x v="1"/>
    <m/>
    <s v="X"/>
    <s v="CLINICA DE IMAGENOLOGIA"/>
    <s v="33003116 - HEITOR ALVES VERAS"/>
    <n v="10412205"/>
    <x v="176"/>
    <x v="0"/>
    <x v="1"/>
    <s v="FRU: Ecam L/R Gantry Motor &amp; Brk"/>
    <n v="199983"/>
    <d v="2020-08-20T00:00:00"/>
    <n v="12"/>
    <x v="3"/>
    <s v="NEW"/>
    <n v="0"/>
    <m/>
    <m/>
  </r>
  <r>
    <x v="5"/>
    <x v="0"/>
    <x v="4"/>
    <n v="464054"/>
    <n v="508100569184"/>
    <s v="YOM4"/>
    <s v="BM86"/>
    <x v="1"/>
    <m/>
    <x v="4"/>
    <m/>
    <x v="1"/>
    <m/>
    <s v="X"/>
    <s v="CLINICA DE IMAGENOLOGIA"/>
    <s v="33003116 - HEITOR ALVES VERAS"/>
    <n v="4349721"/>
    <x v="177"/>
    <x v="0"/>
    <x v="1"/>
    <s v="10TURN 10K POT W/CBL"/>
    <n v="199983"/>
    <d v="2020-08-20T00:00:00"/>
    <n v="12"/>
    <x v="3"/>
    <s v="NEW"/>
    <n v="0"/>
    <m/>
    <m/>
  </r>
  <r>
    <x v="5"/>
    <x v="0"/>
    <x v="4"/>
    <n v="464055"/>
    <n v="508100569184"/>
    <s v="YOM4"/>
    <s v="BM86"/>
    <x v="1"/>
    <m/>
    <x v="4"/>
    <m/>
    <x v="1"/>
    <m/>
    <m/>
    <s v="CLINICA DE IMAGENOLOGIA"/>
    <s v="33003116 - HEITOR ALVES VERAS"/>
    <n v="5210468"/>
    <x v="178"/>
    <x v="0"/>
    <x v="1"/>
    <s v="Window Rail (H2)"/>
    <n v="199983"/>
    <d v="2020-08-20T00:00:00"/>
    <n v="12"/>
    <x v="3"/>
    <s v="NEW"/>
    <n v="0"/>
    <m/>
    <m/>
  </r>
  <r>
    <x v="5"/>
    <x v="0"/>
    <x v="4"/>
    <n v="464056"/>
    <n v="508100569184"/>
    <s v="YOM4"/>
    <s v="BM86"/>
    <x v="1"/>
    <m/>
    <x v="4"/>
    <m/>
    <x v="1"/>
    <m/>
    <m/>
    <s v="CLINICA DE IMAGENOLOGIA"/>
    <s v="33003116 - HEITOR ALVES VERAS"/>
    <n v="5210468"/>
    <x v="178"/>
    <x v="0"/>
    <x v="1"/>
    <s v="Window Rail (H2)"/>
    <n v="199983"/>
    <d v="2020-08-20T00:00:00"/>
    <n v="12"/>
    <x v="3"/>
    <s v="NEW"/>
    <n v="0"/>
    <m/>
    <m/>
  </r>
  <r>
    <x v="5"/>
    <x v="0"/>
    <x v="4"/>
    <n v="464057"/>
    <n v="508100569184"/>
    <s v="YOI3"/>
    <s v="BM89"/>
    <x v="1"/>
    <m/>
    <x v="4"/>
    <s v="NÃO"/>
    <x v="1"/>
    <m/>
    <m/>
    <s v="CLINICA DE IMAGENOLOGIA"/>
    <s v="33003116 - HEITOR ALVES VERAS"/>
    <n v="3562787"/>
    <x v="179"/>
    <x v="0"/>
    <x v="1"/>
    <s v="DET POWER SUPPLY"/>
    <n v="94542"/>
    <d v="2020-08-20T00:00:00"/>
    <n v="12"/>
    <x v="3"/>
    <s v="N/A"/>
    <n v="0"/>
    <m/>
    <m/>
  </r>
  <r>
    <x v="5"/>
    <x v="0"/>
    <x v="4"/>
    <n v="464058"/>
    <n v="508100569184"/>
    <s v="YOI3"/>
    <s v="BM89"/>
    <x v="1"/>
    <m/>
    <x v="4"/>
    <m/>
    <x v="1"/>
    <m/>
    <m/>
    <s v="CLINICA DE IMAGENOLOGIA"/>
    <s v="33003116 - HEITOR ALVES VERAS"/>
    <n v="3562787"/>
    <x v="179"/>
    <x v="0"/>
    <x v="1"/>
    <s v="DET POWER SUPPLY"/>
    <n v="94542"/>
    <d v="2020-08-20T00:00:00"/>
    <n v="12"/>
    <x v="3"/>
    <s v="N/A"/>
    <n v="0"/>
    <m/>
    <m/>
  </r>
  <r>
    <x v="5"/>
    <x v="0"/>
    <x v="4"/>
    <n v="464061"/>
    <n v="508100568264"/>
    <s v="YOM4"/>
    <s v="BM86"/>
    <x v="1"/>
    <d v="2020-08-26T00:00:00"/>
    <x v="1"/>
    <m/>
    <x v="0"/>
    <m/>
    <m/>
    <s v="PRO SAUDE - ASSOCIACAO BE"/>
    <s v="33090152 - DAVID CORDEIRO"/>
    <n v="4763848"/>
    <x v="180"/>
    <x v="0"/>
    <x v="0"/>
    <s v="ALARM BOX"/>
    <n v="199969"/>
    <d v="2020-08-20T00:00:00"/>
    <n v="12"/>
    <x v="3"/>
    <s v="SAB22011989"/>
    <n v="0"/>
    <m/>
    <m/>
  </r>
  <r>
    <x v="9"/>
    <x v="0"/>
    <x v="0"/>
    <n v="464367"/>
    <n v="508100569764"/>
    <s v="YOM4"/>
    <s v="BM86"/>
    <x v="0"/>
    <d v="2020-08-21T00:00:00"/>
    <x v="3"/>
    <s v="NÃO"/>
    <x v="1"/>
    <m/>
    <s v="X"/>
    <s v="IMPAR SERVICOS HOSPITALAR"/>
    <s v="33050956 - JOLNE BRANDAO DE LIMA PIRES"/>
    <n v="10764400"/>
    <x v="181"/>
    <x v="0"/>
    <x v="1"/>
    <s v="DVD-Laufwerk (SATA)"/>
    <n v="199998"/>
    <d v="2020-08-20T00:00:00"/>
    <n v="12"/>
    <x v="3"/>
    <s v="S2L8910501363"/>
    <n v="0"/>
    <m/>
    <m/>
  </r>
  <r>
    <x v="5"/>
    <x v="0"/>
    <x v="4"/>
    <n v="464423"/>
    <n v="508100569184"/>
    <s v="YOM4"/>
    <s v="BM86"/>
    <x v="1"/>
    <m/>
    <x v="4"/>
    <s v="NÃO"/>
    <x v="1"/>
    <m/>
    <m/>
    <s v="CLINICA DE IMAGENOLOGIA"/>
    <s v="33003116 - HEITOR ALVES VERAS"/>
    <n v="1232920"/>
    <x v="182"/>
    <x v="0"/>
    <x v="1"/>
    <s v="SM MACH M8X25MM"/>
    <n v="199983"/>
    <d v="2020-08-20T00:00:00"/>
    <n v="12"/>
    <x v="3"/>
    <s v="NEW"/>
    <n v="0"/>
    <m/>
    <m/>
  </r>
  <r>
    <x v="5"/>
    <x v="0"/>
    <x v="4"/>
    <n v="464426"/>
    <n v="508100569184"/>
    <s v="YOM4"/>
    <s v="BM86"/>
    <x v="1"/>
    <m/>
    <x v="4"/>
    <m/>
    <x v="1"/>
    <m/>
    <m/>
    <s v="CLINICA DE IMAGENOLOGIA"/>
    <s v="33003116 - HEITOR ALVES VERAS"/>
    <n v="1232920"/>
    <x v="182"/>
    <x v="0"/>
    <x v="1"/>
    <s v="SM MACH M8X25MM"/>
    <n v="199983"/>
    <d v="2020-08-20T00:00:00"/>
    <n v="12"/>
    <x v="3"/>
    <s v="NEW"/>
    <n v="0"/>
    <m/>
    <m/>
  </r>
  <r>
    <x v="4"/>
    <x v="0"/>
    <x v="2"/>
    <n v="464502"/>
    <n v="508100569542"/>
    <s v="YOM4"/>
    <s v="BM86"/>
    <x v="0"/>
    <d v="2020-08-21T00:00:00"/>
    <x v="3"/>
    <m/>
    <x v="1"/>
    <m/>
    <s v="X"/>
    <s v="SOC. ASSISTENCIAL BANDEIR"/>
    <s v="33835471 - Maiorano de Lima Felipe"/>
    <n v="10132247"/>
    <x v="183"/>
    <x v="0"/>
    <x v="1"/>
    <s v="CASTOR, POST., X300"/>
    <n v="199996"/>
    <d v="2020-08-20T00:00:00"/>
    <n v="12"/>
    <x v="3"/>
    <s v="S180117004"/>
    <n v="0"/>
    <m/>
    <m/>
  </r>
  <r>
    <x v="5"/>
    <x v="0"/>
    <x v="4"/>
    <n v="464534"/>
    <n v="508100570021"/>
    <s v="YOM4"/>
    <s v="BM86"/>
    <x v="1"/>
    <m/>
    <x v="4"/>
    <m/>
    <x v="1"/>
    <m/>
    <s v="X"/>
    <s v="INSTITUTO HERMES PARDINI"/>
    <s v="33032801 - MARCELO NASCIMENTO ALEIXO"/>
    <n v="10763312"/>
    <x v="94"/>
    <x v="0"/>
    <x v="1"/>
    <s v="ACTLZ. KIT CONEXIÓN"/>
    <n v="199994"/>
    <d v="2020-08-20T00:00:00"/>
    <n v="12"/>
    <x v="3"/>
    <s v="NEW"/>
    <n v="0"/>
    <m/>
    <m/>
  </r>
  <r>
    <x v="4"/>
    <x v="0"/>
    <x v="2"/>
    <n v="464810"/>
    <n v="508100570363"/>
    <s v="YOM4"/>
    <s v="BM86"/>
    <x v="1"/>
    <d v="2020-08-21T00:00:00"/>
    <x v="1"/>
    <m/>
    <x v="0"/>
    <m/>
    <s v="X"/>
    <s v="SOC. ASSISTENCIAL BANDEIR"/>
    <s v="33835471 - Maiorano de Lima Felipe"/>
    <n v="10787421"/>
    <x v="184"/>
    <x v="0"/>
    <x v="0"/>
    <n v="10787421"/>
    <n v="199993"/>
    <d v="2020-08-20T00:00:00"/>
    <n v="12"/>
    <x v="3"/>
    <s v="NEWS"/>
    <n v="0"/>
    <m/>
    <m/>
  </r>
  <r>
    <x v="4"/>
    <x v="0"/>
    <x v="2"/>
    <n v="464811"/>
    <n v="508100570363"/>
    <s v="YOM4"/>
    <s v="BM86"/>
    <x v="0"/>
    <d v="2020-08-21T00:00:00"/>
    <x v="3"/>
    <s v="SIM"/>
    <x v="0"/>
    <m/>
    <s v="X"/>
    <s v="SOC. ASSISTENCIAL BANDEIR"/>
    <s v="33835471 - Maiorano de Lima Felipe"/>
    <n v="10132416"/>
    <x v="185"/>
    <x v="0"/>
    <x v="0"/>
    <s v="Tarjeta RM X300"/>
    <n v="199992"/>
    <d v="2020-08-20T00:00:00"/>
    <n v="12"/>
    <x v="3"/>
    <s v="N/S-1383585"/>
    <n v="0"/>
    <m/>
    <m/>
  </r>
  <r>
    <x v="1"/>
    <x v="0"/>
    <x v="1"/>
    <n v="465283"/>
    <n v="508100569154"/>
    <s v="YOI3"/>
    <s v="BM89"/>
    <x v="0"/>
    <d v="2020-08-23T00:00:00"/>
    <x v="3"/>
    <m/>
    <x v="1"/>
    <m/>
    <m/>
    <s v="ASSOCIACAO EVANGELICA BEN"/>
    <s v="33020695 - HEITOR HIROMI KIMURA"/>
    <n v="10045178"/>
    <x v="186"/>
    <x v="1"/>
    <x v="1"/>
    <s v="Manual coil lifting device C!"/>
    <n v="94545"/>
    <d v="2020-08-20T00:00:00"/>
    <n v="12"/>
    <x v="3"/>
    <s v="N/A"/>
    <n v="0"/>
    <m/>
    <m/>
  </r>
  <r>
    <x v="2"/>
    <x v="0"/>
    <x v="2"/>
    <n v="465392"/>
    <n v="508100570256"/>
    <s v="YOI3"/>
    <s v="BM89"/>
    <x v="1"/>
    <m/>
    <x v="4"/>
    <m/>
    <x v="1"/>
    <m/>
    <m/>
    <s v="CLINICA RADIOLOGICA"/>
    <s v="33090766 - VICTOR BRITO DE GODOI"/>
    <n v="5224030"/>
    <x v="187"/>
    <x v="0"/>
    <x v="1"/>
    <s v="Lubricant Stick Silicone White  /"/>
    <n v="94537"/>
    <d v="2020-08-20T00:00:00"/>
    <n v="12"/>
    <x v="3"/>
    <s v="N/A"/>
    <n v="0"/>
    <m/>
    <m/>
  </r>
  <r>
    <x v="2"/>
    <x v="0"/>
    <x v="2"/>
    <n v="465393"/>
    <n v="508100570256"/>
    <s v="YOI3"/>
    <s v="BM89"/>
    <x v="1"/>
    <m/>
    <x v="4"/>
    <m/>
    <x v="1"/>
    <m/>
    <m/>
    <s v="CLINICA RADIOLOGICA"/>
    <s v="33090766 - VICTOR BRITO DE GODOI"/>
    <n v="4352535"/>
    <x v="188"/>
    <x v="0"/>
    <x v="1"/>
    <s v="GREASE LITHIUM 14 OZ CARTRIDGE"/>
    <n v="94537"/>
    <d v="2020-08-20T00:00:00"/>
    <n v="12"/>
    <x v="3"/>
    <s v="N/A"/>
    <n v="0"/>
    <m/>
    <m/>
  </r>
  <r>
    <x v="2"/>
    <x v="0"/>
    <x v="2"/>
    <n v="465394"/>
    <n v="508100570256"/>
    <s v="YOI3"/>
    <s v="BM89"/>
    <x v="1"/>
    <m/>
    <x v="4"/>
    <s v="NÃO"/>
    <x v="1"/>
    <m/>
    <m/>
    <s v="CLINICA RADIOLOGICA"/>
    <s v="33090766 - VICTOR BRITO DE GODOI"/>
    <n v="4007725"/>
    <x v="189"/>
    <x v="1"/>
    <x v="1"/>
    <s v="FETT Isoflex Topas NCA 52   =G="/>
    <n v="94538"/>
    <d v="2020-08-20T00:00:00"/>
    <n v="12"/>
    <x v="3"/>
    <s v="N/A"/>
    <n v="0"/>
    <m/>
    <m/>
  </r>
  <r>
    <x v="2"/>
    <x v="0"/>
    <x v="2"/>
    <n v="465395"/>
    <n v="508100570256"/>
    <s v="YOI3"/>
    <s v="BM89"/>
    <x v="1"/>
    <m/>
    <x v="4"/>
    <m/>
    <x v="1"/>
    <m/>
    <m/>
    <s v="CLINICA RADIOLOGICA"/>
    <s v="33090766 - VICTOR BRITO DE GODOI"/>
    <n v="5224634"/>
    <x v="190"/>
    <x v="0"/>
    <x v="1"/>
    <s v="GREASE CHRISTO LUBE MCG200  /  ECAM"/>
    <n v="94537"/>
    <d v="2020-08-20T00:00:00"/>
    <n v="12"/>
    <x v="3"/>
    <s v="N/A"/>
    <n v="0"/>
    <m/>
    <m/>
  </r>
  <r>
    <x v="3"/>
    <x v="0"/>
    <x v="3"/>
    <n v="465460"/>
    <n v="508100536557"/>
    <s v="YOI3"/>
    <s v="BM89"/>
    <x v="1"/>
    <m/>
    <x v="4"/>
    <m/>
    <x v="1"/>
    <m/>
    <m/>
    <s v="CLINICA RADIOLOGICA CARID"/>
    <s v="33090913 - VICTOR RAONE DA SILVA ESPINDULA"/>
    <n v="10397781"/>
    <x v="63"/>
    <x v="0"/>
    <x v="1"/>
    <s v="X-Bremse rechte Seite fuer Tisch i"/>
    <n v="94462"/>
    <d v="2020-08-20T00:00:00"/>
    <n v="12"/>
    <x v="3"/>
    <s v="N/A"/>
    <n v="0"/>
    <m/>
    <m/>
  </r>
  <r>
    <x v="3"/>
    <x v="0"/>
    <x v="3"/>
    <n v="465461"/>
    <n v="508100536557"/>
    <s v="YOI3"/>
    <s v="BM89"/>
    <x v="1"/>
    <m/>
    <x v="4"/>
    <m/>
    <x v="1"/>
    <m/>
    <s v="X"/>
    <s v="CLINICA RADIOLOGICA CARID"/>
    <s v="33090913 - VICTOR RAONE DA SILVA ESPINDULA"/>
    <n v="10022068"/>
    <x v="64"/>
    <x v="0"/>
    <x v="1"/>
    <s v="Bolt for lever"/>
    <n v="94462"/>
    <d v="2020-08-20T00:00:00"/>
    <n v="12"/>
    <x v="3"/>
    <s v="N/A"/>
    <n v="0"/>
    <m/>
    <m/>
  </r>
  <r>
    <x v="5"/>
    <x v="0"/>
    <x v="4"/>
    <n v="465958"/>
    <n v="508100570090"/>
    <s v="YOI3"/>
    <s v="BM89"/>
    <x v="1"/>
    <m/>
    <x v="4"/>
    <s v="NÃO"/>
    <x v="1"/>
    <m/>
    <s v="X"/>
    <s v="INSTITUTO HERMES PARDINI"/>
    <s v="33032801 - MARCELO NASCIMENTO ALEIXO"/>
    <n v="5228346"/>
    <x v="191"/>
    <x v="0"/>
    <x v="1"/>
    <s v="FRONT RIGHT END CAP"/>
    <n v="94412"/>
    <d v="2020-08-20T00:00:00"/>
    <n v="12"/>
    <x v="3"/>
    <s v="N/A"/>
    <n v="0"/>
    <m/>
    <m/>
  </r>
  <r>
    <x v="5"/>
    <x v="0"/>
    <x v="4"/>
    <n v="465959"/>
    <n v="508100570090"/>
    <s v="YOI3"/>
    <s v="BM89"/>
    <x v="1"/>
    <m/>
    <x v="4"/>
    <m/>
    <x v="1"/>
    <m/>
    <s v="X"/>
    <s v="INSTITUTO HERMES PARDINI"/>
    <s v="33032801 - MARCELO NASCIMENTO ALEIXO"/>
    <n v="5228346"/>
    <x v="191"/>
    <x v="0"/>
    <x v="1"/>
    <s v="FRONT RIGHT END CAP"/>
    <n v="94412"/>
    <d v="2020-08-20T00:00:00"/>
    <n v="12"/>
    <x v="3"/>
    <s v="N/A"/>
    <n v="0"/>
    <m/>
    <m/>
  </r>
  <r>
    <x v="5"/>
    <x v="0"/>
    <x v="4"/>
    <n v="465960"/>
    <n v="508100570090"/>
    <s v="YOI3"/>
    <s v="BM89"/>
    <x v="1"/>
    <m/>
    <x v="4"/>
    <m/>
    <x v="1"/>
    <m/>
    <s v="X"/>
    <s v="INSTITUTO HERMES PARDINI"/>
    <s v="33032801 - MARCELO NASCIMENTO ALEIXO"/>
    <n v="5228361"/>
    <x v="192"/>
    <x v="0"/>
    <x v="1"/>
    <s v="FRONT RIGHT END CAP"/>
    <n v="94412"/>
    <d v="2020-08-20T00:00:00"/>
    <n v="12"/>
    <x v="3"/>
    <s v="N/A"/>
    <n v="0"/>
    <m/>
    <m/>
  </r>
  <r>
    <x v="5"/>
    <x v="0"/>
    <x v="4"/>
    <n v="465961"/>
    <n v="508100570090"/>
    <s v="YOI3"/>
    <s v="BM89"/>
    <x v="1"/>
    <m/>
    <x v="4"/>
    <m/>
    <x v="1"/>
    <m/>
    <s v="X"/>
    <s v="INSTITUTO HERMES PARDINI"/>
    <s v="33032801 - MARCELO NASCIMENTO ALEIXO"/>
    <n v="5228361"/>
    <x v="192"/>
    <x v="0"/>
    <x v="1"/>
    <s v="FRONT RIGHT END CAP"/>
    <n v="94412"/>
    <d v="2020-08-20T00:00:00"/>
    <n v="12"/>
    <x v="3"/>
    <s v="N/A"/>
    <n v="0"/>
    <m/>
    <m/>
  </r>
  <r>
    <x v="6"/>
    <x v="0"/>
    <x v="4"/>
    <n v="466084"/>
    <n v="508100570908"/>
    <s v="YOM4"/>
    <s v="BM86"/>
    <x v="1"/>
    <m/>
    <x v="4"/>
    <s v="NÃO"/>
    <x v="1"/>
    <m/>
    <s v="X"/>
    <s v="CLINICA TOMOCENTER LTDA."/>
    <s v="33090345 - Camila lopes de oliveira"/>
    <n v="11287517"/>
    <x v="193"/>
    <x v="0"/>
    <x v="1"/>
    <s v="D.D.ST2000NM0125 2TB,3GBIT LOCKDOWN"/>
    <n v="199988"/>
    <d v="2020-08-20T00:00:00"/>
    <n v="12"/>
    <x v="3"/>
    <s v="NEW"/>
    <n v="0"/>
    <m/>
    <m/>
  </r>
  <r>
    <x v="9"/>
    <x v="0"/>
    <x v="0"/>
    <n v="466140"/>
    <n v="508100571674"/>
    <s v="YOI3"/>
    <s v="BM89"/>
    <x v="1"/>
    <m/>
    <x v="4"/>
    <s v="NÃO"/>
    <x v="1"/>
    <m/>
    <m/>
    <s v="IRM RESSONANCIA MAGNETICA"/>
    <s v="33054415 - WAGNER LUIZ LOPES DA SILVA"/>
    <n v="10399527"/>
    <x v="10"/>
    <x v="1"/>
    <x v="1"/>
    <s v="Leak detection dye"/>
    <n v="94456"/>
    <d v="2020-08-20T00:00:00"/>
    <n v="12"/>
    <x v="3"/>
    <s v="N/A"/>
    <n v="0"/>
    <m/>
    <m/>
  </r>
  <r>
    <x v="4"/>
    <x v="1"/>
    <x v="2"/>
    <n v="466197"/>
    <n v="508100570804"/>
    <s v="YOM4"/>
    <s v="BM86"/>
    <x v="0"/>
    <d v="2020-08-21T00:00:00"/>
    <x v="3"/>
    <s v="NÃO"/>
    <x v="1"/>
    <m/>
    <s v="X"/>
    <s v="CURA - CENTRO DE ULTRASSO"/>
    <s v="33045639 - BRUNO SERRADOURADA DE SOUZA"/>
    <n v="11070739"/>
    <x v="194"/>
    <x v="0"/>
    <x v="1"/>
    <n v="11070739"/>
    <n v="199950"/>
    <d v="2020-08-20T00:00:00"/>
    <n v="12"/>
    <x v="3"/>
    <s v="NEW"/>
    <n v="0"/>
    <m/>
    <m/>
  </r>
  <r>
    <x v="4"/>
    <x v="1"/>
    <x v="2"/>
    <n v="466199"/>
    <n v="508100571224"/>
    <s v="YOM4"/>
    <s v="BM86"/>
    <x v="0"/>
    <d v="2020-08-21T00:00:00"/>
    <x v="3"/>
    <s v="NÃO"/>
    <x v="1"/>
    <m/>
    <s v="X"/>
    <s v="ITAPEMA LABORATORIO DE AN"/>
    <s v="33834697 - De Padua Silva Alexandre Henrique"/>
    <n v="10324892"/>
    <x v="195"/>
    <x v="0"/>
    <x v="1"/>
    <s v="RP400/RL1200 Printer Assembly"/>
    <n v="199951"/>
    <d v="2020-08-20T00:00:00"/>
    <n v="12"/>
    <x v="3"/>
    <s v="NEW"/>
    <n v="0"/>
    <m/>
    <m/>
  </r>
  <r>
    <x v="6"/>
    <x v="1"/>
    <x v="4"/>
    <n v="466254"/>
    <n v="508100571353"/>
    <s v="YOM4"/>
    <s v="BM86"/>
    <x v="1"/>
    <m/>
    <x v="4"/>
    <s v="NÃO"/>
    <x v="1"/>
    <m/>
    <s v="X"/>
    <s v="LABORATORIO SABIN DE ANAL"/>
    <s v="33003116 - HEITOR ALVES VERAS"/>
    <n v="10710892"/>
    <x v="28"/>
    <x v="0"/>
    <x v="1"/>
    <s v="PIPETTE ASSY (CA-600)"/>
    <n v="199990"/>
    <d v="2020-08-20T00:00:00"/>
    <n v="12"/>
    <x v="3"/>
    <s v="NEW"/>
    <n v="0"/>
    <m/>
    <m/>
  </r>
  <r>
    <x v="8"/>
    <x v="0"/>
    <x v="1"/>
    <n v="466361"/>
    <n v="508100571846"/>
    <s v="YOM4"/>
    <s v="BM86"/>
    <x v="0"/>
    <d v="2020-08-21T00:00:00"/>
    <x v="0"/>
    <s v="SIM"/>
    <x v="1"/>
    <s v="RISK COVERAGE"/>
    <s v="X"/>
    <s v="LNA SLT DIAGNOSTICOS MEDI"/>
    <s v="33051587 - VITOR MALVESTE ITO"/>
    <n v="11060845"/>
    <x v="53"/>
    <x v="0"/>
    <x v="3"/>
    <s v="Kopfhoerer"/>
    <n v="199971"/>
    <d v="2020-08-20T00:00:00"/>
    <n v="12"/>
    <x v="3"/>
    <s v="NEW"/>
    <n v="132310"/>
    <d v="2020-08-24T00:00:00"/>
    <m/>
  </r>
  <r>
    <x v="3"/>
    <x v="1"/>
    <x v="3"/>
    <n v="466427"/>
    <n v="508100558935"/>
    <s v="YOM4"/>
    <s v="BM86"/>
    <x v="1"/>
    <d v="2020-08-27T00:00:00"/>
    <x v="1"/>
    <s v="NÃO"/>
    <x v="1"/>
    <m/>
    <s v="X"/>
    <s v="LABORATORIO DE ANALISES E"/>
    <s v="33044722 - CARLOS ANDRE DE MELLO"/>
    <n v="10710892"/>
    <x v="28"/>
    <x v="0"/>
    <x v="1"/>
    <s v="PIPETTE ASSY (CA-600)"/>
    <n v="199982"/>
    <d v="2020-08-20T00:00:00"/>
    <n v="12"/>
    <x v="3"/>
    <s v="NEW"/>
    <n v="0"/>
    <m/>
    <m/>
  </r>
  <r>
    <x v="5"/>
    <x v="0"/>
    <x v="4"/>
    <n v="466477"/>
    <n v="508100567705"/>
    <s v="YOM4"/>
    <s v="BM86"/>
    <x v="1"/>
    <d v="2020-08-27T00:00:00"/>
    <x v="1"/>
    <s v="SIM"/>
    <x v="0"/>
    <m/>
    <s v="X"/>
    <s v="HOSPITAL VERA CRUZ SA."/>
    <s v="33012691 - ARTUR JOSE BORGES PEREIRA"/>
    <n v="10432986"/>
    <x v="196"/>
    <x v="0"/>
    <x v="0"/>
    <s v="RFCEL_COM  D21"/>
    <n v="199989"/>
    <d v="2020-08-20T00:00:00"/>
    <n v="12"/>
    <x v="3"/>
    <s v="NS9552"/>
    <n v="0"/>
    <m/>
    <m/>
  </r>
  <r>
    <x v="4"/>
    <x v="1"/>
    <x v="2"/>
    <n v="455157"/>
    <n v="508200134848"/>
    <s v="YOM4"/>
    <s v="BM86"/>
    <x v="1"/>
    <m/>
    <x v="4"/>
    <s v="NÃO"/>
    <x v="1"/>
    <m/>
    <s v="X"/>
    <s v="NOTRE DAME INTERMEDICA SA"/>
    <s v="33090096 - RAUL VAZ DE PAULA"/>
    <n v="11075842"/>
    <x v="197"/>
    <x v="0"/>
    <x v="1"/>
    <s v="CONJUNTO MANUTENÇÃO PREVENTIVA ATELLICA"/>
    <n v="200088"/>
    <d v="2020-08-21T00:00:00"/>
    <n v="11"/>
    <x v="3"/>
    <s v="NEW"/>
    <n v="0"/>
    <m/>
    <m/>
  </r>
  <r>
    <x v="4"/>
    <x v="1"/>
    <x v="2"/>
    <n v="461047"/>
    <n v="508200134131"/>
    <s v="YOM4"/>
    <s v="BM86"/>
    <x v="1"/>
    <m/>
    <x v="4"/>
    <s v="NÃO"/>
    <x v="1"/>
    <m/>
    <s v="X"/>
    <s v="ASSOCIACAO FUNDO DE INCEN"/>
    <s v="33044909 - FERNANDO PERRELLI ATTUY"/>
    <n v="11223351"/>
    <x v="198"/>
    <x v="0"/>
    <x v="1"/>
    <s v="PREV. MAINT. KIT WITH COMPRES KIT (RoHS)"/>
    <n v="200102"/>
    <d v="2020-08-21T00:00:00"/>
    <n v="11"/>
    <x v="3"/>
    <s v="NEW"/>
    <n v="0"/>
    <m/>
    <m/>
  </r>
  <r>
    <x v="4"/>
    <x v="1"/>
    <x v="2"/>
    <n v="461094"/>
    <n v="508200133643"/>
    <s v="YOM4"/>
    <s v="BM86"/>
    <x v="1"/>
    <m/>
    <x v="4"/>
    <s v="NÃO"/>
    <x v="1"/>
    <m/>
    <s v="X"/>
    <s v="NOTRE DAME INTERMEDICA SA"/>
    <s v="33090343 - FLAVIO HENRIQUE RODRIGUES LEME"/>
    <n v="11223351"/>
    <x v="198"/>
    <x v="0"/>
    <x v="1"/>
    <s v="PREV. MAINT. KIT WITH COMPRES KIT (RoHS)"/>
    <n v="200087"/>
    <d v="2020-08-21T00:00:00"/>
    <n v="11"/>
    <x v="3"/>
    <s v="NEW"/>
    <n v="0"/>
    <m/>
    <m/>
  </r>
  <r>
    <x v="4"/>
    <x v="1"/>
    <x v="2"/>
    <n v="461095"/>
    <n v="508200133646"/>
    <s v="YOM4"/>
    <s v="BM86"/>
    <x v="1"/>
    <m/>
    <x v="4"/>
    <s v="NÃO"/>
    <x v="1"/>
    <m/>
    <s v="X"/>
    <s v="NOTRE DAME INTERMEDICA SA"/>
    <s v="33090343 - FLAVIO HENRIQUE RODRIGUES LEME"/>
    <n v="11223351"/>
    <x v="198"/>
    <x v="0"/>
    <x v="1"/>
    <s v="PREV. MAINT. KIT WITH COMPRES KIT (RoHS)"/>
    <n v="200089"/>
    <d v="2020-08-21T00:00:00"/>
    <n v="11"/>
    <x v="3"/>
    <s v="NEW"/>
    <n v="0"/>
    <m/>
    <m/>
  </r>
  <r>
    <x v="4"/>
    <x v="1"/>
    <x v="2"/>
    <n v="461253"/>
    <n v="508200132451"/>
    <s v="YOM4"/>
    <s v="BM86"/>
    <x v="1"/>
    <m/>
    <x v="4"/>
    <s v="NÃO"/>
    <x v="1"/>
    <m/>
    <s v="X"/>
    <s v="ITAPEMA LABORATORIO DE AN"/>
    <s v="33090760 - EDIPO NEVES SILVA"/>
    <n v="11220844"/>
    <x v="120"/>
    <x v="0"/>
    <x v="1"/>
    <s v="KIT CERTIFICATION CENTAUR"/>
    <n v="200099"/>
    <d v="2020-08-21T00:00:00"/>
    <n v="11"/>
    <x v="3"/>
    <s v="NEW"/>
    <n v="0"/>
    <m/>
    <m/>
  </r>
  <r>
    <x v="4"/>
    <x v="1"/>
    <x v="2"/>
    <n v="461495"/>
    <n v="508200133479"/>
    <s v="YOM4"/>
    <s v="BM86"/>
    <x v="1"/>
    <m/>
    <x v="4"/>
    <s v="NÃO"/>
    <x v="1"/>
    <m/>
    <s v="X"/>
    <s v="HOSPITAL DAS CLINICAS DA"/>
    <s v="33044801 - RAFAEL NARCISO JURAITI"/>
    <n v="11311695"/>
    <x v="199"/>
    <x v="0"/>
    <x v="1"/>
    <n v="11311695"/>
    <n v="200101"/>
    <d v="2020-08-21T00:00:00"/>
    <n v="11"/>
    <x v="3"/>
    <s v="NEW"/>
    <n v="0"/>
    <m/>
    <m/>
  </r>
  <r>
    <x v="4"/>
    <x v="1"/>
    <x v="2"/>
    <n v="461496"/>
    <n v="508200133479"/>
    <s v="YOM4"/>
    <s v="BM86"/>
    <x v="1"/>
    <m/>
    <x v="4"/>
    <m/>
    <x v="1"/>
    <m/>
    <s v="X"/>
    <s v="HOSPITAL DAS CLINICAS DA"/>
    <s v="33044801 - RAFAEL NARCISO JURAITI"/>
    <n v="11311746"/>
    <x v="200"/>
    <x v="0"/>
    <x v="1"/>
    <s v="PIPETTOR 2500UL, BEPIII/BN/BNII"/>
    <n v="200101"/>
    <d v="2020-08-21T00:00:00"/>
    <n v="11"/>
    <x v="3"/>
    <s v="NEW"/>
    <n v="0"/>
    <m/>
    <m/>
  </r>
  <r>
    <x v="4"/>
    <x v="1"/>
    <x v="2"/>
    <n v="461497"/>
    <n v="508200133479"/>
    <s v="YOM4"/>
    <s v="BM86"/>
    <x v="1"/>
    <m/>
    <x v="4"/>
    <m/>
    <x v="1"/>
    <m/>
    <s v="X"/>
    <s v="HOSPITAL DAS CLINICAS DA"/>
    <s v="33044801 - RAFAEL NARCISO JURAITI"/>
    <n v="11311747"/>
    <x v="201"/>
    <x v="0"/>
    <x v="1"/>
    <s v="PIPETADOR DOSADOR 250UL (BNII)"/>
    <n v="200101"/>
    <d v="2020-08-21T00:00:00"/>
    <n v="11"/>
    <x v="3"/>
    <s v="NEW"/>
    <n v="0"/>
    <m/>
    <m/>
  </r>
  <r>
    <x v="4"/>
    <x v="1"/>
    <x v="2"/>
    <n v="461498"/>
    <n v="508200133479"/>
    <s v="YOM4"/>
    <s v="BM86"/>
    <x v="1"/>
    <m/>
    <x v="4"/>
    <m/>
    <x v="1"/>
    <m/>
    <s v="X"/>
    <s v="HOSPITAL DAS CLINICAS DA"/>
    <s v="33044801 - RAFAEL NARCISO JURAITI"/>
    <n v="11311748"/>
    <x v="202"/>
    <x v="0"/>
    <x v="1"/>
    <s v="PUMPHEAD COMPL. NEW"/>
    <n v="200101"/>
    <d v="2020-08-21T00:00:00"/>
    <n v="11"/>
    <x v="3"/>
    <s v="NEW"/>
    <n v="0"/>
    <m/>
    <m/>
  </r>
  <r>
    <x v="4"/>
    <x v="1"/>
    <x v="2"/>
    <n v="461499"/>
    <n v="508200133479"/>
    <s v="YOM4"/>
    <s v="BM86"/>
    <x v="1"/>
    <m/>
    <x v="4"/>
    <m/>
    <x v="1"/>
    <m/>
    <s v="X"/>
    <s v="HOSPITAL DAS CLINICAS DA"/>
    <s v="33044801 - RAFAEL NARCISO JURAITI"/>
    <n v="11311749"/>
    <x v="203"/>
    <x v="0"/>
    <x v="1"/>
    <s v="DIAFRAGMA BOMBA DE VÁCUO"/>
    <n v="200101"/>
    <d v="2020-08-21T00:00:00"/>
    <n v="11"/>
    <x v="3"/>
    <s v="NEW"/>
    <n v="0"/>
    <m/>
    <m/>
  </r>
  <r>
    <x v="4"/>
    <x v="1"/>
    <x v="2"/>
    <n v="461500"/>
    <n v="508200133479"/>
    <s v="YOM4"/>
    <s v="BM86"/>
    <x v="1"/>
    <m/>
    <x v="4"/>
    <m/>
    <x v="1"/>
    <m/>
    <s v="X"/>
    <s v="HOSPITAL DAS CLINICAS DA"/>
    <s v="33044801 - RAFAEL NARCISO JURAITI"/>
    <n v="11311780"/>
    <x v="204"/>
    <x v="0"/>
    <x v="1"/>
    <s v="DILUTER VALVE, 2/3-WAY KLOEHN"/>
    <n v="200101"/>
    <d v="2020-08-21T00:00:00"/>
    <n v="11"/>
    <x v="3"/>
    <s v="NEW"/>
    <n v="0"/>
    <m/>
    <m/>
  </r>
  <r>
    <x v="4"/>
    <x v="1"/>
    <x v="2"/>
    <n v="461501"/>
    <n v="508200133479"/>
    <s v="YOM4"/>
    <s v="BM86"/>
    <x v="1"/>
    <m/>
    <x v="4"/>
    <m/>
    <x v="1"/>
    <m/>
    <s v="X"/>
    <s v="HOSPITAL DAS CLINICAS DA"/>
    <s v="33044801 - RAFAEL NARCISO JURAITI"/>
    <n v="11311780"/>
    <x v="204"/>
    <x v="0"/>
    <x v="1"/>
    <s v="DILUTER VALVE, 2/3-WAY KLOEHN"/>
    <n v="200101"/>
    <d v="2020-08-21T00:00:00"/>
    <n v="11"/>
    <x v="3"/>
    <s v="NEW"/>
    <n v="0"/>
    <m/>
    <m/>
  </r>
  <r>
    <x v="4"/>
    <x v="1"/>
    <x v="2"/>
    <n v="461502"/>
    <n v="508200133479"/>
    <s v="YOM4"/>
    <s v="BM86"/>
    <x v="1"/>
    <m/>
    <x v="4"/>
    <m/>
    <x v="1"/>
    <m/>
    <s v="X"/>
    <s v="HOSPITAL DAS CLINICAS DA"/>
    <s v="33044801 - RAFAEL NARCISO JURAITI"/>
    <n v="11311780"/>
    <x v="204"/>
    <x v="0"/>
    <x v="1"/>
    <s v="DILUTER VALVE, 2/3-WAY KLOEHN"/>
    <n v="200101"/>
    <d v="2020-08-21T00:00:00"/>
    <n v="11"/>
    <x v="3"/>
    <s v="NEW"/>
    <n v="0"/>
    <m/>
    <m/>
  </r>
  <r>
    <x v="4"/>
    <x v="1"/>
    <x v="2"/>
    <n v="461636"/>
    <n v="508200134591"/>
    <s v="YOM4"/>
    <s v="BM86"/>
    <x v="1"/>
    <m/>
    <x v="4"/>
    <s v="NÃO"/>
    <x v="1"/>
    <m/>
    <s v="X"/>
    <s v="TEC LAB MEDICINA DIAGNOST"/>
    <s v="33090425 - TIAGO ZONTA"/>
    <n v="10730203"/>
    <x v="205"/>
    <x v="0"/>
    <x v="1"/>
    <s v="SET PREVENTIVE MAINTENANCE 6"/>
    <n v="200086"/>
    <d v="2020-08-21T00:00:00"/>
    <n v="11"/>
    <x v="3"/>
    <s v="NEW"/>
    <n v="0"/>
    <m/>
    <m/>
  </r>
  <r>
    <x v="4"/>
    <x v="1"/>
    <x v="2"/>
    <n v="461637"/>
    <n v="508200134051"/>
    <s v="YOM4"/>
    <s v="BM86"/>
    <x v="1"/>
    <m/>
    <x v="4"/>
    <s v="NÃO"/>
    <x v="1"/>
    <m/>
    <s v="X"/>
    <s v="INSTITUTO DE ASSISTENCIA"/>
    <s v="33090425 - TIAGO ZONTA"/>
    <n v="10730203"/>
    <x v="205"/>
    <x v="0"/>
    <x v="1"/>
    <s v="SET PREVENTIVE MAINTENANCE 6"/>
    <n v="200097"/>
    <d v="2020-08-21T00:00:00"/>
    <n v="11"/>
    <x v="3"/>
    <s v="NEW"/>
    <n v="0"/>
    <m/>
    <m/>
  </r>
  <r>
    <x v="4"/>
    <x v="1"/>
    <x v="2"/>
    <n v="461646"/>
    <n v="508200134592"/>
    <s v="YOM4"/>
    <s v="BM86"/>
    <x v="1"/>
    <m/>
    <x v="4"/>
    <s v="NÃO"/>
    <x v="1"/>
    <m/>
    <s v="X"/>
    <s v="ASSOCIACAO FUNDO DE INCEN"/>
    <s v="33044909 - FERNANDO PERRELLI ATTUY"/>
    <n v="10730203"/>
    <x v="205"/>
    <x v="0"/>
    <x v="1"/>
    <s v="SET PREVENTIVE MAINTENANCE 6"/>
    <n v="200106"/>
    <d v="2020-08-21T00:00:00"/>
    <n v="11"/>
    <x v="3"/>
    <s v="NEW"/>
    <n v="0"/>
    <m/>
    <m/>
  </r>
  <r>
    <x v="4"/>
    <x v="1"/>
    <x v="2"/>
    <n v="461651"/>
    <n v="508200134617"/>
    <s v="YOM4"/>
    <s v="BM86"/>
    <x v="1"/>
    <m/>
    <x v="4"/>
    <s v="NÃO"/>
    <x v="1"/>
    <m/>
    <s v="X"/>
    <s v="ENDOCLINICA DE SAO PAULO"/>
    <s v="33090425 - TIAGO ZONTA"/>
    <n v="10730203"/>
    <x v="205"/>
    <x v="0"/>
    <x v="1"/>
    <s v="SET PREVENTIVE MAINTENANCE 6"/>
    <n v="200092"/>
    <d v="2020-08-21T00:00:00"/>
    <n v="11"/>
    <x v="3"/>
    <s v="NEW"/>
    <n v="0"/>
    <m/>
    <m/>
  </r>
  <r>
    <x v="4"/>
    <x v="1"/>
    <x v="2"/>
    <n v="461652"/>
    <n v="508200134625"/>
    <s v="YOM4"/>
    <s v="BM86"/>
    <x v="1"/>
    <m/>
    <x v="4"/>
    <s v="NÃO"/>
    <x v="1"/>
    <m/>
    <s v="X"/>
    <s v="INSTITUTO FLEMING DE ANAL"/>
    <s v="33090760 - EDIPO NEVES SILVA"/>
    <n v="10730203"/>
    <x v="205"/>
    <x v="0"/>
    <x v="1"/>
    <s v="SET PREVENTIVE MAINTENANCE 6"/>
    <n v="200098"/>
    <d v="2020-08-21T00:00:00"/>
    <n v="11"/>
    <x v="3"/>
    <s v="NEW"/>
    <n v="0"/>
    <m/>
    <m/>
  </r>
  <r>
    <x v="4"/>
    <x v="1"/>
    <x v="2"/>
    <n v="461663"/>
    <n v="508200131983"/>
    <s v="YOM4"/>
    <s v="BM86"/>
    <x v="1"/>
    <m/>
    <x v="4"/>
    <s v="NÃO"/>
    <x v="1"/>
    <m/>
    <s v="X"/>
    <s v="INSTITUTO DE ASSISTENCIA"/>
    <s v="33044808 - RODRIGO OTAVIO DOS SANTOS MEI"/>
    <n v="10284968"/>
    <x v="206"/>
    <x v="0"/>
    <x v="1"/>
    <s v="TUBE SILICONE 1/8X1/4 F73"/>
    <n v="200096"/>
    <d v="2020-08-21T00:00:00"/>
    <n v="11"/>
    <x v="3"/>
    <s v="NEW"/>
    <n v="0"/>
    <m/>
    <m/>
  </r>
  <r>
    <x v="4"/>
    <x v="1"/>
    <x v="2"/>
    <n v="461664"/>
    <n v="508200131983"/>
    <s v="YOM4"/>
    <s v="BM86"/>
    <x v="1"/>
    <m/>
    <x v="4"/>
    <m/>
    <x v="1"/>
    <m/>
    <s v="X"/>
    <s v="INSTITUTO DE ASSISTENCIA"/>
    <s v="33044808 - RODRIGO OTAVIO DOS SANTOS MEI"/>
    <n v="10448513"/>
    <x v="207"/>
    <x v="0"/>
    <x v="1"/>
    <s v="TUBING PHARMED BPT,1/8IN X 1/4IN, 1"/>
    <n v="200096"/>
    <d v="2020-08-21T00:00:00"/>
    <n v="11"/>
    <x v="3"/>
    <s v="NEW"/>
    <n v="0"/>
    <m/>
    <m/>
  </r>
  <r>
    <x v="4"/>
    <x v="1"/>
    <x v="2"/>
    <n v="461665"/>
    <n v="508200131983"/>
    <s v="YOM4"/>
    <s v="BM86"/>
    <x v="1"/>
    <m/>
    <x v="4"/>
    <m/>
    <x v="1"/>
    <m/>
    <s v="X"/>
    <s v="INSTITUTO DE ASSISTENCIA"/>
    <s v="33044808 - RODRIGO OTAVIO DOS SANTOS MEI"/>
    <n v="10454435"/>
    <x v="208"/>
    <x v="0"/>
    <x v="1"/>
    <s v="PIERCER NO.20"/>
    <n v="200096"/>
    <d v="2020-08-21T00:00:00"/>
    <n v="11"/>
    <x v="3"/>
    <s v="NEW"/>
    <n v="0"/>
    <m/>
    <m/>
  </r>
  <r>
    <x v="4"/>
    <x v="1"/>
    <x v="2"/>
    <n v="461666"/>
    <n v="508200131983"/>
    <s v="YOM4"/>
    <s v="BM86"/>
    <x v="1"/>
    <m/>
    <x v="4"/>
    <m/>
    <x v="1"/>
    <m/>
    <s v="X"/>
    <s v="INSTITUTO DE ASSISTENCIA"/>
    <s v="33044808 - RODRIGO OTAVIO DOS SANTOS MEI"/>
    <n v="10483322"/>
    <x v="209"/>
    <x v="0"/>
    <x v="1"/>
    <n v="10483322"/>
    <n v="200096"/>
    <d v="2020-08-21T00:00:00"/>
    <n v="11"/>
    <x v="3"/>
    <s v="NEW"/>
    <n v="0"/>
    <m/>
    <m/>
  </r>
  <r>
    <x v="4"/>
    <x v="1"/>
    <x v="2"/>
    <n v="461667"/>
    <n v="508200131983"/>
    <s v="YOM4"/>
    <s v="BM86"/>
    <x v="1"/>
    <m/>
    <x v="4"/>
    <m/>
    <x v="1"/>
    <m/>
    <s v="X"/>
    <s v="INSTITUTO DE ASSISTENCIA"/>
    <s v="33044808 - RODRIGO OTAVIO DOS SANTOS MEI"/>
    <n v="10454426"/>
    <x v="210"/>
    <x v="0"/>
    <x v="1"/>
    <s v="PIPETTE WITH HEATER#5 PM  #06104717"/>
    <n v="200096"/>
    <d v="2020-08-21T00:00:00"/>
    <n v="11"/>
    <x v="3"/>
    <s v="NEW"/>
    <n v="0"/>
    <m/>
    <m/>
  </r>
  <r>
    <x v="4"/>
    <x v="1"/>
    <x v="2"/>
    <n v="461669"/>
    <n v="508200132223"/>
    <s v="YOM4"/>
    <s v="BM86"/>
    <x v="1"/>
    <m/>
    <x v="4"/>
    <s v="NÃO"/>
    <x v="1"/>
    <m/>
    <s v="X"/>
    <s v="INSTITUTO DE ASSISTENCIA"/>
    <s v="33044808 - RODRIGO OTAVIO DOS SANTOS MEI"/>
    <n v="10284968"/>
    <x v="206"/>
    <x v="0"/>
    <x v="1"/>
    <s v="TUBE SILICONE 1/8X1/4 F73"/>
    <n v="200100"/>
    <d v="2020-08-21T00:00:00"/>
    <n v="11"/>
    <x v="3"/>
    <s v="NEW"/>
    <n v="0"/>
    <m/>
    <m/>
  </r>
  <r>
    <x v="4"/>
    <x v="1"/>
    <x v="2"/>
    <n v="461670"/>
    <n v="508200132223"/>
    <s v="YOM4"/>
    <s v="BM86"/>
    <x v="1"/>
    <m/>
    <x v="4"/>
    <m/>
    <x v="1"/>
    <m/>
    <s v="X"/>
    <s v="INSTITUTO DE ASSISTENCIA"/>
    <s v="33044808 - RODRIGO OTAVIO DOS SANTOS MEI"/>
    <n v="10448513"/>
    <x v="207"/>
    <x v="0"/>
    <x v="1"/>
    <s v="TUBING PHARMED BPT,1/8IN X 1/4IN, 1"/>
    <n v="200100"/>
    <d v="2020-08-21T00:00:00"/>
    <n v="11"/>
    <x v="3"/>
    <s v="NEW"/>
    <n v="0"/>
    <m/>
    <m/>
  </r>
  <r>
    <x v="4"/>
    <x v="1"/>
    <x v="2"/>
    <n v="461671"/>
    <n v="508200132223"/>
    <s v="YOM4"/>
    <s v="BM86"/>
    <x v="1"/>
    <m/>
    <x v="4"/>
    <m/>
    <x v="1"/>
    <m/>
    <s v="X"/>
    <s v="INSTITUTO DE ASSISTENCIA"/>
    <s v="33044808 - RODRIGO OTAVIO DOS SANTOS MEI"/>
    <n v="10454435"/>
    <x v="208"/>
    <x v="0"/>
    <x v="1"/>
    <s v="PIERCER NO.20"/>
    <n v="200100"/>
    <d v="2020-08-21T00:00:00"/>
    <n v="11"/>
    <x v="3"/>
    <s v="NEW"/>
    <n v="0"/>
    <m/>
    <m/>
  </r>
  <r>
    <x v="4"/>
    <x v="1"/>
    <x v="2"/>
    <n v="461672"/>
    <n v="508200132223"/>
    <s v="YOM4"/>
    <s v="BM86"/>
    <x v="1"/>
    <m/>
    <x v="4"/>
    <m/>
    <x v="1"/>
    <m/>
    <s v="X"/>
    <s v="INSTITUTO DE ASSISTENCIA"/>
    <s v="33044808 - RODRIGO OTAVIO DOS SANTOS MEI"/>
    <n v="10483322"/>
    <x v="209"/>
    <x v="0"/>
    <x v="1"/>
    <n v="10483322"/>
    <n v="200100"/>
    <d v="2020-08-21T00:00:00"/>
    <n v="11"/>
    <x v="3"/>
    <s v="NEW"/>
    <n v="0"/>
    <m/>
    <m/>
  </r>
  <r>
    <x v="4"/>
    <x v="1"/>
    <x v="2"/>
    <n v="461673"/>
    <n v="508200132223"/>
    <s v="YOM4"/>
    <s v="BM86"/>
    <x v="1"/>
    <m/>
    <x v="4"/>
    <m/>
    <x v="1"/>
    <m/>
    <s v="X"/>
    <s v="INSTITUTO DE ASSISTENCIA"/>
    <s v="33044808 - RODRIGO OTAVIO DOS SANTOS MEI"/>
    <n v="10454426"/>
    <x v="210"/>
    <x v="0"/>
    <x v="1"/>
    <s v="PIPETTE WITH HEATER#5 PM  #06104717"/>
    <n v="200100"/>
    <d v="2020-08-21T00:00:00"/>
    <n v="11"/>
    <x v="3"/>
    <s v="NEW"/>
    <n v="0"/>
    <m/>
    <m/>
  </r>
  <r>
    <x v="9"/>
    <x v="0"/>
    <x v="0"/>
    <n v="463460"/>
    <n v="508100554420"/>
    <s v="YOI3"/>
    <s v="BM89"/>
    <x v="1"/>
    <m/>
    <x v="4"/>
    <s v="NÃO"/>
    <x v="1"/>
    <m/>
    <m/>
    <s v="CENTRO DE IMAGENS"/>
    <s v="33050944 - FABIO AMORIM DA SILVA"/>
    <n v="7389807"/>
    <x v="211"/>
    <x v="0"/>
    <x v="1"/>
    <s v="Tapa PS filtro aire"/>
    <n v="94566"/>
    <d v="2020-08-21T00:00:00"/>
    <n v="11"/>
    <x v="3"/>
    <s v="N/A"/>
    <n v="0"/>
    <m/>
    <m/>
  </r>
  <r>
    <x v="4"/>
    <x v="0"/>
    <x v="2"/>
    <n v="464178"/>
    <n v="508100569528"/>
    <s v="YOM4"/>
    <s v="BM86"/>
    <x v="1"/>
    <m/>
    <x v="4"/>
    <s v="NÃO"/>
    <x v="1"/>
    <m/>
    <s v="X"/>
    <s v="HOSPITAL E MATERNIDADE SA"/>
    <s v="33000435 - FABIO PONTES OLIVEIRA"/>
    <n v="10864418"/>
    <x v="212"/>
    <x v="0"/>
    <x v="1"/>
    <s v="LUZ  SEÑALIZ. 28V GR BLENDE RUND"/>
    <n v="200039"/>
    <d v="2020-08-21T00:00:00"/>
    <n v="11"/>
    <x v="3"/>
    <s v="NEW"/>
    <n v="0"/>
    <m/>
    <m/>
  </r>
  <r>
    <x v="4"/>
    <x v="0"/>
    <x v="2"/>
    <n v="464179"/>
    <n v="508100569528"/>
    <s v="YOM4"/>
    <s v="BM86"/>
    <x v="1"/>
    <m/>
    <x v="4"/>
    <m/>
    <x v="1"/>
    <m/>
    <s v="X"/>
    <s v="HOSPITAL E MATERNIDADE SA"/>
    <s v="33000435 - FABIO PONTES OLIVEIRA"/>
    <n v="10864418"/>
    <x v="212"/>
    <x v="0"/>
    <x v="1"/>
    <s v="LUZ  SEÑALIZ. 28V GR BLENDE RUND"/>
    <n v="200039"/>
    <d v="2020-08-21T00:00:00"/>
    <n v="11"/>
    <x v="3"/>
    <s v="NEW"/>
    <n v="0"/>
    <m/>
    <m/>
  </r>
  <r>
    <x v="4"/>
    <x v="0"/>
    <x v="2"/>
    <n v="464180"/>
    <n v="508100569528"/>
    <s v="YOM4"/>
    <s v="BM86"/>
    <x v="1"/>
    <m/>
    <x v="4"/>
    <m/>
    <x v="1"/>
    <m/>
    <s v="X"/>
    <s v="HOSPITAL E MATERNIDADE SA"/>
    <s v="33000435 - FABIO PONTES OLIVEIRA"/>
    <n v="11270288"/>
    <x v="213"/>
    <x v="0"/>
    <x v="1"/>
    <s v="Filtereinsatz Laird"/>
    <n v="200039"/>
    <d v="2020-08-21T00:00:00"/>
    <n v="11"/>
    <x v="3"/>
    <s v="NEW"/>
    <n v="0"/>
    <m/>
    <m/>
  </r>
  <r>
    <x v="4"/>
    <x v="0"/>
    <x v="2"/>
    <n v="464181"/>
    <n v="508100569528"/>
    <s v="YOM4"/>
    <s v="BM86"/>
    <x v="1"/>
    <m/>
    <x v="4"/>
    <m/>
    <x v="1"/>
    <m/>
    <s v="X"/>
    <s v="HOSPITAL E MATERNIDADE SA"/>
    <s v="33000435 - FABIO PONTES OLIVEIRA"/>
    <n v="11270288"/>
    <x v="213"/>
    <x v="0"/>
    <x v="1"/>
    <s v="Filtereinsatz Laird"/>
    <n v="200039"/>
    <d v="2020-08-21T00:00:00"/>
    <n v="11"/>
    <x v="3"/>
    <s v="NEW"/>
    <n v="0"/>
    <m/>
    <m/>
  </r>
  <r>
    <x v="4"/>
    <x v="0"/>
    <x v="2"/>
    <n v="465137"/>
    <n v="508100570330"/>
    <s v="YOM4"/>
    <s v="BM86"/>
    <x v="1"/>
    <d v="2020-08-26T00:00:00"/>
    <x v="1"/>
    <s v="NÃO"/>
    <x v="1"/>
    <m/>
    <s v="X"/>
    <s v="FUND. INST. DE PESQ. E ES"/>
    <s v="33054038 - PEDRO MESSAS GONCALVES"/>
    <n v="10358867"/>
    <x v="214"/>
    <x v="1"/>
    <x v="1"/>
    <s v="SUPORTE PLÁSTICO PARA TROCA DE BOBINA"/>
    <n v="200112"/>
    <d v="2020-08-21T00:00:00"/>
    <n v="11"/>
    <x v="3"/>
    <s v="NEW"/>
    <n v="0"/>
    <m/>
    <m/>
  </r>
  <r>
    <x v="2"/>
    <x v="1"/>
    <x v="2"/>
    <n v="465791"/>
    <n v="508200139707"/>
    <s v="YOM4"/>
    <s v="BM86"/>
    <x v="1"/>
    <m/>
    <x v="4"/>
    <s v="NÃO"/>
    <x v="1"/>
    <m/>
    <s v="X"/>
    <s v="ASSOCIACAO FUNDO DE INCEN"/>
    <s v="33044909 - FERNANDO PERRELLI ATTUY"/>
    <n v="11223351"/>
    <x v="198"/>
    <x v="0"/>
    <x v="1"/>
    <s v="PREV. MAINT. KIT WITH COMPRES KIT (RoHS)"/>
    <n v="200105"/>
    <d v="2020-08-21T00:00:00"/>
    <n v="11"/>
    <x v="3"/>
    <s v="NEW"/>
    <n v="0"/>
    <m/>
    <m/>
  </r>
  <r>
    <x v="7"/>
    <x v="1"/>
    <x v="5"/>
    <n v="466132"/>
    <n v="508100571021"/>
    <s v="YOM4"/>
    <s v="BM86"/>
    <x v="1"/>
    <m/>
    <x v="4"/>
    <s v="NÃO"/>
    <x v="1"/>
    <m/>
    <s v="X"/>
    <s v="DIAGNOSTICOS DA AMERICA S"/>
    <s v="33047767 - WAGNER RONDON COELHO DA SILVA"/>
    <n v="10706901"/>
    <x v="215"/>
    <x v="0"/>
    <x v="1"/>
    <s v="CABLE CONDUIT SAMPLER EXL"/>
    <n v="200049"/>
    <d v="2020-08-21T00:00:00"/>
    <n v="11"/>
    <x v="3"/>
    <s v="NEW"/>
    <n v="0"/>
    <m/>
    <m/>
  </r>
  <r>
    <x v="7"/>
    <x v="1"/>
    <x v="5"/>
    <n v="466133"/>
    <n v="508100571021"/>
    <s v="YOM4"/>
    <s v="BM86"/>
    <x v="1"/>
    <m/>
    <x v="4"/>
    <m/>
    <x v="1"/>
    <m/>
    <s v="X"/>
    <s v="DIAGNOSTICOS DA AMERICA S"/>
    <s v="33047767 - WAGNER RONDON COELHO DA SILVA"/>
    <n v="10803212"/>
    <x v="216"/>
    <x v="0"/>
    <x v="1"/>
    <s v="LEVEL SENS PCB SVSP"/>
    <n v="200049"/>
    <d v="2020-08-21T00:00:00"/>
    <n v="11"/>
    <x v="3"/>
    <s v="NEW"/>
    <n v="0"/>
    <m/>
    <m/>
  </r>
  <r>
    <x v="4"/>
    <x v="0"/>
    <x v="2"/>
    <n v="466342"/>
    <n v="508100571779"/>
    <s v="YOM4"/>
    <s v="BM86"/>
    <x v="0"/>
    <d v="2020-08-28T00:00:00"/>
    <x v="3"/>
    <s v="NÃO"/>
    <x v="1"/>
    <m/>
    <s v="X"/>
    <s v="MEGA IMAGEM LTDA."/>
    <s v="33090825 - ROBERTO LUIZ BACH"/>
    <n v="4820952"/>
    <x v="217"/>
    <x v="0"/>
    <x v="1"/>
    <s v="Spirovent"/>
    <n v="200117"/>
    <d v="2020-08-21T00:00:00"/>
    <n v="11"/>
    <x v="3"/>
    <s v="NEW"/>
    <n v="0"/>
    <m/>
    <m/>
  </r>
  <r>
    <x v="4"/>
    <x v="0"/>
    <x v="2"/>
    <n v="466344"/>
    <n v="508100571779"/>
    <s v="YOM4"/>
    <s v="BM86"/>
    <x v="0"/>
    <d v="2020-08-28T00:00:00"/>
    <x v="3"/>
    <m/>
    <x v="1"/>
    <m/>
    <s v="X"/>
    <s v="MEGA IMAGEM LTDA."/>
    <s v="33090825 - ROBERTO LUIZ BACH"/>
    <n v="7548972"/>
    <x v="218"/>
    <x v="0"/>
    <x v="1"/>
    <s v="Sensor presión ACS"/>
    <n v="200117"/>
    <d v="2020-08-21T00:00:00"/>
    <n v="11"/>
    <x v="3"/>
    <s v="NEW"/>
    <n v="0"/>
    <m/>
    <m/>
  </r>
  <r>
    <x v="4"/>
    <x v="0"/>
    <x v="2"/>
    <n v="466345"/>
    <n v="508100571779"/>
    <s v="YOM4"/>
    <s v="BM86"/>
    <x v="0"/>
    <d v="2020-08-28T00:00:00"/>
    <x v="3"/>
    <m/>
    <x v="1"/>
    <m/>
    <s v="X"/>
    <s v="MEGA IMAGEM LTDA."/>
    <s v="33090825 - ROBERTO LUIZ BACH"/>
    <n v="11291492"/>
    <x v="219"/>
    <x v="0"/>
    <x v="1"/>
    <s v="Pumpe SEP FD lagerarretiert IE3"/>
    <n v="200117"/>
    <d v="2020-08-21T00:00:00"/>
    <n v="11"/>
    <x v="3"/>
    <s v="S9595730008"/>
    <n v="0"/>
    <m/>
    <m/>
  </r>
  <r>
    <x v="7"/>
    <x v="0"/>
    <x v="5"/>
    <n v="466504"/>
    <n v="508100571851"/>
    <s v="YOI3"/>
    <s v="BM89"/>
    <x v="1"/>
    <m/>
    <x v="4"/>
    <s v="NÃO"/>
    <x v="1"/>
    <m/>
    <s v="X"/>
    <s v="INSTITUTO DE RADIOLOGIA D"/>
    <s v="33090799 - ICARO FERNANDO FONSECA BRAGA"/>
    <n v="10167215"/>
    <x v="220"/>
    <x v="0"/>
    <x v="1"/>
    <s v="MIKROSCHALTER; VMN-10S-06E0-BZ"/>
    <n v="94568"/>
    <d v="2020-08-21T00:00:00"/>
    <n v="11"/>
    <x v="3"/>
    <s v="N/A"/>
    <n v="0"/>
    <m/>
    <m/>
  </r>
  <r>
    <x v="1"/>
    <x v="1"/>
    <x v="1"/>
    <n v="466556"/>
    <n v="508100571671"/>
    <s v="YOM4"/>
    <s v="BM86"/>
    <x v="1"/>
    <m/>
    <x v="4"/>
    <s v="NÃO"/>
    <x v="1"/>
    <m/>
    <s v="X"/>
    <s v="LABORATORIO SANTA LUCILIA"/>
    <s v="33090730 - BRUNO JOSE DOS SANTOS"/>
    <n v="10311407"/>
    <x v="221"/>
    <x v="0"/>
    <x v="1"/>
    <s v="571236 CENTAUR TORNILLO DE NYLON"/>
    <n v="200031"/>
    <d v="2020-08-21T00:00:00"/>
    <n v="11"/>
    <x v="3"/>
    <s v="NEW"/>
    <n v="0"/>
    <m/>
    <m/>
  </r>
  <r>
    <x v="1"/>
    <x v="1"/>
    <x v="1"/>
    <n v="466557"/>
    <n v="508100571671"/>
    <s v="YOM4"/>
    <s v="BM86"/>
    <x v="1"/>
    <m/>
    <x v="4"/>
    <m/>
    <x v="1"/>
    <m/>
    <s v="X"/>
    <s v="LABORATORIO SANTA LUCILIA"/>
    <s v="33090730 - BRUNO JOSE DOS SANTOS"/>
    <n v="10325756"/>
    <x v="222"/>
    <x v="0"/>
    <x v="1"/>
    <s v="IDLER PULLEY REAG PROBE"/>
    <n v="200031"/>
    <d v="2020-08-21T00:00:00"/>
    <n v="11"/>
    <x v="3"/>
    <s v="NEW"/>
    <n v="0"/>
    <m/>
    <m/>
  </r>
  <r>
    <x v="7"/>
    <x v="1"/>
    <x v="5"/>
    <n v="466584"/>
    <n v="508100571930"/>
    <s v="YOM4"/>
    <s v="BM86"/>
    <x v="0"/>
    <d v="2020-08-26T00:00:00"/>
    <x v="0"/>
    <m/>
    <x v="0"/>
    <m/>
    <s v="X"/>
    <s v="DIAGNOSTICOS DA AMERICA S"/>
    <s v="33054075 - LEANDRO ALVES XAVIER"/>
    <n v="10479489"/>
    <x v="223"/>
    <x v="0"/>
    <x v="0"/>
    <s v="WITH CE SENSOR MONOPUMP"/>
    <n v="200047"/>
    <d v="2020-08-21T00:00:00"/>
    <n v="11"/>
    <x v="3"/>
    <s v="NEW"/>
    <n v="132815"/>
    <d v="2020-09-01T00:00:00"/>
    <m/>
  </r>
  <r>
    <x v="4"/>
    <x v="0"/>
    <x v="2"/>
    <n v="466620"/>
    <n v="508100571980"/>
    <s v="YOI3"/>
    <s v="BM89"/>
    <x v="0"/>
    <d v="2020-08-25T00:00:00"/>
    <x v="3"/>
    <s v="SIM"/>
    <x v="0"/>
    <m/>
    <m/>
    <s v="SOCIEDADE BENEFICENTE SAO"/>
    <s v="33836280 - Lira Mariano Leal Lucas"/>
    <n v="7142446"/>
    <x v="19"/>
    <x v="0"/>
    <x v="0"/>
    <s v="MX 200 Basic"/>
    <n v="94559"/>
    <d v="2020-08-21T00:00:00"/>
    <n v="11"/>
    <x v="3"/>
    <n v="76567"/>
    <n v="0"/>
    <m/>
    <m/>
  </r>
  <r>
    <x v="1"/>
    <x v="1"/>
    <x v="1"/>
    <n v="466623"/>
    <n v="508100567307"/>
    <s v="YOM4"/>
    <s v="BM86"/>
    <x v="1"/>
    <m/>
    <x v="4"/>
    <m/>
    <x v="1"/>
    <m/>
    <m/>
    <s v="CABIANCA &amp; ROZIN LTDA. EP"/>
    <s v="33044713 - ALEXANDRE DA SILVA CHIANG"/>
    <n v="11272951"/>
    <x v="224"/>
    <x v="0"/>
    <x v="1"/>
    <s v="KIT PREVENTIVE MAINTENANCE IMM1000"/>
    <n v="200040"/>
    <d v="2020-08-21T00:00:00"/>
    <n v="11"/>
    <x v="3"/>
    <s v="NEW"/>
    <n v="0"/>
    <m/>
    <m/>
  </r>
  <r>
    <x v="1"/>
    <x v="1"/>
    <x v="1"/>
    <n v="466624"/>
    <n v="508100567307"/>
    <s v="YOM4"/>
    <s v="BM86"/>
    <x v="1"/>
    <m/>
    <x v="4"/>
    <s v="NÃO"/>
    <x v="1"/>
    <m/>
    <s v="X"/>
    <s v="CABIANCA &amp; ROZIN LTDA. EP"/>
    <s v="33044713 - ALEXANDRE DA SILVA CHIANG"/>
    <n v="10291830"/>
    <x v="225"/>
    <x v="0"/>
    <x v="1"/>
    <s v="PCB ASSY, BAR CODE READER A49,"/>
    <n v="200040"/>
    <d v="2020-08-21T00:00:00"/>
    <n v="11"/>
    <x v="3"/>
    <s v="NEW"/>
    <n v="0"/>
    <m/>
    <m/>
  </r>
  <r>
    <x v="1"/>
    <x v="0"/>
    <x v="1"/>
    <n v="466625"/>
    <n v="508100434524"/>
    <s v="YOI3"/>
    <s v="BM89"/>
    <x v="0"/>
    <d v="2020-08-30T00:00:00"/>
    <x v="3"/>
    <s v="SIM"/>
    <x v="1"/>
    <s v="GARANTIA"/>
    <m/>
    <s v="HOSPITAL DAS CLINICAS DA"/>
    <s v="33050787 - MARCELO DE LIMA TOLEDO"/>
    <n v="10231430"/>
    <x v="226"/>
    <x v="1"/>
    <x v="2"/>
    <s v="ACCS. SOP. FANTOMA SRC NEMA"/>
    <n v="94567"/>
    <d v="2020-08-21T00:00:00"/>
    <n v="11"/>
    <x v="3"/>
    <s v="N/A"/>
    <n v="0"/>
    <m/>
    <m/>
  </r>
  <r>
    <x v="1"/>
    <x v="0"/>
    <x v="1"/>
    <n v="466626"/>
    <n v="508100434524"/>
    <s v="YOI3"/>
    <s v="BM89"/>
    <x v="0"/>
    <d v="2020-08-30T00:00:00"/>
    <x v="3"/>
    <m/>
    <x v="1"/>
    <m/>
    <m/>
    <s v="HOSPITAL DAS CLINICAS DA"/>
    <s v="33050787 - MARCELO DE LIMA TOLEDO"/>
    <s v="A7B95001184702"/>
    <x v="227"/>
    <x v="0"/>
    <x v="1"/>
    <s v="A7B95001184702"/>
    <n v="94567"/>
    <d v="2020-08-21T00:00:00"/>
    <n v="11"/>
    <x v="3"/>
    <s v="N/A"/>
    <n v="0"/>
    <m/>
    <m/>
  </r>
  <r>
    <x v="1"/>
    <x v="0"/>
    <x v="1"/>
    <n v="466627"/>
    <n v="508100434524"/>
    <s v="YOI3"/>
    <s v="BM89"/>
    <x v="0"/>
    <d v="2020-08-30T00:00:00"/>
    <x v="3"/>
    <m/>
    <x v="1"/>
    <m/>
    <m/>
    <s v="HOSPITAL DAS CLINICAS DA"/>
    <s v="33050787 - MARCELO DE LIMA TOLEDO"/>
    <s v="A7B95001184703"/>
    <x v="228"/>
    <x v="0"/>
    <x v="1"/>
    <s v="NEMA SENSITIVITY SLEEVE"/>
    <n v="94567"/>
    <d v="2020-08-21T00:00:00"/>
    <n v="11"/>
    <x v="3"/>
    <s v="N/A"/>
    <n v="0"/>
    <m/>
    <m/>
  </r>
  <r>
    <x v="1"/>
    <x v="0"/>
    <x v="1"/>
    <n v="466628"/>
    <n v="508100434524"/>
    <s v="YOI3"/>
    <s v="BM89"/>
    <x v="0"/>
    <d v="2020-08-30T00:00:00"/>
    <x v="3"/>
    <m/>
    <x v="1"/>
    <m/>
    <m/>
    <s v="HOSPITAL DAS CLINICAS DA"/>
    <s v="33050787 - MARCELO DE LIMA TOLEDO"/>
    <s v="A7B95001184704"/>
    <x v="229"/>
    <x v="0"/>
    <x v="1"/>
    <s v="A7B95001184704"/>
    <n v="94567"/>
    <d v="2020-08-21T00:00:00"/>
    <n v="11"/>
    <x v="3"/>
    <s v="N/A"/>
    <n v="0"/>
    <m/>
    <m/>
  </r>
  <r>
    <x v="1"/>
    <x v="0"/>
    <x v="1"/>
    <n v="466629"/>
    <n v="508100434524"/>
    <s v="YOI3"/>
    <s v="BM89"/>
    <x v="0"/>
    <d v="2020-08-30T00:00:00"/>
    <x v="3"/>
    <m/>
    <x v="1"/>
    <m/>
    <m/>
    <s v="HOSPITAL DAS CLINICAS DA"/>
    <s v="33050787 - MARCELO DE LIMA TOLEDO"/>
    <s v="A7B95001184705"/>
    <x v="230"/>
    <x v="0"/>
    <x v="1"/>
    <s v="NEMA IMAGE QUALITY PHANTOM"/>
    <n v="94567"/>
    <d v="2020-08-21T00:00:00"/>
    <n v="11"/>
    <x v="3"/>
    <s v="N/A"/>
    <n v="0"/>
    <m/>
    <m/>
  </r>
  <r>
    <x v="1"/>
    <x v="0"/>
    <x v="1"/>
    <n v="466630"/>
    <n v="508100434524"/>
    <s v="YOI3"/>
    <s v="BM89"/>
    <x v="0"/>
    <d v="2020-08-30T00:00:00"/>
    <x v="3"/>
    <m/>
    <x v="1"/>
    <m/>
    <m/>
    <s v="HOSPITAL DAS CLINICAS DA"/>
    <s v="33050787 - MARCELO DE LIMA TOLEDO"/>
    <n v="10503722"/>
    <x v="231"/>
    <x v="0"/>
    <x v="1"/>
    <s v="NEMA Capillary Tube with Resin"/>
    <n v="94567"/>
    <d v="2020-08-21T00:00:00"/>
    <n v="11"/>
    <x v="3"/>
    <s v="N/A"/>
    <n v="0"/>
    <m/>
    <m/>
  </r>
  <r>
    <x v="1"/>
    <x v="0"/>
    <x v="1"/>
    <n v="466631"/>
    <n v="508100434524"/>
    <s v="YOI3"/>
    <s v="BM89"/>
    <x v="0"/>
    <d v="2020-08-30T00:00:00"/>
    <x v="3"/>
    <m/>
    <x v="1"/>
    <m/>
    <m/>
    <s v="HOSPITAL DAS CLINICAS DA"/>
    <s v="33050787 - MARCELO DE LIMA TOLEDO"/>
    <n v="10503722"/>
    <x v="231"/>
    <x v="0"/>
    <x v="1"/>
    <s v="NEMA Capillary Tube with Resin"/>
    <n v="94567"/>
    <d v="2020-08-21T00:00:00"/>
    <n v="11"/>
    <x v="3"/>
    <s v="N/A"/>
    <n v="0"/>
    <m/>
    <m/>
  </r>
  <r>
    <x v="1"/>
    <x v="0"/>
    <x v="1"/>
    <n v="466632"/>
    <n v="508100434524"/>
    <s v="YOI3"/>
    <s v="BM89"/>
    <x v="0"/>
    <d v="2020-08-30T00:00:00"/>
    <x v="3"/>
    <m/>
    <x v="1"/>
    <m/>
    <m/>
    <s v="HOSPITAL DAS CLINICAS DA"/>
    <s v="33050787 - MARCELO DE LIMA TOLEDO"/>
    <s v="A7B95001184707"/>
    <x v="232"/>
    <x v="0"/>
    <x v="1"/>
    <s v="Kit, NEMA Consumeable components"/>
    <n v="94567"/>
    <d v="2020-08-21T00:00:00"/>
    <n v="11"/>
    <x v="3"/>
    <s v="N/A"/>
    <n v="0"/>
    <m/>
    <m/>
  </r>
  <r>
    <x v="1"/>
    <x v="0"/>
    <x v="1"/>
    <n v="466633"/>
    <n v="508100434524"/>
    <s v="YOI3"/>
    <s v="BM89"/>
    <x v="0"/>
    <d v="2020-08-30T00:00:00"/>
    <x v="3"/>
    <m/>
    <x v="1"/>
    <m/>
    <m/>
    <s v="HOSPITAL DAS CLINICAS DA"/>
    <s v="33050787 - MARCELO DE LIMA TOLEDO"/>
    <n v="10245966"/>
    <x v="233"/>
    <x v="1"/>
    <x v="1"/>
    <s v="NEMA PNT SRC HOLDING FXT"/>
    <n v="94567"/>
    <d v="2020-08-21T00:00:00"/>
    <n v="11"/>
    <x v="3"/>
    <s v="N/A"/>
    <n v="0"/>
    <m/>
    <m/>
  </r>
  <r>
    <x v="3"/>
    <x v="0"/>
    <x v="3"/>
    <n v="466645"/>
    <n v="508100571950"/>
    <s v="YOM4"/>
    <s v="BM86"/>
    <x v="0"/>
    <d v="2020-08-28T00:00:00"/>
    <x v="3"/>
    <s v="NÃO"/>
    <x v="1"/>
    <m/>
    <s v="X"/>
    <s v="HOSPITAL DE CARIDADE DR A"/>
    <s v="33033945 - EVERTON CARLOS DA SILVA ALVES"/>
    <n v="7566974"/>
    <x v="234"/>
    <x v="0"/>
    <x v="1"/>
    <s v="PLACA DE CIRCUITO IMPRESSO D952"/>
    <n v="200059"/>
    <d v="2020-08-21T00:00:00"/>
    <n v="11"/>
    <x v="3"/>
    <s v="NEW"/>
    <n v="0"/>
    <m/>
    <m/>
  </r>
  <r>
    <x v="8"/>
    <x v="1"/>
    <x v="1"/>
    <n v="466647"/>
    <n v="508100572136"/>
    <s v="YOM4"/>
    <s v="BM86"/>
    <x v="0"/>
    <d v="2020-08-24T00:00:00"/>
    <x v="0"/>
    <s v="SIM"/>
    <x v="0"/>
    <m/>
    <s v="X"/>
    <s v="UNIMED SJRPRETO COOPERATI"/>
    <s v="33049223 - MARINILDA CORDEIRO PEREIRA"/>
    <n v="10455759"/>
    <x v="235"/>
    <x v="0"/>
    <x v="0"/>
    <n v="10455759"/>
    <n v="200057"/>
    <d v="2020-08-21T00:00:00"/>
    <n v="11"/>
    <x v="3"/>
    <s v="NEW"/>
    <n v="132426"/>
    <d v="2020-08-25T00:00:00"/>
    <m/>
  </r>
  <r>
    <x v="10"/>
    <x v="1"/>
    <x v="5"/>
    <n v="466669"/>
    <n v="508100572122"/>
    <s v="YOM4"/>
    <s v="BM86"/>
    <x v="1"/>
    <m/>
    <x v="4"/>
    <s v="NÃO"/>
    <x v="1"/>
    <m/>
    <s v="X"/>
    <s v="STS SERVICO DE TRANSFUSAO"/>
    <s v="33054838 - GABRIELA SILVA SOARES NAKAYAMA"/>
    <n v="10311297"/>
    <x v="45"/>
    <x v="0"/>
    <x v="1"/>
    <s v="FP Pump Cassette"/>
    <n v="200078"/>
    <d v="2020-08-21T00:00:00"/>
    <n v="11"/>
    <x v="3"/>
    <s v="NEW"/>
    <n v="0"/>
    <m/>
    <m/>
  </r>
  <r>
    <x v="3"/>
    <x v="1"/>
    <x v="3"/>
    <n v="466674"/>
    <n v="508100572105"/>
    <s v="YOM4"/>
    <s v="BM86"/>
    <x v="0"/>
    <d v="2020-08-25T00:00:00"/>
    <x v="0"/>
    <s v="SIM"/>
    <x v="0"/>
    <m/>
    <s v="X"/>
    <s v="FUNDO MUNICIPAL DE SAUDE"/>
    <s v="33090594 - ARTHUR CESAR DI CARLANTONIO"/>
    <n v="10285322"/>
    <x v="236"/>
    <x v="0"/>
    <x v="0"/>
    <s v="RT SPARC SERVICE ASSY"/>
    <n v="200104"/>
    <d v="2020-08-21T00:00:00"/>
    <n v="11"/>
    <x v="3"/>
    <s v="NEW"/>
    <n v="132489"/>
    <d v="2020-08-25T00:00:00"/>
    <m/>
  </r>
  <r>
    <x v="5"/>
    <x v="0"/>
    <x v="4"/>
    <n v="466701"/>
    <n v="508100567705"/>
    <s v="YOM4"/>
    <s v="BM86"/>
    <x v="1"/>
    <d v="2020-08-27T00:00:00"/>
    <x v="1"/>
    <s v="SIM"/>
    <x v="0"/>
    <m/>
    <s v="X"/>
    <s v="HOSPITAL VERA CRUZ SA."/>
    <s v="33012691 - ARTUR JOSE BORGES PEREIRA"/>
    <n v="10432917"/>
    <x v="15"/>
    <x v="0"/>
    <x v="0"/>
    <s v="PERU_098 Phys. ECG/Respiratory Unit"/>
    <n v="200074"/>
    <d v="2020-08-21T00:00:00"/>
    <n v="11"/>
    <x v="3"/>
    <s v="NS11620"/>
    <n v="0"/>
    <m/>
    <m/>
  </r>
  <r>
    <x v="7"/>
    <x v="1"/>
    <x v="5"/>
    <n v="466709"/>
    <n v="508100572179"/>
    <s v="YOM4"/>
    <s v="BM86"/>
    <x v="1"/>
    <m/>
    <x v="4"/>
    <m/>
    <x v="1"/>
    <m/>
    <s v="X"/>
    <s v="LABORATORIO CEDRO LTDA."/>
    <s v="33044737 - LEANDRO DA SILVA CARDOSO"/>
    <n v="10315976"/>
    <x v="69"/>
    <x v="0"/>
    <x v="1"/>
    <s v="THMS THREADED BODY"/>
    <n v="200079"/>
    <d v="2020-08-21T00:00:00"/>
    <n v="11"/>
    <x v="3"/>
    <s v="NEW"/>
    <n v="0"/>
    <m/>
    <m/>
  </r>
  <r>
    <x v="7"/>
    <x v="1"/>
    <x v="5"/>
    <n v="466710"/>
    <n v="508100572179"/>
    <s v="YOM4"/>
    <s v="BM86"/>
    <x v="1"/>
    <m/>
    <x v="4"/>
    <m/>
    <x v="1"/>
    <m/>
    <s v="X"/>
    <s v="LABORATORIO CEDRO LTDA."/>
    <s v="33044737 - LEANDRO DA SILVA CARDOSO"/>
    <n v="10315976"/>
    <x v="69"/>
    <x v="0"/>
    <x v="1"/>
    <s v="THMS THREADED BODY"/>
    <n v="200079"/>
    <d v="2020-08-21T00:00:00"/>
    <n v="11"/>
    <x v="3"/>
    <s v="NEW"/>
    <n v="0"/>
    <m/>
    <m/>
  </r>
  <r>
    <x v="7"/>
    <x v="1"/>
    <x v="5"/>
    <n v="466711"/>
    <n v="508100572179"/>
    <s v="YOM4"/>
    <s v="BM86"/>
    <x v="1"/>
    <m/>
    <x v="4"/>
    <m/>
    <x v="1"/>
    <m/>
    <s v="X"/>
    <s v="LABORATORIO CEDRO LTDA."/>
    <s v="33044737 - LEANDRO DA SILVA CARDOSO"/>
    <n v="10315976"/>
    <x v="69"/>
    <x v="0"/>
    <x v="1"/>
    <s v="THMS THREADED BODY"/>
    <n v="200079"/>
    <d v="2020-08-21T00:00:00"/>
    <n v="11"/>
    <x v="3"/>
    <s v="NEW"/>
    <n v="0"/>
    <m/>
    <m/>
  </r>
  <r>
    <x v="7"/>
    <x v="0"/>
    <x v="5"/>
    <n v="441268"/>
    <n v="508100538159"/>
    <s v="YOM4"/>
    <s v="BM86"/>
    <x v="1"/>
    <m/>
    <x v="4"/>
    <s v="SIM"/>
    <x v="0"/>
    <m/>
    <s v="X"/>
    <s v="ASSOCIACAO PIAUIENSE DE C"/>
    <s v="33090588 - EDUARDO FONSECA"/>
    <n v="7688034"/>
    <x v="237"/>
    <x v="0"/>
    <x v="0"/>
    <s v="spare part module bridge M6"/>
    <n v="200193"/>
    <d v="2020-08-24T00:00:00"/>
    <n v="8"/>
    <x v="4"/>
    <s v="S4410032044"/>
    <n v="0"/>
    <m/>
    <m/>
  </r>
  <r>
    <x v="7"/>
    <x v="0"/>
    <x v="5"/>
    <n v="441269"/>
    <n v="508100538159"/>
    <s v="YOM4"/>
    <s v="BM86"/>
    <x v="1"/>
    <m/>
    <x v="4"/>
    <m/>
    <x v="0"/>
    <m/>
    <s v="X"/>
    <s v="ASSOCIACAO PIAUIENSE DE C"/>
    <s v="33090588 - EDUARDO FONSECA"/>
    <n v="7688034"/>
    <x v="237"/>
    <x v="0"/>
    <x v="0"/>
    <s v="spare part module bridge M6"/>
    <n v="200193"/>
    <d v="2020-08-24T00:00:00"/>
    <n v="8"/>
    <x v="4"/>
    <s v="S4410032005"/>
    <n v="0"/>
    <m/>
    <m/>
  </r>
  <r>
    <x v="4"/>
    <x v="1"/>
    <x v="2"/>
    <n v="455036"/>
    <n v="508200132966"/>
    <s v="YOM4"/>
    <s v="BM86"/>
    <x v="1"/>
    <m/>
    <x v="4"/>
    <s v="NÃO"/>
    <x v="1"/>
    <m/>
    <s v="X"/>
    <s v="PREVENT SENIOR PRIVATE OP"/>
    <s v="33090343 - FLAVIO HENRIQUE RODRIGUES LEME"/>
    <n v="10817216"/>
    <x v="238"/>
    <x v="0"/>
    <x v="1"/>
    <s v="KIT MAINTENANCE 3 MONTHS SMS-2013"/>
    <n v="200219"/>
    <d v="2020-08-24T00:00:00"/>
    <n v="8"/>
    <x v="4"/>
    <s v="NEW"/>
    <n v="0"/>
    <m/>
    <m/>
  </r>
  <r>
    <x v="7"/>
    <x v="0"/>
    <x v="5"/>
    <n v="459556"/>
    <n v="508100555717"/>
    <s v="YOM4"/>
    <s v="BM86"/>
    <x v="1"/>
    <d v="2020-08-13T00:00:00"/>
    <x v="1"/>
    <m/>
    <x v="1"/>
    <m/>
    <s v="X"/>
    <s v="RAD RADIOLOGIA DIAGNOSTIC"/>
    <s v="33001882 - ALBERTO BALDUINO RAMBO"/>
    <n v="10100034"/>
    <x v="110"/>
    <x v="0"/>
    <x v="1"/>
    <s v="NW16 High Load Clamp"/>
    <n v="200270"/>
    <d v="2020-08-24T00:00:00"/>
    <n v="8"/>
    <x v="4"/>
    <s v="NEW"/>
    <n v="0"/>
    <m/>
    <m/>
  </r>
  <r>
    <x v="9"/>
    <x v="0"/>
    <x v="0"/>
    <n v="460324"/>
    <n v="508100542224"/>
    <s v="YOM4"/>
    <s v="BM86"/>
    <x v="1"/>
    <m/>
    <x v="4"/>
    <s v="NÃO"/>
    <x v="1"/>
    <m/>
    <s v="X"/>
    <s v="DIAGNOSTICOS DA AMERICA S"/>
    <s v="33053524 - ANDERSON DINIZ LAMAS DE FARIA"/>
    <n v="10606577"/>
    <x v="239"/>
    <x v="0"/>
    <x v="1"/>
    <s v="Handsteckung-Kit 3T ST2-MKO"/>
    <n v="200195"/>
    <d v="2020-08-24T00:00:00"/>
    <n v="8"/>
    <x v="4"/>
    <s v="NEW"/>
    <n v="0"/>
    <m/>
    <m/>
  </r>
  <r>
    <x v="3"/>
    <x v="0"/>
    <x v="3"/>
    <n v="461316"/>
    <n v="508100565545"/>
    <s v="YOM4"/>
    <s v="BM86"/>
    <x v="1"/>
    <m/>
    <x v="4"/>
    <s v="NÃO"/>
    <x v="1"/>
    <m/>
    <s v="X"/>
    <s v="CANS DIAGNOSTICOS LTDA."/>
    <s v="33006429 - CLAUDIO BRAGANCA VERONEZ"/>
    <n v="11061360"/>
    <x v="240"/>
    <x v="0"/>
    <x v="1"/>
    <s v="REMOTE CONTROL WIRELESS"/>
    <n v="200215"/>
    <d v="2020-08-24T00:00:00"/>
    <n v="8"/>
    <x v="4"/>
    <n v="204128"/>
    <n v="0"/>
    <m/>
    <m/>
  </r>
  <r>
    <x v="1"/>
    <x v="0"/>
    <x v="1"/>
    <n v="462205"/>
    <n v="508100512347"/>
    <s v="YOM4"/>
    <s v="BM86"/>
    <x v="1"/>
    <d v="2020-08-07T00:00:00"/>
    <x v="1"/>
    <m/>
    <x v="1"/>
    <m/>
    <s v="X"/>
    <s v="FUNDACAO PIO XII"/>
    <s v="33038497 - FERNANDO BERNARDI VILELA"/>
    <n v="10267591"/>
    <x v="241"/>
    <x v="0"/>
    <x v="1"/>
    <s v="SELF-ADHESIVE COPPER FOIL SET"/>
    <n v="200239"/>
    <d v="2020-08-24T00:00:00"/>
    <n v="8"/>
    <x v="4"/>
    <s v="NEW"/>
    <n v="0"/>
    <m/>
    <m/>
  </r>
  <r>
    <x v="1"/>
    <x v="0"/>
    <x v="1"/>
    <n v="462206"/>
    <n v="508100512347"/>
    <s v="YOM4"/>
    <s v="BM86"/>
    <x v="1"/>
    <d v="2020-08-07T00:00:00"/>
    <x v="1"/>
    <m/>
    <x v="1"/>
    <m/>
    <m/>
    <s v="FUNDACAO PIO XII"/>
    <s v="33038497 - FERNANDO BERNARDI VILELA"/>
    <n v="10267590"/>
    <x v="242"/>
    <x v="0"/>
    <x v="1"/>
    <s v="LEAKAGE CURRENT ADAPTER"/>
    <n v="200239"/>
    <d v="2020-08-24T00:00:00"/>
    <n v="8"/>
    <x v="4"/>
    <s v="S42020014"/>
    <n v="0"/>
    <m/>
    <m/>
  </r>
  <r>
    <x v="1"/>
    <x v="0"/>
    <x v="1"/>
    <n v="463357"/>
    <n v="508100566907"/>
    <s v="YOM4"/>
    <s v="BM86"/>
    <x v="1"/>
    <m/>
    <x v="4"/>
    <s v="NÃO"/>
    <x v="1"/>
    <m/>
    <s v="X"/>
    <s v="CENTRO AVANCADO DE DIAGNO"/>
    <s v="33090819 - RAPHAEL DA SILVA DANTAS"/>
    <n v="10168358"/>
    <x v="243"/>
    <x v="0"/>
    <x v="1"/>
    <s v="MICROSWITCH(S870W1D1V071/SCHATBAU)"/>
    <n v="200290"/>
    <d v="2020-08-24T00:00:00"/>
    <n v="8"/>
    <x v="4"/>
    <s v="NEW"/>
    <n v="0"/>
    <m/>
    <m/>
  </r>
  <r>
    <x v="1"/>
    <x v="0"/>
    <x v="1"/>
    <n v="463358"/>
    <n v="508100566907"/>
    <s v="YOM4"/>
    <s v="BM86"/>
    <x v="1"/>
    <m/>
    <x v="4"/>
    <m/>
    <x v="1"/>
    <m/>
    <s v="X"/>
    <s v="CENTRO AVANCADO DE DIAGNO"/>
    <s v="33090819 - RAPHAEL DA SILVA DANTAS"/>
    <n v="10168358"/>
    <x v="243"/>
    <x v="0"/>
    <x v="1"/>
    <s v="MICROSWITCH(S870W1D1V071/SCHATBAU)"/>
    <n v="200290"/>
    <d v="2020-08-24T00:00:00"/>
    <n v="8"/>
    <x v="4"/>
    <s v="NEW"/>
    <n v="0"/>
    <m/>
    <m/>
  </r>
  <r>
    <x v="1"/>
    <x v="0"/>
    <x v="1"/>
    <n v="463359"/>
    <n v="508100566907"/>
    <s v="YOM4"/>
    <s v="BM86"/>
    <x v="1"/>
    <m/>
    <x v="4"/>
    <m/>
    <x v="1"/>
    <m/>
    <s v="X"/>
    <s v="CENTRO AVANCADO DE DIAGNO"/>
    <s v="33090819 - RAPHAEL DA SILVA DANTAS"/>
    <n v="10168358"/>
    <x v="243"/>
    <x v="0"/>
    <x v="1"/>
    <s v="MICROSWITCH(S870W1D1V071/SCHATBAU)"/>
    <n v="200290"/>
    <d v="2020-08-24T00:00:00"/>
    <n v="8"/>
    <x v="4"/>
    <s v="NEW"/>
    <n v="0"/>
    <m/>
    <m/>
  </r>
  <r>
    <x v="1"/>
    <x v="0"/>
    <x v="1"/>
    <n v="463360"/>
    <n v="508100566907"/>
    <s v="YOM4"/>
    <s v="BM86"/>
    <x v="1"/>
    <m/>
    <x v="4"/>
    <m/>
    <x v="1"/>
    <m/>
    <s v="X"/>
    <s v="CENTRO AVANCADO DE DIAGNO"/>
    <s v="33090819 - RAPHAEL DA SILVA DANTAS"/>
    <n v="10168358"/>
    <x v="243"/>
    <x v="0"/>
    <x v="1"/>
    <s v="MICROSWITCH(S870W1D1V071/SCHATBAU)"/>
    <n v="200290"/>
    <d v="2020-08-24T00:00:00"/>
    <n v="8"/>
    <x v="4"/>
    <s v="NEW"/>
    <n v="0"/>
    <m/>
    <m/>
  </r>
  <r>
    <x v="4"/>
    <x v="1"/>
    <x v="2"/>
    <n v="463365"/>
    <n v="508100567688"/>
    <s v="YOM4"/>
    <s v="BM86"/>
    <x v="1"/>
    <d v="2020-08-26T00:00:00"/>
    <x v="1"/>
    <s v="NÃO"/>
    <x v="1"/>
    <m/>
    <m/>
    <s v="NOTRE DAME INTERMEDICA SA"/>
    <s v="33044808 - RODRIGO OTAVIO DOS SANTOS MEI"/>
    <n v="10462546"/>
    <x v="244"/>
    <x v="0"/>
    <x v="1"/>
    <s v="ASSY WIRE HARNESS, 4 PUMP SAMPLES"/>
    <n v="200241"/>
    <d v="2020-08-24T00:00:00"/>
    <n v="8"/>
    <x v="4"/>
    <s v="NEW"/>
    <n v="0"/>
    <m/>
    <m/>
  </r>
  <r>
    <x v="7"/>
    <x v="0"/>
    <x v="5"/>
    <n v="463653"/>
    <n v="508100567673"/>
    <s v="YOI3"/>
    <s v="BM89"/>
    <x v="1"/>
    <m/>
    <x v="4"/>
    <m/>
    <x v="1"/>
    <m/>
    <m/>
    <s v="SECRETARIA DE SAUDE"/>
    <s v="33049526 - GUSTAVO DE HOLANDA CARLOS"/>
    <n v="11061881"/>
    <x v="48"/>
    <x v="0"/>
    <x v="1"/>
    <s v="DVD-Rec. DV-W5600S (CT-Ersatzt.)"/>
    <n v="94595"/>
    <d v="2020-08-24T00:00:00"/>
    <n v="8"/>
    <x v="4"/>
    <s v="N/A"/>
    <n v="0"/>
    <m/>
    <m/>
  </r>
  <r>
    <x v="3"/>
    <x v="0"/>
    <x v="3"/>
    <n v="464512"/>
    <n v="999004664819"/>
    <s v="YOM4"/>
    <s v="BM86"/>
    <x v="1"/>
    <m/>
    <x v="4"/>
    <m/>
    <x v="1"/>
    <m/>
    <s v="X"/>
    <s v="ASSOCIACAO DAS DAMAS DE"/>
    <s v="33006429 - CLAUDIO BRAGANCA VERONEZ"/>
    <n v="11061969"/>
    <x v="245"/>
    <x v="1"/>
    <x v="1"/>
    <s v="MEMORY-CARD 32GB SD-Card   =!="/>
    <n v="200213"/>
    <d v="2020-08-24T00:00:00"/>
    <n v="8"/>
    <x v="4"/>
    <s v="NEW"/>
    <n v="0"/>
    <m/>
    <m/>
  </r>
  <r>
    <x v="3"/>
    <x v="0"/>
    <x v="3"/>
    <n v="464513"/>
    <n v="999004664819"/>
    <s v="YOM4"/>
    <s v="BM86"/>
    <x v="1"/>
    <m/>
    <x v="4"/>
    <m/>
    <x v="1"/>
    <m/>
    <s v="X"/>
    <s v="ASSOCIACAO DAS DAMAS DE"/>
    <s v="33006429 - CLAUDIO BRAGANCA VERONEZ"/>
    <n v="11061969"/>
    <x v="245"/>
    <x v="1"/>
    <x v="1"/>
    <s v="MEMORY-CARD 32GB SD-Card   =!="/>
    <n v="200213"/>
    <d v="2020-08-24T00:00:00"/>
    <n v="8"/>
    <x v="4"/>
    <s v="NEW"/>
    <n v="0"/>
    <m/>
    <m/>
  </r>
  <r>
    <x v="3"/>
    <x v="0"/>
    <x v="3"/>
    <n v="464514"/>
    <n v="999004664819"/>
    <s v="YOM4"/>
    <s v="BM86"/>
    <x v="1"/>
    <m/>
    <x v="4"/>
    <s v="NÃO"/>
    <x v="1"/>
    <m/>
    <s v="X"/>
    <s v="ASSOCIACAO DAS DAMAS DE"/>
    <s v="33006429 - CLAUDIO BRAGANCA VERONEZ"/>
    <n v="11061968"/>
    <x v="246"/>
    <x v="1"/>
    <x v="1"/>
    <s v="Kartenleser USB 3.0 f. SD/microSD   =!="/>
    <n v="200213"/>
    <d v="2020-08-24T00:00:00"/>
    <n v="8"/>
    <x v="4"/>
    <s v="NEW"/>
    <n v="0"/>
    <m/>
    <m/>
  </r>
  <r>
    <x v="5"/>
    <x v="0"/>
    <x v="4"/>
    <n v="464562"/>
    <n v="508100527838"/>
    <s v="YOM4"/>
    <s v="BM86"/>
    <x v="1"/>
    <d v="2020-08-27T00:00:00"/>
    <x v="1"/>
    <m/>
    <x v="1"/>
    <m/>
    <s v="X"/>
    <s v="CENTRO CLINICO SAMAMBAIA"/>
    <s v="33090362 - RODRIGO BARRETO"/>
    <n v="11101890"/>
    <x v="247"/>
    <x v="1"/>
    <x v="1"/>
    <s v="Lifting Tool"/>
    <n v="200265"/>
    <d v="2020-08-24T00:00:00"/>
    <n v="8"/>
    <x v="4"/>
    <n v="10082"/>
    <n v="0"/>
    <m/>
    <m/>
  </r>
  <r>
    <x v="5"/>
    <x v="0"/>
    <x v="4"/>
    <n v="464674"/>
    <n v="508100527838"/>
    <s v="YOM4"/>
    <s v="BM86"/>
    <x v="1"/>
    <d v="2020-08-27T00:00:00"/>
    <x v="1"/>
    <m/>
    <x v="0"/>
    <m/>
    <s v="X"/>
    <s v="CENTRO CLINICO SAMAMBAIA"/>
    <s v="33090362 - RODRIGO BARRETO"/>
    <n v="11115638"/>
    <x v="248"/>
    <x v="0"/>
    <x v="0"/>
    <s v="Service Part aCTivate GBOX HP"/>
    <n v="200265"/>
    <d v="2020-08-24T00:00:00"/>
    <n v="8"/>
    <x v="4"/>
    <n v="2280"/>
    <n v="0"/>
    <m/>
    <m/>
  </r>
  <r>
    <x v="7"/>
    <x v="0"/>
    <x v="5"/>
    <n v="465142"/>
    <n v="508100567673"/>
    <s v="YOI3"/>
    <s v="BM89"/>
    <x v="1"/>
    <m/>
    <x v="4"/>
    <s v="NÃO"/>
    <x v="1"/>
    <m/>
    <m/>
    <s v="SECRETARIA DE SAUDE"/>
    <s v="33049526 - GUSTAVO DE HOLANDA CARLOS"/>
    <n v="10355962"/>
    <x v="249"/>
    <x v="0"/>
    <x v="1"/>
    <s v="FILTRO DE AR"/>
    <n v="94595"/>
    <d v="2020-08-24T00:00:00"/>
    <n v="8"/>
    <x v="4"/>
    <s v="N/A"/>
    <n v="0"/>
    <m/>
    <m/>
  </r>
  <r>
    <x v="7"/>
    <x v="0"/>
    <x v="5"/>
    <n v="465143"/>
    <n v="508100567673"/>
    <s v="YOM4"/>
    <s v="BM86"/>
    <x v="1"/>
    <m/>
    <x v="4"/>
    <m/>
    <x v="1"/>
    <m/>
    <s v="X"/>
    <s v="SECRETARIA DE SAUDE"/>
    <s v="33049526 - GUSTAVO DE HOLANDA CARLOS"/>
    <n v="10355963"/>
    <x v="250"/>
    <x v="0"/>
    <x v="1"/>
    <s v="FILTER SPONGE ASM_SP"/>
    <n v="200202"/>
    <d v="2020-08-24T00:00:00"/>
    <n v="8"/>
    <x v="4"/>
    <s v="NEW"/>
    <n v="0"/>
    <m/>
    <m/>
  </r>
  <r>
    <x v="7"/>
    <x v="0"/>
    <x v="5"/>
    <n v="465144"/>
    <n v="508100567673"/>
    <s v="YOM4"/>
    <s v="BM86"/>
    <x v="1"/>
    <m/>
    <x v="4"/>
    <m/>
    <x v="1"/>
    <m/>
    <s v="X"/>
    <s v="SECRETARIA DE SAUDE"/>
    <s v="33049526 - GUSTAVO DE HOLANDA CARLOS"/>
    <n v="3818254"/>
    <x v="251"/>
    <x v="0"/>
    <x v="1"/>
    <s v="JOGO DE ESCOVAS DE CARVÃO PARA SOMATON"/>
    <n v="200202"/>
    <d v="2020-08-24T00:00:00"/>
    <n v="8"/>
    <x v="4"/>
    <s v="NEW"/>
    <n v="0"/>
    <m/>
    <m/>
  </r>
  <r>
    <x v="7"/>
    <x v="0"/>
    <x v="5"/>
    <n v="465145"/>
    <n v="508100567673"/>
    <s v="YOM4"/>
    <s v="BM86"/>
    <x v="1"/>
    <m/>
    <x v="4"/>
    <m/>
    <x v="1"/>
    <m/>
    <s v="X"/>
    <s v="SECRETARIA DE SAUDE"/>
    <s v="33049526 - GUSTAVO DE HOLANDA CARLOS"/>
    <n v="3804692"/>
    <x v="252"/>
    <x v="0"/>
    <x v="1"/>
    <s v="CARBON BRUSH SET DATA_S_F"/>
    <n v="200202"/>
    <d v="2020-08-24T00:00:00"/>
    <n v="8"/>
    <x v="4"/>
    <s v="NEW"/>
    <n v="0"/>
    <m/>
    <m/>
  </r>
  <r>
    <x v="7"/>
    <x v="0"/>
    <x v="5"/>
    <n v="465146"/>
    <n v="508100567673"/>
    <s v="YOM4"/>
    <s v="BM86"/>
    <x v="1"/>
    <m/>
    <x v="4"/>
    <s v="NÃO"/>
    <x v="1"/>
    <m/>
    <s v="X"/>
    <s v="SECRETARIA DE SAUDE"/>
    <s v="33049526 - GUSTAVO DE HOLANDA CARLOS"/>
    <n v="3068384"/>
    <x v="253"/>
    <x v="0"/>
    <x v="1"/>
    <s v="FILTER FUER 80 X 80"/>
    <n v="200202"/>
    <d v="2020-08-24T00:00:00"/>
    <n v="8"/>
    <x v="4"/>
    <s v="NEW"/>
    <n v="0"/>
    <m/>
    <m/>
  </r>
  <r>
    <x v="7"/>
    <x v="0"/>
    <x v="5"/>
    <n v="465194"/>
    <n v="508100555717"/>
    <s v="YOM4"/>
    <s v="BM86"/>
    <x v="1"/>
    <m/>
    <x v="4"/>
    <m/>
    <x v="1"/>
    <m/>
    <s v="X"/>
    <s v="RAD RADIOLOGIA DIAGNOSTIC"/>
    <s v="33001882 - ALBERTO BALDUINO RAMBO"/>
    <n v="3866493"/>
    <x v="254"/>
    <x v="0"/>
    <x v="1"/>
    <s v="KLEBEBAND FÜR QUENCHROHR"/>
    <n v="200270"/>
    <d v="2020-08-24T00:00:00"/>
    <n v="8"/>
    <x v="4"/>
    <s v="NEW"/>
    <n v="0"/>
    <m/>
    <m/>
  </r>
  <r>
    <x v="7"/>
    <x v="0"/>
    <x v="5"/>
    <n v="465195"/>
    <n v="508100555717"/>
    <s v="YOM4"/>
    <s v="BM86"/>
    <x v="1"/>
    <m/>
    <x v="4"/>
    <m/>
    <x v="1"/>
    <m/>
    <s v="X"/>
    <s v="RAD RADIOLOGIA DIAGNOSTIC"/>
    <s v="33001882 - ALBERTO BALDUINO RAMBO"/>
    <n v="10100047"/>
    <x v="255"/>
    <x v="0"/>
    <x v="1"/>
    <s v="V CLAMP CLAMPCO 99511-0635"/>
    <n v="200270"/>
    <d v="2020-08-24T00:00:00"/>
    <n v="8"/>
    <x v="4"/>
    <s v="NEW"/>
    <n v="0"/>
    <m/>
    <m/>
  </r>
  <r>
    <x v="7"/>
    <x v="0"/>
    <x v="5"/>
    <n v="465196"/>
    <n v="508100555717"/>
    <s v="YOM4"/>
    <s v="BM86"/>
    <x v="1"/>
    <m/>
    <x v="4"/>
    <m/>
    <x v="1"/>
    <m/>
    <s v="X"/>
    <s v="RAD RADIOLOGIA DIAGNOSTIC"/>
    <s v="33001882 - ALBERTO BALDUINO RAMBO"/>
    <n v="10100047"/>
    <x v="255"/>
    <x v="0"/>
    <x v="1"/>
    <s v="V CLAMP CLAMPCO 99511-0635"/>
    <n v="200270"/>
    <d v="2020-08-24T00:00:00"/>
    <n v="8"/>
    <x v="4"/>
    <s v="NEW"/>
    <n v="0"/>
    <m/>
    <m/>
  </r>
  <r>
    <x v="7"/>
    <x v="0"/>
    <x v="5"/>
    <n v="465197"/>
    <n v="508100555717"/>
    <s v="YOM4"/>
    <s v="BM86"/>
    <x v="1"/>
    <m/>
    <x v="4"/>
    <m/>
    <x v="1"/>
    <m/>
    <s v="X"/>
    <s v="RAD RADIOLOGIA DIAGNOSTIC"/>
    <s v="33001882 - ALBERTO BALDUINO RAMBO"/>
    <n v="10100046"/>
    <x v="256"/>
    <x v="0"/>
    <x v="1"/>
    <s v="ABRAÇADEIRA DE AÇO CLAMPCO 995ML-0236"/>
    <n v="200270"/>
    <d v="2020-08-24T00:00:00"/>
    <n v="8"/>
    <x v="4"/>
    <s v="NEW"/>
    <n v="0"/>
    <m/>
    <m/>
  </r>
  <r>
    <x v="7"/>
    <x v="0"/>
    <x v="5"/>
    <n v="465198"/>
    <n v="508100555717"/>
    <s v="YOM4"/>
    <s v="BM86"/>
    <x v="1"/>
    <m/>
    <x v="4"/>
    <m/>
    <x v="1"/>
    <m/>
    <s v="X"/>
    <s v="RAD RADIOLOGIA DIAGNOSTIC"/>
    <s v="33001882 - ALBERTO BALDUINO RAMBO"/>
    <n v="10100046"/>
    <x v="256"/>
    <x v="0"/>
    <x v="1"/>
    <s v="ABRAÇADEIRA DE AÇO CLAMPCO 995ML-0236"/>
    <n v="200270"/>
    <d v="2020-08-24T00:00:00"/>
    <n v="8"/>
    <x v="4"/>
    <s v="NEW"/>
    <n v="0"/>
    <m/>
    <m/>
  </r>
  <r>
    <x v="7"/>
    <x v="0"/>
    <x v="5"/>
    <n v="465199"/>
    <n v="508100555717"/>
    <s v="YOM4"/>
    <s v="BM86"/>
    <x v="1"/>
    <m/>
    <x v="4"/>
    <m/>
    <x v="1"/>
    <m/>
    <s v="X"/>
    <s v="RAD RADIOLOGIA DIAGNOSTIC"/>
    <s v="33001882 - ALBERTO BALDUINO RAMBO"/>
    <n v="10100050"/>
    <x v="106"/>
    <x v="0"/>
    <x v="1"/>
    <s v="HIGHLOADCLAMPCHAIN NW-40-CC-AS"/>
    <n v="200270"/>
    <d v="2020-08-24T00:00:00"/>
    <n v="8"/>
    <x v="4"/>
    <s v="NEW"/>
    <n v="0"/>
    <m/>
    <m/>
  </r>
  <r>
    <x v="7"/>
    <x v="0"/>
    <x v="5"/>
    <n v="465200"/>
    <n v="508100555717"/>
    <s v="YOM4"/>
    <s v="BM86"/>
    <x v="1"/>
    <m/>
    <x v="4"/>
    <m/>
    <x v="1"/>
    <m/>
    <s v="X"/>
    <s v="RAD RADIOLOGIA DIAGNOSTIC"/>
    <s v="33001882 - ALBERTO BALDUINO RAMBO"/>
    <n v="10100050"/>
    <x v="106"/>
    <x v="0"/>
    <x v="1"/>
    <s v="HIGHLOADCLAMPCHAIN NW-40-CC-AS"/>
    <n v="200270"/>
    <d v="2020-08-24T00:00:00"/>
    <n v="8"/>
    <x v="4"/>
    <s v="NEW"/>
    <n v="0"/>
    <m/>
    <m/>
  </r>
  <r>
    <x v="7"/>
    <x v="0"/>
    <x v="5"/>
    <n v="465201"/>
    <n v="508100555717"/>
    <s v="YOM4"/>
    <s v="BM86"/>
    <x v="1"/>
    <m/>
    <x v="4"/>
    <s v="NÃO"/>
    <x v="1"/>
    <m/>
    <s v="X"/>
    <s v="RAD RADIOLOGIA DIAGNOSTIC"/>
    <s v="33001882 - ALBERTO BALDUINO RAMBO"/>
    <n v="3108094"/>
    <x v="257"/>
    <x v="0"/>
    <x v="1"/>
    <s v="SYPHON SEAL"/>
    <n v="200284"/>
    <d v="2020-08-24T00:00:00"/>
    <n v="8"/>
    <x v="4"/>
    <s v="NEW"/>
    <n v="0"/>
    <m/>
    <m/>
  </r>
  <r>
    <x v="7"/>
    <x v="0"/>
    <x v="5"/>
    <n v="465202"/>
    <n v="508100555717"/>
    <s v="YOM4"/>
    <s v="BM86"/>
    <x v="1"/>
    <m/>
    <x v="4"/>
    <s v="NÃO"/>
    <x v="1"/>
    <m/>
    <s v="X"/>
    <s v="RAD RADIOLOGIA DIAGNOSTIC"/>
    <s v="33001882 - ALBERTO BALDUINO RAMBO"/>
    <n v="3108094"/>
    <x v="257"/>
    <x v="0"/>
    <x v="1"/>
    <s v="SYPHON SEAL"/>
    <n v="200284"/>
    <d v="2020-08-24T00:00:00"/>
    <n v="8"/>
    <x v="4"/>
    <s v="NEW"/>
    <n v="0"/>
    <m/>
    <m/>
  </r>
  <r>
    <x v="7"/>
    <x v="0"/>
    <x v="5"/>
    <n v="465203"/>
    <n v="508100555717"/>
    <s v="YOM4"/>
    <s v="BM86"/>
    <x v="1"/>
    <m/>
    <x v="4"/>
    <m/>
    <x v="1"/>
    <m/>
    <s v="X"/>
    <s v="RAD RADIOLOGIA DIAGNOSTIC"/>
    <s v="33001882 - ALBERTO BALDUINO RAMBO"/>
    <n v="3108094"/>
    <x v="257"/>
    <x v="0"/>
    <x v="1"/>
    <s v="SYPHON SEAL"/>
    <n v="200284"/>
    <d v="2020-08-24T00:00:00"/>
    <n v="8"/>
    <x v="4"/>
    <s v="NEW"/>
    <n v="0"/>
    <m/>
    <m/>
  </r>
  <r>
    <x v="7"/>
    <x v="0"/>
    <x v="5"/>
    <n v="465204"/>
    <n v="508100555717"/>
    <s v="YOM4"/>
    <s v="BM86"/>
    <x v="1"/>
    <m/>
    <x v="4"/>
    <m/>
    <x v="1"/>
    <m/>
    <s v="X"/>
    <s v="RAD RADIOLOGIA DIAGNOSTIC"/>
    <s v="33001882 - ALBERTO BALDUINO RAMBO"/>
    <n v="8396520"/>
    <x v="258"/>
    <x v="0"/>
    <x v="1"/>
    <s v="TAMPA DE AÇO COM PORCA CIRCULAR"/>
    <n v="200270"/>
    <d v="2020-08-24T00:00:00"/>
    <n v="8"/>
    <x v="4"/>
    <s v="NEW"/>
    <n v="0"/>
    <m/>
    <m/>
  </r>
  <r>
    <x v="7"/>
    <x v="0"/>
    <x v="5"/>
    <n v="465205"/>
    <n v="508100555717"/>
    <s v="YOM4"/>
    <s v="BM86"/>
    <x v="1"/>
    <m/>
    <x v="4"/>
    <m/>
    <x v="1"/>
    <m/>
    <s v="X"/>
    <s v="RAD RADIOLOGIA DIAGNOSTIC"/>
    <s v="33001882 - ALBERTO BALDUINO RAMBO"/>
    <n v="10129362"/>
    <x v="115"/>
    <x v="0"/>
    <x v="1"/>
    <s v="Disco ruptura grafito 26psi 65mm NB"/>
    <n v="200270"/>
    <d v="2020-08-24T00:00:00"/>
    <n v="8"/>
    <x v="4"/>
    <s v="NEW"/>
    <n v="0"/>
    <m/>
    <m/>
  </r>
  <r>
    <x v="7"/>
    <x v="0"/>
    <x v="5"/>
    <n v="465206"/>
    <n v="508100555717"/>
    <s v="YOM4"/>
    <s v="BM86"/>
    <x v="1"/>
    <m/>
    <x v="4"/>
    <m/>
    <x v="1"/>
    <m/>
    <s v="X"/>
    <s v="RAD RADIOLOGIA DIAGNOSTIC"/>
    <s v="33001882 - ALBERTO BALDUINO RAMBO"/>
    <n v="10103225"/>
    <x v="259"/>
    <x v="0"/>
    <x v="1"/>
    <s v="OR105 QUENCH VALVE ASSY"/>
    <n v="200270"/>
    <d v="2020-08-24T00:00:00"/>
    <n v="8"/>
    <x v="4"/>
    <s v="NEW"/>
    <n v="0"/>
    <m/>
    <m/>
  </r>
  <r>
    <x v="7"/>
    <x v="0"/>
    <x v="5"/>
    <n v="465207"/>
    <n v="508100555717"/>
    <s v="YOM4"/>
    <s v="BM86"/>
    <x v="1"/>
    <m/>
    <x v="4"/>
    <m/>
    <x v="1"/>
    <m/>
    <s v="X"/>
    <s v="RAD RADIOLOGIA DIAGNOSTIC"/>
    <s v="33001882 - ALBERTO BALDUINO RAMBO"/>
    <n v="10117598"/>
    <x v="260"/>
    <x v="0"/>
    <x v="1"/>
    <s v="MONTAJE ENTRADA SERVICIO"/>
    <n v="200270"/>
    <d v="2020-08-24T00:00:00"/>
    <n v="8"/>
    <x v="4"/>
    <s v="NEW"/>
    <n v="0"/>
    <m/>
    <m/>
  </r>
  <r>
    <x v="7"/>
    <x v="0"/>
    <x v="5"/>
    <n v="465209"/>
    <n v="508100555717"/>
    <s v="YOM4"/>
    <s v="BM86"/>
    <x v="1"/>
    <m/>
    <x v="4"/>
    <m/>
    <x v="1"/>
    <m/>
    <s v="X"/>
    <s v="RAD RADIOLOGIA DIAGNOSTIC"/>
    <s v="33001882 - ALBERTO BALDUINO RAMBO"/>
    <n v="8396496"/>
    <x v="23"/>
    <x v="0"/>
    <x v="1"/>
    <s v="Metal Seal"/>
    <n v="200270"/>
    <d v="2020-08-24T00:00:00"/>
    <n v="8"/>
    <x v="4"/>
    <s v="NEW"/>
    <n v="0"/>
    <m/>
    <m/>
  </r>
  <r>
    <x v="7"/>
    <x v="0"/>
    <x v="5"/>
    <n v="465211"/>
    <n v="508100555717"/>
    <s v="YOM4"/>
    <s v="BM86"/>
    <x v="1"/>
    <m/>
    <x v="4"/>
    <m/>
    <x v="1"/>
    <m/>
    <s v="X"/>
    <s v="RAD RADIOLOGIA DIAGNOSTIC"/>
    <s v="33001882 - ALBERTO BALDUINO RAMBO"/>
    <n v="10098624"/>
    <x v="22"/>
    <x v="0"/>
    <x v="1"/>
    <s v="VENT WARN LABEL"/>
    <n v="200284"/>
    <d v="2020-08-24T00:00:00"/>
    <n v="8"/>
    <x v="4"/>
    <s v="NEW"/>
    <n v="0"/>
    <m/>
    <m/>
  </r>
  <r>
    <x v="7"/>
    <x v="0"/>
    <x v="5"/>
    <n v="465212"/>
    <n v="508100555717"/>
    <s v="YOM4"/>
    <s v="BM86"/>
    <x v="1"/>
    <m/>
    <x v="4"/>
    <m/>
    <x v="1"/>
    <m/>
    <s v="X"/>
    <s v="RAD RADIOLOGIA DIAGNOSTIC"/>
    <s v="33001882 - ALBERTO BALDUINO RAMBO"/>
    <n v="10098624"/>
    <x v="22"/>
    <x v="0"/>
    <x v="1"/>
    <s v="VENT WARN LABEL"/>
    <n v="200284"/>
    <d v="2020-08-24T00:00:00"/>
    <n v="8"/>
    <x v="4"/>
    <s v="NEW"/>
    <n v="0"/>
    <m/>
    <m/>
  </r>
  <r>
    <x v="7"/>
    <x v="0"/>
    <x v="5"/>
    <n v="465213"/>
    <n v="508100555717"/>
    <s v="YOM4"/>
    <s v="BM86"/>
    <x v="1"/>
    <m/>
    <x v="4"/>
    <m/>
    <x v="1"/>
    <m/>
    <s v="X"/>
    <s v="RAD RADIOLOGIA DIAGNOSTIC"/>
    <s v="33001882 - ALBERTO BALDUINO RAMBO"/>
    <n v="10098624"/>
    <x v="22"/>
    <x v="0"/>
    <x v="1"/>
    <s v="VENT WARN LABEL"/>
    <n v="200284"/>
    <d v="2020-08-24T00:00:00"/>
    <n v="8"/>
    <x v="4"/>
    <s v="NEW"/>
    <n v="0"/>
    <m/>
    <m/>
  </r>
  <r>
    <x v="7"/>
    <x v="0"/>
    <x v="5"/>
    <n v="465214"/>
    <n v="508100555717"/>
    <s v="YOM4"/>
    <s v="BM86"/>
    <x v="1"/>
    <m/>
    <x v="4"/>
    <m/>
    <x v="1"/>
    <m/>
    <s v="X"/>
    <s v="RAD RADIOLOGIA DIAGNOSTIC"/>
    <s v="33001882 - ALBERTO BALDUINO RAMBO"/>
    <n v="10098624"/>
    <x v="22"/>
    <x v="0"/>
    <x v="1"/>
    <s v="VENT WARN LABEL"/>
    <n v="200284"/>
    <d v="2020-08-24T00:00:00"/>
    <n v="8"/>
    <x v="4"/>
    <s v="NEW"/>
    <n v="0"/>
    <m/>
    <m/>
  </r>
  <r>
    <x v="7"/>
    <x v="0"/>
    <x v="5"/>
    <n v="465216"/>
    <n v="508100555717"/>
    <s v="YOM4"/>
    <s v="BM86"/>
    <x v="1"/>
    <m/>
    <x v="4"/>
    <m/>
    <x v="1"/>
    <m/>
    <s v="X"/>
    <s v="RAD RADIOLOGIA DIAGNOSTIC"/>
    <s v="33001882 - ALBERTO BALDUINO RAMBO"/>
    <n v="10113272"/>
    <x v="261"/>
    <x v="0"/>
    <x v="1"/>
    <s v="FIBREWASHERSMALL &gt;½"/>
    <n v="200270"/>
    <d v="2020-08-24T00:00:00"/>
    <n v="8"/>
    <x v="4"/>
    <s v="NEW"/>
    <n v="0"/>
    <m/>
    <m/>
  </r>
  <r>
    <x v="7"/>
    <x v="0"/>
    <x v="5"/>
    <n v="465217"/>
    <n v="508100555717"/>
    <s v="YOM4"/>
    <s v="BM86"/>
    <x v="1"/>
    <m/>
    <x v="4"/>
    <m/>
    <x v="1"/>
    <m/>
    <m/>
    <s v="RAD RADIOLOGIA DIAGNOSTIC"/>
    <s v="33001882 - ALBERTO BALDUINO RAMBO"/>
    <n v="10113277"/>
    <x v="262"/>
    <x v="0"/>
    <x v="1"/>
    <s v="HOSE NUT &gt;½"/>
    <n v="200270"/>
    <d v="2020-08-24T00:00:00"/>
    <n v="8"/>
    <x v="4"/>
    <s v="NEW"/>
    <n v="0"/>
    <m/>
    <m/>
  </r>
  <r>
    <x v="7"/>
    <x v="0"/>
    <x v="5"/>
    <n v="465218"/>
    <n v="508100555717"/>
    <s v="YOM4"/>
    <s v="BM86"/>
    <x v="1"/>
    <m/>
    <x v="4"/>
    <m/>
    <x v="1"/>
    <m/>
    <s v="X"/>
    <s v="RAD RADIOLOGIA DIAGNOSTIC"/>
    <s v="33001882 - ALBERTO BALDUINO RAMBO"/>
    <n v="10113275"/>
    <x v="263"/>
    <x v="0"/>
    <x v="1"/>
    <s v="SPLIT RING &gt;½"/>
    <n v="200270"/>
    <d v="2020-08-24T00:00:00"/>
    <n v="8"/>
    <x v="4"/>
    <s v="NEW"/>
    <n v="0"/>
    <m/>
    <m/>
  </r>
  <r>
    <x v="7"/>
    <x v="0"/>
    <x v="5"/>
    <n v="465219"/>
    <n v="508100555717"/>
    <s v="YOM4"/>
    <s v="BM86"/>
    <x v="1"/>
    <m/>
    <x v="4"/>
    <m/>
    <x v="1"/>
    <m/>
    <s v="X"/>
    <s v="RAD RADIOLOGIA DIAGNOSTIC"/>
    <s v="33001882 - ALBERTO BALDUINO RAMBO"/>
    <n v="10100140"/>
    <x v="116"/>
    <x v="0"/>
    <x v="1"/>
    <s v="Silicon O Ring BS236"/>
    <n v="200270"/>
    <d v="2020-08-24T00:00:00"/>
    <n v="8"/>
    <x v="4"/>
    <s v="NEW"/>
    <n v="0"/>
    <m/>
    <m/>
  </r>
  <r>
    <x v="7"/>
    <x v="0"/>
    <x v="5"/>
    <n v="465220"/>
    <n v="508100555717"/>
    <s v="YOM4"/>
    <s v="BM86"/>
    <x v="1"/>
    <m/>
    <x v="4"/>
    <m/>
    <x v="1"/>
    <m/>
    <s v="X"/>
    <s v="RAD RADIOLOGIA DIAGNOSTIC"/>
    <s v="33001882 - ALBERTO BALDUINO RAMBO"/>
    <n v="10100171"/>
    <x v="264"/>
    <x v="0"/>
    <x v="1"/>
    <s v="NW40 High Load Seal"/>
    <n v="200270"/>
    <d v="2020-08-24T00:00:00"/>
    <n v="8"/>
    <x v="4"/>
    <s v="NEW"/>
    <n v="0"/>
    <m/>
    <m/>
  </r>
  <r>
    <x v="7"/>
    <x v="0"/>
    <x v="5"/>
    <n v="465221"/>
    <n v="508100555717"/>
    <s v="YOM4"/>
    <s v="BM86"/>
    <x v="1"/>
    <m/>
    <x v="4"/>
    <m/>
    <x v="1"/>
    <m/>
    <s v="X"/>
    <s v="RAD RADIOLOGIA DIAGNOSTIC"/>
    <s v="33001882 - ALBERTO BALDUINO RAMBO"/>
    <n v="10100171"/>
    <x v="264"/>
    <x v="0"/>
    <x v="1"/>
    <s v="NW40 High Load Seal"/>
    <n v="200270"/>
    <d v="2020-08-24T00:00:00"/>
    <n v="8"/>
    <x v="4"/>
    <s v="NEW"/>
    <n v="0"/>
    <m/>
    <m/>
  </r>
  <r>
    <x v="7"/>
    <x v="0"/>
    <x v="5"/>
    <n v="465223"/>
    <n v="508100555717"/>
    <s v="YOM4"/>
    <s v="BM86"/>
    <x v="1"/>
    <m/>
    <x v="4"/>
    <m/>
    <x v="1"/>
    <m/>
    <s v="X"/>
    <s v="RAD RADIOLOGIA DIAGNOSTIC"/>
    <s v="33001882 - ALBERTO BALDUINO RAMBO"/>
    <n v="10613998"/>
    <x v="265"/>
    <x v="1"/>
    <x v="1"/>
    <n v="10613998"/>
    <n v="200270"/>
    <d v="2020-08-24T00:00:00"/>
    <n v="8"/>
    <x v="4"/>
    <s v="NEW"/>
    <n v="0"/>
    <m/>
    <m/>
  </r>
  <r>
    <x v="7"/>
    <x v="0"/>
    <x v="5"/>
    <n v="465224"/>
    <n v="508100555717"/>
    <s v="YOM4"/>
    <s v="BM86"/>
    <x v="1"/>
    <m/>
    <x v="4"/>
    <m/>
    <x v="1"/>
    <m/>
    <s v="X"/>
    <s v="RAD RADIOLOGIA DIAGNOSTIC"/>
    <s v="33001882 - ALBERTO BALDUINO RAMBO"/>
    <n v="10613997"/>
    <x v="266"/>
    <x v="1"/>
    <x v="1"/>
    <s v="Placa sup. OR105 Perspex"/>
    <n v="200270"/>
    <d v="2020-08-24T00:00:00"/>
    <n v="8"/>
    <x v="4"/>
    <s v="NEW"/>
    <n v="0"/>
    <m/>
    <m/>
  </r>
  <r>
    <x v="7"/>
    <x v="0"/>
    <x v="5"/>
    <n v="465225"/>
    <n v="508100555717"/>
    <s v="YOM4"/>
    <s v="BM86"/>
    <x v="1"/>
    <m/>
    <x v="4"/>
    <m/>
    <x v="1"/>
    <m/>
    <s v="X"/>
    <s v="RAD RADIOLOGIA DIAGNOSTIC"/>
    <s v="33001882 - ALBERTO BALDUINO RAMBO"/>
    <n v="10613996"/>
    <x v="267"/>
    <x v="1"/>
    <x v="1"/>
    <s v="OR98 Plexiglas obere Platte"/>
    <n v="200270"/>
    <d v="2020-08-24T00:00:00"/>
    <n v="8"/>
    <x v="4"/>
    <s v="NEW"/>
    <n v="0"/>
    <m/>
    <m/>
  </r>
  <r>
    <x v="7"/>
    <x v="0"/>
    <x v="5"/>
    <n v="465226"/>
    <n v="508100555717"/>
    <s v="YOM4"/>
    <s v="BM86"/>
    <x v="1"/>
    <m/>
    <x v="4"/>
    <m/>
    <x v="1"/>
    <m/>
    <s v="X"/>
    <s v="RAD RADIOLOGIA DIAGNOSTIC"/>
    <s v="33001882 - ALBERTO BALDUINO RAMBO"/>
    <n v="10621769"/>
    <x v="268"/>
    <x v="1"/>
    <x v="1"/>
    <s v="MAGNET INSPECTION CAMERA"/>
    <n v="200270"/>
    <d v="2020-08-24T00:00:00"/>
    <n v="8"/>
    <x v="4"/>
    <s v="NEW"/>
    <n v="0"/>
    <m/>
    <m/>
  </r>
  <r>
    <x v="7"/>
    <x v="0"/>
    <x v="5"/>
    <n v="465228"/>
    <n v="508100555717"/>
    <s v="YOM4"/>
    <s v="BM86"/>
    <x v="1"/>
    <m/>
    <x v="4"/>
    <s v="SIM"/>
    <x v="0"/>
    <m/>
    <s v="X"/>
    <s v="RAD RADIOLOGIA DIAGNOSTIC"/>
    <s v="33001882 - ALBERTO BALDUINO RAMBO"/>
    <n v="3861197"/>
    <x v="269"/>
    <x v="1"/>
    <x v="0"/>
    <s v="ERDU-Testload III     ZO1"/>
    <n v="200270"/>
    <d v="2020-08-24T00:00:00"/>
    <n v="8"/>
    <x v="4"/>
    <s v="*S2161*"/>
    <n v="0"/>
    <m/>
    <m/>
  </r>
  <r>
    <x v="7"/>
    <x v="0"/>
    <x v="5"/>
    <n v="465229"/>
    <n v="508100555717"/>
    <s v="YOM4"/>
    <s v="BM86"/>
    <x v="1"/>
    <m/>
    <x v="4"/>
    <m/>
    <x v="1"/>
    <m/>
    <s v="X"/>
    <s v="RAD RADIOLOGIA DIAGNOSTIC"/>
    <s v="33001882 - ALBERTO BALDUINO RAMBO"/>
    <n v="10125960"/>
    <x v="270"/>
    <x v="1"/>
    <x v="1"/>
    <s v="AXXESS 60 ETL A CABLE MSUP"/>
    <n v="200270"/>
    <d v="2020-08-24T00:00:00"/>
    <n v="8"/>
    <x v="4"/>
    <s v="NEW"/>
    <n v="0"/>
    <m/>
    <m/>
  </r>
  <r>
    <x v="7"/>
    <x v="0"/>
    <x v="5"/>
    <n v="465231"/>
    <n v="508100555717"/>
    <s v="YOM4"/>
    <s v="BM86"/>
    <x v="1"/>
    <m/>
    <x v="4"/>
    <m/>
    <x v="1"/>
    <m/>
    <s v="X"/>
    <s v="RAD RADIOLOGIA DIAGNOSTIC"/>
    <s v="33001882 - ALBERTO BALDUINO RAMBO"/>
    <n v="10547167"/>
    <x v="271"/>
    <x v="1"/>
    <x v="1"/>
    <s v="DISCO DU 500GB USB 5k 2.5&quot; Ext.   =!="/>
    <n v="200270"/>
    <d v="2020-08-24T00:00:00"/>
    <n v="8"/>
    <x v="4"/>
    <s v="NEW"/>
    <n v="0"/>
    <m/>
    <m/>
  </r>
  <r>
    <x v="3"/>
    <x v="0"/>
    <x v="3"/>
    <n v="465455"/>
    <n v="508100536557"/>
    <s v="YOM4"/>
    <s v="BM86"/>
    <x v="1"/>
    <m/>
    <x v="4"/>
    <s v="NÃO"/>
    <x v="1"/>
    <m/>
    <s v="X"/>
    <s v="CLINICA RADIOLOGICA CARID"/>
    <s v="33090913 - VICTOR RAONE DA SILVA ESPINDULA"/>
    <n v="10022070"/>
    <x v="65"/>
    <x v="0"/>
    <x v="1"/>
    <s v="Juego cable bowden"/>
    <n v="200250"/>
    <d v="2020-08-24T00:00:00"/>
    <n v="8"/>
    <x v="4"/>
    <s v="NEW"/>
    <n v="0"/>
    <m/>
    <m/>
  </r>
  <r>
    <x v="3"/>
    <x v="0"/>
    <x v="3"/>
    <n v="465456"/>
    <n v="508100536557"/>
    <s v="YOM4"/>
    <s v="BM86"/>
    <x v="1"/>
    <m/>
    <x v="4"/>
    <m/>
    <x v="1"/>
    <m/>
    <s v="X"/>
    <s v="CLINICA RADIOLOGICA CARID"/>
    <s v="33090913 - VICTOR RAONE DA SILVA ESPINDULA"/>
    <n v="10397688"/>
    <x v="66"/>
    <x v="0"/>
    <x v="1"/>
    <s v="Bremshebel kompl. silber"/>
    <n v="200250"/>
    <d v="2020-08-24T00:00:00"/>
    <n v="8"/>
    <x v="4"/>
    <s v="NEW"/>
    <n v="0"/>
    <m/>
    <m/>
  </r>
  <r>
    <x v="3"/>
    <x v="0"/>
    <x v="3"/>
    <n v="465457"/>
    <n v="508100536557"/>
    <s v="YOM4"/>
    <s v="BM86"/>
    <x v="1"/>
    <m/>
    <x v="4"/>
    <m/>
    <x v="1"/>
    <m/>
    <s v="X"/>
    <s v="CLINICA RADIOLOGICA CARID"/>
    <s v="33090913 - VICTOR RAONE DA SILVA ESPINDULA"/>
    <n v="10168006"/>
    <x v="132"/>
    <x v="0"/>
    <x v="1"/>
    <s v="Z-Bremse"/>
    <n v="200250"/>
    <d v="2020-08-24T00:00:00"/>
    <n v="8"/>
    <x v="4"/>
    <s v="NEW"/>
    <n v="0"/>
    <m/>
    <m/>
  </r>
  <r>
    <x v="3"/>
    <x v="0"/>
    <x v="3"/>
    <n v="465458"/>
    <n v="508100536557"/>
    <s v="YOM4"/>
    <s v="BM86"/>
    <x v="1"/>
    <m/>
    <x v="4"/>
    <m/>
    <x v="1"/>
    <m/>
    <s v="X"/>
    <s v="CLINICA RADIOLOGICA CARID"/>
    <s v="33090913 - VICTOR RAONE DA SILVA ESPINDULA"/>
    <n v="10397783"/>
    <x v="133"/>
    <x v="0"/>
    <x v="1"/>
    <s v="TORSION SHAFT"/>
    <n v="200250"/>
    <d v="2020-08-24T00:00:00"/>
    <n v="8"/>
    <x v="4"/>
    <s v="NEW"/>
    <n v="0"/>
    <m/>
    <m/>
  </r>
  <r>
    <x v="3"/>
    <x v="0"/>
    <x v="3"/>
    <n v="465459"/>
    <n v="508100536557"/>
    <s v="YOM4"/>
    <s v="BM86"/>
    <x v="1"/>
    <m/>
    <x v="4"/>
    <m/>
    <x v="1"/>
    <m/>
    <s v="X"/>
    <s v="CLINICA RADIOLOGICA CARID"/>
    <s v="33090913 - VICTOR RAONE DA SILVA ESPINDULA"/>
    <n v="10397780"/>
    <x v="62"/>
    <x v="0"/>
    <x v="1"/>
    <s v="Freno X: freno izq.de la mesa i"/>
    <n v="200250"/>
    <d v="2020-08-24T00:00:00"/>
    <n v="8"/>
    <x v="4"/>
    <s v="NEW"/>
    <n v="0"/>
    <m/>
    <m/>
  </r>
  <r>
    <x v="3"/>
    <x v="0"/>
    <x v="3"/>
    <n v="465684"/>
    <n v="508100565545"/>
    <s v="YOM4"/>
    <s v="BM86"/>
    <x v="1"/>
    <m/>
    <x v="4"/>
    <m/>
    <x v="1"/>
    <m/>
    <s v="X"/>
    <s v="CANS DIAGNOSTICOS LTDA."/>
    <s v="33006429 - CLAUDIO BRAGANCA VERONEZ"/>
    <n v="11061969"/>
    <x v="245"/>
    <x v="1"/>
    <x v="1"/>
    <s v="MEMORY-CARD 32GB SD-Card   =!="/>
    <n v="200215"/>
    <d v="2020-08-24T00:00:00"/>
    <n v="8"/>
    <x v="4"/>
    <s v="NEW"/>
    <n v="0"/>
    <m/>
    <m/>
  </r>
  <r>
    <x v="3"/>
    <x v="0"/>
    <x v="3"/>
    <n v="465685"/>
    <n v="508100565545"/>
    <s v="YOM4"/>
    <s v="BM86"/>
    <x v="1"/>
    <m/>
    <x v="4"/>
    <m/>
    <x v="1"/>
    <m/>
    <s v="X"/>
    <s v="CANS DIAGNOSTICOS LTDA."/>
    <s v="33006429 - CLAUDIO BRAGANCA VERONEZ"/>
    <n v="11061969"/>
    <x v="245"/>
    <x v="1"/>
    <x v="1"/>
    <s v="MEMORY-CARD 32GB SD-Card   =!="/>
    <n v="200215"/>
    <d v="2020-08-24T00:00:00"/>
    <n v="8"/>
    <x v="4"/>
    <s v="NEW"/>
    <n v="0"/>
    <m/>
    <m/>
  </r>
  <r>
    <x v="3"/>
    <x v="0"/>
    <x v="3"/>
    <n v="465686"/>
    <n v="508100565545"/>
    <s v="YOM4"/>
    <s v="BM86"/>
    <x v="1"/>
    <m/>
    <x v="4"/>
    <m/>
    <x v="1"/>
    <m/>
    <s v="X"/>
    <s v="CANS DIAGNOSTICOS LTDA."/>
    <s v="33006429 - CLAUDIO BRAGANCA VERONEZ"/>
    <n v="11061968"/>
    <x v="246"/>
    <x v="1"/>
    <x v="1"/>
    <s v="Kartenleser USB 3.0 f. SD/microSD   =!="/>
    <n v="200215"/>
    <d v="2020-08-24T00:00:00"/>
    <n v="8"/>
    <x v="4"/>
    <s v="NEW"/>
    <n v="0"/>
    <m/>
    <m/>
  </r>
  <r>
    <x v="7"/>
    <x v="0"/>
    <x v="5"/>
    <n v="465898"/>
    <n v="508100554780"/>
    <s v="YOM4"/>
    <s v="BM86"/>
    <x v="1"/>
    <m/>
    <x v="4"/>
    <s v="NÃO"/>
    <x v="1"/>
    <m/>
    <s v="X"/>
    <s v="MUNICIPIO DE FORTALEZA SE"/>
    <s v="33054305 - THIAGO JOSE PIERRE TAVARES"/>
    <n v="10143169"/>
    <x v="272"/>
    <x v="0"/>
    <x v="1"/>
    <s v="SRS-ROUTERKIT DSL PPPOE"/>
    <n v="200283"/>
    <d v="2020-08-24T00:00:00"/>
    <n v="8"/>
    <x v="4"/>
    <n v="35057"/>
    <n v="0"/>
    <m/>
    <m/>
  </r>
  <r>
    <x v="9"/>
    <x v="0"/>
    <x v="0"/>
    <n v="465990"/>
    <n v="508100568656"/>
    <s v="YOM4"/>
    <s v="BM86"/>
    <x v="0"/>
    <d v="2020-08-27T00:00:00"/>
    <x v="0"/>
    <s v="SIM"/>
    <x v="0"/>
    <m/>
    <s v="X"/>
    <s v="DIAGNOSTICOS DA AMERICA S"/>
    <s v="33090317 - DANIEL BARBALAT QUEIROZ"/>
    <n v="10131483"/>
    <x v="273"/>
    <x v="0"/>
    <x v="0"/>
    <s v="HEAD MATRIX COIL"/>
    <n v="200220"/>
    <d v="2020-08-24T00:00:00"/>
    <n v="8"/>
    <x v="4"/>
    <s v="NS4693"/>
    <n v="132584"/>
    <d v="2020-08-27T00:00:00"/>
    <m/>
  </r>
  <r>
    <x v="10"/>
    <x v="1"/>
    <x v="5"/>
    <n v="466124"/>
    <n v="508100569014"/>
    <s v="YOI3"/>
    <s v="BM84"/>
    <x v="1"/>
    <m/>
    <x v="4"/>
    <s v="NÃO"/>
    <x v="1"/>
    <m/>
    <m/>
    <s v="LABORATORIO CEDRO LTDA."/>
    <s v="33054838 - GABRIELA SILVA SOARES NAKAYAMA"/>
    <n v="10719397"/>
    <x v="274"/>
    <x v="0"/>
    <x v="1"/>
    <s v="NO-BREAK 1,5 KVA BIV/115"/>
    <n v="94634"/>
    <d v="2020-08-24T00:00:00"/>
    <n v="8"/>
    <x v="4"/>
    <s v="N/A"/>
    <n v="0"/>
    <m/>
    <m/>
  </r>
  <r>
    <x v="1"/>
    <x v="0"/>
    <x v="1"/>
    <n v="466492"/>
    <n v="508100571790"/>
    <s v="YOM4"/>
    <s v="BM86"/>
    <x v="0"/>
    <d v="2020-08-31T00:00:00"/>
    <x v="3"/>
    <m/>
    <x v="1"/>
    <m/>
    <s v="X"/>
    <s v="IRMANDADE DA SANTA CASA D"/>
    <s v="33835736 - da Silva Lima José Amaro"/>
    <n v="3769374"/>
    <x v="275"/>
    <x v="0"/>
    <x v="1"/>
    <s v="CCD Compact-optics   (II23)"/>
    <n v="200266"/>
    <d v="2020-08-24T00:00:00"/>
    <n v="8"/>
    <x v="4"/>
    <s v="NS12394444"/>
    <n v="0"/>
    <m/>
    <m/>
  </r>
  <r>
    <x v="1"/>
    <x v="0"/>
    <x v="1"/>
    <n v="466493"/>
    <n v="508100571790"/>
    <s v="YOM4"/>
    <s v="BM86"/>
    <x v="1"/>
    <d v="2020-08-31T00:00:00"/>
    <x v="1"/>
    <m/>
    <x v="1"/>
    <m/>
    <s v="X"/>
    <s v="IRMANDADE DA SANTA CASA D"/>
    <s v="33835736 - da Silva Lima José Amaro"/>
    <n v="3099350"/>
    <x v="276"/>
    <x v="0"/>
    <x v="1"/>
    <s v="SG cable"/>
    <n v="200266"/>
    <d v="2020-08-24T00:00:00"/>
    <n v="8"/>
    <x v="4"/>
    <s v="NEW"/>
    <n v="0"/>
    <m/>
    <m/>
  </r>
  <r>
    <x v="5"/>
    <x v="1"/>
    <x v="4"/>
    <n v="466519"/>
    <n v="508100571455"/>
    <s v="YOM4"/>
    <s v="BM86"/>
    <x v="1"/>
    <m/>
    <x v="4"/>
    <s v="NÃO"/>
    <x v="1"/>
    <m/>
    <s v="X"/>
    <s v="LABORATORIO DE PATOLOGIA"/>
    <s v="33052772 - ADRIANA PAULA FERREIRA"/>
    <n v="11075805"/>
    <x v="277"/>
    <x v="0"/>
    <x v="1"/>
    <s v="SP SENSOR BAFFLE REACT RING"/>
    <n v="200210"/>
    <d v="2020-08-24T00:00:00"/>
    <n v="8"/>
    <x v="4"/>
    <s v="NEW"/>
    <n v="0"/>
    <m/>
    <m/>
  </r>
  <r>
    <x v="7"/>
    <x v="0"/>
    <x v="5"/>
    <n v="466524"/>
    <n v="508100560351"/>
    <s v="YOM4"/>
    <s v="BM86"/>
    <x v="1"/>
    <m/>
    <x v="4"/>
    <s v="NÃO"/>
    <x v="1"/>
    <m/>
    <s v="X"/>
    <s v="HOSPITAL DO TRICENTENARIO"/>
    <s v="33090656 - GABRIEL DE SOUSA"/>
    <n v="7413888"/>
    <x v="278"/>
    <x v="0"/>
    <x v="1"/>
    <s v="Lámpara pa indicador de radiación"/>
    <n v="200218"/>
    <d v="2020-08-24T00:00:00"/>
    <n v="8"/>
    <x v="4"/>
    <s v="NEW"/>
    <n v="0"/>
    <m/>
    <m/>
  </r>
  <r>
    <x v="5"/>
    <x v="1"/>
    <x v="4"/>
    <n v="466675"/>
    <n v="508100572151"/>
    <s v="YOM4"/>
    <s v="BM86"/>
    <x v="0"/>
    <d v="2020-08-31T00:00:00"/>
    <x v="0"/>
    <s v="SIM"/>
    <x v="0"/>
    <m/>
    <s v="X"/>
    <s v="DIAGNOSTICOS DA AMERICA S"/>
    <s v="33833827 - Nascimento Junior Orlando"/>
    <n v="10479489"/>
    <x v="223"/>
    <x v="0"/>
    <x v="0"/>
    <s v="WITH CE SENSOR MONOPUMP"/>
    <n v="200238"/>
    <d v="2020-08-24T00:00:00"/>
    <n v="8"/>
    <x v="4"/>
    <s v="SS12200100002"/>
    <n v="0"/>
    <m/>
    <m/>
  </r>
  <r>
    <x v="1"/>
    <x v="0"/>
    <x v="1"/>
    <n v="466680"/>
    <n v="508100571689"/>
    <s v="YOM4"/>
    <s v="BM86"/>
    <x v="1"/>
    <m/>
    <x v="4"/>
    <s v="NÃO"/>
    <x v="1"/>
    <m/>
    <s v="X"/>
    <s v="MAGNA COMENDADOR DIAGNOST"/>
    <s v="33090324 - SALVADOR RICARDO FRANCISCO"/>
    <n v="11061878"/>
    <x v="279"/>
    <x v="0"/>
    <x v="1"/>
    <s v="DRIVE;DVD-REC. DV-W5600S bk   =!="/>
    <n v="200276"/>
    <d v="2020-08-24T00:00:00"/>
    <n v="8"/>
    <x v="4"/>
    <s v="NEW"/>
    <n v="0"/>
    <m/>
    <m/>
  </r>
  <r>
    <x v="5"/>
    <x v="0"/>
    <x v="4"/>
    <n v="466839"/>
    <n v="508100572285"/>
    <s v="YOM4"/>
    <s v="BM86"/>
    <x v="1"/>
    <m/>
    <x v="4"/>
    <s v="SIM"/>
    <x v="0"/>
    <m/>
    <m/>
    <s v="CLINICA DE MAMOGRAFIA DE"/>
    <s v="33090832 - YGOR PEREIRA BORGONOVE"/>
    <n v="11061932"/>
    <x v="280"/>
    <x v="0"/>
    <x v="0"/>
    <s v="AWS-IS-WH-V6"/>
    <n v="200198"/>
    <d v="2020-08-24T00:00:00"/>
    <n v="8"/>
    <x v="4"/>
    <n v="1312"/>
    <n v="0"/>
    <m/>
    <m/>
  </r>
  <r>
    <x v="10"/>
    <x v="1"/>
    <x v="5"/>
    <n v="466844"/>
    <n v="508100571223"/>
    <s v="YOM4"/>
    <s v="BM86"/>
    <x v="1"/>
    <m/>
    <x v="4"/>
    <s v="NÃO"/>
    <x v="1"/>
    <m/>
    <s v="X"/>
    <s v="ASSOCIACAO DAS PIONEIRAS"/>
    <s v="33051798 - MAURICI FERREIRA DE ABREU"/>
    <n v="11311719"/>
    <x v="281"/>
    <x v="0"/>
    <x v="1"/>
    <n v="11311719"/>
    <n v="200247"/>
    <d v="2020-08-24T00:00:00"/>
    <n v="8"/>
    <x v="4"/>
    <s v="NEW"/>
    <n v="0"/>
    <m/>
    <m/>
  </r>
  <r>
    <x v="10"/>
    <x v="1"/>
    <x v="5"/>
    <n v="466845"/>
    <n v="508100571223"/>
    <s v="YOM4"/>
    <s v="BM86"/>
    <x v="1"/>
    <m/>
    <x v="4"/>
    <m/>
    <x v="1"/>
    <m/>
    <m/>
    <s v="ASSOCIACAO DAS PIONEIRAS"/>
    <s v="33051798 - MAURICI FERREIRA DE ABREU"/>
    <n v="11311720"/>
    <x v="282"/>
    <x v="0"/>
    <x v="1"/>
    <s v="TUBE, SILICON 2.0 * 1.0"/>
    <n v="200247"/>
    <d v="2020-08-24T00:00:00"/>
    <n v="8"/>
    <x v="4"/>
    <s v="NEW"/>
    <n v="0"/>
    <m/>
    <m/>
  </r>
  <r>
    <x v="7"/>
    <x v="1"/>
    <x v="5"/>
    <n v="466857"/>
    <n v="508100572421"/>
    <s v="YOM4"/>
    <s v="BM86"/>
    <x v="1"/>
    <m/>
    <x v="4"/>
    <s v="SIM"/>
    <x v="0"/>
    <m/>
    <s v="X"/>
    <s v="LABORATORIO MARCELO MAGAL"/>
    <s v="33044724 - DJALMA DE OLIVEIRA ARAUJO NETO"/>
    <n v="11075630"/>
    <x v="283"/>
    <x v="0"/>
    <x v="0"/>
    <s v="SP MOTOR ASSY HORIZONTAL"/>
    <n v="200216"/>
    <d v="2020-08-24T00:00:00"/>
    <n v="8"/>
    <x v="4"/>
    <s v="NEW"/>
    <n v="0"/>
    <m/>
    <m/>
  </r>
  <r>
    <x v="7"/>
    <x v="1"/>
    <x v="5"/>
    <n v="466861"/>
    <n v="508100572490"/>
    <s v="YOM4"/>
    <s v="BM86"/>
    <x v="0"/>
    <d v="2020-08-26T00:00:00"/>
    <x v="3"/>
    <m/>
    <x v="1"/>
    <m/>
    <s v="X"/>
    <s v="DIAGNOSTICOS DA AMERICA S"/>
    <s v="33044724 - DJALMA DE OLIVEIRA ARAUJO NETO"/>
    <n v="10802809"/>
    <x v="284"/>
    <x v="0"/>
    <x v="1"/>
    <s v="SERVICE KIT, PCA PHOTOMETER CONTROL"/>
    <n v="200223"/>
    <d v="2020-08-24T00:00:00"/>
    <n v="8"/>
    <x v="4"/>
    <s v="NEW"/>
    <n v="0"/>
    <m/>
    <m/>
  </r>
  <r>
    <x v="4"/>
    <x v="1"/>
    <x v="2"/>
    <n v="466876"/>
    <n v="508200132054"/>
    <s v="YOM4"/>
    <s v="BM86"/>
    <x v="0"/>
    <d v="2020-08-27T00:00:00"/>
    <x v="3"/>
    <s v="NÃO"/>
    <x v="1"/>
    <m/>
    <s v="X"/>
    <s v="ASSOCIACAO FUNDO DE INCEN"/>
    <s v="33044801 - RAFAEL NARCISO JURAITI"/>
    <n v="10309445"/>
    <x v="41"/>
    <x v="0"/>
    <x v="1"/>
    <s v="ANEL VEDACAO"/>
    <n v="200257"/>
    <d v="2020-08-24T00:00:00"/>
    <n v="8"/>
    <x v="4"/>
    <s v="NEW"/>
    <n v="0"/>
    <m/>
    <m/>
  </r>
  <r>
    <x v="4"/>
    <x v="1"/>
    <x v="2"/>
    <n v="466877"/>
    <n v="508200132054"/>
    <s v="YOM4"/>
    <s v="BM86"/>
    <x v="0"/>
    <d v="2020-08-27T00:00:00"/>
    <x v="3"/>
    <m/>
    <x v="1"/>
    <m/>
    <s v="X"/>
    <s v="ASSOCIACAO FUNDO DE INCEN"/>
    <s v="33044801 - RAFAEL NARCISO JURAITI"/>
    <n v="10309445"/>
    <x v="41"/>
    <x v="0"/>
    <x v="1"/>
    <s v="ANEL VEDACAO"/>
    <n v="200257"/>
    <d v="2020-08-24T00:00:00"/>
    <n v="8"/>
    <x v="4"/>
    <s v="NEW"/>
    <n v="0"/>
    <m/>
    <m/>
  </r>
  <r>
    <x v="4"/>
    <x v="1"/>
    <x v="2"/>
    <n v="466878"/>
    <n v="508200132054"/>
    <s v="YOM4"/>
    <s v="BM86"/>
    <x v="1"/>
    <m/>
    <x v="4"/>
    <m/>
    <x v="1"/>
    <m/>
    <s v="X"/>
    <s v="ASSOCIACAO FUNDO DE INCEN"/>
    <s v="33044801 - RAFAEL NARCISO JURAITI"/>
    <n v="10309445"/>
    <x v="41"/>
    <x v="0"/>
    <x v="1"/>
    <s v="ANEL VEDACAO"/>
    <n v="200257"/>
    <d v="2020-08-24T00:00:00"/>
    <n v="8"/>
    <x v="4"/>
    <s v="NEW"/>
    <n v="0"/>
    <m/>
    <m/>
  </r>
  <r>
    <x v="4"/>
    <x v="1"/>
    <x v="2"/>
    <n v="466879"/>
    <n v="508200132054"/>
    <s v="YOM4"/>
    <s v="BM86"/>
    <x v="1"/>
    <m/>
    <x v="4"/>
    <m/>
    <x v="1"/>
    <m/>
    <s v="X"/>
    <s v="ASSOCIACAO FUNDO DE INCEN"/>
    <s v="33044801 - RAFAEL NARCISO JURAITI"/>
    <n v="10309445"/>
    <x v="41"/>
    <x v="0"/>
    <x v="1"/>
    <s v="ANEL VEDACAO"/>
    <n v="200257"/>
    <d v="2020-08-24T00:00:00"/>
    <n v="8"/>
    <x v="4"/>
    <s v="NEW"/>
    <n v="0"/>
    <m/>
    <m/>
  </r>
  <r>
    <x v="4"/>
    <x v="1"/>
    <x v="2"/>
    <n v="466880"/>
    <n v="508200132054"/>
    <s v="YOM4"/>
    <s v="BM86"/>
    <x v="0"/>
    <d v="2020-08-27T00:00:00"/>
    <x v="3"/>
    <m/>
    <x v="1"/>
    <m/>
    <s v="X"/>
    <s v="ASSOCIACAO FUNDO DE INCEN"/>
    <s v="33044801 - RAFAEL NARCISO JURAITI"/>
    <n v="10311297"/>
    <x v="45"/>
    <x v="0"/>
    <x v="1"/>
    <s v="FP Pump Cassette"/>
    <n v="200257"/>
    <d v="2020-08-24T00:00:00"/>
    <n v="8"/>
    <x v="4"/>
    <s v="NEW"/>
    <n v="0"/>
    <m/>
    <m/>
  </r>
  <r>
    <x v="4"/>
    <x v="1"/>
    <x v="2"/>
    <n v="466881"/>
    <n v="508200132054"/>
    <s v="YOM4"/>
    <s v="BM86"/>
    <x v="1"/>
    <m/>
    <x v="4"/>
    <m/>
    <x v="1"/>
    <m/>
    <s v="X"/>
    <s v="ASSOCIACAO FUNDO DE INCEN"/>
    <s v="33044801 - RAFAEL NARCISO JURAITI"/>
    <n v="10311297"/>
    <x v="45"/>
    <x v="0"/>
    <x v="1"/>
    <s v="FP Pump Cassette"/>
    <n v="200257"/>
    <d v="2020-08-24T00:00:00"/>
    <n v="8"/>
    <x v="4"/>
    <s v="NEW"/>
    <n v="0"/>
    <m/>
    <m/>
  </r>
  <r>
    <x v="7"/>
    <x v="1"/>
    <x v="5"/>
    <n v="466921"/>
    <n v="508100572490"/>
    <s v="YOM4"/>
    <s v="BM86"/>
    <x v="0"/>
    <d v="2020-08-26T00:00:00"/>
    <x v="3"/>
    <s v="NÃO"/>
    <x v="1"/>
    <m/>
    <s v="X"/>
    <s v="DIAGNOSTICOS DA AMERICA S"/>
    <s v="33044724 - DJALMA DE OLIVEIRA ARAUJO NETO"/>
    <n v="10455660"/>
    <x v="285"/>
    <x v="0"/>
    <x v="1"/>
    <s v="MOTOR DO FOTOMETRO (DIMENSION)"/>
    <n v="200223"/>
    <d v="2020-08-24T00:00:00"/>
    <n v="8"/>
    <x v="4"/>
    <s v="NEW"/>
    <n v="0"/>
    <m/>
    <m/>
  </r>
  <r>
    <x v="7"/>
    <x v="1"/>
    <x v="5"/>
    <n v="466922"/>
    <n v="508100572490"/>
    <s v="YOI3"/>
    <s v="BM84"/>
    <x v="0"/>
    <d v="2020-08-26T00:00:00"/>
    <x v="3"/>
    <s v="NÃO"/>
    <x v="1"/>
    <m/>
    <s v="X"/>
    <s v="DIAGNOSTICOS DA AMERICA S"/>
    <s v="33044724 - DJALMA DE OLIVEIRA ARAUJO NETO"/>
    <n v="10457573"/>
    <x v="286"/>
    <x v="0"/>
    <x v="1"/>
    <s v="MOTOR  RODA DE FILTROS (DIMENSION)"/>
    <n v="94604"/>
    <d v="2020-08-24T00:00:00"/>
    <n v="8"/>
    <x v="4"/>
    <s v="N/A"/>
    <n v="0"/>
    <m/>
    <m/>
  </r>
  <r>
    <x v="7"/>
    <x v="0"/>
    <x v="5"/>
    <n v="466972"/>
    <n v="508100571158"/>
    <s v="YOM4"/>
    <s v="BM86"/>
    <x v="1"/>
    <m/>
    <x v="4"/>
    <s v="NÃO"/>
    <x v="1"/>
    <m/>
    <s v="X"/>
    <s v="CENTRO DE MEDICINA NUCLEA"/>
    <s v="33090619 - FELIPE VITAL FIALHO"/>
    <n v="4353988"/>
    <x v="287"/>
    <x v="0"/>
    <x v="1"/>
    <s v="Switch Collimator Clear"/>
    <n v="200260"/>
    <d v="2020-08-24T00:00:00"/>
    <n v="8"/>
    <x v="4"/>
    <s v="NEW"/>
    <n v="0"/>
    <m/>
    <m/>
  </r>
  <r>
    <x v="5"/>
    <x v="1"/>
    <x v="4"/>
    <n v="467048"/>
    <n v="508100568271"/>
    <s v="YOM4"/>
    <s v="BM86"/>
    <x v="1"/>
    <m/>
    <x v="4"/>
    <m/>
    <x v="1"/>
    <m/>
    <s v="X"/>
    <s v="AMARAL COSTA MEDICINA"/>
    <s v="33052772 - ADRIANA PAULA FERREIRA"/>
    <n v="11075556"/>
    <x v="288"/>
    <x v="0"/>
    <x v="1"/>
    <s v="SP GASKET VALVE IMT ROTARY VALVE"/>
    <n v="200274"/>
    <d v="2020-08-24T00:00:00"/>
    <n v="8"/>
    <x v="4"/>
    <s v="NEW"/>
    <n v="0"/>
    <m/>
    <m/>
  </r>
  <r>
    <x v="5"/>
    <x v="1"/>
    <x v="4"/>
    <n v="467049"/>
    <n v="508100568271"/>
    <s v="YOM4"/>
    <s v="BM86"/>
    <x v="1"/>
    <m/>
    <x v="4"/>
    <s v="NÃO"/>
    <x v="1"/>
    <m/>
    <s v="X"/>
    <s v="AMARAL COSTA MEDICINA"/>
    <s v="33052772 - ADRIANA PAULA FERREIRA"/>
    <n v="10702382"/>
    <x v="289"/>
    <x v="0"/>
    <x v="1"/>
    <s v="SKIT - ROTARY VALVE WITH GASKET"/>
    <n v="200274"/>
    <d v="2020-08-24T00:00:00"/>
    <n v="8"/>
    <x v="4"/>
    <s v="NEW"/>
    <n v="0"/>
    <m/>
    <m/>
  </r>
  <r>
    <x v="5"/>
    <x v="1"/>
    <x v="4"/>
    <n v="467050"/>
    <n v="508100568271"/>
    <s v="YOM4"/>
    <s v="BM86"/>
    <x v="1"/>
    <m/>
    <x v="4"/>
    <m/>
    <x v="1"/>
    <m/>
    <m/>
    <s v="AMARAL COSTA MEDICINA"/>
    <s v="33052772 - ADRIANA PAULA FERREIRA"/>
    <n v="11083031"/>
    <x v="290"/>
    <x v="0"/>
    <x v="1"/>
    <s v="SP MOTOR DC STEP 17M"/>
    <n v="200274"/>
    <d v="2020-08-24T00:00:00"/>
    <n v="8"/>
    <x v="4"/>
    <s v="NEW"/>
    <n v="0"/>
    <m/>
    <m/>
  </r>
  <r>
    <x v="1"/>
    <x v="0"/>
    <x v="1"/>
    <n v="467068"/>
    <n v="508100561767"/>
    <s v="YOM4"/>
    <s v="BM86"/>
    <x v="0"/>
    <d v="2020-08-25T00:00:00"/>
    <x v="3"/>
    <m/>
    <x v="1"/>
    <m/>
    <s v="X"/>
    <s v="HOSPITAL VERA CRUZ SA."/>
    <s v="33837224 - Martins Tristão Gustavo"/>
    <n v="11145180"/>
    <x v="291"/>
    <x v="0"/>
    <x v="1"/>
    <s v="FUSES F5 3A"/>
    <n v="200253"/>
    <d v="2020-08-24T00:00:00"/>
    <n v="8"/>
    <x v="4"/>
    <s v="NEW"/>
    <n v="0"/>
    <m/>
    <m/>
  </r>
  <r>
    <x v="9"/>
    <x v="0"/>
    <x v="0"/>
    <n v="467084"/>
    <n v="508100572695"/>
    <s v="YOI3"/>
    <s v="BM89"/>
    <x v="1"/>
    <d v="2020-08-28T00:00:00"/>
    <x v="1"/>
    <s v="SIM"/>
    <x v="0"/>
    <m/>
    <m/>
    <s v="UNIMED-RIO EMPREENDIMENTO"/>
    <s v="33832191 - Antonio de Negreiros José"/>
    <s v="A7B10000049012"/>
    <x v="292"/>
    <x v="0"/>
    <x v="0"/>
    <s v="BR2:1202000-0  \P.C.I  D3S SAWAE"/>
    <n v="94636"/>
    <d v="2020-08-24T00:00:00"/>
    <n v="8"/>
    <x v="4"/>
    <n v="10562"/>
    <n v="0"/>
    <m/>
    <m/>
  </r>
  <r>
    <x v="7"/>
    <x v="0"/>
    <x v="5"/>
    <n v="467155"/>
    <n v="508100555717"/>
    <s v="YOM4"/>
    <s v="BM86"/>
    <x v="1"/>
    <m/>
    <x v="4"/>
    <m/>
    <x v="1"/>
    <m/>
    <s v="X"/>
    <s v="RAD RADIOLOGIA DIAGNOSTIC"/>
    <s v="33001882 - ALBERTO BALDUINO RAMBO"/>
    <n v="10098624"/>
    <x v="22"/>
    <x v="0"/>
    <x v="1"/>
    <s v="VENT WARN LABEL"/>
    <n v="200284"/>
    <d v="2020-08-24T00:00:00"/>
    <n v="8"/>
    <x v="4"/>
    <s v="NEW"/>
    <n v="0"/>
    <m/>
    <m/>
  </r>
  <r>
    <x v="10"/>
    <x v="1"/>
    <x v="5"/>
    <n v="442020"/>
    <n v="508200134033"/>
    <s v="YOM4"/>
    <s v="BM86"/>
    <x v="1"/>
    <m/>
    <x v="4"/>
    <s v="NÃO"/>
    <x v="1"/>
    <m/>
    <s v="X"/>
    <s v="LABORATORIO CARVALHO SILV"/>
    <s v="33090096 - RAUL VAZ DE PAULA"/>
    <n v="11314347"/>
    <x v="293"/>
    <x v="0"/>
    <x v="1"/>
    <s v="CONJUNTO CERTIFICAÇÃO MP CENTAUR XPT"/>
    <n v="200351"/>
    <d v="2020-08-25T00:00:00"/>
    <n v="7"/>
    <x v="4"/>
    <s v="NEW"/>
    <n v="0"/>
    <m/>
    <m/>
  </r>
  <r>
    <x v="5"/>
    <x v="0"/>
    <x v="4"/>
    <n v="451456"/>
    <n v="508100549056"/>
    <s v="YOI3"/>
    <s v="BM89"/>
    <x v="1"/>
    <m/>
    <x v="4"/>
    <s v="NÃO"/>
    <x v="1"/>
    <m/>
    <m/>
    <s v="CENTRO DE DIAGNOSTICOS"/>
    <s v="33090152 - DAVID CORDEIRO"/>
    <n v="10353751"/>
    <x v="294"/>
    <x v="0"/>
    <x v="1"/>
    <s v="W0410"/>
    <n v="94675"/>
    <d v="2020-08-25T00:00:00"/>
    <n v="7"/>
    <x v="4"/>
    <s v="N/A"/>
    <n v="0"/>
    <m/>
    <m/>
  </r>
  <r>
    <x v="5"/>
    <x v="0"/>
    <x v="4"/>
    <n v="451457"/>
    <n v="508100549056"/>
    <s v="YOI3"/>
    <s v="BM89"/>
    <x v="1"/>
    <m/>
    <x v="4"/>
    <m/>
    <x v="1"/>
    <m/>
    <m/>
    <s v="CENTRO DE DIAGNOSTICOS"/>
    <s v="33090152 - DAVID CORDEIRO"/>
    <n v="10353820"/>
    <x v="295"/>
    <x v="0"/>
    <x v="1"/>
    <s v="W3542"/>
    <n v="94676"/>
    <d v="2020-08-25T00:00:00"/>
    <n v="7"/>
    <x v="4"/>
    <s v="N/A"/>
    <n v="0"/>
    <m/>
    <m/>
  </r>
  <r>
    <x v="1"/>
    <x v="0"/>
    <x v="1"/>
    <n v="457113"/>
    <n v="508100555565"/>
    <s v="YOI3"/>
    <s v="BM89"/>
    <x v="1"/>
    <m/>
    <x v="4"/>
    <s v="NÃO"/>
    <x v="1"/>
    <m/>
    <m/>
    <s v="UNIDADE DE DIAGNOSTICO PO"/>
    <s v="33090819 - RAPHAEL DA SILVA DANTAS"/>
    <n v="4007725"/>
    <x v="189"/>
    <x v="1"/>
    <x v="1"/>
    <s v="FETT Isoflex Topas NCA 52   =G="/>
    <n v="94645"/>
    <d v="2020-08-25T00:00:00"/>
    <n v="7"/>
    <x v="4"/>
    <s v="N/A"/>
    <n v="0"/>
    <m/>
    <m/>
  </r>
  <r>
    <x v="4"/>
    <x v="1"/>
    <x v="2"/>
    <n v="461141"/>
    <n v="508200138404"/>
    <s v="YOM4"/>
    <s v="BM86"/>
    <x v="1"/>
    <m/>
    <x v="4"/>
    <s v="NÃO"/>
    <x v="1"/>
    <m/>
    <s v="X"/>
    <s v="NOTRE DAME INTERMEDICA SA"/>
    <s v="33090759 - CARLOS EDUARDO PRADO MORELO"/>
    <n v="11170950"/>
    <x v="296"/>
    <x v="0"/>
    <x v="1"/>
    <s v="4/1.8 tygon tube, 1 m"/>
    <n v="200372"/>
    <d v="2020-08-25T00:00:00"/>
    <n v="7"/>
    <x v="4"/>
    <s v="NEW"/>
    <n v="0"/>
    <m/>
    <m/>
  </r>
  <r>
    <x v="3"/>
    <x v="0"/>
    <x v="3"/>
    <n v="461926"/>
    <n v="508100566009"/>
    <s v="YOM4"/>
    <s v="BM86"/>
    <x v="1"/>
    <m/>
    <x v="4"/>
    <s v="SIM"/>
    <x v="0"/>
    <m/>
    <s v="X"/>
    <s v="SAO LUCAS ECOMAX -CENTRO"/>
    <s v="33090130 - FERNANDO MAURO ALCANTRA"/>
    <n v="7391886"/>
    <x v="61"/>
    <x v="0"/>
    <x v="0"/>
    <s v="Sensor nivel antena transmisora"/>
    <n v="200421"/>
    <d v="2020-08-25T00:00:00"/>
    <n v="7"/>
    <x v="4"/>
    <s v="NS55265"/>
    <n v="0"/>
    <m/>
    <m/>
  </r>
  <r>
    <x v="7"/>
    <x v="1"/>
    <x v="5"/>
    <n v="462079"/>
    <n v="508200138725"/>
    <s v="YOM4"/>
    <s v="BM86"/>
    <x v="1"/>
    <m/>
    <x v="4"/>
    <s v="NÃO"/>
    <x v="1"/>
    <m/>
    <s v="X"/>
    <s v="DIAGNOSTICOS DA AMERICA S"/>
    <s v="33090096 - RAUL VAZ DE PAULA"/>
    <n v="11071023"/>
    <x v="125"/>
    <x v="0"/>
    <x v="1"/>
    <s v="SP PREVENTATIVE MAINTENANCE KIT IA"/>
    <n v="200396"/>
    <d v="2020-08-25T00:00:00"/>
    <n v="7"/>
    <x v="4"/>
    <s v="NEW"/>
    <n v="0"/>
    <m/>
    <m/>
  </r>
  <r>
    <x v="4"/>
    <x v="0"/>
    <x v="2"/>
    <n v="464493"/>
    <n v="508100569540"/>
    <s v="YOI3"/>
    <s v="BM89"/>
    <x v="0"/>
    <d v="2020-08-31T00:00:00"/>
    <x v="3"/>
    <m/>
    <x v="1"/>
    <m/>
    <m/>
    <s v="PREVENT SENIOR PRIVATE OP"/>
    <s v="33051455 - FABIO SCHONHERR GUERATO"/>
    <n v="10568825"/>
    <x v="297"/>
    <x v="0"/>
    <x v="1"/>
    <s v="LUFTFILTER PATIENTENLÜFTER"/>
    <n v="94674"/>
    <d v="2020-08-25T00:00:00"/>
    <n v="7"/>
    <x v="4"/>
    <s v="N/A"/>
    <n v="0"/>
    <m/>
    <m/>
  </r>
  <r>
    <x v="4"/>
    <x v="0"/>
    <x v="2"/>
    <n v="464495"/>
    <n v="508100569540"/>
    <s v="YOM4"/>
    <s v="BM86"/>
    <x v="0"/>
    <d v="2020-08-31T00:00:00"/>
    <x v="0"/>
    <s v="SIM"/>
    <x v="0"/>
    <m/>
    <s v="X"/>
    <s v="PREVENT SENIOR PRIVATE OP"/>
    <s v="33051455 - FABIO SCHONHERR GUERATO"/>
    <n v="7391886"/>
    <x v="61"/>
    <x v="0"/>
    <x v="0"/>
    <s v="Sensor nivel antena transmisora"/>
    <n v="200419"/>
    <d v="2020-08-25T00:00:00"/>
    <n v="7"/>
    <x v="4"/>
    <s v="NS55223"/>
    <n v="0"/>
    <m/>
    <m/>
  </r>
  <r>
    <x v="8"/>
    <x v="0"/>
    <x v="1"/>
    <n v="464544"/>
    <n v="508100568499"/>
    <s v="YOM4"/>
    <s v="BM86"/>
    <x v="1"/>
    <m/>
    <x v="4"/>
    <m/>
    <x v="0"/>
    <m/>
    <s v="X"/>
    <s v="CENTRO MEDICO IMAGEM SA."/>
    <s v="33053167 - VITOR RODRIGUES LIMA"/>
    <n v="8428299"/>
    <x v="298"/>
    <x v="0"/>
    <x v="0"/>
    <s v="Modul P29F kompl"/>
    <n v="200384"/>
    <d v="2020-08-25T00:00:00"/>
    <n v="7"/>
    <x v="4"/>
    <s v="S10132398"/>
    <n v="0"/>
    <m/>
    <m/>
  </r>
  <r>
    <x v="8"/>
    <x v="0"/>
    <x v="1"/>
    <n v="464545"/>
    <n v="508100568499"/>
    <s v="YOM4"/>
    <s v="BM86"/>
    <x v="1"/>
    <m/>
    <x v="4"/>
    <m/>
    <x v="1"/>
    <m/>
    <m/>
    <s v="CENTRO MEDICO IMAGEM SA."/>
    <s v="33053167 - VITOR RODRIGUES LIMA"/>
    <n v="8428331"/>
    <x v="299"/>
    <x v="0"/>
    <x v="1"/>
    <s v="MODULE CABLE"/>
    <n v="200384"/>
    <d v="2020-08-25T00:00:00"/>
    <n v="7"/>
    <x v="4"/>
    <s v="NEW"/>
    <n v="0"/>
    <m/>
    <m/>
  </r>
  <r>
    <x v="8"/>
    <x v="0"/>
    <x v="1"/>
    <n v="464546"/>
    <n v="508100568499"/>
    <s v="YOM4"/>
    <s v="BM86"/>
    <x v="1"/>
    <m/>
    <x v="4"/>
    <m/>
    <x v="0"/>
    <m/>
    <s v="X"/>
    <s v="CENTRO MEDICO IMAGEM SA."/>
    <s v="33053167 - VITOR RODRIGUES LIMA"/>
    <n v="8428018"/>
    <x v="300"/>
    <x v="0"/>
    <x v="0"/>
    <s v="Controlador DAS D580"/>
    <n v="200384"/>
    <d v="2020-08-25T00:00:00"/>
    <n v="7"/>
    <x v="4"/>
    <s v="NS1005793903"/>
    <n v="0"/>
    <m/>
    <m/>
  </r>
  <r>
    <x v="8"/>
    <x v="0"/>
    <x v="1"/>
    <n v="464547"/>
    <n v="508100568499"/>
    <s v="YOM4"/>
    <s v="BM86"/>
    <x v="1"/>
    <m/>
    <x v="4"/>
    <m/>
    <x v="1"/>
    <m/>
    <s v="X"/>
    <s v="CENTRO MEDICO IMAGEM SA."/>
    <s v="33053167 - VITOR RODRIGUES LIMA"/>
    <n v="8428034"/>
    <x v="301"/>
    <x v="0"/>
    <x v="1"/>
    <s v="Backplane right P30F/L, D582"/>
    <n v="200384"/>
    <d v="2020-08-25T00:00:00"/>
    <n v="7"/>
    <x v="4"/>
    <s v="NS5079"/>
    <n v="0"/>
    <m/>
    <m/>
  </r>
  <r>
    <x v="3"/>
    <x v="0"/>
    <x v="3"/>
    <n v="465124"/>
    <n v="508100569649"/>
    <s v="YOM4"/>
    <s v="BM86"/>
    <x v="1"/>
    <m/>
    <x v="4"/>
    <m/>
    <x v="0"/>
    <m/>
    <s v="X"/>
    <s v="IMEDIC DIAGNOSTICO POR IM"/>
    <s v="33090420 - LUIS FERNANDO SOUZA DA SILVA"/>
    <n v="10522533"/>
    <x v="302"/>
    <x v="0"/>
    <x v="0"/>
    <s v="FRU: REPUESTO AEB (RoHS)"/>
    <n v="200362"/>
    <d v="2020-08-25T00:00:00"/>
    <n v="7"/>
    <x v="4"/>
    <s v="NEW"/>
    <n v="0"/>
    <m/>
    <m/>
  </r>
  <r>
    <x v="3"/>
    <x v="0"/>
    <x v="3"/>
    <n v="465125"/>
    <n v="508100569649"/>
    <s v="YOM4"/>
    <s v="BM86"/>
    <x v="1"/>
    <m/>
    <x v="4"/>
    <m/>
    <x v="1"/>
    <m/>
    <s v="X"/>
    <s v="IMEDIC DIAGNOSTICO POR IM"/>
    <s v="33090420 - LUIS FERNANDO SOUZA DA SILVA"/>
    <n v="11007386"/>
    <x v="303"/>
    <x v="0"/>
    <x v="1"/>
    <s v="PWR SUP FS DET +/-5V, +/-12V"/>
    <n v="200362"/>
    <d v="2020-08-25T00:00:00"/>
    <n v="7"/>
    <x v="4"/>
    <s v="NEW"/>
    <n v="0"/>
    <m/>
    <m/>
  </r>
  <r>
    <x v="3"/>
    <x v="0"/>
    <x v="3"/>
    <n v="465126"/>
    <n v="508100569649"/>
    <s v="YOM4"/>
    <s v="BM86"/>
    <x v="1"/>
    <m/>
    <x v="4"/>
    <s v="NÃO"/>
    <x v="1"/>
    <m/>
    <s v="X"/>
    <s v="IMEDIC DIAGNOSTICO POR IM"/>
    <s v="33090420 - LUIS FERNANDO SOUZA DA SILVA"/>
    <n v="8721511"/>
    <x v="304"/>
    <x v="0"/>
    <x v="1"/>
    <s v="ASM HVM HIGH VOLTAGE MODULE"/>
    <n v="200362"/>
    <d v="2020-08-25T00:00:00"/>
    <n v="7"/>
    <x v="4"/>
    <s v="NEW"/>
    <n v="0"/>
    <m/>
    <m/>
  </r>
  <r>
    <x v="3"/>
    <x v="0"/>
    <x v="3"/>
    <n v="465127"/>
    <n v="508100569649"/>
    <s v="YOM4"/>
    <s v="BM86"/>
    <x v="1"/>
    <m/>
    <x v="4"/>
    <m/>
    <x v="1"/>
    <m/>
    <s v="X"/>
    <s v="IMEDIC DIAGNOSTICO POR IM"/>
    <s v="33090420 - LUIS FERNANDO SOUZA DA SILVA"/>
    <n v="11007387"/>
    <x v="305"/>
    <x v="0"/>
    <x v="1"/>
    <s v="CBL ASM PWR SUP FS DET TO AEB"/>
    <n v="200362"/>
    <d v="2020-08-25T00:00:00"/>
    <n v="7"/>
    <x v="4"/>
    <s v="NEW"/>
    <n v="0"/>
    <m/>
    <m/>
  </r>
  <r>
    <x v="10"/>
    <x v="1"/>
    <x v="5"/>
    <n v="465152"/>
    <n v="508200134430"/>
    <s v="YOM4"/>
    <s v="BM86"/>
    <x v="1"/>
    <m/>
    <x v="4"/>
    <s v="NÃO"/>
    <x v="1"/>
    <m/>
    <s v="X"/>
    <s v="LABACLEN LABORATORIO DE A"/>
    <s v="33090096 - RAUL VAZ DE PAULA"/>
    <n v="11314347"/>
    <x v="293"/>
    <x v="0"/>
    <x v="1"/>
    <s v="CONJUNTO CERTIFICAÇÃO MP CENTAUR XPT"/>
    <n v="200378"/>
    <d v="2020-08-25T00:00:00"/>
    <n v="7"/>
    <x v="4"/>
    <s v="NEW"/>
    <n v="0"/>
    <m/>
    <m/>
  </r>
  <r>
    <x v="2"/>
    <x v="1"/>
    <x v="2"/>
    <n v="465304"/>
    <n v="508100570197"/>
    <s v="YOM4"/>
    <s v="BM86"/>
    <x v="1"/>
    <d v="2020-08-25T00:00:00"/>
    <x v="1"/>
    <m/>
    <x v="1"/>
    <m/>
    <s v="X"/>
    <s v="DIAGNOSTICOS DA AMERICA S"/>
    <s v="33054796 - LUIS ANTONIO AVANZI ALVES"/>
    <n v="10314829"/>
    <x v="306"/>
    <x v="0"/>
    <x v="1"/>
    <s v="ASSY DIG/DLTR"/>
    <n v="200377"/>
    <d v="2020-08-25T00:00:00"/>
    <n v="7"/>
    <x v="4"/>
    <s v="NEW"/>
    <n v="0"/>
    <m/>
    <m/>
  </r>
  <r>
    <x v="2"/>
    <x v="1"/>
    <x v="2"/>
    <n v="465305"/>
    <n v="508100570197"/>
    <s v="YOM4"/>
    <s v="BM86"/>
    <x v="1"/>
    <d v="2020-08-25T00:00:00"/>
    <x v="1"/>
    <s v="NÃO"/>
    <x v="1"/>
    <m/>
    <s v="X"/>
    <s v="DIAGNOSTICOS DA AMERICA S"/>
    <s v="33054796 - LUIS ANTONIO AVANZI ALVES"/>
    <n v="10310201"/>
    <x v="307"/>
    <x v="0"/>
    <x v="1"/>
    <s v="113746 ACS/CENTAUR KIT BOMBA BASE"/>
    <n v="200377"/>
    <d v="2020-08-25T00:00:00"/>
    <n v="7"/>
    <x v="4"/>
    <s v="NEW"/>
    <n v="0"/>
    <m/>
    <m/>
  </r>
  <r>
    <x v="11"/>
    <x v="0"/>
    <x v="3"/>
    <n v="465712"/>
    <n v="508100570439"/>
    <s v="YOM4"/>
    <s v="BM86"/>
    <x v="1"/>
    <m/>
    <x v="4"/>
    <s v="SIM"/>
    <x v="0"/>
    <m/>
    <s v="X"/>
    <s v="SERVICO DE RADIOLOGIA"/>
    <s v="33090345 - Camila lopes de oliveira"/>
    <n v="10591561"/>
    <x v="308"/>
    <x v="0"/>
    <x v="0"/>
    <s v="MODULO INTERFACE DE MONITORACAO DE PACIE"/>
    <n v="200401"/>
    <d v="2020-08-25T00:00:00"/>
    <n v="7"/>
    <x v="4"/>
    <s v="NS5527"/>
    <n v="0"/>
    <m/>
    <m/>
  </r>
  <r>
    <x v="9"/>
    <x v="0"/>
    <x v="0"/>
    <n v="466138"/>
    <n v="508100571707"/>
    <s v="YOM4"/>
    <s v="BM86"/>
    <x v="1"/>
    <m/>
    <x v="4"/>
    <s v="NÃO"/>
    <x v="1"/>
    <m/>
    <s v="X"/>
    <s v="CENTRO DE DIAGNOSTICO CLA"/>
    <s v="33033868 - WALACE PETES DE AGUIAR"/>
    <n v="10681805"/>
    <x v="309"/>
    <x v="0"/>
    <x v="1"/>
    <s v="Cable ECG EU (PMM2)"/>
    <n v="200418"/>
    <d v="2020-08-25T00:00:00"/>
    <n v="7"/>
    <x v="4"/>
    <s v="NEW"/>
    <n v="0"/>
    <m/>
    <m/>
  </r>
  <r>
    <x v="9"/>
    <x v="0"/>
    <x v="0"/>
    <n v="466139"/>
    <n v="508100571707"/>
    <s v="YOM4"/>
    <s v="BM86"/>
    <x v="1"/>
    <m/>
    <x v="4"/>
    <m/>
    <x v="1"/>
    <m/>
    <s v="X"/>
    <s v="CENTRO DE DIAGNOSTICO CLA"/>
    <s v="33033868 - WALACE PETES DE AGUIAR"/>
    <n v="10756913"/>
    <x v="310"/>
    <x v="0"/>
    <x v="1"/>
    <s v="ECG Adapter PMM"/>
    <n v="200418"/>
    <d v="2020-08-25T00:00:00"/>
    <n v="7"/>
    <x v="4"/>
    <s v="NEW"/>
    <n v="0"/>
    <m/>
    <m/>
  </r>
  <r>
    <x v="3"/>
    <x v="0"/>
    <x v="3"/>
    <n v="466216"/>
    <n v="508100571657"/>
    <s v="YOM4"/>
    <s v="BM86"/>
    <x v="1"/>
    <m/>
    <x v="4"/>
    <m/>
    <x v="1"/>
    <m/>
    <s v="X"/>
    <s v="INSTITUTO DE RADIOLOGIA"/>
    <s v="33090304 - ROBERSON JOSE CHAMBELANE"/>
    <n v="9900101"/>
    <x v="311"/>
    <x v="1"/>
    <x v="1"/>
    <s v="SUB-D-ADAPTER 15POL. E"/>
    <n v="200361"/>
    <d v="2020-08-25T00:00:00"/>
    <n v="7"/>
    <x v="4"/>
    <s v="NEW"/>
    <n v="0"/>
    <m/>
    <m/>
  </r>
  <r>
    <x v="3"/>
    <x v="0"/>
    <x v="3"/>
    <n v="466217"/>
    <n v="508100571657"/>
    <s v="YOM4"/>
    <s v="BM86"/>
    <x v="1"/>
    <m/>
    <x v="4"/>
    <m/>
    <x v="1"/>
    <m/>
    <s v="X"/>
    <s v="INSTITUTO DE RADIOLOGIA"/>
    <s v="33090304 - ROBERSON JOSE CHAMBELANE"/>
    <n v="10523563"/>
    <x v="312"/>
    <x v="0"/>
    <x v="1"/>
    <s v="ALARM BOX"/>
    <n v="200361"/>
    <d v="2020-08-25T00:00:00"/>
    <n v="7"/>
    <x v="4"/>
    <s v="S56105"/>
    <n v="0"/>
    <m/>
    <m/>
  </r>
  <r>
    <x v="3"/>
    <x v="0"/>
    <x v="3"/>
    <n v="466218"/>
    <n v="508100571657"/>
    <s v="YOM4"/>
    <s v="BM86"/>
    <x v="1"/>
    <m/>
    <x v="4"/>
    <s v="NÃO"/>
    <x v="1"/>
    <m/>
    <s v="X"/>
    <s v="INSTITUTO DE RADIOLOGIA"/>
    <s v="33090304 - ROBERSON JOSE CHAMBELANE"/>
    <n v="8100831"/>
    <x v="313"/>
    <x v="0"/>
    <x v="1"/>
    <s v="Joint de butée magnétique"/>
    <n v="200361"/>
    <d v="2020-08-25T00:00:00"/>
    <n v="7"/>
    <x v="4"/>
    <s v="NEW"/>
    <n v="0"/>
    <m/>
    <m/>
  </r>
  <r>
    <x v="4"/>
    <x v="0"/>
    <x v="2"/>
    <n v="466327"/>
    <n v="508100569416"/>
    <s v="YOM4"/>
    <s v="BM86"/>
    <x v="1"/>
    <m/>
    <x v="4"/>
    <s v="NÃO"/>
    <x v="1"/>
    <m/>
    <s v="X"/>
    <s v="GIP MEDICINA DIAGNOSTICA"/>
    <s v="33090505 - MATHEUS FIGUEIREDO"/>
    <n v="10591606"/>
    <x v="314"/>
    <x v="0"/>
    <x v="1"/>
    <s v="Kabel W15510 TX-Ltg. (fix 1.5T+3T)"/>
    <n v="200422"/>
    <d v="2020-08-25T00:00:00"/>
    <n v="7"/>
    <x v="4"/>
    <s v="NEW"/>
    <n v="0"/>
    <m/>
    <m/>
  </r>
  <r>
    <x v="7"/>
    <x v="0"/>
    <x v="5"/>
    <n v="466440"/>
    <n v="508100569769"/>
    <s v="YOM4"/>
    <s v="BM86"/>
    <x v="1"/>
    <m/>
    <x v="4"/>
    <s v="NÃO"/>
    <x v="1"/>
    <m/>
    <s v="X"/>
    <s v="REAL HOSPITAL PORTUGUES D"/>
    <s v="33054527 - PAULO DE TARSO GONCALVES DE LIMA"/>
    <n v="10162084"/>
    <x v="315"/>
    <x v="0"/>
    <x v="1"/>
    <s v="FILTER PAD CU10A"/>
    <n v="200380"/>
    <d v="2020-08-25T00:00:00"/>
    <n v="7"/>
    <x v="4"/>
    <s v="NEW"/>
    <n v="0"/>
    <m/>
    <m/>
  </r>
  <r>
    <x v="7"/>
    <x v="0"/>
    <x v="5"/>
    <n v="466441"/>
    <n v="508100569769"/>
    <s v="YOI3"/>
    <s v="BM89"/>
    <x v="1"/>
    <m/>
    <x v="4"/>
    <s v="NÃO"/>
    <x v="1"/>
    <m/>
    <m/>
    <s v="REAL HOSPITAL PORTUGUES D"/>
    <s v="33054527 - PAULO DE TARSO GONCALVES DE LIMA"/>
    <n v="10161717"/>
    <x v="316"/>
    <x v="0"/>
    <x v="1"/>
    <s v="FILTRO DE AR"/>
    <n v="94654"/>
    <d v="2020-08-25T00:00:00"/>
    <n v="7"/>
    <x v="4"/>
    <s v="N/A"/>
    <n v="0"/>
    <m/>
    <m/>
  </r>
  <r>
    <x v="7"/>
    <x v="0"/>
    <x v="5"/>
    <n v="466567"/>
    <n v="508100550032"/>
    <s v="YOM4"/>
    <s v="BM86"/>
    <x v="1"/>
    <m/>
    <x v="4"/>
    <s v="SIM"/>
    <x v="0"/>
    <m/>
    <s v="X"/>
    <s v="ASSOCIACAO PIAUIENSE DE C"/>
    <s v="33090588 - EDUARDO FONSECA"/>
    <n v="10142189"/>
    <x v="317"/>
    <x v="0"/>
    <x v="0"/>
    <s v="RAYCAM SP KPL."/>
    <n v="200346"/>
    <d v="2020-08-25T00:00:00"/>
    <n v="7"/>
    <x v="4"/>
    <s v="S304908"/>
    <n v="0"/>
    <m/>
    <m/>
  </r>
  <r>
    <x v="4"/>
    <x v="0"/>
    <x v="2"/>
    <n v="466753"/>
    <n v="508100572202"/>
    <s v="YOI3"/>
    <s v="BM89"/>
    <x v="1"/>
    <m/>
    <x v="4"/>
    <s v="NÃO"/>
    <x v="1"/>
    <m/>
    <s v="X"/>
    <s v="ESHO EMPRESA DE SERVICOS"/>
    <s v="33090766 - VICTOR BRITO DE GODOI"/>
    <n v="3815409"/>
    <x v="166"/>
    <x v="0"/>
    <x v="1"/>
    <s v="Dichtstreifen F"/>
    <n v="94649"/>
    <d v="2020-08-25T00:00:00"/>
    <n v="7"/>
    <x v="4"/>
    <s v="N/A"/>
    <n v="0"/>
    <m/>
    <m/>
  </r>
  <r>
    <x v="4"/>
    <x v="0"/>
    <x v="2"/>
    <n v="466754"/>
    <n v="508100572202"/>
    <s v="YOM4"/>
    <s v="BM86"/>
    <x v="1"/>
    <m/>
    <x v="4"/>
    <m/>
    <x v="1"/>
    <m/>
    <s v="X"/>
    <s v="ESHO EMPRESA DE SERVICOS"/>
    <s v="33090766 - VICTOR BRITO DE GODOI"/>
    <n v="3818254"/>
    <x v="251"/>
    <x v="0"/>
    <x v="1"/>
    <s v="JOGO DE ESCOVAS DE CARVÃO PARA SOMATON"/>
    <n v="200358"/>
    <d v="2020-08-25T00:00:00"/>
    <n v="7"/>
    <x v="4"/>
    <s v="NEW"/>
    <n v="0"/>
    <m/>
    <m/>
  </r>
  <r>
    <x v="4"/>
    <x v="0"/>
    <x v="2"/>
    <n v="466755"/>
    <n v="508100572202"/>
    <s v="YOM4"/>
    <s v="BM86"/>
    <x v="1"/>
    <m/>
    <x v="4"/>
    <m/>
    <x v="1"/>
    <m/>
    <s v="X"/>
    <s v="ESHO EMPRESA DE SERVICOS"/>
    <s v="33090766 - VICTOR BRITO DE GODOI"/>
    <n v="3804692"/>
    <x v="252"/>
    <x v="0"/>
    <x v="1"/>
    <s v="CARBON BRUSH SET DATA_S_F"/>
    <n v="200358"/>
    <d v="2020-08-25T00:00:00"/>
    <n v="7"/>
    <x v="4"/>
    <s v="NEW"/>
    <n v="0"/>
    <m/>
    <m/>
  </r>
  <r>
    <x v="4"/>
    <x v="0"/>
    <x v="2"/>
    <n v="466756"/>
    <n v="508100572202"/>
    <s v="YOM4"/>
    <s v="BM86"/>
    <x v="1"/>
    <m/>
    <x v="4"/>
    <s v="NÃO"/>
    <x v="1"/>
    <m/>
    <s v="X"/>
    <s v="ESHO EMPRESA DE SERVICOS"/>
    <s v="33090766 - VICTOR BRITO DE GODOI"/>
    <n v="3068384"/>
    <x v="253"/>
    <x v="0"/>
    <x v="1"/>
    <s v="FILTER FUER 80 X 80"/>
    <n v="200358"/>
    <d v="2020-08-25T00:00:00"/>
    <n v="7"/>
    <x v="4"/>
    <s v="NEW"/>
    <n v="0"/>
    <m/>
    <m/>
  </r>
  <r>
    <x v="5"/>
    <x v="1"/>
    <x v="4"/>
    <n v="466835"/>
    <n v="508100569490"/>
    <s v="YOI3"/>
    <s v="BM84"/>
    <x v="1"/>
    <d v="2020-08-24T00:00:00"/>
    <x v="1"/>
    <s v="SIM"/>
    <x v="1"/>
    <m/>
    <m/>
    <s v="FUNDACAO SAO FRANCISCO XA"/>
    <s v="33054958 - MATHEUS LOPES DE SOUZA PINTO"/>
    <n v="10484387"/>
    <x v="318"/>
    <x v="0"/>
    <x v="0"/>
    <s v="CABLE PRE-AMP MODULE ASSY"/>
    <n v="94671"/>
    <d v="2020-08-25T00:00:00"/>
    <n v="7"/>
    <x v="4"/>
    <s v="N/A"/>
    <n v="0"/>
    <m/>
    <m/>
  </r>
  <r>
    <x v="7"/>
    <x v="0"/>
    <x v="5"/>
    <n v="466869"/>
    <n v="508100562473"/>
    <s v="YOM4"/>
    <s v="BM86"/>
    <x v="1"/>
    <m/>
    <x v="4"/>
    <m/>
    <x v="1"/>
    <m/>
    <s v="X"/>
    <s v="CLINICA DE ULTRA-SONOGRAF"/>
    <s v="33090305 - GABRIEL CYSNEIROS BEZERRA CARVALHO OLIVEIRA"/>
    <n v="7581924"/>
    <x v="319"/>
    <x v="0"/>
    <x v="1"/>
    <s v="BUCHSENGRUPPE 1,5T-1"/>
    <n v="200357"/>
    <d v="2020-08-25T00:00:00"/>
    <n v="7"/>
    <x v="4"/>
    <s v="NS7268"/>
    <n v="0"/>
    <m/>
    <m/>
  </r>
  <r>
    <x v="7"/>
    <x v="0"/>
    <x v="5"/>
    <n v="466870"/>
    <n v="508100562473"/>
    <s v="YOM4"/>
    <s v="BM86"/>
    <x v="1"/>
    <m/>
    <x v="4"/>
    <s v="SIM"/>
    <x v="0"/>
    <m/>
    <s v="X"/>
    <s v="CLINICA DE ULTRA-SONOGRAF"/>
    <s v="33090305 - GABRIEL CYSNEIROS BEZERRA CARVALHO OLIVEIRA"/>
    <n v="7579555"/>
    <x v="320"/>
    <x v="0"/>
    <x v="0"/>
    <s v="Body Matrix MR Spule"/>
    <n v="200357"/>
    <d v="2020-08-25T00:00:00"/>
    <n v="7"/>
    <x v="4"/>
    <s v="NS33538"/>
    <n v="0"/>
    <m/>
    <m/>
  </r>
  <r>
    <x v="4"/>
    <x v="1"/>
    <x v="2"/>
    <n v="467169"/>
    <n v="508100572750"/>
    <s v="YOM4"/>
    <s v="BM86"/>
    <x v="1"/>
    <m/>
    <x v="4"/>
    <s v="NÃO"/>
    <x v="1"/>
    <m/>
    <s v="X"/>
    <s v="DIAGNOSTICOS DA AMERICA S"/>
    <s v="33836229 - Alves de Oliveira Telma"/>
    <n v="10455793"/>
    <x v="321"/>
    <x v="0"/>
    <x v="1"/>
    <s v="REAGENT PROBE TIP(2)"/>
    <n v="200429"/>
    <d v="2020-08-25T00:00:00"/>
    <n v="7"/>
    <x v="4"/>
    <s v="NEW"/>
    <n v="0"/>
    <m/>
    <m/>
  </r>
  <r>
    <x v="5"/>
    <x v="1"/>
    <x v="4"/>
    <n v="467204"/>
    <n v="508100572710"/>
    <s v="YOM4"/>
    <s v="BM86"/>
    <x v="1"/>
    <m/>
    <x v="4"/>
    <s v="NÃO"/>
    <x v="1"/>
    <m/>
    <s v="X"/>
    <s v="INSTITUTO HERMES PARDINI"/>
    <s v="33090399 - ELIAS FELICIO"/>
    <n v="10710496"/>
    <x v="322"/>
    <x v="0"/>
    <x v="1"/>
    <s v="PIERCER NO.20 (PM/CS51)"/>
    <n v="200353"/>
    <d v="2020-08-25T00:00:00"/>
    <n v="7"/>
    <x v="4"/>
    <s v="NEW"/>
    <n v="0"/>
    <m/>
    <m/>
  </r>
  <r>
    <x v="10"/>
    <x v="1"/>
    <x v="5"/>
    <n v="467242"/>
    <n v="508200133146"/>
    <s v="YOM4"/>
    <s v="BM86"/>
    <x v="1"/>
    <m/>
    <x v="4"/>
    <s v="NÃO"/>
    <x v="1"/>
    <m/>
    <s v="X"/>
    <s v="STS SERVICO DE TRANSFUSAO"/>
    <s v="33090096 - RAUL VAZ DE PAULA"/>
    <n v="10309445"/>
    <x v="41"/>
    <x v="0"/>
    <x v="1"/>
    <s v="ANEL VEDACAO"/>
    <n v="200370"/>
    <d v="2020-08-25T00:00:00"/>
    <n v="7"/>
    <x v="4"/>
    <s v="NEW"/>
    <n v="0"/>
    <m/>
    <m/>
  </r>
  <r>
    <x v="10"/>
    <x v="1"/>
    <x v="5"/>
    <n v="467243"/>
    <n v="508200133146"/>
    <s v="YOM4"/>
    <s v="BM86"/>
    <x v="1"/>
    <m/>
    <x v="4"/>
    <m/>
    <x v="1"/>
    <m/>
    <s v="X"/>
    <s v="STS SERVICO DE TRANSFUSAO"/>
    <s v="33090096 - RAUL VAZ DE PAULA"/>
    <n v="10309445"/>
    <x v="41"/>
    <x v="0"/>
    <x v="1"/>
    <s v="ANEL VEDACAO"/>
    <n v="200370"/>
    <d v="2020-08-25T00:00:00"/>
    <n v="7"/>
    <x v="4"/>
    <s v="NEW"/>
    <n v="0"/>
    <m/>
    <m/>
  </r>
  <r>
    <x v="10"/>
    <x v="1"/>
    <x v="5"/>
    <n v="467244"/>
    <n v="508200133146"/>
    <s v="YOM4"/>
    <s v="BM86"/>
    <x v="1"/>
    <m/>
    <x v="4"/>
    <m/>
    <x v="1"/>
    <m/>
    <s v="X"/>
    <s v="STS SERVICO DE TRANSFUSAO"/>
    <s v="33090096 - RAUL VAZ DE PAULA"/>
    <n v="10309446"/>
    <x v="323"/>
    <x v="0"/>
    <x v="1"/>
    <s v="073009601 L-RING, 5MM ID, PUMP PK 2"/>
    <n v="200370"/>
    <d v="2020-08-25T00:00:00"/>
    <n v="7"/>
    <x v="4"/>
    <s v="NEW"/>
    <n v="0"/>
    <m/>
    <m/>
  </r>
  <r>
    <x v="10"/>
    <x v="1"/>
    <x v="5"/>
    <n v="467245"/>
    <n v="508200133146"/>
    <s v="YOM4"/>
    <s v="BM86"/>
    <x v="1"/>
    <m/>
    <x v="4"/>
    <m/>
    <x v="1"/>
    <m/>
    <s v="X"/>
    <s v="STS SERVICO DE TRANSFUSAO"/>
    <s v="33090096 - RAUL VAZ DE PAULA"/>
    <n v="10309446"/>
    <x v="323"/>
    <x v="0"/>
    <x v="1"/>
    <s v="073009601 L-RING, 5MM ID, PUMP PK 2"/>
    <n v="200370"/>
    <d v="2020-08-25T00:00:00"/>
    <n v="7"/>
    <x v="4"/>
    <s v="NEW"/>
    <n v="0"/>
    <m/>
    <m/>
  </r>
  <r>
    <x v="10"/>
    <x v="1"/>
    <x v="5"/>
    <n v="467246"/>
    <n v="508200133146"/>
    <s v="YOM4"/>
    <s v="BM86"/>
    <x v="1"/>
    <m/>
    <x v="4"/>
    <m/>
    <x v="1"/>
    <m/>
    <s v="X"/>
    <s v="STS SERVICO DE TRANSFUSAO"/>
    <s v="33090096 - RAUL VAZ DE PAULA"/>
    <n v="10309446"/>
    <x v="323"/>
    <x v="0"/>
    <x v="1"/>
    <s v="073009601 L-RING, 5MM ID, PUMP PK 2"/>
    <n v="200370"/>
    <d v="2020-08-25T00:00:00"/>
    <n v="7"/>
    <x v="4"/>
    <s v="NEW"/>
    <n v="0"/>
    <m/>
    <m/>
  </r>
  <r>
    <x v="10"/>
    <x v="1"/>
    <x v="5"/>
    <n v="467247"/>
    <n v="508200133146"/>
    <s v="YOM4"/>
    <s v="BM86"/>
    <x v="1"/>
    <m/>
    <x v="4"/>
    <m/>
    <x v="1"/>
    <m/>
    <s v="X"/>
    <s v="STS SERVICO DE TRANSFUSAO"/>
    <s v="33090096 - RAUL VAZ DE PAULA"/>
    <n v="10309447"/>
    <x v="43"/>
    <x v="0"/>
    <x v="1"/>
    <s v="ANEL VEDACAO"/>
    <n v="200370"/>
    <d v="2020-08-25T00:00:00"/>
    <n v="7"/>
    <x v="4"/>
    <s v="NEW"/>
    <n v="0"/>
    <m/>
    <m/>
  </r>
  <r>
    <x v="10"/>
    <x v="1"/>
    <x v="5"/>
    <n v="467248"/>
    <n v="508200133146"/>
    <s v="YOM4"/>
    <s v="BM86"/>
    <x v="1"/>
    <m/>
    <x v="4"/>
    <m/>
    <x v="1"/>
    <m/>
    <s v="X"/>
    <s v="STS SERVICO DE TRANSFUSAO"/>
    <s v="33090096 - RAUL VAZ DE PAULA"/>
    <n v="10309447"/>
    <x v="43"/>
    <x v="0"/>
    <x v="1"/>
    <s v="ANEL VEDACAO"/>
    <n v="200370"/>
    <d v="2020-08-25T00:00:00"/>
    <n v="7"/>
    <x v="4"/>
    <s v="NEW"/>
    <n v="0"/>
    <m/>
    <m/>
  </r>
  <r>
    <x v="10"/>
    <x v="1"/>
    <x v="5"/>
    <n v="467249"/>
    <n v="508200133146"/>
    <s v="YOM4"/>
    <s v="BM86"/>
    <x v="1"/>
    <m/>
    <x v="4"/>
    <m/>
    <x v="1"/>
    <m/>
    <s v="X"/>
    <s v="STS SERVICO DE TRANSFUSAO"/>
    <s v="33090096 - RAUL VAZ DE PAULA"/>
    <n v="10311297"/>
    <x v="45"/>
    <x v="0"/>
    <x v="1"/>
    <s v="FP Pump Cassette"/>
    <n v="200370"/>
    <d v="2020-08-25T00:00:00"/>
    <n v="7"/>
    <x v="4"/>
    <s v="NEW"/>
    <n v="0"/>
    <m/>
    <m/>
  </r>
  <r>
    <x v="10"/>
    <x v="1"/>
    <x v="5"/>
    <n v="467250"/>
    <n v="508200133146"/>
    <s v="YOM4"/>
    <s v="BM86"/>
    <x v="1"/>
    <m/>
    <x v="4"/>
    <m/>
    <x v="1"/>
    <m/>
    <s v="X"/>
    <s v="STS SERVICO DE TRANSFUSAO"/>
    <s v="33090096 - RAUL VAZ DE PAULA"/>
    <n v="10309729"/>
    <x v="46"/>
    <x v="0"/>
    <x v="1"/>
    <s v="ADVIA 1200 Seal, ISE"/>
    <n v="200370"/>
    <d v="2020-08-25T00:00:00"/>
    <n v="7"/>
    <x v="4"/>
    <s v="NEW"/>
    <n v="0"/>
    <m/>
    <m/>
  </r>
  <r>
    <x v="10"/>
    <x v="1"/>
    <x v="5"/>
    <n v="467251"/>
    <n v="508200133146"/>
    <s v="YOM4"/>
    <s v="BM86"/>
    <x v="1"/>
    <m/>
    <x v="4"/>
    <m/>
    <x v="1"/>
    <m/>
    <s v="X"/>
    <s v="STS SERVICO DE TRANSFUSAO"/>
    <s v="33090096 - RAUL VAZ DE PAULA"/>
    <n v="10309729"/>
    <x v="46"/>
    <x v="0"/>
    <x v="1"/>
    <s v="ADVIA 1200 Seal, ISE"/>
    <n v="200370"/>
    <d v="2020-08-25T00:00:00"/>
    <n v="7"/>
    <x v="4"/>
    <s v="NEW"/>
    <n v="0"/>
    <m/>
    <m/>
  </r>
  <r>
    <x v="7"/>
    <x v="1"/>
    <x v="5"/>
    <n v="467264"/>
    <n v="508200133017"/>
    <s v="YOM4"/>
    <s v="BM86"/>
    <x v="1"/>
    <m/>
    <x v="4"/>
    <s v="NÃO"/>
    <x v="1"/>
    <m/>
    <s v="X"/>
    <s v="LABORATORIO CEDRO LTDA."/>
    <s v="33090096 - RAUL VAZ DE PAULA"/>
    <n v="10315961"/>
    <x v="44"/>
    <x v="0"/>
    <x v="1"/>
    <s v="ADVIA 1650/2400 CDP Peri Pump Tube"/>
    <n v="200367"/>
    <d v="2020-08-25T00:00:00"/>
    <n v="7"/>
    <x v="4"/>
    <s v="NEW"/>
    <n v="0"/>
    <m/>
    <m/>
  </r>
  <r>
    <x v="7"/>
    <x v="1"/>
    <x v="5"/>
    <n v="467317"/>
    <n v="508100570897"/>
    <s v="YOI3"/>
    <s v="BM84"/>
    <x v="1"/>
    <d v="2020-08-26T00:00:00"/>
    <x v="1"/>
    <m/>
    <x v="1"/>
    <m/>
    <m/>
    <s v="LABORATORIO CLEMENTINO FR"/>
    <s v="33051798 - MAURICI FERREIRA DE ABREU"/>
    <n v="11319124"/>
    <x v="324"/>
    <x v="0"/>
    <x v="1"/>
    <s v="NATSURF 265 CLEANER FOR ADVIA 2120I"/>
    <n v="94662"/>
    <d v="2020-08-25T00:00:00"/>
    <n v="7"/>
    <x v="4"/>
    <s v="N/A"/>
    <n v="0"/>
    <m/>
    <m/>
  </r>
  <r>
    <x v="7"/>
    <x v="1"/>
    <x v="5"/>
    <n v="467318"/>
    <n v="508100570897"/>
    <s v="YOM4"/>
    <s v="BM86"/>
    <x v="1"/>
    <d v="2020-08-26T00:00:00"/>
    <x v="1"/>
    <m/>
    <x v="1"/>
    <m/>
    <s v="X"/>
    <s v="LABORATORIO CLEMENTINO FR"/>
    <s v="33051798 - MAURICI FERREIRA DE ABREU"/>
    <n v="11220532"/>
    <x v="325"/>
    <x v="0"/>
    <x v="1"/>
    <n v="11220532"/>
    <n v="200388"/>
    <d v="2020-08-25T00:00:00"/>
    <n v="7"/>
    <x v="4"/>
    <s v="NEW"/>
    <n v="0"/>
    <m/>
    <m/>
  </r>
  <r>
    <x v="7"/>
    <x v="1"/>
    <x v="5"/>
    <n v="467319"/>
    <n v="508100570897"/>
    <s v="YOM4"/>
    <s v="BM86"/>
    <x v="1"/>
    <d v="2020-08-26T00:00:00"/>
    <x v="1"/>
    <m/>
    <x v="1"/>
    <m/>
    <s v="X"/>
    <s v="LABORATORIO CLEMENTINO FR"/>
    <s v="33051798 - MAURICI FERREIRA DE ABREU"/>
    <n v="11220532"/>
    <x v="325"/>
    <x v="0"/>
    <x v="1"/>
    <n v="11220532"/>
    <n v="200388"/>
    <d v="2020-08-25T00:00:00"/>
    <n v="7"/>
    <x v="4"/>
    <s v="NEW"/>
    <n v="0"/>
    <m/>
    <m/>
  </r>
  <r>
    <x v="7"/>
    <x v="1"/>
    <x v="5"/>
    <n v="467320"/>
    <n v="508100570897"/>
    <s v="YOM4"/>
    <s v="BM86"/>
    <x v="1"/>
    <d v="2020-08-26T00:00:00"/>
    <x v="1"/>
    <m/>
    <x v="1"/>
    <m/>
    <s v="X"/>
    <s v="LABORATORIO CLEMENTINO FR"/>
    <s v="33051798 - MAURICI FERREIRA DE ABREU"/>
    <n v="11220533"/>
    <x v="326"/>
    <x v="0"/>
    <x v="1"/>
    <s v="UHMW 1000UL SYRINGE"/>
    <n v="200388"/>
    <d v="2020-08-25T00:00:00"/>
    <n v="7"/>
    <x v="4"/>
    <s v="NEW"/>
    <n v="0"/>
    <m/>
    <m/>
  </r>
  <r>
    <x v="7"/>
    <x v="1"/>
    <x v="5"/>
    <n v="467321"/>
    <n v="508100570897"/>
    <s v="YOM4"/>
    <s v="BM86"/>
    <x v="1"/>
    <d v="2020-08-26T00:00:00"/>
    <x v="1"/>
    <m/>
    <x v="1"/>
    <m/>
    <s v="X"/>
    <s v="LABORATORIO CLEMENTINO FR"/>
    <s v="33051798 - MAURICI FERREIRA DE ABREU"/>
    <n v="11220533"/>
    <x v="326"/>
    <x v="0"/>
    <x v="1"/>
    <s v="UHMW 1000UL SYRINGE"/>
    <n v="200388"/>
    <d v="2020-08-25T00:00:00"/>
    <n v="7"/>
    <x v="4"/>
    <s v="NEW"/>
    <n v="0"/>
    <m/>
    <m/>
  </r>
  <r>
    <x v="7"/>
    <x v="1"/>
    <x v="5"/>
    <n v="467322"/>
    <n v="508100570897"/>
    <s v="YOI3"/>
    <s v="BM84"/>
    <x v="1"/>
    <d v="2020-08-26T00:00:00"/>
    <x v="1"/>
    <m/>
    <x v="1"/>
    <m/>
    <s v="X"/>
    <s v="LABORATORIO CLEMENTINO FR"/>
    <s v="33051798 - MAURICI FERREIRA DE ABREU"/>
    <n v="10311291"/>
    <x v="22"/>
    <x v="0"/>
    <x v="1"/>
    <s v="545017501 O-RING PEROX CHAMBER"/>
    <n v="94662"/>
    <d v="2020-08-25T00:00:00"/>
    <n v="7"/>
    <x v="4"/>
    <s v="N/A"/>
    <n v="0"/>
    <m/>
    <m/>
  </r>
  <r>
    <x v="7"/>
    <x v="1"/>
    <x v="5"/>
    <n v="467323"/>
    <n v="508100570897"/>
    <s v="YOM4"/>
    <s v="BM86"/>
    <x v="1"/>
    <d v="2020-08-26T00:00:00"/>
    <x v="1"/>
    <m/>
    <x v="1"/>
    <m/>
    <s v="X"/>
    <s v="LABORATORIO CLEMENTINO FR"/>
    <s v="33051798 - MAURICI FERREIRA DE ABREU"/>
    <n v="10311289"/>
    <x v="327"/>
    <x v="0"/>
    <x v="1"/>
    <s v="Seal O-Ring"/>
    <n v="200388"/>
    <d v="2020-08-25T00:00:00"/>
    <n v="7"/>
    <x v="4"/>
    <s v="NEW"/>
    <n v="0"/>
    <m/>
    <m/>
  </r>
  <r>
    <x v="7"/>
    <x v="1"/>
    <x v="5"/>
    <n v="467324"/>
    <n v="508100570897"/>
    <s v="YOI3"/>
    <s v="BM84"/>
    <x v="1"/>
    <d v="2020-08-26T00:00:00"/>
    <x v="1"/>
    <s v="NÃO"/>
    <x v="1"/>
    <m/>
    <s v="X"/>
    <s v="LABORATORIO CLEMENTINO FR"/>
    <s v="33051798 - MAURICI FERREIRA DE ABREU"/>
    <n v="10311290"/>
    <x v="328"/>
    <x v="0"/>
    <x v="1"/>
    <s v="O-Ring Seal"/>
    <n v="94662"/>
    <d v="2020-08-25T00:00:00"/>
    <n v="7"/>
    <x v="4"/>
    <s v="N/A"/>
    <n v="0"/>
    <m/>
    <m/>
  </r>
  <r>
    <x v="7"/>
    <x v="1"/>
    <x v="5"/>
    <n v="467325"/>
    <n v="508100570897"/>
    <s v="YOM4"/>
    <s v="BM86"/>
    <x v="1"/>
    <d v="2020-08-26T00:00:00"/>
    <x v="1"/>
    <m/>
    <x v="1"/>
    <m/>
    <s v="X"/>
    <s v="LABORATORIO CLEMENTINO FR"/>
    <s v="33051798 - MAURICI FERREIRA DE ABREU"/>
    <n v="11220531"/>
    <x v="329"/>
    <x v="0"/>
    <x v="1"/>
    <s v="SYRINGE TO UFC PEEK C&amp;S FLARED TUBE ASSY"/>
    <n v="200388"/>
    <d v="2020-08-25T00:00:00"/>
    <n v="7"/>
    <x v="4"/>
    <s v="NEW"/>
    <n v="0"/>
    <m/>
    <m/>
  </r>
  <r>
    <x v="10"/>
    <x v="1"/>
    <x v="5"/>
    <n v="467329"/>
    <n v="508100572009"/>
    <s v="YOM4"/>
    <s v="BM86"/>
    <x v="1"/>
    <m/>
    <x v="4"/>
    <s v="NÃO"/>
    <x v="1"/>
    <m/>
    <s v="X"/>
    <s v="FUNDO ESTADUAL DE SAUDE"/>
    <s v="33044709 - GLAUCO SANTORO BRAGA"/>
    <n v="11046723"/>
    <x v="330"/>
    <x v="0"/>
    <x v="1"/>
    <s v="SP POLYCHROMATOR RP405,RP500,RL1200"/>
    <n v="200390"/>
    <d v="2020-08-25T00:00:00"/>
    <n v="7"/>
    <x v="4"/>
    <s v="NEW"/>
    <n v="0"/>
    <m/>
    <m/>
  </r>
  <r>
    <x v="7"/>
    <x v="0"/>
    <x v="5"/>
    <n v="467332"/>
    <n v="508100569718"/>
    <s v="YOM4"/>
    <s v="BM86"/>
    <x v="1"/>
    <m/>
    <x v="4"/>
    <m/>
    <x v="1"/>
    <m/>
    <s v="X"/>
    <s v="HOSPITAL UNIMED TERESINA"/>
    <s v="33090588 - EDUARDO FONSECA"/>
    <n v="10272715"/>
    <x v="9"/>
    <x v="0"/>
    <x v="1"/>
    <s v="BOARD D-916 CPU"/>
    <n v="200428"/>
    <d v="2020-08-25T00:00:00"/>
    <n v="7"/>
    <x v="4"/>
    <s v="NEW"/>
    <n v="0"/>
    <m/>
    <m/>
  </r>
  <r>
    <x v="7"/>
    <x v="0"/>
    <x v="5"/>
    <n v="467333"/>
    <n v="508100569718"/>
    <s v="YOM4"/>
    <s v="BM86"/>
    <x v="1"/>
    <m/>
    <x v="4"/>
    <s v="NÃO"/>
    <x v="1"/>
    <m/>
    <s v="X"/>
    <s v="HOSPITAL UNIMED TERESINA"/>
    <s v="33090588 - EDUARDO FONSECA"/>
    <n v="10130540"/>
    <x v="331"/>
    <x v="0"/>
    <x v="1"/>
    <s v="CORRUGATED HOSE "/>
    <n v="200428"/>
    <d v="2020-08-25T00:00:00"/>
    <n v="7"/>
    <x v="4"/>
    <s v="NEW"/>
    <n v="0"/>
    <m/>
    <m/>
  </r>
  <r>
    <x v="1"/>
    <x v="0"/>
    <x v="1"/>
    <n v="467399"/>
    <n v="508100563858"/>
    <s v="YOM4"/>
    <s v="BM86"/>
    <x v="0"/>
    <d v="2020-08-27T00:00:00"/>
    <x v="3"/>
    <s v="SIM"/>
    <x v="0"/>
    <m/>
    <s v="X"/>
    <s v="MRI DIAGNOSTICOS LTDA."/>
    <s v="33090652 - FLAVIO SILVA FERREIRA"/>
    <n v="10837639"/>
    <x v="332"/>
    <x v="0"/>
    <x v="0"/>
    <s v="TAS_BCCS"/>
    <n v="200430"/>
    <d v="2020-08-25T00:00:00"/>
    <n v="7"/>
    <x v="4"/>
    <s v="S2048"/>
    <n v="0"/>
    <m/>
    <m/>
  </r>
  <r>
    <x v="7"/>
    <x v="0"/>
    <x v="5"/>
    <n v="441017"/>
    <n v="508100537998"/>
    <s v="YOM4"/>
    <s v="BM86"/>
    <x v="1"/>
    <m/>
    <x v="4"/>
    <m/>
    <x v="1"/>
    <m/>
    <m/>
    <s v="REAL HOSPITAL PORTUGUES D"/>
    <s v="33054527 - PAULO DE TARSO GONCALVES DE LIMA"/>
    <n v="10563369"/>
    <x v="333"/>
    <x v="0"/>
    <x v="1"/>
    <s v="Cable"/>
    <n v="200497"/>
    <d v="2020-08-26T00:00:00"/>
    <n v="6"/>
    <x v="4"/>
    <s v="NEW"/>
    <n v="0"/>
    <m/>
    <m/>
  </r>
  <r>
    <x v="7"/>
    <x v="0"/>
    <x v="5"/>
    <n v="441018"/>
    <n v="508100537998"/>
    <s v="YOM4"/>
    <s v="BM86"/>
    <x v="1"/>
    <m/>
    <x v="4"/>
    <s v="NÃO"/>
    <x v="1"/>
    <m/>
    <m/>
    <s v="REAL HOSPITAL PORTUGUES D"/>
    <s v="33054527 - PAULO DE TARSO GONCALVES DE LIMA"/>
    <n v="10392262"/>
    <x v="334"/>
    <x v="0"/>
    <x v="1"/>
    <s v="Protection anticollision récepteur"/>
    <n v="200497"/>
    <d v="2020-08-26T00:00:00"/>
    <n v="6"/>
    <x v="4"/>
    <s v="NEW"/>
    <n v="0"/>
    <m/>
    <m/>
  </r>
  <r>
    <x v="4"/>
    <x v="0"/>
    <x v="2"/>
    <n v="457827"/>
    <n v="508100560313"/>
    <s v="YOM4"/>
    <s v="BM86"/>
    <x v="0"/>
    <d v="2020-08-27T00:00:00"/>
    <x v="0"/>
    <s v="SIM"/>
    <x v="0"/>
    <m/>
    <s v="X"/>
    <s v="HOSPITAL ALVORADA TAGUATI"/>
    <s v="33048456 - VICTOR MATSUMOTO TOMINAGA"/>
    <n v="10432917"/>
    <x v="15"/>
    <x v="0"/>
    <x v="0"/>
    <s v="PERU_098 Phys. ECG/Respiratory Unit"/>
    <n v="200443"/>
    <d v="2020-08-26T00:00:00"/>
    <n v="6"/>
    <x v="4"/>
    <s v="NS11602"/>
    <n v="132589"/>
    <d v="2020-08-27T00:00:00"/>
    <m/>
  </r>
  <r>
    <x v="7"/>
    <x v="0"/>
    <x v="5"/>
    <n v="460837"/>
    <n v="508100564550"/>
    <s v="YOM4"/>
    <s v="BM86"/>
    <x v="1"/>
    <m/>
    <x v="4"/>
    <s v="NÃO"/>
    <x v="1"/>
    <m/>
    <s v="X"/>
    <s v="REAL HOSPITAL PORTUGUES D"/>
    <s v="33054527 - PAULO DE TARSO GONCALVES DE LIMA"/>
    <n v="3771750"/>
    <x v="335"/>
    <x v="0"/>
    <x v="1"/>
    <s v="Aufnahme-Handausloeser"/>
    <n v="200490"/>
    <d v="2020-08-26T00:00:00"/>
    <n v="6"/>
    <x v="4"/>
    <s v="NEW"/>
    <n v="0"/>
    <m/>
    <m/>
  </r>
  <r>
    <x v="4"/>
    <x v="0"/>
    <x v="2"/>
    <n v="460895"/>
    <n v="508100565094"/>
    <s v="YOI3"/>
    <s v="BM89"/>
    <x v="1"/>
    <m/>
    <x v="4"/>
    <s v="NÃO"/>
    <x v="1"/>
    <m/>
    <m/>
    <s v="INCORDIS SERVICOS MEDICOS"/>
    <s v="33000435 - FABIO PONTES OLIVEIRA"/>
    <n v="1787035"/>
    <x v="336"/>
    <x v="1"/>
    <x v="1"/>
    <s v="SILIKONOEL AK350"/>
    <n v="94679"/>
    <d v="2020-08-26T00:00:00"/>
    <n v="6"/>
    <x v="4"/>
    <s v="N/A"/>
    <n v="0"/>
    <m/>
    <m/>
  </r>
  <r>
    <x v="4"/>
    <x v="0"/>
    <x v="2"/>
    <n v="460896"/>
    <n v="508100565094"/>
    <s v="YOI3"/>
    <s v="BM89"/>
    <x v="1"/>
    <m/>
    <x v="4"/>
    <m/>
    <x v="1"/>
    <m/>
    <m/>
    <s v="INCORDIS SERVICOS MEDICOS"/>
    <s v="33000435 - FABIO PONTES OLIVEIRA"/>
    <n v="1787035"/>
    <x v="336"/>
    <x v="1"/>
    <x v="1"/>
    <s v="SILIKONOEL AK350"/>
    <n v="94679"/>
    <d v="2020-08-26T00:00:00"/>
    <n v="6"/>
    <x v="4"/>
    <s v="N/A"/>
    <n v="0"/>
    <m/>
    <m/>
  </r>
  <r>
    <x v="4"/>
    <x v="0"/>
    <x v="2"/>
    <n v="460897"/>
    <n v="508100565094"/>
    <s v="YOI3"/>
    <s v="BM89"/>
    <x v="1"/>
    <m/>
    <x v="4"/>
    <m/>
    <x v="1"/>
    <m/>
    <m/>
    <s v="INCORDIS SERVICOS MEDICOS"/>
    <s v="33000435 - FABIO PONTES OLIVEIRA"/>
    <n v="1787035"/>
    <x v="336"/>
    <x v="1"/>
    <x v="1"/>
    <s v="SILIKONOEL AK350"/>
    <n v="94679"/>
    <d v="2020-08-26T00:00:00"/>
    <n v="6"/>
    <x v="4"/>
    <s v="N/A"/>
    <n v="0"/>
    <m/>
    <m/>
  </r>
  <r>
    <x v="4"/>
    <x v="0"/>
    <x v="2"/>
    <n v="460898"/>
    <n v="508100565094"/>
    <s v="YOI3"/>
    <s v="BM89"/>
    <x v="1"/>
    <m/>
    <x v="4"/>
    <m/>
    <x v="1"/>
    <m/>
    <m/>
    <s v="INCORDIS SERVICOS MEDICOS"/>
    <s v="33000435 - FABIO PONTES OLIVEIRA"/>
    <n v="1787035"/>
    <x v="336"/>
    <x v="1"/>
    <x v="1"/>
    <s v="SILIKONOEL AK350"/>
    <n v="94679"/>
    <d v="2020-08-26T00:00:00"/>
    <n v="6"/>
    <x v="4"/>
    <s v="N/A"/>
    <n v="0"/>
    <m/>
    <m/>
  </r>
  <r>
    <x v="4"/>
    <x v="1"/>
    <x v="2"/>
    <n v="461019"/>
    <n v="508200131926"/>
    <s v="YOM4"/>
    <s v="BM86"/>
    <x v="1"/>
    <m/>
    <x v="4"/>
    <s v="NÃO"/>
    <x v="1"/>
    <m/>
    <s v="X"/>
    <s v="MEDICAL LABOR. ANALISES"/>
    <s v="33052308 - ANTONIO FRANCIELTON MODESTO DE OLIVEIRA"/>
    <n v="10309445"/>
    <x v="41"/>
    <x v="0"/>
    <x v="1"/>
    <s v="ANEL VEDACAO"/>
    <n v="200515"/>
    <d v="2020-08-26T00:00:00"/>
    <n v="6"/>
    <x v="4"/>
    <s v="NEW"/>
    <n v="0"/>
    <m/>
    <m/>
  </r>
  <r>
    <x v="4"/>
    <x v="1"/>
    <x v="2"/>
    <n v="461020"/>
    <n v="508200131926"/>
    <s v="YOM4"/>
    <s v="BM86"/>
    <x v="1"/>
    <m/>
    <x v="4"/>
    <m/>
    <x v="1"/>
    <m/>
    <s v="X"/>
    <s v="MEDICAL LABOR. ANALISES"/>
    <s v="33052308 - ANTONIO FRANCIELTON MODESTO DE OLIVEIRA"/>
    <n v="10309445"/>
    <x v="41"/>
    <x v="0"/>
    <x v="1"/>
    <s v="ANEL VEDACAO"/>
    <n v="200515"/>
    <d v="2020-08-26T00:00:00"/>
    <n v="6"/>
    <x v="4"/>
    <s v="NEW"/>
    <n v="0"/>
    <m/>
    <m/>
  </r>
  <r>
    <x v="4"/>
    <x v="1"/>
    <x v="2"/>
    <n v="461021"/>
    <n v="508200131926"/>
    <s v="YOM4"/>
    <s v="BM86"/>
    <x v="1"/>
    <m/>
    <x v="4"/>
    <m/>
    <x v="1"/>
    <m/>
    <s v="X"/>
    <s v="MEDICAL LABOR. ANALISES"/>
    <s v="33052308 - ANTONIO FRANCIELTON MODESTO DE OLIVEIRA"/>
    <n v="10309446"/>
    <x v="323"/>
    <x v="0"/>
    <x v="1"/>
    <s v="073009601 L-RING, 5MM ID, PUMP PK 2"/>
    <n v="200515"/>
    <d v="2020-08-26T00:00:00"/>
    <n v="6"/>
    <x v="4"/>
    <s v="NEW"/>
    <n v="0"/>
    <m/>
    <m/>
  </r>
  <r>
    <x v="4"/>
    <x v="1"/>
    <x v="2"/>
    <n v="461022"/>
    <n v="508200131926"/>
    <s v="YOM4"/>
    <s v="BM86"/>
    <x v="1"/>
    <m/>
    <x v="4"/>
    <m/>
    <x v="1"/>
    <m/>
    <s v="X"/>
    <s v="MEDICAL LABOR. ANALISES"/>
    <s v="33052308 - ANTONIO FRANCIELTON MODESTO DE OLIVEIRA"/>
    <n v="10309446"/>
    <x v="323"/>
    <x v="0"/>
    <x v="1"/>
    <s v="073009601 L-RING, 5MM ID, PUMP PK 2"/>
    <n v="200515"/>
    <d v="2020-08-26T00:00:00"/>
    <n v="6"/>
    <x v="4"/>
    <s v="NEW"/>
    <n v="0"/>
    <m/>
    <m/>
  </r>
  <r>
    <x v="4"/>
    <x v="1"/>
    <x v="2"/>
    <n v="461023"/>
    <n v="508200131926"/>
    <s v="YOM4"/>
    <s v="BM86"/>
    <x v="1"/>
    <m/>
    <x v="4"/>
    <m/>
    <x v="1"/>
    <m/>
    <s v="X"/>
    <s v="MEDICAL LABOR. ANALISES"/>
    <s v="33052308 - ANTONIO FRANCIELTON MODESTO DE OLIVEIRA"/>
    <n v="10309446"/>
    <x v="323"/>
    <x v="0"/>
    <x v="1"/>
    <s v="073009601 L-RING, 5MM ID, PUMP PK 2"/>
    <n v="200515"/>
    <d v="2020-08-26T00:00:00"/>
    <n v="6"/>
    <x v="4"/>
    <s v="NEW"/>
    <n v="0"/>
    <m/>
    <m/>
  </r>
  <r>
    <x v="4"/>
    <x v="1"/>
    <x v="2"/>
    <n v="461024"/>
    <n v="508200131926"/>
    <s v="YOM4"/>
    <s v="BM86"/>
    <x v="1"/>
    <m/>
    <x v="4"/>
    <m/>
    <x v="1"/>
    <m/>
    <s v="X"/>
    <s v="MEDICAL LABOR. ANALISES"/>
    <s v="33052308 - ANTONIO FRANCIELTON MODESTO DE OLIVEIRA"/>
    <n v="10309447"/>
    <x v="43"/>
    <x v="0"/>
    <x v="1"/>
    <s v="ANEL VEDACAO"/>
    <n v="200515"/>
    <d v="2020-08-26T00:00:00"/>
    <n v="6"/>
    <x v="4"/>
    <s v="NEW"/>
    <n v="0"/>
    <m/>
    <m/>
  </r>
  <r>
    <x v="4"/>
    <x v="1"/>
    <x v="2"/>
    <n v="461025"/>
    <n v="508200131926"/>
    <s v="YOM4"/>
    <s v="BM86"/>
    <x v="1"/>
    <m/>
    <x v="4"/>
    <m/>
    <x v="1"/>
    <m/>
    <s v="X"/>
    <s v="MEDICAL LABOR. ANALISES"/>
    <s v="33052308 - ANTONIO FRANCIELTON MODESTO DE OLIVEIRA"/>
    <n v="10309447"/>
    <x v="43"/>
    <x v="0"/>
    <x v="1"/>
    <s v="ANEL VEDACAO"/>
    <n v="200515"/>
    <d v="2020-08-26T00:00:00"/>
    <n v="6"/>
    <x v="4"/>
    <s v="NEW"/>
    <n v="0"/>
    <m/>
    <m/>
  </r>
  <r>
    <x v="4"/>
    <x v="1"/>
    <x v="2"/>
    <n v="461026"/>
    <n v="508200131926"/>
    <s v="YOM4"/>
    <s v="BM86"/>
    <x v="1"/>
    <m/>
    <x v="4"/>
    <m/>
    <x v="1"/>
    <m/>
    <s v="X"/>
    <s v="MEDICAL LABOR. ANALISES"/>
    <s v="33052308 - ANTONIO FRANCIELTON MODESTO DE OLIVEIRA"/>
    <n v="10311297"/>
    <x v="45"/>
    <x v="0"/>
    <x v="1"/>
    <s v="FP Pump Cassette"/>
    <n v="200515"/>
    <d v="2020-08-26T00:00:00"/>
    <n v="6"/>
    <x v="4"/>
    <s v="NEW"/>
    <n v="0"/>
    <m/>
    <m/>
  </r>
  <r>
    <x v="4"/>
    <x v="1"/>
    <x v="2"/>
    <n v="461027"/>
    <n v="508200131926"/>
    <s v="YOM4"/>
    <s v="BM86"/>
    <x v="1"/>
    <m/>
    <x v="4"/>
    <m/>
    <x v="1"/>
    <m/>
    <s v="X"/>
    <s v="MEDICAL LABOR. ANALISES"/>
    <s v="33052308 - ANTONIO FRANCIELTON MODESTO DE OLIVEIRA"/>
    <n v="10309729"/>
    <x v="46"/>
    <x v="0"/>
    <x v="1"/>
    <s v="ADVIA 1200 Seal, ISE"/>
    <n v="200515"/>
    <d v="2020-08-26T00:00:00"/>
    <n v="6"/>
    <x v="4"/>
    <s v="NEW"/>
    <n v="0"/>
    <m/>
    <m/>
  </r>
  <r>
    <x v="4"/>
    <x v="1"/>
    <x v="2"/>
    <n v="461028"/>
    <n v="508200131926"/>
    <s v="YOM4"/>
    <s v="BM86"/>
    <x v="1"/>
    <m/>
    <x v="4"/>
    <m/>
    <x v="1"/>
    <m/>
    <s v="X"/>
    <s v="MEDICAL LABOR. ANALISES"/>
    <s v="33052308 - ANTONIO FRANCIELTON MODESTO DE OLIVEIRA"/>
    <n v="10309729"/>
    <x v="46"/>
    <x v="0"/>
    <x v="1"/>
    <s v="ADVIA 1200 Seal, ISE"/>
    <n v="200515"/>
    <d v="2020-08-26T00:00:00"/>
    <n v="6"/>
    <x v="4"/>
    <s v="NEW"/>
    <n v="0"/>
    <m/>
    <m/>
  </r>
  <r>
    <x v="4"/>
    <x v="1"/>
    <x v="2"/>
    <n v="461529"/>
    <n v="508200131838"/>
    <s v="YOM4"/>
    <s v="BM86"/>
    <x v="1"/>
    <m/>
    <x v="4"/>
    <m/>
    <x v="1"/>
    <m/>
    <s v="X"/>
    <s v="NOTRE DAME INTERMEDICA SA"/>
    <s v="33053731 - MARCEL CAMPOS ROCHA"/>
    <n v="10457560"/>
    <x v="337"/>
    <x v="0"/>
    <x v="1"/>
    <s v="750293501 STEPPER DRIVE CABLE"/>
    <n v="200504"/>
    <d v="2020-08-26T00:00:00"/>
    <n v="6"/>
    <x v="4"/>
    <s v="NEW"/>
    <n v="0"/>
    <m/>
    <m/>
  </r>
  <r>
    <x v="4"/>
    <x v="1"/>
    <x v="2"/>
    <n v="461530"/>
    <n v="508200131838"/>
    <s v="YOM4"/>
    <s v="BM86"/>
    <x v="1"/>
    <m/>
    <x v="4"/>
    <m/>
    <x v="1"/>
    <m/>
    <s v="X"/>
    <s v="NOTRE DAME INTERMEDICA SA"/>
    <s v="33053731 - MARCEL CAMPOS ROCHA"/>
    <n v="10457637"/>
    <x v="338"/>
    <x v="0"/>
    <x v="1"/>
    <s v="FLEX MEASUREMENT CBL"/>
    <n v="200504"/>
    <d v="2020-08-26T00:00:00"/>
    <n v="6"/>
    <x v="4"/>
    <s v="NEW"/>
    <n v="0"/>
    <m/>
    <m/>
  </r>
  <r>
    <x v="4"/>
    <x v="1"/>
    <x v="2"/>
    <n v="461531"/>
    <n v="508200131838"/>
    <s v="YOM4"/>
    <s v="BM86"/>
    <x v="1"/>
    <m/>
    <x v="4"/>
    <m/>
    <x v="1"/>
    <m/>
    <m/>
    <s v="NOTRE DAME INTERMEDICA SA"/>
    <s v="33053731 - MARCEL CAMPOS ROCHA"/>
    <n v="11349510"/>
    <x v="339"/>
    <x v="0"/>
    <x v="1"/>
    <s v="CONJUNTO DE MANUTENCAO PREVENTIVA"/>
    <n v="200504"/>
    <d v="2020-08-26T00:00:00"/>
    <n v="6"/>
    <x v="4"/>
    <s v="NEW"/>
    <n v="0"/>
    <m/>
    <m/>
  </r>
  <r>
    <x v="4"/>
    <x v="1"/>
    <x v="2"/>
    <n v="461532"/>
    <n v="508200131838"/>
    <s v="YOM4"/>
    <s v="BM86"/>
    <x v="1"/>
    <m/>
    <x v="4"/>
    <m/>
    <x v="1"/>
    <m/>
    <s v="X"/>
    <s v="NOTRE DAME INTERMEDICA SA"/>
    <s v="33053731 - MARCEL CAMPOS ROCHA"/>
    <n v="10450735"/>
    <x v="340"/>
    <x v="0"/>
    <x v="1"/>
    <s v="LINER VESSEL CHMBR #1-LOCI READER"/>
    <n v="200504"/>
    <d v="2020-08-26T00:00:00"/>
    <n v="6"/>
    <x v="4"/>
    <s v="NEW"/>
    <n v="0"/>
    <m/>
    <m/>
  </r>
  <r>
    <x v="2"/>
    <x v="1"/>
    <x v="2"/>
    <n v="461635"/>
    <n v="508200134590"/>
    <s v="YOM4"/>
    <s v="BM86"/>
    <x v="1"/>
    <m/>
    <x v="4"/>
    <s v="NÃO"/>
    <x v="1"/>
    <m/>
    <s v="X"/>
    <s v="PROLAPAC LABORATORIOS DE"/>
    <s v="33052308 - ANTONIO FRANCIELTON MODESTO DE OLIVEIRA"/>
    <n v="10730203"/>
    <x v="205"/>
    <x v="0"/>
    <x v="1"/>
    <s v="SET PREVENTIVE MAINTENANCE 6"/>
    <n v="200510"/>
    <d v="2020-08-26T00:00:00"/>
    <n v="6"/>
    <x v="4"/>
    <s v="NEW"/>
    <n v="0"/>
    <m/>
    <m/>
  </r>
  <r>
    <x v="4"/>
    <x v="0"/>
    <x v="2"/>
    <n v="463352"/>
    <n v="508100565200"/>
    <s v="YOM4"/>
    <s v="BM86"/>
    <x v="1"/>
    <m/>
    <x v="4"/>
    <s v="NÃO"/>
    <x v="1"/>
    <m/>
    <s v="X"/>
    <s v="CENTRO DE IMAGEM DIAGNOST"/>
    <s v="33090659 - KENNY VELTEN"/>
    <n v="8600442"/>
    <x v="341"/>
    <x v="0"/>
    <x v="1"/>
    <s v="Cable L-100"/>
    <n v="200516"/>
    <d v="2020-08-26T00:00:00"/>
    <n v="6"/>
    <x v="4"/>
    <s v="NEW"/>
    <n v="0"/>
    <m/>
    <m/>
  </r>
  <r>
    <x v="3"/>
    <x v="0"/>
    <x v="3"/>
    <n v="463394"/>
    <n v="508100563146"/>
    <s v="YOM4"/>
    <s v="BM86"/>
    <x v="0"/>
    <d v="2020-08-31T00:00:00"/>
    <x v="3"/>
    <m/>
    <x v="0"/>
    <m/>
    <s v="X"/>
    <s v="LIGA DAS SENHORAS CATOLIC"/>
    <s v="33053578 - JULIO CONFORTO"/>
    <n v="10185769"/>
    <x v="342"/>
    <x v="0"/>
    <x v="0"/>
    <s v="Almohadilla pac.bobina Breast 1.5T"/>
    <n v="200518"/>
    <d v="2020-08-26T00:00:00"/>
    <n v="6"/>
    <x v="4"/>
    <s v="NS1963"/>
    <n v="0"/>
    <m/>
    <m/>
  </r>
  <r>
    <x v="3"/>
    <x v="0"/>
    <x v="3"/>
    <n v="463395"/>
    <n v="508100563146"/>
    <s v="YOM4"/>
    <s v="BM86"/>
    <x v="0"/>
    <d v="2020-08-31T00:00:00"/>
    <x v="3"/>
    <m/>
    <x v="0"/>
    <m/>
    <s v="X"/>
    <s v="LIGA DAS SENHORAS CATOLIC"/>
    <s v="33053578 - JULIO CONFORTO"/>
    <n v="10185768"/>
    <x v="343"/>
    <x v="0"/>
    <x v="0"/>
    <s v="Einsetzplatte Breast MR Coil 1.5 T"/>
    <n v="200518"/>
    <d v="2020-08-26T00:00:00"/>
    <n v="6"/>
    <x v="4"/>
    <s v="NS1965"/>
    <n v="0"/>
    <m/>
    <m/>
  </r>
  <r>
    <x v="3"/>
    <x v="0"/>
    <x v="3"/>
    <n v="463396"/>
    <n v="508100563146"/>
    <s v="YOM4"/>
    <s v="BM86"/>
    <x v="0"/>
    <d v="2020-08-31T00:00:00"/>
    <x v="0"/>
    <m/>
    <x v="0"/>
    <m/>
    <s v="X"/>
    <s v="LIGA DAS SENHORAS CATOLIC"/>
    <s v="33053578 - JULIO CONFORTO"/>
    <n v="10185769"/>
    <x v="342"/>
    <x v="0"/>
    <x v="0"/>
    <s v="Almohadilla pac.bobina Breast 1.5T"/>
    <n v="200518"/>
    <d v="2020-08-26T00:00:00"/>
    <n v="6"/>
    <x v="4"/>
    <s v="NS1964"/>
    <n v="0"/>
    <m/>
    <m/>
  </r>
  <r>
    <x v="4"/>
    <x v="1"/>
    <x v="2"/>
    <n v="464287"/>
    <n v="508100567949"/>
    <s v="YOM4"/>
    <s v="BM86"/>
    <x v="0"/>
    <d v="2020-08-27T00:00:00"/>
    <x v="0"/>
    <s v="SIM"/>
    <x v="0"/>
    <m/>
    <s v="X"/>
    <s v="NOTRE DAME INTERMEDICA SA"/>
    <s v="33834697 - De Padua Silva Alexandre Henrique"/>
    <n v="11046759"/>
    <x v="60"/>
    <x v="0"/>
    <x v="0"/>
    <s v="SP CART I/F ASSY RP500"/>
    <n v="200488"/>
    <d v="2020-08-26T00:00:00"/>
    <n v="6"/>
    <x v="4"/>
    <s v="NEW"/>
    <n v="132711"/>
    <d v="2020-08-31T00:00:00"/>
    <m/>
  </r>
  <r>
    <x v="7"/>
    <x v="1"/>
    <x v="5"/>
    <n v="464344"/>
    <n v="508100569402"/>
    <s v="YOI3"/>
    <s v="BM84"/>
    <x v="1"/>
    <m/>
    <x v="4"/>
    <s v="NÃO"/>
    <x v="1"/>
    <m/>
    <m/>
    <s v="DIAGNOSTICOS DA AMERICA S"/>
    <s v="33090741 - SILAS MARINHO"/>
    <n v="11075751"/>
    <x v="160"/>
    <x v="0"/>
    <x v="1"/>
    <s v="SP PROBE METERING REAGENT"/>
    <n v="94692"/>
    <d v="2020-08-26T00:00:00"/>
    <n v="6"/>
    <x v="4"/>
    <s v="N/A"/>
    <n v="0"/>
    <m/>
    <m/>
  </r>
  <r>
    <x v="4"/>
    <x v="1"/>
    <x v="2"/>
    <n v="464384"/>
    <n v="508100567949"/>
    <s v="YOM4"/>
    <s v="BM86"/>
    <x v="0"/>
    <d v="2020-08-27T00:00:00"/>
    <x v="3"/>
    <m/>
    <x v="1"/>
    <m/>
    <s v="X"/>
    <s v="NOTRE DAME INTERMEDICA SA"/>
    <s v="33834697 - De Padua Silva Alexandre Henrique"/>
    <n v="11046760"/>
    <x v="344"/>
    <x v="0"/>
    <x v="1"/>
    <n v="11046760"/>
    <n v="200488"/>
    <d v="2020-08-26T00:00:00"/>
    <n v="6"/>
    <x v="4"/>
    <s v="NEW"/>
    <n v="0"/>
    <m/>
    <m/>
  </r>
  <r>
    <x v="3"/>
    <x v="0"/>
    <x v="3"/>
    <n v="464406"/>
    <n v="508100568601"/>
    <s v="YOM4"/>
    <s v="BM86"/>
    <x v="1"/>
    <m/>
    <x v="4"/>
    <s v="NÃO"/>
    <x v="1"/>
    <m/>
    <s v="X"/>
    <s v="HOSPITAL SANTA CATARINA"/>
    <s v="33049855 - ALAN CESAR STADNICK"/>
    <n v="8602224"/>
    <x v="345"/>
    <x v="0"/>
    <x v="1"/>
    <s v="Kit de cinta de transporte"/>
    <n v="200447"/>
    <d v="2020-08-26T00:00:00"/>
    <n v="6"/>
    <x v="4"/>
    <s v="NEW"/>
    <n v="0"/>
    <m/>
    <m/>
  </r>
  <r>
    <x v="10"/>
    <x v="1"/>
    <x v="5"/>
    <n v="464472"/>
    <n v="508100569096"/>
    <s v="YOI3"/>
    <s v="BM84"/>
    <x v="1"/>
    <m/>
    <x v="4"/>
    <s v="NÃO"/>
    <x v="1"/>
    <m/>
    <m/>
    <s v="FUNDACAO DE BENEFICENCIA"/>
    <s v="33090602 - JARIO DOS SANTOS LOPES JUNIOR"/>
    <n v="10329686"/>
    <x v="346"/>
    <x v="0"/>
    <x v="1"/>
    <s v="VERIFICATION GUAGE RP400/405"/>
    <n v="94698"/>
    <d v="2020-08-26T00:00:00"/>
    <n v="6"/>
    <x v="4"/>
    <s v="N/A"/>
    <n v="0"/>
    <m/>
    <m/>
  </r>
  <r>
    <x v="3"/>
    <x v="0"/>
    <x v="3"/>
    <n v="464670"/>
    <n v="508100568604"/>
    <s v="YOM4"/>
    <s v="BM86"/>
    <x v="1"/>
    <m/>
    <x v="4"/>
    <s v="NÃO"/>
    <x v="1"/>
    <m/>
    <s v="X"/>
    <s v="HOSPITAL SANTA CATARINA"/>
    <s v="33049855 - ALAN CESAR STADNICK"/>
    <n v="10166696"/>
    <x v="347"/>
    <x v="0"/>
    <x v="1"/>
    <s v="Localizado D12 en SFD"/>
    <n v="200449"/>
    <d v="2020-08-26T00:00:00"/>
    <n v="6"/>
    <x v="4"/>
    <s v="S702433700433"/>
    <n v="0"/>
    <m/>
    <m/>
  </r>
  <r>
    <x v="4"/>
    <x v="1"/>
    <x v="2"/>
    <n v="464800"/>
    <n v="508100570368"/>
    <s v="YOM4"/>
    <s v="BM86"/>
    <x v="0"/>
    <d v="2020-08-27T00:00:00"/>
    <x v="3"/>
    <s v="NÃO"/>
    <x v="1"/>
    <m/>
    <m/>
    <s v="NOTRE DAME INTERMEDICA SA"/>
    <s v="33051376 - OTAVIO FERREIRA FRANCO"/>
    <n v="10290678"/>
    <x v="348"/>
    <x v="0"/>
    <x v="1"/>
    <s v="CABLE,  PC TO NC"/>
    <n v="200503"/>
    <d v="2020-08-26T00:00:00"/>
    <n v="6"/>
    <x v="4"/>
    <s v="NEW"/>
    <n v="132848"/>
    <d v="2020-09-01T00:00:00"/>
    <m/>
  </r>
  <r>
    <x v="10"/>
    <x v="1"/>
    <x v="5"/>
    <n v="465188"/>
    <n v="508100569432"/>
    <s v="YOM4"/>
    <s v="BM86"/>
    <x v="1"/>
    <d v="2020-08-19T00:00:00"/>
    <x v="1"/>
    <s v="SIM"/>
    <x v="0"/>
    <m/>
    <s v="X"/>
    <s v="SECRETARIA DA SAUDE DO ES"/>
    <s v="33044741 - MARCELO COUTINHO CERQUEIRA"/>
    <n v="11046759"/>
    <x v="60"/>
    <x v="0"/>
    <x v="0"/>
    <s v="SP CART I/F ASSY RP500"/>
    <n v="200487"/>
    <d v="2020-08-26T00:00:00"/>
    <n v="6"/>
    <x v="4"/>
    <s v="NEW"/>
    <n v="0"/>
    <m/>
    <m/>
  </r>
  <r>
    <x v="10"/>
    <x v="1"/>
    <x v="5"/>
    <n v="465658"/>
    <n v="508100571368"/>
    <s v="YOM4"/>
    <s v="BM86"/>
    <x v="1"/>
    <m/>
    <x v="4"/>
    <s v="NÃO"/>
    <x v="1"/>
    <m/>
    <s v="X"/>
    <s v="LABORATORIO CEDRO LTDA."/>
    <s v="33054838 - GABRIELA SILVA SOARES NAKAYAMA"/>
    <n v="10950981"/>
    <x v="349"/>
    <x v="0"/>
    <x v="1"/>
    <s v="SP ARM ASSY DILUTION"/>
    <n v="200467"/>
    <d v="2020-08-26T00:00:00"/>
    <n v="6"/>
    <x v="4"/>
    <s v="827297A009559"/>
    <n v="0"/>
    <m/>
    <m/>
  </r>
  <r>
    <x v="10"/>
    <x v="1"/>
    <x v="5"/>
    <n v="465659"/>
    <n v="508100571368"/>
    <s v="YOM4"/>
    <s v="BM86"/>
    <x v="1"/>
    <m/>
    <x v="4"/>
    <m/>
    <x v="0"/>
    <m/>
    <s v="X"/>
    <s v="LABORATORIO CEDRO LTDA."/>
    <s v="33054838 - GABRIELA SILVA SOARES NAKAYAMA"/>
    <n v="11083010"/>
    <x v="350"/>
    <x v="0"/>
    <x v="0"/>
    <s v="SP DCM HYBRID ASSY"/>
    <n v="200467"/>
    <d v="2020-08-26T00:00:00"/>
    <n v="6"/>
    <x v="4"/>
    <s v="NEW"/>
    <n v="0"/>
    <m/>
    <m/>
  </r>
  <r>
    <x v="7"/>
    <x v="0"/>
    <x v="5"/>
    <n v="465823"/>
    <n v="508100568317"/>
    <s v="YOI3"/>
    <s v="BM89"/>
    <x v="1"/>
    <m/>
    <x v="4"/>
    <s v="NÃO"/>
    <x v="1"/>
    <m/>
    <m/>
    <s v="UNIMED SERGIPE - COOP. DE"/>
    <s v="33090602 - JARIO DOS SANTOS LOPES JUNIOR"/>
    <n v="11061881"/>
    <x v="48"/>
    <x v="0"/>
    <x v="1"/>
    <s v="DVD-Rec. DV-W5600S (CT-Ersatzt.)"/>
    <n v="94682"/>
    <d v="2020-08-26T00:00:00"/>
    <n v="6"/>
    <x v="4"/>
    <s v="N/A"/>
    <n v="0"/>
    <m/>
    <m/>
  </r>
  <r>
    <x v="1"/>
    <x v="0"/>
    <x v="1"/>
    <n v="465984"/>
    <n v="508100557642"/>
    <s v="YOM4"/>
    <s v="BM86"/>
    <x v="1"/>
    <m/>
    <x v="4"/>
    <s v="NÃO"/>
    <x v="1"/>
    <m/>
    <s v="X"/>
    <s v="HOSPITAL DAS CLINICAS DA"/>
    <s v="33090324 - SALVADOR RICARDO FRANCISCO"/>
    <n v="10907422"/>
    <x v="351"/>
    <x v="0"/>
    <x v="1"/>
    <s v="Batería del sistema (65Ah)"/>
    <n v="200527"/>
    <d v="2020-08-26T00:00:00"/>
    <n v="6"/>
    <x v="4"/>
    <s v="NEW"/>
    <n v="0"/>
    <m/>
    <m/>
  </r>
  <r>
    <x v="3"/>
    <x v="0"/>
    <x v="3"/>
    <n v="466750"/>
    <n v="508100572178"/>
    <s v="YOM4"/>
    <s v="BM86"/>
    <x v="1"/>
    <m/>
    <x v="4"/>
    <s v="NÃO"/>
    <x v="1"/>
    <m/>
    <s v="X"/>
    <s v="IRMANDADE DA SANTA CASA D"/>
    <s v="33090137 - MURILO DE OLIVEIRA PROVENZI"/>
    <n v="10909856"/>
    <x v="352"/>
    <x v="0"/>
    <x v="1"/>
    <s v="PELICULA PLASTICA DE DETECCAO CID1"/>
    <n v="200470"/>
    <d v="2020-08-26T00:00:00"/>
    <n v="6"/>
    <x v="4"/>
    <s v="NEW"/>
    <n v="0"/>
    <m/>
    <m/>
  </r>
  <r>
    <x v="4"/>
    <x v="0"/>
    <x v="2"/>
    <n v="466931"/>
    <n v="508100561181"/>
    <s v="YOM4"/>
    <s v="BM86"/>
    <x v="1"/>
    <m/>
    <x v="4"/>
    <s v="NÃO"/>
    <x v="1"/>
    <m/>
    <s v="X"/>
    <s v="PRO IMAGEM EXAMES"/>
    <s v="33048456 - VICTOR MATSUMOTO TOMINAGA"/>
    <n v="7548899"/>
    <x v="353"/>
    <x v="0"/>
    <x v="1"/>
    <s v="Steuerung SEP"/>
    <n v="200522"/>
    <d v="2020-08-26T00:00:00"/>
    <n v="6"/>
    <x v="4"/>
    <s v="S9421240001"/>
    <n v="0"/>
    <m/>
    <m/>
  </r>
  <r>
    <x v="2"/>
    <x v="1"/>
    <x v="2"/>
    <n v="467186"/>
    <n v="508100572654"/>
    <s v="YOM4"/>
    <s v="BM86"/>
    <x v="1"/>
    <m/>
    <x v="4"/>
    <s v="NÃO"/>
    <x v="1"/>
    <m/>
    <s v="X"/>
    <s v="NOTRE DAME INTERMEDICA SA"/>
    <s v="33090489 - Brenda Ferreira Alves"/>
    <n v="10455793"/>
    <x v="321"/>
    <x v="0"/>
    <x v="1"/>
    <s v="REAGENT PROBE TIP(2)"/>
    <n v="200489"/>
    <d v="2020-08-26T00:00:00"/>
    <n v="6"/>
    <x v="4"/>
    <s v="NEW"/>
    <n v="0"/>
    <m/>
    <m/>
  </r>
  <r>
    <x v="2"/>
    <x v="1"/>
    <x v="2"/>
    <n v="467187"/>
    <n v="508100572654"/>
    <s v="YOM4"/>
    <s v="BM86"/>
    <x v="1"/>
    <m/>
    <x v="4"/>
    <m/>
    <x v="1"/>
    <m/>
    <s v="X"/>
    <s v="NOTRE DAME INTERMEDICA SA"/>
    <s v="33090489 - Brenda Ferreira Alves"/>
    <n v="10457734"/>
    <x v="354"/>
    <x v="0"/>
    <x v="1"/>
    <s v="SAMPLE PROBE TIPS (PKG=3"/>
    <n v="200489"/>
    <d v="2020-08-26T00:00:00"/>
    <n v="6"/>
    <x v="4"/>
    <s v="NEW"/>
    <n v="0"/>
    <m/>
    <m/>
  </r>
  <r>
    <x v="2"/>
    <x v="1"/>
    <x v="2"/>
    <n v="467198"/>
    <n v="508100572922"/>
    <s v="YOM4"/>
    <s v="BM86"/>
    <x v="1"/>
    <m/>
    <x v="4"/>
    <s v="NÃO"/>
    <x v="1"/>
    <m/>
    <s v="X"/>
    <s v="PREVENT SENIOR PRIVATE OP"/>
    <s v="33090489 - Brenda Ferreira Alves"/>
    <n v="10455798"/>
    <x v="355"/>
    <x v="0"/>
    <x v="1"/>
    <s v="STYLETTE ISE  (package of 10)"/>
    <n v="200502"/>
    <d v="2020-08-26T00:00:00"/>
    <n v="6"/>
    <x v="4"/>
    <s v="NEW"/>
    <n v="0"/>
    <m/>
    <m/>
  </r>
  <r>
    <x v="2"/>
    <x v="0"/>
    <x v="2"/>
    <n v="467239"/>
    <n v="508100571619"/>
    <s v="YOI3"/>
    <s v="BM89"/>
    <x v="1"/>
    <m/>
    <x v="4"/>
    <m/>
    <x v="1"/>
    <m/>
    <m/>
    <s v="FUND. INST. DE PESQ. E ES"/>
    <s v="33000626 - JUCELIO MARCOS CARDOZO"/>
    <s v="A7B10001313970"/>
    <x v="356"/>
    <x v="0"/>
    <x v="1"/>
    <s v="PLACA D5-S-SIS-COD 013405"/>
    <n v="94711"/>
    <d v="2020-08-26T00:00:00"/>
    <n v="6"/>
    <x v="4"/>
    <n v="2005210013"/>
    <n v="0"/>
    <m/>
    <m/>
  </r>
  <r>
    <x v="2"/>
    <x v="0"/>
    <x v="2"/>
    <n v="467240"/>
    <n v="508100571619"/>
    <s v="YOI3"/>
    <s v="BM89"/>
    <x v="1"/>
    <m/>
    <x v="4"/>
    <s v="SIM"/>
    <x v="0"/>
    <m/>
    <m/>
    <s v="FUND. INST. DE PESQ. E ES"/>
    <s v="33000626 - JUCELIO MARCOS CARDOZO"/>
    <s v="A7B10000049021"/>
    <x v="138"/>
    <x v="0"/>
    <x v="0"/>
    <s v="BR2:1213000-0  \D2 S BOARD"/>
    <n v="94711"/>
    <d v="2020-08-26T00:00:00"/>
    <n v="6"/>
    <x v="4"/>
    <n v="11637"/>
    <n v="0"/>
    <m/>
    <m/>
  </r>
  <r>
    <x v="7"/>
    <x v="0"/>
    <x v="5"/>
    <n v="467335"/>
    <n v="508100539674"/>
    <s v="YOI3"/>
    <s v="BM89"/>
    <x v="1"/>
    <m/>
    <x v="4"/>
    <s v="NÃO"/>
    <x v="1"/>
    <m/>
    <m/>
    <s v="DIAGNOSTICO POR IMAGEM DE"/>
    <s v="33000505 - DALMO MOREIRA COSTA JUNIOR"/>
    <n v="11061881"/>
    <x v="48"/>
    <x v="0"/>
    <x v="1"/>
    <s v="DVD-Rec. DV-W5600S (CT-Ersatzt.)"/>
    <n v="94681"/>
    <d v="2020-08-26T00:00:00"/>
    <n v="6"/>
    <x v="4"/>
    <s v="N/A"/>
    <n v="0"/>
    <m/>
    <m/>
  </r>
  <r>
    <x v="6"/>
    <x v="1"/>
    <x v="4"/>
    <n v="467438"/>
    <n v="508100573086"/>
    <s v="YOM4"/>
    <s v="BM86"/>
    <x v="0"/>
    <d v="2020-08-27T00:00:00"/>
    <x v="0"/>
    <s v="SIM"/>
    <x v="0"/>
    <m/>
    <s v="X"/>
    <s v="FUNDACAO SAO FRANCISCO XA"/>
    <s v="33044772 - GLADSTON ALVES ELLER"/>
    <n v="11075676"/>
    <x v="27"/>
    <x v="0"/>
    <x v="0"/>
    <s v="SP LAMP ASSY HALOGEN BULB"/>
    <n v="200454"/>
    <d v="2020-08-26T00:00:00"/>
    <n v="6"/>
    <x v="4"/>
    <s v="NEW"/>
    <n v="132675"/>
    <d v="2020-08-31T00:00:00"/>
    <m/>
  </r>
  <r>
    <x v="6"/>
    <x v="1"/>
    <x v="4"/>
    <n v="467439"/>
    <n v="508100573086"/>
    <s v="YOM4"/>
    <s v="BM86"/>
    <x v="0"/>
    <d v="2020-08-27T00:00:00"/>
    <x v="0"/>
    <m/>
    <x v="0"/>
    <m/>
    <s v="X"/>
    <s v="FUNDACAO SAO FRANCISCO XA"/>
    <s v="33044772 - GLADSTON ALVES ELLER"/>
    <n v="11075676"/>
    <x v="27"/>
    <x v="0"/>
    <x v="0"/>
    <s v="SP LAMP ASSY HALOGEN BULB"/>
    <n v="200454"/>
    <d v="2020-08-26T00:00:00"/>
    <n v="6"/>
    <x v="4"/>
    <s v="NEW"/>
    <n v="132676"/>
    <d v="2020-08-31T00:00:00"/>
    <m/>
  </r>
  <r>
    <x v="4"/>
    <x v="1"/>
    <x v="2"/>
    <n v="467450"/>
    <n v="508100570201"/>
    <s v="YOM4"/>
    <s v="BM86"/>
    <x v="1"/>
    <m/>
    <x v="4"/>
    <s v="NÃO"/>
    <x v="1"/>
    <m/>
    <s v="X"/>
    <s v="DIAGNOSTICOS DA AMERICA S"/>
    <s v="33044911 - EPONINO FERREIRA DA COSTA JUNIOR"/>
    <n v="10310750"/>
    <x v="357"/>
    <x v="0"/>
    <x v="1"/>
    <s v="26134 ACS/CENTAUR JERINGA 0,25 mL"/>
    <n v="200445"/>
    <d v="2020-08-26T00:00:00"/>
    <n v="6"/>
    <x v="4"/>
    <s v="NEW"/>
    <n v="0"/>
    <m/>
    <m/>
  </r>
  <r>
    <x v="7"/>
    <x v="0"/>
    <x v="5"/>
    <n v="467461"/>
    <n v="508100573208"/>
    <s v="YOM4"/>
    <s v="BM86"/>
    <x v="1"/>
    <d v="2020-08-26T00:00:00"/>
    <x v="1"/>
    <s v="SIM"/>
    <x v="0"/>
    <m/>
    <s v="X"/>
    <s v="SECRETARIA DE SAUDE"/>
    <s v="33090656 - GABRIEL DE SOUSA"/>
    <n v="10141785"/>
    <x v="358"/>
    <x v="0"/>
    <x v="4"/>
    <s v="STRATON MX P"/>
    <n v="200448"/>
    <d v="2020-08-26T00:00:00"/>
    <n v="6"/>
    <x v="4"/>
    <s v="NS639192074"/>
    <n v="0"/>
    <m/>
    <m/>
  </r>
  <r>
    <x v="7"/>
    <x v="1"/>
    <x v="5"/>
    <n v="467485"/>
    <n v="508100573237"/>
    <s v="YOM4"/>
    <s v="BM86"/>
    <x v="0"/>
    <d v="2020-08-31T00:00:00"/>
    <x v="0"/>
    <s v="SIM"/>
    <x v="0"/>
    <m/>
    <s v="X"/>
    <s v="DIAGNOSTICOS DA AMERICA S"/>
    <s v="33053466 - JOSE ADECIO LESSA DA SILVA"/>
    <n v="11075677"/>
    <x v="161"/>
    <x v="0"/>
    <x v="0"/>
    <s v="PLACA SENSOR DE NIVEL MIX - ATELLICA CH"/>
    <n v="200466"/>
    <d v="2020-08-26T00:00:00"/>
    <n v="6"/>
    <x v="4"/>
    <s v="NEW"/>
    <n v="0"/>
    <m/>
    <m/>
  </r>
  <r>
    <x v="4"/>
    <x v="1"/>
    <x v="2"/>
    <n v="467486"/>
    <n v="508100567961"/>
    <s v="YOM4"/>
    <s v="BM86"/>
    <x v="1"/>
    <m/>
    <x v="4"/>
    <s v="NÃO"/>
    <x v="1"/>
    <m/>
    <s v="X"/>
    <s v="DIAGNOSTICOS DA AMERICA S"/>
    <s v="33090760 - EDIPO NEVES SILVA"/>
    <n v="11311685"/>
    <x v="359"/>
    <x v="0"/>
    <x v="1"/>
    <n v="11311685"/>
    <n v="200453"/>
    <d v="2020-08-26T00:00:00"/>
    <n v="6"/>
    <x v="4"/>
    <s v="NEW"/>
    <n v="0"/>
    <m/>
    <m/>
  </r>
  <r>
    <x v="1"/>
    <x v="1"/>
    <x v="1"/>
    <n v="467487"/>
    <n v="508100572944"/>
    <s v="YOM4"/>
    <s v="BM86"/>
    <x v="1"/>
    <m/>
    <x v="4"/>
    <s v="NÃO"/>
    <x v="1"/>
    <m/>
    <s v="X"/>
    <s v="LABORATORIO MEDICO DR."/>
    <s v="33090599 - FABIO DOS SANTOS"/>
    <n v="10285974"/>
    <x v="360"/>
    <x v="0"/>
    <x v="1"/>
    <n v="10285974"/>
    <n v="200446"/>
    <d v="2020-08-26T00:00:00"/>
    <n v="6"/>
    <x v="4"/>
    <s v="NEW"/>
    <n v="0"/>
    <m/>
    <m/>
  </r>
  <r>
    <x v="1"/>
    <x v="1"/>
    <x v="1"/>
    <n v="467490"/>
    <n v="508100571569"/>
    <s v="YOI3"/>
    <s v="BM84"/>
    <x v="1"/>
    <m/>
    <x v="4"/>
    <s v="NÃO"/>
    <x v="1"/>
    <m/>
    <s v="X"/>
    <s v="SANTA CASA DE MISERICORDI"/>
    <s v="33836505 - Rebuli Giulliano"/>
    <n v="10730554"/>
    <x v="361"/>
    <x v="0"/>
    <x v="1"/>
    <s v="R - LEAD SCREW ASSEMBLY"/>
    <n v="94690"/>
    <d v="2020-08-26T00:00:00"/>
    <n v="6"/>
    <x v="4"/>
    <s v="N/A"/>
    <n v="0"/>
    <m/>
    <m/>
  </r>
  <r>
    <x v="1"/>
    <x v="1"/>
    <x v="1"/>
    <n v="467491"/>
    <n v="508100571569"/>
    <s v="YOM4"/>
    <s v="BM86"/>
    <x v="1"/>
    <m/>
    <x v="4"/>
    <s v="NÃO"/>
    <x v="1"/>
    <m/>
    <s v="X"/>
    <s v="SANTA CASA DE MISERICORDI"/>
    <s v="33836505 - Rebuli Giulliano"/>
    <n v="11152976"/>
    <x v="362"/>
    <x v="0"/>
    <x v="1"/>
    <s v="ARM PIPETTOR ASSY"/>
    <n v="200457"/>
    <d v="2020-08-26T00:00:00"/>
    <n v="6"/>
    <x v="4"/>
    <s v="NEW"/>
    <n v="0"/>
    <m/>
    <m/>
  </r>
  <r>
    <x v="1"/>
    <x v="1"/>
    <x v="1"/>
    <n v="467493"/>
    <n v="508100572348"/>
    <s v="YOM4"/>
    <s v="BM86"/>
    <x v="1"/>
    <m/>
    <x v="4"/>
    <m/>
    <x v="1"/>
    <m/>
    <s v="X"/>
    <s v="SANTA CASA DE MISERICORDI"/>
    <s v="33836505 - Rebuli Giulliano"/>
    <n v="11349588"/>
    <x v="363"/>
    <x v="0"/>
    <x v="1"/>
    <n v="11349588"/>
    <n v="200468"/>
    <d v="2020-08-26T00:00:00"/>
    <n v="6"/>
    <x v="4"/>
    <s v="NEW"/>
    <n v="0"/>
    <m/>
    <m/>
  </r>
  <r>
    <x v="1"/>
    <x v="1"/>
    <x v="1"/>
    <n v="467494"/>
    <n v="508100572348"/>
    <s v="YOM4"/>
    <s v="BM86"/>
    <x v="1"/>
    <m/>
    <x v="4"/>
    <s v="SIM"/>
    <x v="0"/>
    <m/>
    <s v="X"/>
    <s v="SANTA CASA DE MISERICORDI"/>
    <s v="33836505 - Rebuli Giulliano"/>
    <n v="10457312"/>
    <x v="57"/>
    <x v="0"/>
    <x v="0"/>
    <s v="501 DIMN RXL VCCM PMP"/>
    <n v="200461"/>
    <d v="2020-08-26T00:00:00"/>
    <n v="6"/>
    <x v="4"/>
    <s v="NEW"/>
    <n v="0"/>
    <m/>
    <m/>
  </r>
  <r>
    <x v="6"/>
    <x v="1"/>
    <x v="4"/>
    <n v="467505"/>
    <n v="508100573230"/>
    <s v="YOM4"/>
    <s v="BM86"/>
    <x v="1"/>
    <m/>
    <x v="4"/>
    <s v="NÃO"/>
    <x v="1"/>
    <m/>
    <s v="X"/>
    <s v="LABORATORIO SABIN DE ANAL"/>
    <s v="33833827 - Nascimento Junior Orlando"/>
    <n v="10717004"/>
    <x v="364"/>
    <x v="0"/>
    <x v="1"/>
    <s v="CA5H COOLING SECTION ASSY"/>
    <n v="200483"/>
    <d v="2020-08-26T00:00:00"/>
    <n v="6"/>
    <x v="4"/>
    <s v="NEW"/>
    <n v="0"/>
    <m/>
    <m/>
  </r>
  <r>
    <x v="7"/>
    <x v="1"/>
    <x v="5"/>
    <n v="467510"/>
    <n v="508100573137"/>
    <s v="YOM4"/>
    <s v="BM86"/>
    <x v="0"/>
    <d v="2020-08-31T00:00:00"/>
    <x v="0"/>
    <m/>
    <x v="0"/>
    <m/>
    <s v="X"/>
    <s v="DIAGNOSTICOS DA AMERICA S"/>
    <s v="33090492 - LEONARDO VILA BELA DE SOUZA"/>
    <n v="11083027"/>
    <x v="365"/>
    <x v="0"/>
    <x v="0"/>
    <s v="MICRO CHAVE CATCH"/>
    <n v="200463"/>
    <d v="2020-08-26T00:00:00"/>
    <n v="6"/>
    <x v="4"/>
    <s v="NEW"/>
    <n v="0"/>
    <m/>
    <m/>
  </r>
  <r>
    <x v="7"/>
    <x v="1"/>
    <x v="5"/>
    <n v="467511"/>
    <n v="508100573137"/>
    <s v="YOM4"/>
    <s v="BM86"/>
    <x v="0"/>
    <d v="2020-08-31T00:00:00"/>
    <x v="0"/>
    <m/>
    <x v="0"/>
    <m/>
    <s v="X"/>
    <s v="DIAGNOSTICOS DA AMERICA S"/>
    <s v="33090492 - LEONARDO VILA BELA DE SOUZA"/>
    <n v="11083027"/>
    <x v="365"/>
    <x v="0"/>
    <x v="0"/>
    <s v="MICRO CHAVE CATCH"/>
    <n v="200463"/>
    <d v="2020-08-26T00:00:00"/>
    <n v="6"/>
    <x v="4"/>
    <s v="NEW"/>
    <n v="0"/>
    <m/>
    <m/>
  </r>
  <r>
    <x v="5"/>
    <x v="1"/>
    <x v="4"/>
    <n v="467525"/>
    <n v="508100572834"/>
    <s v="YOM4"/>
    <s v="BM86"/>
    <x v="1"/>
    <m/>
    <x v="4"/>
    <s v="NÃO"/>
    <x v="1"/>
    <m/>
    <s v="X"/>
    <s v="LABORATORIO DE PATOLOGIA"/>
    <s v="33052772 - ADRIANA PAULA FERREIRA"/>
    <n v="10457283"/>
    <x v="366"/>
    <x v="0"/>
    <x v="1"/>
    <s v="GEAR IDLER REAGENT ARM"/>
    <n v="200498"/>
    <d v="2020-08-26T00:00:00"/>
    <n v="6"/>
    <x v="4"/>
    <s v="NEW"/>
    <n v="0"/>
    <m/>
    <m/>
  </r>
  <r>
    <x v="5"/>
    <x v="1"/>
    <x v="4"/>
    <n v="467526"/>
    <n v="508100572834"/>
    <s v="YOM4"/>
    <s v="BM86"/>
    <x v="1"/>
    <m/>
    <x v="4"/>
    <m/>
    <x v="1"/>
    <m/>
    <s v="X"/>
    <s v="LABORATORIO DE PATOLOGIA"/>
    <s v="33052772 - ADRIANA PAULA FERREIRA"/>
    <n v="10457283"/>
    <x v="366"/>
    <x v="0"/>
    <x v="1"/>
    <s v="GEAR IDLER REAGENT ARM"/>
    <n v="200498"/>
    <d v="2020-08-26T00:00:00"/>
    <n v="6"/>
    <x v="4"/>
    <s v="NEW"/>
    <n v="0"/>
    <m/>
    <m/>
  </r>
  <r>
    <x v="5"/>
    <x v="1"/>
    <x v="4"/>
    <n v="467536"/>
    <n v="508100573174"/>
    <s v="YOM4"/>
    <s v="BM86"/>
    <x v="1"/>
    <m/>
    <x v="4"/>
    <s v="NÃO"/>
    <x v="1"/>
    <m/>
    <s v="X"/>
    <s v="PATOLOGIA CLINICA DR. GER"/>
    <s v="33833827 - Nascimento Junior Orlando"/>
    <n v="10321605"/>
    <x v="367"/>
    <x v="0"/>
    <x v="1"/>
    <s v="BRUSH CLEANING/10 BRUSHES"/>
    <n v="200491"/>
    <d v="2020-08-26T00:00:00"/>
    <n v="6"/>
    <x v="4"/>
    <s v="NEW"/>
    <n v="0"/>
    <m/>
    <m/>
  </r>
  <r>
    <x v="2"/>
    <x v="1"/>
    <x v="2"/>
    <n v="467546"/>
    <n v="508100573340"/>
    <s v="YOM4"/>
    <s v="BM86"/>
    <x v="1"/>
    <m/>
    <x v="4"/>
    <m/>
    <x v="1"/>
    <m/>
    <s v="X"/>
    <s v="NOTRE DAME INTERMEDICA SA"/>
    <s v="33090489 - Brenda Ferreira Alves"/>
    <n v="10456305"/>
    <x v="368"/>
    <x v="0"/>
    <x v="1"/>
    <s v="SVSP SOURCE LAMP ALIGNED MODIFIED"/>
    <n v="200501"/>
    <d v="2020-08-26T00:00:00"/>
    <n v="6"/>
    <x v="4"/>
    <s v="NEW"/>
    <n v="0"/>
    <m/>
    <m/>
  </r>
  <r>
    <x v="2"/>
    <x v="1"/>
    <x v="2"/>
    <n v="467547"/>
    <n v="508100573340"/>
    <s v="YOM4"/>
    <s v="BM86"/>
    <x v="1"/>
    <m/>
    <x v="4"/>
    <m/>
    <x v="1"/>
    <m/>
    <s v="X"/>
    <s v="NOTRE DAME INTERMEDICA SA"/>
    <s v="33090489 - Brenda Ferreira Alves"/>
    <n v="10456305"/>
    <x v="368"/>
    <x v="0"/>
    <x v="1"/>
    <s v="SVSP SOURCE LAMP ALIGNED MODIFIED"/>
    <n v="200501"/>
    <d v="2020-08-26T00:00:00"/>
    <n v="6"/>
    <x v="4"/>
    <s v="NEW"/>
    <n v="0"/>
    <m/>
    <m/>
  </r>
  <r>
    <x v="2"/>
    <x v="1"/>
    <x v="2"/>
    <n v="467548"/>
    <n v="508100573340"/>
    <s v="YOM4"/>
    <s v="BM86"/>
    <x v="1"/>
    <m/>
    <x v="4"/>
    <m/>
    <x v="1"/>
    <m/>
    <s v="X"/>
    <s v="NOTRE DAME INTERMEDICA SA"/>
    <s v="33090489 - Brenda Ferreira Alves"/>
    <n v="10455770"/>
    <x v="369"/>
    <x v="0"/>
    <x v="1"/>
    <s v="D924A CUVETTE WINDOW (5/P"/>
    <n v="200501"/>
    <d v="2020-08-26T00:00:00"/>
    <n v="6"/>
    <x v="4"/>
    <s v="NEW"/>
    <n v="0"/>
    <m/>
    <m/>
  </r>
  <r>
    <x v="2"/>
    <x v="1"/>
    <x v="2"/>
    <n v="467549"/>
    <n v="508100573340"/>
    <s v="YOM4"/>
    <s v="BM86"/>
    <x v="1"/>
    <m/>
    <x v="4"/>
    <m/>
    <x v="1"/>
    <m/>
    <s v="X"/>
    <s v="NOTRE DAME INTERMEDICA SA"/>
    <s v="33090489 - Brenda Ferreira Alves"/>
    <n v="10455770"/>
    <x v="369"/>
    <x v="0"/>
    <x v="1"/>
    <s v="D924A CUVETTE WINDOW (5/P"/>
    <n v="200501"/>
    <d v="2020-08-26T00:00:00"/>
    <n v="6"/>
    <x v="4"/>
    <s v="NEW"/>
    <n v="0"/>
    <m/>
    <m/>
  </r>
  <r>
    <x v="2"/>
    <x v="1"/>
    <x v="2"/>
    <n v="467550"/>
    <n v="508100573340"/>
    <s v="YOM4"/>
    <s v="BM86"/>
    <x v="1"/>
    <m/>
    <x v="4"/>
    <s v="NÃO"/>
    <x v="1"/>
    <m/>
    <s v="X"/>
    <s v="NOTRE DAME INTERMEDICA SA"/>
    <s v="33090489 - Brenda Ferreira Alves"/>
    <n v="10453606"/>
    <x v="370"/>
    <x v="0"/>
    <x v="1"/>
    <s v="EXTRACTER, CUVETTE WINDOW"/>
    <n v="200501"/>
    <d v="2020-08-26T00:00:00"/>
    <n v="6"/>
    <x v="4"/>
    <s v="NEW"/>
    <n v="0"/>
    <m/>
    <m/>
  </r>
  <r>
    <x v="2"/>
    <x v="1"/>
    <x v="2"/>
    <n v="467551"/>
    <n v="508100573340"/>
    <s v="YOM4"/>
    <s v="BM86"/>
    <x v="1"/>
    <m/>
    <x v="4"/>
    <m/>
    <x v="1"/>
    <m/>
    <s v="X"/>
    <s v="NOTRE DAME INTERMEDICA SA"/>
    <s v="33090489 - Brenda Ferreira Alves"/>
    <n v="10455793"/>
    <x v="321"/>
    <x v="0"/>
    <x v="1"/>
    <s v="REAGENT PROBE TIP(2)"/>
    <n v="200501"/>
    <d v="2020-08-26T00:00:00"/>
    <n v="6"/>
    <x v="4"/>
    <s v="NEW"/>
    <n v="0"/>
    <m/>
    <m/>
  </r>
  <r>
    <x v="2"/>
    <x v="1"/>
    <x v="2"/>
    <n v="467552"/>
    <n v="508100573340"/>
    <s v="YOM4"/>
    <s v="BM86"/>
    <x v="1"/>
    <m/>
    <x v="4"/>
    <m/>
    <x v="1"/>
    <m/>
    <s v="X"/>
    <s v="NOTRE DAME INTERMEDICA SA"/>
    <s v="33090489 - Brenda Ferreira Alves"/>
    <n v="10455793"/>
    <x v="321"/>
    <x v="0"/>
    <x v="1"/>
    <s v="REAGENT PROBE TIP(2)"/>
    <n v="200501"/>
    <d v="2020-08-26T00:00:00"/>
    <n v="6"/>
    <x v="4"/>
    <s v="NEW"/>
    <n v="0"/>
    <m/>
    <m/>
  </r>
  <r>
    <x v="2"/>
    <x v="1"/>
    <x v="2"/>
    <n v="467553"/>
    <n v="508100573340"/>
    <s v="YOM4"/>
    <s v="BM86"/>
    <x v="1"/>
    <m/>
    <x v="4"/>
    <m/>
    <x v="1"/>
    <m/>
    <s v="X"/>
    <s v="NOTRE DAME INTERMEDICA SA"/>
    <s v="33090489 - Brenda Ferreira Alves"/>
    <n v="10457734"/>
    <x v="354"/>
    <x v="0"/>
    <x v="1"/>
    <s v="SAMPLE PROBE TIPS (PKG=3"/>
    <n v="200501"/>
    <d v="2020-08-26T00:00:00"/>
    <n v="6"/>
    <x v="4"/>
    <s v="NEW"/>
    <n v="0"/>
    <m/>
    <m/>
  </r>
  <r>
    <x v="2"/>
    <x v="1"/>
    <x v="2"/>
    <n v="467554"/>
    <n v="508100573340"/>
    <s v="YOM4"/>
    <s v="BM86"/>
    <x v="1"/>
    <m/>
    <x v="4"/>
    <m/>
    <x v="1"/>
    <m/>
    <s v="X"/>
    <s v="NOTRE DAME INTERMEDICA SA"/>
    <s v="33090489 - Brenda Ferreira Alves"/>
    <n v="10455798"/>
    <x v="355"/>
    <x v="0"/>
    <x v="1"/>
    <s v="STYLETTE ISE  (package of 10)"/>
    <n v="200501"/>
    <d v="2020-08-26T00:00:00"/>
    <n v="6"/>
    <x v="4"/>
    <s v="NEW"/>
    <n v="0"/>
    <m/>
    <m/>
  </r>
  <r>
    <x v="4"/>
    <x v="0"/>
    <x v="2"/>
    <n v="467569"/>
    <n v="508100573325"/>
    <s v="YOI3"/>
    <s v="BM89"/>
    <x v="0"/>
    <d v="2020-08-28T00:00:00"/>
    <x v="3"/>
    <s v="NÃO"/>
    <x v="1"/>
    <m/>
    <m/>
    <m/>
    <s v="33835736 - da Silva Lima José Amaro"/>
    <n v="2048650"/>
    <x v="371"/>
    <x v="1"/>
    <x v="1"/>
    <s v="LEITPASTE Wärme Berulub FK 35 B-60g  =G="/>
    <n v="94695"/>
    <d v="2020-08-26T00:00:00"/>
    <n v="6"/>
    <x v="4"/>
    <s v="N/A"/>
    <n v="0"/>
    <m/>
    <m/>
  </r>
  <r>
    <x v="7"/>
    <x v="0"/>
    <x v="5"/>
    <n v="467581"/>
    <n v="508100567472"/>
    <s v="YOM4"/>
    <s v="BM86"/>
    <x v="1"/>
    <m/>
    <x v="4"/>
    <s v="SIM"/>
    <x v="0"/>
    <m/>
    <s v="X"/>
    <s v="SERVICOS MED. DE DIAGNOST"/>
    <s v="33090619 - FELIPE VITAL FIALHO"/>
    <n v="10412189"/>
    <x v="372"/>
    <x v="0"/>
    <x v="0"/>
    <s v="MODULO ELETRONICO PMACI"/>
    <n v="200499"/>
    <d v="2020-08-26T00:00:00"/>
    <n v="6"/>
    <x v="4"/>
    <s v="NEW"/>
    <n v="0"/>
    <m/>
    <m/>
  </r>
  <r>
    <x v="5"/>
    <x v="0"/>
    <x v="4"/>
    <n v="467586"/>
    <n v="508100573273"/>
    <s v="YOI3"/>
    <s v="BM89"/>
    <x v="1"/>
    <m/>
    <x v="4"/>
    <m/>
    <x v="1"/>
    <m/>
    <m/>
    <s v="HENRIQUE DESTEFANI &amp; CIA."/>
    <s v="33833827 - Nascimento Junior Orlando"/>
    <n v="2048650"/>
    <x v="371"/>
    <x v="1"/>
    <x v="1"/>
    <s v="LEITPASTE Wärme Berulub FK 35 B-60g  =G="/>
    <n v="94713"/>
    <d v="2020-08-26T00:00:00"/>
    <n v="6"/>
    <x v="4"/>
    <s v="NEW"/>
    <n v="0"/>
    <m/>
    <m/>
  </r>
  <r>
    <x v="5"/>
    <x v="0"/>
    <x v="4"/>
    <n v="467587"/>
    <n v="508100573273"/>
    <s v="YOM4"/>
    <s v="BM86"/>
    <x v="1"/>
    <m/>
    <x v="4"/>
    <s v="NÃO"/>
    <x v="1"/>
    <m/>
    <s v="X"/>
    <s v="HENRIQUE DESTEFANI &amp; CIA."/>
    <s v="33833827 - Nascimento Junior Orlando"/>
    <n v="1164255"/>
    <x v="373"/>
    <x v="0"/>
    <x v="1"/>
    <s v="Tablero alim. D711 ESD"/>
    <n v="200521"/>
    <d v="2020-08-26T00:00:00"/>
    <n v="6"/>
    <x v="4"/>
    <s v="NEW"/>
    <n v="0"/>
    <m/>
    <m/>
  </r>
  <r>
    <x v="5"/>
    <x v="1"/>
    <x v="4"/>
    <n v="467589"/>
    <n v="508100573403"/>
    <s v="YOM4"/>
    <s v="BM86"/>
    <x v="1"/>
    <m/>
    <x v="4"/>
    <s v="NÃO"/>
    <x v="1"/>
    <m/>
    <s v="X"/>
    <s v="INSTITUTO HERMES PARDINI"/>
    <s v="33052620 - LEANDRO FURTADO DE PAULO"/>
    <n v="11230421"/>
    <x v="374"/>
    <x v="0"/>
    <x v="1"/>
    <s v="Cap Gripper Assy."/>
    <n v="200492"/>
    <d v="2020-08-26T00:00:00"/>
    <n v="6"/>
    <x v="4"/>
    <s v="NEW"/>
    <n v="0"/>
    <m/>
    <m/>
  </r>
  <r>
    <x v="1"/>
    <x v="0"/>
    <x v="1"/>
    <n v="467603"/>
    <n v="508100563858"/>
    <s v="YOM4"/>
    <s v="BM86"/>
    <x v="0"/>
    <d v="2020-08-27T00:00:00"/>
    <x v="3"/>
    <s v="SIM"/>
    <x v="0"/>
    <m/>
    <s v="X"/>
    <s v="MRI DIAGNOSTICOS LTDA."/>
    <s v="33090652 - FLAVIO SILVA FERREIRA"/>
    <n v="4753062"/>
    <x v="12"/>
    <x v="0"/>
    <x v="0"/>
    <n v="4753062"/>
    <n v="200495"/>
    <d v="2020-08-26T00:00:00"/>
    <n v="6"/>
    <x v="4"/>
    <s v="NS35679"/>
    <n v="0"/>
    <m/>
    <m/>
  </r>
  <r>
    <x v="3"/>
    <x v="0"/>
    <x v="3"/>
    <n v="467620"/>
    <n v="508100570794"/>
    <s v="YOM4"/>
    <s v="BM86"/>
    <x v="1"/>
    <m/>
    <x v="4"/>
    <s v="NÃO"/>
    <x v="1"/>
    <m/>
    <s v="X"/>
    <s v="UNIAO OESTE PARANAENSE DE"/>
    <s v="33003232 - SILVIO LUIS PRADI"/>
    <n v="3804692"/>
    <x v="252"/>
    <x v="0"/>
    <x v="1"/>
    <s v="CARBON BRUSH SET DATA_S_F"/>
    <n v="200512"/>
    <d v="2020-08-26T00:00:00"/>
    <n v="6"/>
    <x v="4"/>
    <s v="NEW"/>
    <n v="0"/>
    <m/>
    <m/>
  </r>
  <r>
    <x v="3"/>
    <x v="0"/>
    <x v="3"/>
    <n v="467621"/>
    <n v="508100570794"/>
    <s v="YOM4"/>
    <s v="BM86"/>
    <x v="1"/>
    <m/>
    <x v="4"/>
    <s v="NÃO"/>
    <x v="1"/>
    <m/>
    <s v="X"/>
    <s v="UNIAO OESTE PARANAENSE DE"/>
    <s v="33003232 - SILVIO LUIS PRADI"/>
    <n v="3818254"/>
    <x v="251"/>
    <x v="0"/>
    <x v="1"/>
    <s v="JOGO DE ESCOVAS DE CARVÃO PARA SOMATON"/>
    <n v="200513"/>
    <d v="2020-08-26T00:00:00"/>
    <n v="6"/>
    <x v="4"/>
    <s v="NEW"/>
    <n v="0"/>
    <m/>
    <m/>
  </r>
  <r>
    <x v="3"/>
    <x v="0"/>
    <x v="3"/>
    <n v="467622"/>
    <n v="508100570794"/>
    <s v="YOM4"/>
    <s v="BM86"/>
    <x v="1"/>
    <m/>
    <x v="4"/>
    <m/>
    <x v="0"/>
    <m/>
    <s v="X"/>
    <s v="UNIAO OESTE PARANAENSE DE"/>
    <s v="33003232 - SILVIO LUIS PRADI"/>
    <n v="5534776"/>
    <x v="375"/>
    <x v="0"/>
    <x v="4"/>
    <n v="5534776"/>
    <n v="200513"/>
    <d v="2020-08-26T00:00:00"/>
    <n v="6"/>
    <x v="4"/>
    <s v="NS619282071"/>
    <n v="0"/>
    <m/>
    <m/>
  </r>
  <r>
    <x v="3"/>
    <x v="0"/>
    <x v="3"/>
    <n v="467623"/>
    <n v="508100570794"/>
    <s v="YOM4"/>
    <s v="BM86"/>
    <x v="1"/>
    <m/>
    <x v="4"/>
    <m/>
    <x v="1"/>
    <m/>
    <s v="X"/>
    <s v="UNIAO OESTE PARANAENSE DE"/>
    <s v="33003232 - SILVIO LUIS PRADI"/>
    <n v="10415047"/>
    <x v="376"/>
    <x v="0"/>
    <x v="1"/>
    <s v="ESCOVA DE CARVÃO"/>
    <n v="200513"/>
    <d v="2020-08-26T00:00:00"/>
    <n v="6"/>
    <x v="4"/>
    <s v="NEW"/>
    <n v="0"/>
    <m/>
    <m/>
  </r>
  <r>
    <x v="3"/>
    <x v="0"/>
    <x v="3"/>
    <n v="467624"/>
    <n v="508100570794"/>
    <s v="YOM4"/>
    <s v="BM86"/>
    <x v="1"/>
    <m/>
    <x v="4"/>
    <m/>
    <x v="1"/>
    <m/>
    <s v="X"/>
    <s v="UNIAO OESTE PARANAENSE DE"/>
    <s v="33003232 - SILVIO LUIS PRADI"/>
    <n v="10415048"/>
    <x v="377"/>
    <x v="0"/>
    <x v="1"/>
    <s v="power_brush_FG"/>
    <n v="200513"/>
    <d v="2020-08-26T00:00:00"/>
    <n v="6"/>
    <x v="4"/>
    <s v="NEW"/>
    <n v="0"/>
    <m/>
    <m/>
  </r>
  <r>
    <x v="4"/>
    <x v="1"/>
    <x v="2"/>
    <n v="450398"/>
    <n v="508200133239"/>
    <s v="YOM4"/>
    <s v="BM86"/>
    <x v="1"/>
    <m/>
    <x v="4"/>
    <m/>
    <x v="1"/>
    <m/>
    <m/>
    <s v="LABORATORIO DE ANALISES C"/>
    <s v="33090574 - LUIS GUSTAVO PEREIRA DE ALMEIDA"/>
    <n v="11349510"/>
    <x v="339"/>
    <x v="0"/>
    <x v="1"/>
    <s v="CONJUNTO DE MANUTENCAO PREVENTIVA"/>
    <n v="200705"/>
    <d v="2020-08-27T00:00:00"/>
    <n v="5"/>
    <x v="4"/>
    <s v="NEW"/>
    <n v="0"/>
    <m/>
    <m/>
  </r>
  <r>
    <x v="4"/>
    <x v="1"/>
    <x v="2"/>
    <n v="450399"/>
    <n v="508200133239"/>
    <s v="YOM4"/>
    <s v="BM86"/>
    <x v="1"/>
    <m/>
    <x v="4"/>
    <s v="NÃO"/>
    <x v="1"/>
    <m/>
    <s v="X"/>
    <s v="LABORATORIO DE ANALISES C"/>
    <s v="33090574 - LUIS GUSTAVO PEREIRA DE ALMEIDA"/>
    <n v="10450735"/>
    <x v="340"/>
    <x v="0"/>
    <x v="1"/>
    <s v="LINER VESSEL CHMBR #1-LOCI READER"/>
    <n v="200705"/>
    <d v="2020-08-27T00:00:00"/>
    <n v="5"/>
    <x v="4"/>
    <s v="NEW"/>
    <n v="0"/>
    <m/>
    <m/>
  </r>
  <r>
    <x v="3"/>
    <x v="0"/>
    <x v="3"/>
    <n v="450847"/>
    <n v="508100550249"/>
    <s v="YOM4"/>
    <s v="BM86"/>
    <x v="1"/>
    <m/>
    <x v="4"/>
    <s v="SIM"/>
    <x v="0"/>
    <m/>
    <s v="X"/>
    <s v="IMAX - DIAGNOSTICO POR IM"/>
    <s v="33090304 - ROBERSON JOSE CHAMBELANE"/>
    <n v="7582518"/>
    <x v="378"/>
    <x v="0"/>
    <x v="0"/>
    <s v="Col genou haute résolution 8 Ch"/>
    <n v="200698"/>
    <d v="2020-08-27T00:00:00"/>
    <n v="5"/>
    <x v="4"/>
    <s v="NS3417"/>
    <n v="0"/>
    <m/>
    <m/>
  </r>
  <r>
    <x v="2"/>
    <x v="1"/>
    <x v="2"/>
    <n v="461121"/>
    <n v="508200136676"/>
    <s v="YOM4"/>
    <s v="BM86"/>
    <x v="1"/>
    <m/>
    <x v="4"/>
    <s v="NÃO"/>
    <x v="1"/>
    <m/>
    <s v="X"/>
    <s v="PREVENT SENIOR PRIVATE OP"/>
    <s v="33090343 - FLAVIO HENRIQUE RODRIGUES LEME"/>
    <n v="11171121"/>
    <x v="124"/>
    <x v="0"/>
    <x v="1"/>
    <n v="11171121"/>
    <n v="200683"/>
    <d v="2020-08-27T00:00:00"/>
    <n v="5"/>
    <x v="4"/>
    <s v="NEW"/>
    <n v="0"/>
    <m/>
    <m/>
  </r>
  <r>
    <x v="4"/>
    <x v="1"/>
    <x v="2"/>
    <n v="461137"/>
    <n v="508200138400"/>
    <s v="YOM4"/>
    <s v="BM86"/>
    <x v="1"/>
    <m/>
    <x v="4"/>
    <s v="NÃO"/>
    <x v="1"/>
    <m/>
    <s v="X"/>
    <s v="NOTRE DAME INTERMEDICA SA"/>
    <s v="33090759 - CARLOS EDUARDO PRADO MORELO"/>
    <n v="11170950"/>
    <x v="296"/>
    <x v="0"/>
    <x v="1"/>
    <s v="4/1.8 tygon tube, 1 m"/>
    <n v="200657"/>
    <d v="2020-08-27T00:00:00"/>
    <n v="5"/>
    <x v="4"/>
    <s v="NEW"/>
    <n v="0"/>
    <m/>
    <m/>
  </r>
  <r>
    <x v="4"/>
    <x v="1"/>
    <x v="2"/>
    <n v="461139"/>
    <n v="508200138401"/>
    <s v="YOM4"/>
    <s v="BM86"/>
    <x v="1"/>
    <m/>
    <x v="4"/>
    <s v="NÃO"/>
    <x v="1"/>
    <m/>
    <s v="X"/>
    <s v="NOTRE DAME INTERMEDICA SA"/>
    <s v="33090759 - CARLOS EDUARDO PRADO MORELO"/>
    <n v="11170950"/>
    <x v="296"/>
    <x v="0"/>
    <x v="1"/>
    <s v="4/1.8 tygon tube, 1 m"/>
    <n v="200661"/>
    <d v="2020-08-27T00:00:00"/>
    <n v="5"/>
    <x v="4"/>
    <s v="NEW"/>
    <n v="0"/>
    <m/>
    <m/>
  </r>
  <r>
    <x v="2"/>
    <x v="1"/>
    <x v="2"/>
    <n v="461513"/>
    <n v="508200133295"/>
    <s v="YOM4"/>
    <s v="BM86"/>
    <x v="1"/>
    <m/>
    <x v="4"/>
    <m/>
    <x v="1"/>
    <m/>
    <m/>
    <s v="HOSPITAL DAS CLINICAS DA"/>
    <s v="33044801 - RAFAEL NARCISO JURAITI"/>
    <n v="11349510"/>
    <x v="339"/>
    <x v="0"/>
    <x v="1"/>
    <s v="CONJUNTO DE MANUTENCAO PREVENTIVA"/>
    <n v="200703"/>
    <d v="2020-08-27T00:00:00"/>
    <n v="5"/>
    <x v="4"/>
    <s v="NEW"/>
    <n v="0"/>
    <m/>
    <m/>
  </r>
  <r>
    <x v="2"/>
    <x v="1"/>
    <x v="2"/>
    <n v="461514"/>
    <n v="508200133295"/>
    <s v="YOM4"/>
    <s v="BM86"/>
    <x v="1"/>
    <m/>
    <x v="4"/>
    <s v="NÃO"/>
    <x v="1"/>
    <m/>
    <s v="X"/>
    <s v="HOSPITAL DAS CLINICAS DA"/>
    <s v="33044801 - RAFAEL NARCISO JURAITI"/>
    <n v="10450735"/>
    <x v="340"/>
    <x v="0"/>
    <x v="1"/>
    <s v="LINER VESSEL CHMBR #1-LOCI READER"/>
    <n v="200703"/>
    <d v="2020-08-27T00:00:00"/>
    <n v="5"/>
    <x v="4"/>
    <s v="NEW"/>
    <n v="0"/>
    <m/>
    <m/>
  </r>
  <r>
    <x v="2"/>
    <x v="1"/>
    <x v="2"/>
    <n v="461553"/>
    <n v="508200132255"/>
    <s v="YOM4"/>
    <s v="BM86"/>
    <x v="1"/>
    <m/>
    <x v="4"/>
    <m/>
    <x v="1"/>
    <m/>
    <m/>
    <s v="NOTRE DAME INTERMEDICA SA"/>
    <s v="33090096 - RAUL VAZ DE PAULA"/>
    <n v="11349510"/>
    <x v="339"/>
    <x v="0"/>
    <x v="1"/>
    <s v="CONJUNTO DE MANUTENCAO PREVENTIVA"/>
    <n v="200696"/>
    <d v="2020-08-27T00:00:00"/>
    <n v="5"/>
    <x v="4"/>
    <s v="NEW"/>
    <n v="0"/>
    <m/>
    <m/>
  </r>
  <r>
    <x v="2"/>
    <x v="1"/>
    <x v="2"/>
    <n v="461554"/>
    <n v="508200132255"/>
    <s v="YOM4"/>
    <s v="BM86"/>
    <x v="1"/>
    <m/>
    <x v="4"/>
    <s v="NÃO"/>
    <x v="1"/>
    <m/>
    <s v="X"/>
    <s v="NOTRE DAME INTERMEDICA SA"/>
    <s v="33090096 - RAUL VAZ DE PAULA"/>
    <n v="10450735"/>
    <x v="340"/>
    <x v="0"/>
    <x v="1"/>
    <s v="LINER VESSEL CHMBR #1-LOCI READER"/>
    <n v="200696"/>
    <d v="2020-08-27T00:00:00"/>
    <n v="5"/>
    <x v="4"/>
    <s v="NEW"/>
    <n v="0"/>
    <m/>
    <m/>
  </r>
  <r>
    <x v="4"/>
    <x v="1"/>
    <x v="2"/>
    <n v="461585"/>
    <n v="508200133304"/>
    <s v="YOM4"/>
    <s v="BM86"/>
    <x v="1"/>
    <m/>
    <x v="4"/>
    <m/>
    <x v="1"/>
    <m/>
    <m/>
    <s v="HOSPITAL DAS CLINICAS DA"/>
    <s v="33045639 - BRUNO SERRADOURADA DE SOUZA"/>
    <n v="11349510"/>
    <x v="339"/>
    <x v="0"/>
    <x v="1"/>
    <s v="CONJUNTO DE MANUTENCAO PREVENTIVA"/>
    <n v="200706"/>
    <d v="2020-08-27T00:00:00"/>
    <n v="5"/>
    <x v="4"/>
    <s v="NEW"/>
    <n v="0"/>
    <m/>
    <m/>
  </r>
  <r>
    <x v="4"/>
    <x v="1"/>
    <x v="2"/>
    <n v="461586"/>
    <n v="508200133304"/>
    <s v="YOM4"/>
    <s v="BM86"/>
    <x v="1"/>
    <m/>
    <x v="4"/>
    <s v="NÃO"/>
    <x v="1"/>
    <m/>
    <s v="X"/>
    <s v="HOSPITAL DAS CLINICAS DA"/>
    <s v="33045639 - BRUNO SERRADOURADA DE SOUZA"/>
    <n v="10450735"/>
    <x v="340"/>
    <x v="0"/>
    <x v="1"/>
    <s v="LINER VESSEL CHMBR #1-LOCI READER"/>
    <n v="200706"/>
    <d v="2020-08-27T00:00:00"/>
    <n v="5"/>
    <x v="4"/>
    <s v="NEW"/>
    <n v="0"/>
    <m/>
    <m/>
  </r>
  <r>
    <x v="4"/>
    <x v="1"/>
    <x v="2"/>
    <n v="461606"/>
    <n v="508200132129"/>
    <s v="YOM4"/>
    <s v="BM86"/>
    <x v="1"/>
    <m/>
    <x v="4"/>
    <m/>
    <x v="1"/>
    <m/>
    <m/>
    <s v="NOTRE DAME INTERMEDICA SA"/>
    <s v="33090760 - EDIPO NEVES SILVA"/>
    <n v="11349510"/>
    <x v="339"/>
    <x v="0"/>
    <x v="1"/>
    <s v="CONJUNTO DE MANUTENCAO PREVENTIVA"/>
    <n v="200681"/>
    <d v="2020-08-27T00:00:00"/>
    <n v="5"/>
    <x v="4"/>
    <s v="NEW"/>
    <n v="0"/>
    <m/>
    <m/>
  </r>
  <r>
    <x v="4"/>
    <x v="1"/>
    <x v="2"/>
    <n v="461607"/>
    <n v="508200132129"/>
    <s v="YOM4"/>
    <s v="BM86"/>
    <x v="1"/>
    <m/>
    <x v="4"/>
    <m/>
    <x v="1"/>
    <m/>
    <s v="X"/>
    <s v="NOTRE DAME INTERMEDICA SA"/>
    <s v="33090760 - EDIPO NEVES SILVA"/>
    <n v="10450735"/>
    <x v="340"/>
    <x v="0"/>
    <x v="1"/>
    <s v="LINER VESSEL CHMBR #1-LOCI READER"/>
    <n v="200681"/>
    <d v="2020-08-27T00:00:00"/>
    <n v="5"/>
    <x v="4"/>
    <s v="NEW"/>
    <n v="0"/>
    <m/>
    <m/>
  </r>
  <r>
    <x v="4"/>
    <x v="1"/>
    <x v="2"/>
    <n v="461658"/>
    <n v="508200134649"/>
    <s v="YOM4"/>
    <s v="BM86"/>
    <x v="1"/>
    <m/>
    <x v="4"/>
    <s v="NÃO"/>
    <x v="1"/>
    <m/>
    <s v="X"/>
    <s v="SOCIEDADE BENEF ISRAELITA"/>
    <s v="33090348 - ANDRE CARLOS SCHULZ"/>
    <n v="10730203"/>
    <x v="205"/>
    <x v="0"/>
    <x v="1"/>
    <s v="SET PREVENTIVE MAINTENANCE 6"/>
    <n v="200685"/>
    <d v="2020-08-27T00:00:00"/>
    <n v="5"/>
    <x v="4"/>
    <s v="NEW"/>
    <n v="0"/>
    <m/>
    <m/>
  </r>
  <r>
    <x v="3"/>
    <x v="0"/>
    <x v="3"/>
    <n v="462030"/>
    <n v="508100566226"/>
    <s v="YOM4"/>
    <s v="BM86"/>
    <x v="1"/>
    <m/>
    <x v="4"/>
    <s v="SIM"/>
    <x v="0"/>
    <m/>
    <s v="X"/>
    <s v="IMAX - DIAGNOSTICO POR IM"/>
    <s v="33090304 - ROBERSON JOSE CHAMBELANE"/>
    <n v="7579555"/>
    <x v="320"/>
    <x v="0"/>
    <x v="0"/>
    <s v="Body Matrix MR Spule"/>
    <n v="200699"/>
    <d v="2020-08-27T00:00:00"/>
    <n v="5"/>
    <x v="4"/>
    <s v="NS33868"/>
    <n v="0"/>
    <m/>
    <m/>
  </r>
  <r>
    <x v="9"/>
    <x v="0"/>
    <x v="0"/>
    <n v="462922"/>
    <n v="508100546910"/>
    <s v="YOM4"/>
    <s v="BM86"/>
    <x v="1"/>
    <m/>
    <x v="4"/>
    <m/>
    <x v="1"/>
    <m/>
    <m/>
    <s v="CDPI CLINICA DE DIAGNOSTI"/>
    <s v="33054415 - WAGNER LUIZ LOPES DA SILVA"/>
    <n v="8396355"/>
    <x v="379"/>
    <x v="0"/>
    <x v="1"/>
    <s v="SHIM CABLE 10M"/>
    <n v="200653"/>
    <d v="2020-08-27T00:00:00"/>
    <n v="5"/>
    <x v="4"/>
    <s v="NEW"/>
    <n v="0"/>
    <m/>
    <m/>
  </r>
  <r>
    <x v="9"/>
    <x v="0"/>
    <x v="0"/>
    <n v="463021"/>
    <n v="508100565113"/>
    <s v="YOM4"/>
    <s v="BM86"/>
    <x v="0"/>
    <d v="2020-08-31T00:00:00"/>
    <x v="0"/>
    <s v="SIM"/>
    <x v="0"/>
    <m/>
    <s v="X"/>
    <s v="CDPI CLINICA DE DIAGNOSTI"/>
    <s v="33090317 - DANIEL BARBALAT QUEIROZ"/>
    <n v="7391886"/>
    <x v="61"/>
    <x v="0"/>
    <x v="0"/>
    <s v="Sensor nivel antena transmisora"/>
    <n v="200645"/>
    <d v="2020-08-27T00:00:00"/>
    <n v="5"/>
    <x v="4"/>
    <s v="S55257"/>
    <n v="0"/>
    <m/>
    <m/>
  </r>
  <r>
    <x v="5"/>
    <x v="0"/>
    <x v="4"/>
    <n v="464053"/>
    <n v="508100569184"/>
    <s v="YOI3"/>
    <s v="BM89"/>
    <x v="1"/>
    <m/>
    <x v="4"/>
    <m/>
    <x v="1"/>
    <m/>
    <m/>
    <s v="CLINICA DE IMAGENOLOGIA"/>
    <s v="33003116 - HEITOR ALVES VERAS"/>
    <n v="1242432"/>
    <x v="380"/>
    <x v="0"/>
    <x v="1"/>
    <s v="CP-28 FETT; 60 GRAMM-TUBE"/>
    <n v="94782"/>
    <d v="2020-08-27T00:00:00"/>
    <n v="5"/>
    <x v="4"/>
    <s v="N/A"/>
    <n v="0"/>
    <m/>
    <m/>
  </r>
  <r>
    <x v="5"/>
    <x v="1"/>
    <x v="4"/>
    <n v="464355"/>
    <n v="508100567752"/>
    <s v="YOM4"/>
    <s v="BM86"/>
    <x v="1"/>
    <m/>
    <x v="4"/>
    <s v="NÃO"/>
    <x v="1"/>
    <m/>
    <m/>
    <s v="SAO MARCOS - SAUDE E MEDI"/>
    <s v="33090396 - DIOGO AGUIAR HORSTH"/>
    <n v="10328374"/>
    <x v="44"/>
    <x v="0"/>
    <x v="1"/>
    <s v="571366 CENT CABLE GIOB-RGT MIXE"/>
    <n v="200743"/>
    <d v="2020-08-27T00:00:00"/>
    <n v="5"/>
    <x v="4"/>
    <s v="NEW"/>
    <n v="0"/>
    <m/>
    <m/>
  </r>
  <r>
    <x v="4"/>
    <x v="0"/>
    <x v="2"/>
    <n v="464761"/>
    <n v="508100569872"/>
    <s v="YOM4"/>
    <s v="BM86"/>
    <x v="1"/>
    <m/>
    <x v="4"/>
    <m/>
    <x v="0"/>
    <m/>
    <s v="X"/>
    <s v="SOCIEDADE BENEF ISRAELITA"/>
    <s v="33054038 - PEDRO MESSAS GONCALVES"/>
    <n v="10613748"/>
    <x v="26"/>
    <x v="0"/>
    <x v="0"/>
    <s v="L3 Kaltkopf (RDK408L3)"/>
    <n v="200738"/>
    <d v="2020-08-27T00:00:00"/>
    <n v="5"/>
    <x v="4"/>
    <s v="S35L20340C"/>
    <n v="0"/>
    <m/>
    <m/>
  </r>
  <r>
    <x v="4"/>
    <x v="0"/>
    <x v="2"/>
    <n v="464762"/>
    <n v="508100569872"/>
    <s v="YOM4"/>
    <s v="BM86"/>
    <x v="1"/>
    <m/>
    <x v="4"/>
    <m/>
    <x v="1"/>
    <m/>
    <s v="X"/>
    <s v="SOCIEDADE BENEF ISRAELITA"/>
    <s v="33054038 - PEDRO MESSAS GONCALVES"/>
    <n v="8396496"/>
    <x v="23"/>
    <x v="0"/>
    <x v="1"/>
    <s v="Metal Seal"/>
    <n v="200738"/>
    <d v="2020-08-27T00:00:00"/>
    <n v="5"/>
    <x v="4"/>
    <s v="NEW"/>
    <n v="0"/>
    <m/>
    <m/>
  </r>
  <r>
    <x v="4"/>
    <x v="0"/>
    <x v="2"/>
    <n v="464763"/>
    <n v="508100569872"/>
    <s v="YOI3"/>
    <s v="BM89"/>
    <x v="1"/>
    <m/>
    <x v="4"/>
    <s v="SIM"/>
    <x v="1"/>
    <s v="GARANTIA"/>
    <m/>
    <s v="SOCIEDADE BENEF ISRAELITA"/>
    <s v="33054038 - PEDRO MESSAS GONCALVES"/>
    <n v="8395613"/>
    <x v="381"/>
    <x v="1"/>
    <x v="2"/>
    <s v="MPSU 3600 completo"/>
    <n v="94791"/>
    <d v="2020-08-27T00:00:00"/>
    <n v="5"/>
    <x v="4"/>
    <n v="36000066"/>
    <n v="0"/>
    <m/>
    <m/>
  </r>
  <r>
    <x v="4"/>
    <x v="0"/>
    <x v="2"/>
    <n v="464764"/>
    <n v="508100569872"/>
    <s v="YOM4"/>
    <s v="BM86"/>
    <x v="1"/>
    <m/>
    <x v="4"/>
    <s v="NÃO"/>
    <x v="1"/>
    <m/>
    <s v="X"/>
    <s v="SOCIEDADE BENEF ISRAELITA"/>
    <s v="33054038 - PEDRO MESSAS GONCALVES"/>
    <n v="7461127"/>
    <x v="382"/>
    <x v="0"/>
    <x v="1"/>
    <s v="Adsorbedor compresor APD"/>
    <n v="200738"/>
    <d v="2020-08-27T00:00:00"/>
    <n v="5"/>
    <x v="4"/>
    <s v="NEW"/>
    <n v="0"/>
    <m/>
    <m/>
  </r>
  <r>
    <x v="4"/>
    <x v="0"/>
    <x v="2"/>
    <n v="464765"/>
    <n v="508100569872"/>
    <s v="YOM4"/>
    <s v="BM86"/>
    <x v="1"/>
    <m/>
    <x v="4"/>
    <m/>
    <x v="1"/>
    <m/>
    <s v="X"/>
    <s v="SOCIEDADE BENEF ISRAELITA"/>
    <s v="33054038 - PEDRO MESSAS GONCALVES"/>
    <n v="10100034"/>
    <x v="110"/>
    <x v="0"/>
    <x v="1"/>
    <s v="NW16 High Load Clamp"/>
    <n v="200738"/>
    <d v="2020-08-27T00:00:00"/>
    <n v="5"/>
    <x v="4"/>
    <s v="NEW"/>
    <n v="0"/>
    <m/>
    <m/>
  </r>
  <r>
    <x v="8"/>
    <x v="1"/>
    <x v="1"/>
    <n v="465308"/>
    <n v="508100570536"/>
    <s v="YOI3"/>
    <s v="BM84"/>
    <x v="1"/>
    <m/>
    <x v="4"/>
    <s v="NÃO"/>
    <x v="1"/>
    <m/>
    <m/>
    <s v="NOTRE DAME INTERMEDICA SA"/>
    <s v="33044709 - GLAUCO SANTORO BRAGA"/>
    <n v="10736366"/>
    <x v="383"/>
    <x v="0"/>
    <x v="1"/>
    <s v="EPOC BATTERY 3600MAH MC55A0-HC MOTOROLA"/>
    <n v="94770"/>
    <d v="2020-08-27T00:00:00"/>
    <n v="5"/>
    <x v="4"/>
    <s v="N/A"/>
    <n v="0"/>
    <m/>
    <m/>
  </r>
  <r>
    <x v="4"/>
    <x v="0"/>
    <x v="2"/>
    <n v="465313"/>
    <n v="508100568308"/>
    <s v="YOI3"/>
    <s v="BM89"/>
    <x v="1"/>
    <m/>
    <x v="4"/>
    <s v="NÃO"/>
    <x v="1"/>
    <m/>
    <m/>
    <s v="PREVENT SENIOR PRIVATE OP"/>
    <s v="33837522 - De Castro Thiago Felipe"/>
    <s v="A7B10000053872"/>
    <x v="58"/>
    <x v="0"/>
    <x v="1"/>
    <s v="BOTÃO DO FREIO DO GIRO DO TUBO EMIC"/>
    <n v="94717"/>
    <d v="2020-08-27T00:00:00"/>
    <n v="5"/>
    <x v="4"/>
    <s v="N/A"/>
    <n v="0"/>
    <m/>
    <m/>
  </r>
  <r>
    <x v="4"/>
    <x v="0"/>
    <x v="2"/>
    <n v="465314"/>
    <n v="508100568308"/>
    <s v="YOI3"/>
    <s v="BM89"/>
    <x v="1"/>
    <m/>
    <x v="4"/>
    <m/>
    <x v="1"/>
    <m/>
    <m/>
    <s v="PREVENT SENIOR PRIVATE OP"/>
    <s v="33837522 - De Castro Thiago Felipe"/>
    <s v="A7B93000786331"/>
    <x v="384"/>
    <x v="0"/>
    <x v="1"/>
    <s v="BOTÃO DE LIB. DO FREIO EMIC- EST. MAN. 2"/>
    <n v="94717"/>
    <d v="2020-08-27T00:00:00"/>
    <n v="5"/>
    <x v="4"/>
    <s v="N/A"/>
    <n v="0"/>
    <m/>
    <m/>
  </r>
  <r>
    <x v="4"/>
    <x v="0"/>
    <x v="2"/>
    <n v="465727"/>
    <n v="508100571380"/>
    <s v="YOI3"/>
    <s v="BM89"/>
    <x v="1"/>
    <m/>
    <x v="4"/>
    <s v="NÃO"/>
    <x v="1"/>
    <m/>
    <m/>
    <s v="PREVENT SENIOR PRIVATE OP"/>
    <s v="33837522 - De Castro Thiago Felipe"/>
    <s v="A7B10000053872"/>
    <x v="58"/>
    <x v="0"/>
    <x v="1"/>
    <s v="BOTÃO DO FREIO DO GIRO DO TUBO EMIC"/>
    <n v="94719"/>
    <d v="2020-08-27T00:00:00"/>
    <n v="5"/>
    <x v="4"/>
    <s v="N/A"/>
    <n v="0"/>
    <m/>
    <m/>
  </r>
  <r>
    <x v="4"/>
    <x v="0"/>
    <x v="2"/>
    <n v="465728"/>
    <n v="508100571380"/>
    <s v="YOI3"/>
    <s v="BM89"/>
    <x v="1"/>
    <m/>
    <x v="4"/>
    <m/>
    <x v="1"/>
    <m/>
    <m/>
    <s v="PREVENT SENIOR PRIVATE OP"/>
    <s v="33837522 - De Castro Thiago Felipe"/>
    <s v="A7B93000786331"/>
    <x v="384"/>
    <x v="0"/>
    <x v="1"/>
    <s v="BOTÃO DE LIB. DO FREIO EMIC- EST. MAN. 2"/>
    <n v="94719"/>
    <d v="2020-08-27T00:00:00"/>
    <n v="5"/>
    <x v="4"/>
    <s v="N/A"/>
    <n v="0"/>
    <m/>
    <m/>
  </r>
  <r>
    <x v="4"/>
    <x v="0"/>
    <x v="2"/>
    <n v="465729"/>
    <n v="508100571380"/>
    <s v="YOI3"/>
    <s v="BM89"/>
    <x v="1"/>
    <m/>
    <x v="4"/>
    <m/>
    <x v="1"/>
    <m/>
    <m/>
    <s v="PREVENT SENIOR PRIVATE OP"/>
    <s v="33837522 - De Castro Thiago Felipe"/>
    <s v="A7B93000786331"/>
    <x v="384"/>
    <x v="0"/>
    <x v="1"/>
    <s v="BOTÃO DE LIB. DO FREIO EMIC- EST. MAN. 2"/>
    <n v="94719"/>
    <d v="2020-08-27T00:00:00"/>
    <n v="5"/>
    <x v="4"/>
    <s v="N/A"/>
    <n v="0"/>
    <m/>
    <m/>
  </r>
  <r>
    <x v="7"/>
    <x v="0"/>
    <x v="5"/>
    <n v="465907"/>
    <n v="508100569638"/>
    <s v="YOM4"/>
    <s v="BM86"/>
    <x v="1"/>
    <m/>
    <x v="4"/>
    <s v="SIM"/>
    <x v="0"/>
    <m/>
    <s v="X"/>
    <s v="DELFIN BAHIA DIAGNOSTICOS"/>
    <s v="33090342 - JACKSON DA CUNHA SANTOS FILHO"/>
    <n v="7582518"/>
    <x v="378"/>
    <x v="0"/>
    <x v="0"/>
    <s v="Col genou haute résolution 8 Ch"/>
    <n v="200662"/>
    <d v="2020-08-27T00:00:00"/>
    <n v="5"/>
    <x v="4"/>
    <s v="S3392"/>
    <n v="0"/>
    <m/>
    <m/>
  </r>
  <r>
    <x v="5"/>
    <x v="1"/>
    <x v="4"/>
    <n v="465917"/>
    <n v="508100564928"/>
    <s v="YOM4"/>
    <s v="BM86"/>
    <x v="1"/>
    <d v="2020-08-27T00:00:00"/>
    <x v="1"/>
    <s v="SIM"/>
    <x v="0"/>
    <m/>
    <m/>
    <s v="FUNDACAO SAO FRANCISCO XA"/>
    <s v="33090595 - BRUNO CESAR CORREA RAMOS"/>
    <n v="11085861"/>
    <x v="385"/>
    <x v="0"/>
    <x v="0"/>
    <s v="SP COMPUTER MODULE MANAGER SH/SHC"/>
    <n v="200686"/>
    <d v="2020-08-27T00:00:00"/>
    <n v="5"/>
    <x v="4"/>
    <s v="NEW"/>
    <n v="0"/>
    <m/>
    <m/>
  </r>
  <r>
    <x v="3"/>
    <x v="0"/>
    <x v="3"/>
    <n v="466081"/>
    <n v="508100571400"/>
    <s v="YOM4"/>
    <s v="BM86"/>
    <x v="1"/>
    <m/>
    <x v="4"/>
    <s v="NÃO"/>
    <x v="1"/>
    <m/>
    <s v="X"/>
    <s v="CENTRO CLINICO RAIO SOM L"/>
    <s v="33012741 - ALAN RIBAS OLIVEIRA DA SILVA"/>
    <n v="11362380"/>
    <x v="386"/>
    <x v="0"/>
    <x v="1"/>
    <s v="KEYBOARD KB955 SYNGO US"/>
    <n v="200757"/>
    <d v="2020-08-27T00:00:00"/>
    <n v="5"/>
    <x v="4"/>
    <s v="NEW"/>
    <n v="0"/>
    <m/>
    <m/>
  </r>
  <r>
    <x v="3"/>
    <x v="0"/>
    <x v="3"/>
    <n v="466141"/>
    <n v="508100571708"/>
    <s v="YOM4"/>
    <s v="BM86"/>
    <x v="1"/>
    <m/>
    <x v="4"/>
    <s v="NÃO"/>
    <x v="1"/>
    <m/>
    <s v="X"/>
    <s v="UNIDADE RADIOLOGICA CRICI"/>
    <s v="33090130 - FERNANDO MAURO ALCANTRA"/>
    <n v="7581924"/>
    <x v="319"/>
    <x v="0"/>
    <x v="1"/>
    <s v="BUCHSENGRUPPE 1,5T-1"/>
    <n v="200742"/>
    <d v="2020-08-27T00:00:00"/>
    <n v="5"/>
    <x v="4"/>
    <s v="S7263"/>
    <n v="0"/>
    <m/>
    <m/>
  </r>
  <r>
    <x v="5"/>
    <x v="0"/>
    <x v="4"/>
    <n v="466302"/>
    <n v="508100559964"/>
    <s v="YOM4"/>
    <s v="BM86"/>
    <x v="1"/>
    <m/>
    <x v="4"/>
    <s v="NÃO"/>
    <x v="1"/>
    <m/>
    <s v="X"/>
    <s v="INSTITUTO DE PREVIDENCIA"/>
    <s v="33031293 - JEAN LOPES DO NASCIMENTO"/>
    <n v="7581932"/>
    <x v="72"/>
    <x v="0"/>
    <x v="1"/>
    <s v="GRUPO DE TOMAS 1,5T-2"/>
    <n v="200745"/>
    <d v="2020-08-27T00:00:00"/>
    <n v="5"/>
    <x v="4"/>
    <s v="NS7870"/>
    <n v="0"/>
    <m/>
    <m/>
  </r>
  <r>
    <x v="4"/>
    <x v="0"/>
    <x v="2"/>
    <n v="466357"/>
    <n v="508100571603"/>
    <s v="YOM4"/>
    <s v="BM86"/>
    <x v="1"/>
    <m/>
    <x v="4"/>
    <s v="NÃO"/>
    <x v="1"/>
    <m/>
    <s v="X"/>
    <s v="CURA - CENTRO DE ULTRASSO"/>
    <s v="33032779 - FABIO JOSE ROSA"/>
    <n v="7581924"/>
    <x v="319"/>
    <x v="0"/>
    <x v="1"/>
    <s v="BUCHSENGRUPPE 1,5T-1"/>
    <n v="200718"/>
    <d v="2020-08-27T00:00:00"/>
    <n v="5"/>
    <x v="4"/>
    <s v="NS7264"/>
    <n v="0"/>
    <m/>
    <m/>
  </r>
  <r>
    <x v="1"/>
    <x v="0"/>
    <x v="1"/>
    <n v="466394"/>
    <n v="508100571075"/>
    <s v="YOM4"/>
    <s v="BM86"/>
    <x v="1"/>
    <m/>
    <x v="4"/>
    <s v="NÃO"/>
    <x v="1"/>
    <m/>
    <s v="X"/>
    <s v="DI IMAGEM I – UNIDADE DE"/>
    <s v="33053167 - VITOR RODRIGUES LIMA"/>
    <n v="3084464"/>
    <x v="387"/>
    <x v="0"/>
    <x v="1"/>
    <s v="MÓDULO FUNCION CAN-BUS CM-CAN1"/>
    <n v="200648"/>
    <d v="2020-08-27T00:00:00"/>
    <n v="5"/>
    <x v="4"/>
    <s v="NEW"/>
    <n v="0"/>
    <m/>
    <m/>
  </r>
  <r>
    <x v="1"/>
    <x v="0"/>
    <x v="1"/>
    <n v="466395"/>
    <n v="508100571075"/>
    <s v="YOI3"/>
    <s v="BM89"/>
    <x v="1"/>
    <m/>
    <x v="4"/>
    <s v="NÃO"/>
    <x v="1"/>
    <m/>
    <m/>
    <s v="DI IMAGEM I – UNIDADE DE"/>
    <s v="33053167 - VITOR RODRIGUES LIMA"/>
    <n v="3089828"/>
    <x v="388"/>
    <x v="0"/>
    <x v="1"/>
    <s v="Convertisseur fréq. 0,1600Hz 2,3KVA"/>
    <n v="94724"/>
    <d v="2020-08-27T00:00:00"/>
    <n v="5"/>
    <x v="4"/>
    <s v="N/A"/>
    <n v="0"/>
    <m/>
    <m/>
  </r>
  <r>
    <x v="9"/>
    <x v="0"/>
    <x v="0"/>
    <n v="466757"/>
    <n v="508100569764"/>
    <s v="YOM4"/>
    <s v="BM86"/>
    <x v="1"/>
    <m/>
    <x v="4"/>
    <s v="SIM"/>
    <x v="0"/>
    <m/>
    <s v="X"/>
    <s v="IMPAR SERVICOS HOSPITALAR"/>
    <s v="33050956 - JOLNE BRANDAO DE LIMA PIRES"/>
    <n v="10608967"/>
    <x v="389"/>
    <x v="0"/>
    <x v="0"/>
    <n v="10608967"/>
    <n v="200744"/>
    <d v="2020-08-27T00:00:00"/>
    <n v="5"/>
    <x v="4"/>
    <s v="SA495"/>
    <n v="0"/>
    <m/>
    <m/>
  </r>
  <r>
    <x v="9"/>
    <x v="0"/>
    <x v="0"/>
    <n v="466758"/>
    <n v="508100569764"/>
    <s v="YOM4"/>
    <s v="BM86"/>
    <x v="1"/>
    <m/>
    <x v="4"/>
    <m/>
    <x v="1"/>
    <m/>
    <s v="X"/>
    <s v="IMPAR SERVICOS HOSPITALAR"/>
    <s v="33050956 - JOLNE BRANDAO DE LIMA PIRES"/>
    <n v="10609741"/>
    <x v="390"/>
    <x v="0"/>
    <x v="1"/>
    <s v="LEITOR/GRAVADOR DE CD E DVD PARA COMPUT"/>
    <n v="200744"/>
    <d v="2020-08-27T00:00:00"/>
    <n v="5"/>
    <x v="4"/>
    <s v="NEW"/>
    <n v="0"/>
    <m/>
    <m/>
  </r>
  <r>
    <x v="3"/>
    <x v="1"/>
    <x v="3"/>
    <n v="466777"/>
    <n v="508100572039"/>
    <s v="YOM4"/>
    <s v="BM86"/>
    <x v="1"/>
    <m/>
    <x v="4"/>
    <s v="NÃO"/>
    <x v="1"/>
    <m/>
    <s v="X"/>
    <s v="DB - MEDICINA DIAGNOSTICA"/>
    <s v="33044737 - LEANDRO DA SILVA CARDOSO"/>
    <n v="11273389"/>
    <x v="391"/>
    <x v="0"/>
    <x v="1"/>
    <s v="R - O-RING GRIPPER FIELD REPLMT"/>
    <n v="200679"/>
    <d v="2020-08-27T00:00:00"/>
    <n v="5"/>
    <x v="4"/>
    <s v="NEW"/>
    <n v="0"/>
    <m/>
    <m/>
  </r>
  <r>
    <x v="3"/>
    <x v="1"/>
    <x v="3"/>
    <n v="466778"/>
    <n v="508100572039"/>
    <s v="YOM4"/>
    <s v="BM86"/>
    <x v="1"/>
    <m/>
    <x v="4"/>
    <m/>
    <x v="1"/>
    <m/>
    <s v="X"/>
    <s v="DB - MEDICINA DIAGNOSTICA"/>
    <s v="33044737 - LEANDRO DA SILVA CARDOSO"/>
    <n v="11273389"/>
    <x v="391"/>
    <x v="0"/>
    <x v="1"/>
    <s v="R - O-RING GRIPPER FIELD REPLMT"/>
    <n v="200679"/>
    <d v="2020-08-27T00:00:00"/>
    <n v="5"/>
    <x v="4"/>
    <s v="NEW"/>
    <n v="0"/>
    <m/>
    <m/>
  </r>
  <r>
    <x v="7"/>
    <x v="0"/>
    <x v="5"/>
    <n v="466893"/>
    <n v="508100572324"/>
    <s v="YOM4"/>
    <s v="BM86"/>
    <x v="1"/>
    <m/>
    <x v="4"/>
    <m/>
    <x v="1"/>
    <m/>
    <s v="X"/>
    <s v="FLEURY SA."/>
    <s v="33015527 - GETULIO SOUSA DOS SANTOS"/>
    <n v="7060619"/>
    <x v="392"/>
    <x v="0"/>
    <x v="1"/>
    <s v="FAN 230V 50HZ 300W 970CBM/H"/>
    <n v="200739"/>
    <d v="2020-08-27T00:00:00"/>
    <n v="5"/>
    <x v="4"/>
    <s v="NEW"/>
    <n v="0"/>
    <m/>
    <m/>
  </r>
  <r>
    <x v="5"/>
    <x v="0"/>
    <x v="4"/>
    <n v="466926"/>
    <n v="508100572273"/>
    <s v="YOM4"/>
    <s v="BM86"/>
    <x v="1"/>
    <m/>
    <x v="4"/>
    <s v="NÃO"/>
    <x v="1"/>
    <m/>
    <s v="X"/>
    <s v="PAR GV DIAGNOSTICO E IMAG"/>
    <s v="33012691 - ARTUR JOSE BORGES PEREIRA"/>
    <n v="11292523"/>
    <x v="393"/>
    <x v="0"/>
    <x v="1"/>
    <s v="Upgrade set ICS passive IE3 pump"/>
    <n v="200649"/>
    <d v="2020-08-27T00:00:00"/>
    <n v="5"/>
    <x v="4"/>
    <n v="84220001"/>
    <n v="0"/>
    <m/>
    <m/>
  </r>
  <r>
    <x v="1"/>
    <x v="0"/>
    <x v="1"/>
    <n v="467054"/>
    <n v="508100572665"/>
    <s v="YOM4"/>
    <s v="BM86"/>
    <x v="1"/>
    <m/>
    <x v="4"/>
    <s v="SIM"/>
    <x v="0"/>
    <m/>
    <s v="X"/>
    <s v="CIM - CENTRO DE IMAGENS"/>
    <s v="33090324 - SALVADOR RICARDO FRANCISCO"/>
    <n v="10131483"/>
    <x v="273"/>
    <x v="0"/>
    <x v="0"/>
    <s v="HEAD MATRIX COIL"/>
    <n v="200694"/>
    <d v="2020-08-27T00:00:00"/>
    <n v="5"/>
    <x v="4"/>
    <s v="NS4683"/>
    <n v="0"/>
    <m/>
    <m/>
  </r>
  <r>
    <x v="4"/>
    <x v="0"/>
    <x v="2"/>
    <n v="467070"/>
    <n v="508100572632"/>
    <s v="YOM4"/>
    <s v="BM86"/>
    <x v="0"/>
    <d v="2020-08-31T00:00:00"/>
    <x v="3"/>
    <s v="NÃO"/>
    <x v="1"/>
    <m/>
    <s v="X"/>
    <s v="SERV. SOCIAL DA CONSTR. C"/>
    <s v="33836280 - Lira Mariano Leal Lucas"/>
    <n v="10397500"/>
    <x v="394"/>
    <x v="0"/>
    <x v="1"/>
    <s v="SG Kabel"/>
    <n v="200688"/>
    <d v="2020-08-27T00:00:00"/>
    <n v="5"/>
    <x v="4"/>
    <s v="NEW"/>
    <n v="0"/>
    <m/>
    <m/>
  </r>
  <r>
    <x v="7"/>
    <x v="0"/>
    <x v="5"/>
    <n v="467182"/>
    <n v="508100572324"/>
    <s v="YOM4"/>
    <s v="BM86"/>
    <x v="1"/>
    <m/>
    <x v="4"/>
    <m/>
    <x v="1"/>
    <m/>
    <s v="X"/>
    <s v="FLEURY SA."/>
    <s v="33015527 - GETULIO SOUSA DOS SANTOS"/>
    <n v="3804692"/>
    <x v="252"/>
    <x v="0"/>
    <x v="1"/>
    <s v="CARBON BRUSH SET DATA_S_F"/>
    <n v="200739"/>
    <d v="2020-08-27T00:00:00"/>
    <n v="5"/>
    <x v="4"/>
    <s v="NEW"/>
    <n v="0"/>
    <m/>
    <m/>
  </r>
  <r>
    <x v="3"/>
    <x v="1"/>
    <x v="3"/>
    <n v="467185"/>
    <n v="508100572139"/>
    <s v="YOM4"/>
    <s v="BM86"/>
    <x v="1"/>
    <m/>
    <x v="4"/>
    <s v="NÃO"/>
    <x v="1"/>
    <m/>
    <s v="X"/>
    <s v="UNILABOR LABORATORIO DE A"/>
    <s v="33044865 - PAULO FERNANDO KARLING"/>
    <n v="10482597"/>
    <x v="395"/>
    <x v="0"/>
    <x v="1"/>
    <s v="CLEANING SOLUTION REPLACEMENT LID K"/>
    <n v="200682"/>
    <d v="2020-08-27T00:00:00"/>
    <n v="5"/>
    <x v="4"/>
    <s v="NEW"/>
    <n v="0"/>
    <m/>
    <m/>
  </r>
  <r>
    <x v="9"/>
    <x v="0"/>
    <x v="0"/>
    <n v="467555"/>
    <n v="508100573026"/>
    <s v="YOM4"/>
    <s v="BM86"/>
    <x v="1"/>
    <m/>
    <x v="4"/>
    <s v="NÃO"/>
    <x v="1"/>
    <m/>
    <s v="X"/>
    <s v="PONCINELLI - SERV. DE DIA"/>
    <s v="33045094 - BERNARDO DEPS ALMEIDA"/>
    <n v="10498865"/>
    <x v="396"/>
    <x v="0"/>
    <x v="1"/>
    <s v="Bobina RM 1.5T 4 Ch Flex large"/>
    <n v="200713"/>
    <d v="2020-08-27T00:00:00"/>
    <n v="5"/>
    <x v="4"/>
    <s v="NS5573"/>
    <n v="0"/>
    <m/>
    <m/>
  </r>
  <r>
    <x v="2"/>
    <x v="1"/>
    <x v="2"/>
    <n v="467610"/>
    <n v="508100572729"/>
    <s v="YOM4"/>
    <s v="BM86"/>
    <x v="1"/>
    <m/>
    <x v="4"/>
    <s v="NÃO"/>
    <x v="1"/>
    <m/>
    <s v="X"/>
    <s v="DIAGNOSTICOS DA AMERICA S"/>
    <s v="33090489 - Brenda Ferreira Alves"/>
    <n v="10453444"/>
    <x v="397"/>
    <x v="0"/>
    <x v="1"/>
    <s v="KIT PROBES INDIRECT IMT"/>
    <n v="200753"/>
    <d v="2020-08-27T00:00:00"/>
    <n v="5"/>
    <x v="4"/>
    <s v="NEW"/>
    <n v="0"/>
    <m/>
    <m/>
  </r>
  <r>
    <x v="2"/>
    <x v="1"/>
    <x v="2"/>
    <n v="467611"/>
    <n v="508100572729"/>
    <s v="YOM4"/>
    <s v="BM86"/>
    <x v="1"/>
    <m/>
    <x v="4"/>
    <m/>
    <x v="1"/>
    <m/>
    <s v="X"/>
    <s v="DIAGNOSTICOS DA AMERICA S"/>
    <s v="33090489 - Brenda Ferreira Alves"/>
    <n v="10455793"/>
    <x v="321"/>
    <x v="0"/>
    <x v="1"/>
    <s v="REAGENT PROBE TIP(2)"/>
    <n v="200753"/>
    <d v="2020-08-27T00:00:00"/>
    <n v="5"/>
    <x v="4"/>
    <s v="NEW"/>
    <n v="0"/>
    <m/>
    <m/>
  </r>
  <r>
    <x v="2"/>
    <x v="0"/>
    <x v="2"/>
    <n v="467632"/>
    <n v="508100572707"/>
    <s v="YOM4"/>
    <s v="BM86"/>
    <x v="1"/>
    <m/>
    <x v="4"/>
    <s v="NÃO"/>
    <x v="1"/>
    <m/>
    <s v="X"/>
    <s v="OPUS MEDICAL E ELETRONICS"/>
    <s v="33090190 - ARTHUR DE CARVALHO NETO"/>
    <n v="11144823"/>
    <x v="2"/>
    <x v="0"/>
    <x v="1"/>
    <s v="LOCKING HANDLE"/>
    <n v="200697"/>
    <d v="2020-08-27T00:00:00"/>
    <n v="5"/>
    <x v="4"/>
    <s v="NEW"/>
    <n v="0"/>
    <m/>
    <m/>
  </r>
  <r>
    <x v="11"/>
    <x v="0"/>
    <x v="3"/>
    <n v="467633"/>
    <n v="508100573467"/>
    <s v="YOI3"/>
    <s v="BM89"/>
    <x v="1"/>
    <m/>
    <x v="4"/>
    <s v="NÃO"/>
    <x v="1"/>
    <m/>
    <m/>
    <s v="FUNDACAO HOSPITALAR DE BL"/>
    <s v="33000626 - JUCELIO MARCOS CARDOZO"/>
    <n v="1011212"/>
    <x v="398"/>
    <x v="0"/>
    <x v="1"/>
    <s v="HALOGENLAMPE 12V 50W G6,35-15 50H"/>
    <n v="94721"/>
    <d v="2020-08-27T00:00:00"/>
    <n v="5"/>
    <x v="4"/>
    <s v="N/A"/>
    <n v="0"/>
    <m/>
    <m/>
  </r>
  <r>
    <x v="11"/>
    <x v="0"/>
    <x v="3"/>
    <n v="467634"/>
    <n v="508100573467"/>
    <s v="YOI3"/>
    <s v="BM89"/>
    <x v="1"/>
    <m/>
    <x v="4"/>
    <m/>
    <x v="1"/>
    <m/>
    <m/>
    <s v="FUNDACAO HOSPITALAR DE BL"/>
    <s v="33000626 - JUCELIO MARCOS CARDOZO"/>
    <n v="1011212"/>
    <x v="398"/>
    <x v="0"/>
    <x v="1"/>
    <s v="HALOGENLAMPE 12V 50W G6,35-15 50H"/>
    <n v="94721"/>
    <d v="2020-08-27T00:00:00"/>
    <n v="5"/>
    <x v="4"/>
    <s v="N/A"/>
    <n v="0"/>
    <m/>
    <m/>
  </r>
  <r>
    <x v="11"/>
    <x v="0"/>
    <x v="3"/>
    <n v="467635"/>
    <n v="508100573467"/>
    <s v="YOI3"/>
    <s v="BM89"/>
    <x v="1"/>
    <m/>
    <x v="4"/>
    <m/>
    <x v="1"/>
    <m/>
    <m/>
    <s v="FUNDACAO HOSPITALAR DE BL"/>
    <s v="33000626 - JUCELIO MARCOS CARDOZO"/>
    <n v="1011212"/>
    <x v="398"/>
    <x v="0"/>
    <x v="1"/>
    <s v="HALOGENLAMPE 12V 50W G6,35-15 50H"/>
    <n v="94721"/>
    <d v="2020-08-27T00:00:00"/>
    <n v="5"/>
    <x v="4"/>
    <s v="N/A"/>
    <n v="0"/>
    <m/>
    <m/>
  </r>
  <r>
    <x v="11"/>
    <x v="0"/>
    <x v="3"/>
    <n v="467636"/>
    <n v="508100573467"/>
    <s v="YOM4"/>
    <s v="BM86"/>
    <x v="1"/>
    <m/>
    <x v="4"/>
    <m/>
    <x v="1"/>
    <m/>
    <s v="X"/>
    <s v="FUNDACAO HOSPITALAR DE BL"/>
    <s v="33000626 - JUCELIO MARCOS CARDOZO"/>
    <n v="9428517"/>
    <x v="399"/>
    <x v="0"/>
    <x v="1"/>
    <s v="LAMP,TUNGSTEN HALOGEN 15V 150W"/>
    <n v="200647"/>
    <d v="2020-08-27T00:00:00"/>
    <n v="5"/>
    <x v="4"/>
    <s v="NEW"/>
    <n v="0"/>
    <m/>
    <m/>
  </r>
  <r>
    <x v="11"/>
    <x v="0"/>
    <x v="3"/>
    <n v="467637"/>
    <n v="508100573467"/>
    <s v="YOM4"/>
    <s v="BM86"/>
    <x v="1"/>
    <m/>
    <x v="4"/>
    <m/>
    <x v="1"/>
    <m/>
    <s v="X"/>
    <s v="FUNDACAO HOSPITALAR DE BL"/>
    <s v="33000626 - JUCELIO MARCOS CARDOZO"/>
    <n v="9428517"/>
    <x v="399"/>
    <x v="0"/>
    <x v="1"/>
    <s v="LAMP,TUNGSTEN HALOGEN 15V 150W"/>
    <n v="200647"/>
    <d v="2020-08-27T00:00:00"/>
    <n v="5"/>
    <x v="4"/>
    <s v="NEW"/>
    <n v="0"/>
    <m/>
    <m/>
  </r>
  <r>
    <x v="11"/>
    <x v="0"/>
    <x v="3"/>
    <n v="467639"/>
    <n v="508100573467"/>
    <s v="YOM4"/>
    <s v="BM86"/>
    <x v="1"/>
    <m/>
    <x v="4"/>
    <s v="NÃO"/>
    <x v="1"/>
    <m/>
    <s v="X"/>
    <s v="FUNDACAO HOSPITALAR DE BL"/>
    <s v="33000626 - JUCELIO MARCOS CARDOZO"/>
    <n v="9413949"/>
    <x v="400"/>
    <x v="0"/>
    <x v="1"/>
    <s v="DEFINING LIGHT ASSY-H"/>
    <n v="200647"/>
    <d v="2020-08-27T00:00:00"/>
    <n v="5"/>
    <x v="4"/>
    <s v="NEW"/>
    <n v="0"/>
    <m/>
    <m/>
  </r>
  <r>
    <x v="7"/>
    <x v="0"/>
    <x v="5"/>
    <n v="467659"/>
    <n v="508100573160"/>
    <s v="YOM4"/>
    <s v="BM86"/>
    <x v="1"/>
    <m/>
    <x v="4"/>
    <s v="NÃO"/>
    <x v="1"/>
    <m/>
    <s v="X"/>
    <s v="FLEURY SA."/>
    <s v="33090342 - JACKSON DA CUNHA SANTOS FILHO"/>
    <n v="7686988"/>
    <x v="401"/>
    <x v="0"/>
    <x v="1"/>
    <s v="DAS-Converter P09F"/>
    <n v="200740"/>
    <d v="2020-08-27T00:00:00"/>
    <n v="5"/>
    <x v="4"/>
    <s v="NEW"/>
    <n v="0"/>
    <m/>
    <m/>
  </r>
  <r>
    <x v="7"/>
    <x v="0"/>
    <x v="5"/>
    <n v="467660"/>
    <n v="508100573160"/>
    <s v="YOM4"/>
    <s v="BM86"/>
    <x v="1"/>
    <m/>
    <x v="4"/>
    <s v="SIM"/>
    <x v="0"/>
    <m/>
    <s v="X"/>
    <s v="FLEURY SA."/>
    <s v="33090342 - JACKSON DA CUNHA SANTOS FILHO"/>
    <n v="7686996"/>
    <x v="402"/>
    <x v="0"/>
    <x v="0"/>
    <s v="PLACA DE CIRCUITO IMPRESSO D572"/>
    <n v="200736"/>
    <d v="2020-08-27T00:00:00"/>
    <n v="5"/>
    <x v="4"/>
    <s v="S1105909303"/>
    <n v="0"/>
    <m/>
    <m/>
  </r>
  <r>
    <x v="9"/>
    <x v="0"/>
    <x v="0"/>
    <n v="467668"/>
    <n v="508100572681"/>
    <s v="YOM4"/>
    <s v="BM86"/>
    <x v="0"/>
    <d v="2020-09-01T00:00:00"/>
    <x v="3"/>
    <s v="SIM"/>
    <x v="0"/>
    <s v="RISK COVERAGE"/>
    <s v="X"/>
    <s v="CENTRAL INTEG. DE IMAGENS"/>
    <s v="33090106 - ALEXANDRE DA SILVA MARTINS"/>
    <n v="11061383"/>
    <x v="403"/>
    <x v="0"/>
    <x v="3"/>
    <s v="IRSi-1c"/>
    <n v="200700"/>
    <d v="2020-08-27T00:00:00"/>
    <n v="5"/>
    <x v="4"/>
    <n v="51551"/>
    <n v="0"/>
    <m/>
    <m/>
  </r>
  <r>
    <x v="9"/>
    <x v="0"/>
    <x v="0"/>
    <n v="467669"/>
    <n v="508100572681"/>
    <s v="YOM4"/>
    <s v="BM86"/>
    <x v="0"/>
    <d v="2020-09-01T00:00:00"/>
    <x v="3"/>
    <s v="SIM"/>
    <x v="0"/>
    <s v="RISK COVERAGE"/>
    <s v="X"/>
    <s v="CENTRAL INTEG. DE IMAGENS"/>
    <s v="33090106 - ALEXANDRE DA SILVA MARTINS"/>
    <n v="11193830"/>
    <x v="404"/>
    <x v="0"/>
    <x v="3"/>
    <s v="aCtidas"/>
    <n v="200700"/>
    <d v="2020-08-27T00:00:00"/>
    <n v="5"/>
    <x v="4"/>
    <s v="S53539"/>
    <n v="0"/>
    <m/>
    <m/>
  </r>
  <r>
    <x v="9"/>
    <x v="0"/>
    <x v="0"/>
    <n v="467670"/>
    <n v="508100572681"/>
    <s v="YOM4"/>
    <s v="BM86"/>
    <x v="0"/>
    <d v="2020-09-01T00:00:00"/>
    <x v="0"/>
    <s v="SIM"/>
    <x v="0"/>
    <s v="RISK COVERAGE"/>
    <s v="X"/>
    <s v="CENTRAL INTEG. DE IMAGENS"/>
    <s v="33090106 - ALEXANDRE DA SILVA MARTINS"/>
    <n v="11061394"/>
    <x v="405"/>
    <x v="0"/>
    <x v="3"/>
    <s v="ACTIMAS 10G"/>
    <n v="200700"/>
    <d v="2020-08-27T00:00:00"/>
    <n v="5"/>
    <x v="4"/>
    <s v="S50287"/>
    <n v="0"/>
    <m/>
    <m/>
  </r>
  <r>
    <x v="10"/>
    <x v="1"/>
    <x v="5"/>
    <n v="467707"/>
    <n v="508100572822"/>
    <s v="YOM4"/>
    <s v="BM86"/>
    <x v="1"/>
    <m/>
    <x v="4"/>
    <s v="SIM"/>
    <x v="0"/>
    <m/>
    <s v="X"/>
    <s v="DIAGNOSTICOS DA AMERICA S"/>
    <s v="33047767 - WAGNER RONDON COELHO DA SILVA"/>
    <n v="10479489"/>
    <x v="223"/>
    <x v="0"/>
    <x v="0"/>
    <s v="WITH CE SENSOR MONOPUMP"/>
    <n v="200668"/>
    <d v="2020-08-27T00:00:00"/>
    <n v="5"/>
    <x v="4"/>
    <s v="SS12200300024"/>
    <n v="0"/>
    <m/>
    <m/>
  </r>
  <r>
    <x v="3"/>
    <x v="1"/>
    <x v="3"/>
    <n v="467761"/>
    <n v="508100573311"/>
    <s v="YOM4"/>
    <s v="BM86"/>
    <x v="1"/>
    <m/>
    <x v="4"/>
    <s v="NÃO"/>
    <x v="1"/>
    <m/>
    <s v="X"/>
    <s v="RUGGERI &amp; PIVA LTDA."/>
    <s v="33044651 - DIEGO NUNES FERNANDES"/>
    <n v="10313471"/>
    <x v="406"/>
    <x v="0"/>
    <x v="1"/>
    <s v="073023701 OIL LEVEL IN RRV"/>
    <n v="200671"/>
    <d v="2020-08-27T00:00:00"/>
    <n v="5"/>
    <x v="4"/>
    <s v="NEW"/>
    <n v="0"/>
    <m/>
    <m/>
  </r>
  <r>
    <x v="3"/>
    <x v="1"/>
    <x v="3"/>
    <n v="467762"/>
    <n v="508100573311"/>
    <s v="YOM4"/>
    <s v="BM86"/>
    <x v="1"/>
    <m/>
    <x v="4"/>
    <m/>
    <x v="1"/>
    <m/>
    <s v="X"/>
    <s v="RUGGERI &amp; PIVA LTDA."/>
    <s v="33044651 - DIEGO NUNES FERNANDES"/>
    <n v="10313471"/>
    <x v="406"/>
    <x v="0"/>
    <x v="1"/>
    <s v="073023701 OIL LEVEL IN RRV"/>
    <n v="200671"/>
    <d v="2020-08-27T00:00:00"/>
    <n v="5"/>
    <x v="4"/>
    <s v="NEW"/>
    <n v="0"/>
    <m/>
    <m/>
  </r>
  <r>
    <x v="3"/>
    <x v="1"/>
    <x v="3"/>
    <n v="467763"/>
    <n v="508100573311"/>
    <s v="YOM4"/>
    <s v="BM86"/>
    <x v="1"/>
    <m/>
    <x v="4"/>
    <m/>
    <x v="1"/>
    <m/>
    <s v="X"/>
    <s v="RUGGERI &amp; PIVA LTDA."/>
    <s v="33044651 - DIEGO NUNES FERNANDES"/>
    <n v="10329897"/>
    <x v="407"/>
    <x v="0"/>
    <x v="1"/>
    <s v="Pump, FP, 24VDC with Filter"/>
    <n v="200671"/>
    <d v="2020-08-27T00:00:00"/>
    <n v="5"/>
    <x v="4"/>
    <s v="NEW"/>
    <n v="0"/>
    <m/>
    <m/>
  </r>
  <r>
    <x v="4"/>
    <x v="1"/>
    <x v="2"/>
    <n v="467805"/>
    <n v="508100573381"/>
    <s v="YOM4"/>
    <s v="BM86"/>
    <x v="1"/>
    <m/>
    <x v="4"/>
    <s v="NÃO"/>
    <x v="1"/>
    <m/>
    <s v="X"/>
    <s v="DIAGNOSTICOS DA AMERICA S"/>
    <s v="33054796 - LUIS ANTONIO AVANZI ALVES"/>
    <n v="10322246"/>
    <x v="408"/>
    <x v="0"/>
    <x v="1"/>
    <s v="Fitting QD Male .063BARB Poly"/>
    <n v="200655"/>
    <d v="2020-08-27T00:00:00"/>
    <n v="5"/>
    <x v="4"/>
    <s v="NEW"/>
    <n v="0"/>
    <m/>
    <m/>
  </r>
  <r>
    <x v="4"/>
    <x v="1"/>
    <x v="2"/>
    <n v="467806"/>
    <n v="508100573381"/>
    <s v="YOM4"/>
    <s v="BM86"/>
    <x v="1"/>
    <m/>
    <x v="4"/>
    <m/>
    <x v="1"/>
    <m/>
    <s v="X"/>
    <s v="DIAGNOSTICOS DA AMERICA S"/>
    <s v="33054796 - LUIS ANTONIO AVANZI ALVES"/>
    <n v="10322246"/>
    <x v="408"/>
    <x v="0"/>
    <x v="1"/>
    <s v="Fitting QD Male .063BARB Poly"/>
    <n v="200655"/>
    <d v="2020-08-27T00:00:00"/>
    <n v="5"/>
    <x v="4"/>
    <s v="NEW"/>
    <n v="0"/>
    <m/>
    <m/>
  </r>
  <r>
    <x v="9"/>
    <x v="1"/>
    <x v="0"/>
    <n v="467807"/>
    <n v="508100573422"/>
    <s v="YOM4"/>
    <s v="BM86"/>
    <x v="1"/>
    <m/>
    <x v="4"/>
    <s v="NÃO"/>
    <x v="1"/>
    <m/>
    <s v="X"/>
    <s v="HENRIQUE TOMMASI NETTO AN"/>
    <s v="33090586 - RONALDO SOARES DE SOUZA NETO"/>
    <n v="10816122"/>
    <x v="409"/>
    <x v="0"/>
    <x v="1"/>
    <s v="SPACER 3.2X6X3 RING EOT"/>
    <n v="200684"/>
    <d v="2020-08-27T00:00:00"/>
    <n v="5"/>
    <x v="4"/>
    <s v="NEW"/>
    <n v="0"/>
    <m/>
    <m/>
  </r>
  <r>
    <x v="9"/>
    <x v="1"/>
    <x v="0"/>
    <n v="467808"/>
    <n v="508100573422"/>
    <s v="YOI3"/>
    <s v="BM84"/>
    <x v="1"/>
    <m/>
    <x v="4"/>
    <s v="NÃO"/>
    <x v="1"/>
    <m/>
    <s v="X"/>
    <s v="HENRIQUE TOMMASI NETTO AN"/>
    <s v="33090586 - RONALDO SOARES DE SOUZA NETO"/>
    <n v="10472401"/>
    <x v="410"/>
    <x v="0"/>
    <x v="1"/>
    <s v="SERVICE FITTINGS KIT"/>
    <n v="94768"/>
    <d v="2020-08-27T00:00:00"/>
    <n v="5"/>
    <x v="4"/>
    <s v="N/A"/>
    <n v="0"/>
    <m/>
    <m/>
  </r>
  <r>
    <x v="8"/>
    <x v="1"/>
    <x v="1"/>
    <n v="467810"/>
    <n v="508100572981"/>
    <s v="YOM4"/>
    <s v="BM86"/>
    <x v="0"/>
    <d v="2020-08-31T00:00:00"/>
    <x v="0"/>
    <s v="SIM"/>
    <x v="0"/>
    <m/>
    <s v="X"/>
    <s v="UNIMED DE RIBEIRAO PRETO"/>
    <s v="33836505 - Rebuli Giulliano"/>
    <n v="11239904"/>
    <x v="153"/>
    <x v="0"/>
    <x v="0"/>
    <n v="11239904"/>
    <n v="200669"/>
    <d v="2020-08-27T00:00:00"/>
    <n v="5"/>
    <x v="4"/>
    <s v="NEW"/>
    <n v="0"/>
    <m/>
    <m/>
  </r>
  <r>
    <x v="7"/>
    <x v="1"/>
    <x v="5"/>
    <n v="467829"/>
    <n v="508100573136"/>
    <s v="YOI3"/>
    <s v="BM84"/>
    <x v="1"/>
    <m/>
    <x v="4"/>
    <s v="NÃO"/>
    <x v="1"/>
    <m/>
    <m/>
    <s v="DIAGNOSTICOS DA AMERICA S"/>
    <s v="33090741 - SILAS MARINHO"/>
    <n v="11075751"/>
    <x v="160"/>
    <x v="0"/>
    <x v="1"/>
    <s v="SP PROBE METERING REAGENT"/>
    <n v="94767"/>
    <d v="2020-08-27T00:00:00"/>
    <n v="5"/>
    <x v="4"/>
    <s v="N/A"/>
    <n v="0"/>
    <m/>
    <m/>
  </r>
  <r>
    <x v="7"/>
    <x v="1"/>
    <x v="5"/>
    <n v="467831"/>
    <n v="508100573136"/>
    <s v="YOM4"/>
    <s v="BM86"/>
    <x v="1"/>
    <m/>
    <x v="4"/>
    <m/>
    <x v="0"/>
    <m/>
    <s v="X"/>
    <s v="DIAGNOSTICOS DA AMERICA S"/>
    <s v="33090741 - SILAS MARINHO"/>
    <n v="11083027"/>
    <x v="365"/>
    <x v="0"/>
    <x v="0"/>
    <s v="MICRO CHAVE CATCH"/>
    <n v="200664"/>
    <d v="2020-08-27T00:00:00"/>
    <n v="5"/>
    <x v="4"/>
    <s v="NEW"/>
    <n v="0"/>
    <m/>
    <m/>
  </r>
  <r>
    <x v="10"/>
    <x v="1"/>
    <x v="5"/>
    <n v="467884"/>
    <n v="508100573684"/>
    <s v="YOM4"/>
    <s v="BM86"/>
    <x v="1"/>
    <m/>
    <x v="4"/>
    <s v="NÃO"/>
    <x v="1"/>
    <m/>
    <s v="X"/>
    <s v="LABACLEN LABORATORIO DE A"/>
    <s v="33052772 - ADRIANA PAULA FERREIRA"/>
    <n v="10455793"/>
    <x v="321"/>
    <x v="0"/>
    <x v="1"/>
    <s v="REAGENT PROBE TIP(2)"/>
    <n v="200750"/>
    <d v="2020-08-27T00:00:00"/>
    <n v="5"/>
    <x v="4"/>
    <s v="NEW"/>
    <n v="0"/>
    <m/>
    <m/>
  </r>
  <r>
    <x v="10"/>
    <x v="1"/>
    <x v="5"/>
    <n v="467885"/>
    <n v="508100573684"/>
    <s v="YOM4"/>
    <s v="BM86"/>
    <x v="1"/>
    <m/>
    <x v="4"/>
    <m/>
    <x v="1"/>
    <m/>
    <s v="X"/>
    <s v="LABACLEN LABORATORIO DE A"/>
    <s v="33052772 - ADRIANA PAULA FERREIRA"/>
    <n v="10455793"/>
    <x v="321"/>
    <x v="0"/>
    <x v="1"/>
    <s v="REAGENT PROBE TIP(2)"/>
    <n v="200750"/>
    <d v="2020-08-27T00:00:00"/>
    <n v="5"/>
    <x v="4"/>
    <s v="NEW"/>
    <n v="0"/>
    <m/>
    <m/>
  </r>
  <r>
    <x v="9"/>
    <x v="1"/>
    <x v="0"/>
    <n v="467886"/>
    <n v="508100573633"/>
    <s v="YOM4"/>
    <s v="BM86"/>
    <x v="1"/>
    <m/>
    <x v="4"/>
    <s v="NÃO"/>
    <x v="1"/>
    <m/>
    <s v="X"/>
    <s v="HENRIQUE TOMMASI NETTO AN"/>
    <s v="33090586 - RONALDO SOARES DE SOUZA NETO"/>
    <n v="10285974"/>
    <x v="360"/>
    <x v="0"/>
    <x v="1"/>
    <n v="10285974"/>
    <n v="200690"/>
    <d v="2020-08-27T00:00:00"/>
    <n v="5"/>
    <x v="4"/>
    <s v="NEW"/>
    <n v="0"/>
    <m/>
    <m/>
  </r>
  <r>
    <x v="9"/>
    <x v="1"/>
    <x v="0"/>
    <n v="467887"/>
    <n v="508100573633"/>
    <s v="YOM4"/>
    <s v="BM86"/>
    <x v="1"/>
    <m/>
    <x v="4"/>
    <m/>
    <x v="1"/>
    <m/>
    <s v="X"/>
    <s v="HENRIQUE TOMMASI NETTO AN"/>
    <s v="33090586 - RONALDO SOARES DE SOUZA NETO"/>
    <n v="10310008"/>
    <x v="411"/>
    <x v="0"/>
    <x v="1"/>
    <s v="111674 SENSOR OPTICO FORMA &quot;&quot;U"/>
    <n v="200690"/>
    <d v="2020-08-27T00:00:00"/>
    <n v="5"/>
    <x v="4"/>
    <s v="NEW"/>
    <n v="0"/>
    <m/>
    <m/>
  </r>
  <r>
    <x v="9"/>
    <x v="1"/>
    <x v="0"/>
    <n v="467888"/>
    <n v="508100573633"/>
    <s v="YOM4"/>
    <s v="BM86"/>
    <x v="1"/>
    <m/>
    <x v="4"/>
    <m/>
    <x v="1"/>
    <m/>
    <s v="X"/>
    <s v="HENRIQUE TOMMASI NETTO AN"/>
    <s v="33090586 - RONALDO SOARES DE SOUZA NETO"/>
    <n v="10310008"/>
    <x v="411"/>
    <x v="0"/>
    <x v="1"/>
    <s v="111674 SENSOR OPTICO FORMA &quot;&quot;U"/>
    <n v="200690"/>
    <d v="2020-08-27T00:00:00"/>
    <n v="5"/>
    <x v="4"/>
    <s v="NEW"/>
    <n v="0"/>
    <m/>
    <m/>
  </r>
  <r>
    <x v="1"/>
    <x v="0"/>
    <x v="1"/>
    <n v="403940"/>
    <n v="999004327420"/>
    <s v="YOI3"/>
    <s v="BM89"/>
    <x v="1"/>
    <m/>
    <x v="4"/>
    <m/>
    <x v="1"/>
    <m/>
    <m/>
    <s v="SANTA CASA DE MISERICORDI"/>
    <s v="33835736 - da Silva Lima José Amaro"/>
    <n v="11503934"/>
    <x v="3"/>
    <x v="0"/>
    <x v="1"/>
    <s v="NX3 VA10H SW &amp; LABEL UPDATE"/>
    <n v="94805"/>
    <d v="2020-08-28T00:00:00"/>
    <n v="4"/>
    <x v="4"/>
    <s v="N/A"/>
    <n v="0"/>
    <m/>
    <m/>
  </r>
  <r>
    <x v="7"/>
    <x v="0"/>
    <x v="5"/>
    <n v="405047"/>
    <n v="999004327315"/>
    <s v="YOI3"/>
    <s v="BM89"/>
    <x v="1"/>
    <m/>
    <x v="4"/>
    <s v="NÃO"/>
    <x v="1"/>
    <m/>
    <m/>
    <s v="CLINICA DE ATENDIMENTO DE"/>
    <s v="33835762 - Ventura Leite Gabriel"/>
    <n v="11503934"/>
    <x v="3"/>
    <x v="0"/>
    <x v="1"/>
    <s v="NX3 VA10H SW &amp; LABEL UPDATE"/>
    <n v="94821"/>
    <d v="2020-08-28T00:00:00"/>
    <n v="4"/>
    <x v="4"/>
    <s v="N/A"/>
    <n v="0"/>
    <m/>
    <m/>
  </r>
  <r>
    <x v="7"/>
    <x v="0"/>
    <x v="5"/>
    <n v="405140"/>
    <n v="999004327348"/>
    <s v="YOI3"/>
    <s v="BM89"/>
    <x v="1"/>
    <m/>
    <x v="4"/>
    <s v="NÃO"/>
    <x v="1"/>
    <m/>
    <m/>
    <s v="CLINICA DE ATENDIMENTO DE"/>
    <s v="33835762 - Ventura Leite Gabriel"/>
    <n v="11503934"/>
    <x v="3"/>
    <x v="0"/>
    <x v="1"/>
    <s v="NX3 VA10H SW &amp; LABEL UPDATE"/>
    <n v="94819"/>
    <d v="2020-08-28T00:00:00"/>
    <n v="4"/>
    <x v="4"/>
    <s v="N/A"/>
    <n v="0"/>
    <m/>
    <m/>
  </r>
  <r>
    <x v="7"/>
    <x v="0"/>
    <x v="5"/>
    <n v="405361"/>
    <n v="999004327355"/>
    <s v="YOI3"/>
    <s v="BM89"/>
    <x v="1"/>
    <m/>
    <x v="4"/>
    <s v="NÃO"/>
    <x v="1"/>
    <m/>
    <m/>
    <s v="CIASAUDE COMERCIO REPRESE"/>
    <s v="33835762 - Ventura Leite Gabriel"/>
    <n v="11503934"/>
    <x v="3"/>
    <x v="0"/>
    <x v="1"/>
    <s v="NX3 VA10H SW &amp; LABEL UPDATE"/>
    <n v="94817"/>
    <d v="2020-08-28T00:00:00"/>
    <n v="4"/>
    <x v="4"/>
    <s v="N/A"/>
    <n v="0"/>
    <m/>
    <m/>
  </r>
  <r>
    <x v="7"/>
    <x v="0"/>
    <x v="5"/>
    <n v="406174"/>
    <n v="999004327363"/>
    <s v="YOI3"/>
    <s v="BM89"/>
    <x v="1"/>
    <m/>
    <x v="4"/>
    <s v="NÃO"/>
    <x v="1"/>
    <m/>
    <m/>
    <s v="CLINICA DE ATENDIMENTO DE"/>
    <s v="33835762 - Ventura Leite Gabriel"/>
    <n v="11503934"/>
    <x v="3"/>
    <x v="0"/>
    <x v="1"/>
    <s v="NX3 VA10H SW &amp; LABEL UPDATE"/>
    <n v="94818"/>
    <d v="2020-08-28T00:00:00"/>
    <n v="4"/>
    <x v="4"/>
    <s v="N/A"/>
    <n v="0"/>
    <m/>
    <m/>
  </r>
  <r>
    <x v="7"/>
    <x v="0"/>
    <x v="5"/>
    <n v="406175"/>
    <n v="999004327363"/>
    <s v="YOI3"/>
    <s v="BM89"/>
    <x v="1"/>
    <m/>
    <x v="4"/>
    <m/>
    <x v="1"/>
    <m/>
    <m/>
    <s v="CLINICA DE ATENDIMENTO DE"/>
    <s v="33835762 - Ventura Leite Gabriel"/>
    <n v="11503935"/>
    <x v="412"/>
    <x v="0"/>
    <x v="1"/>
    <s v="US003/19/S-CONJUNTO DE MODIFICAÇÃO"/>
    <n v="94818"/>
    <d v="2020-08-28T00:00:00"/>
    <n v="4"/>
    <x v="4"/>
    <s v="N/A"/>
    <n v="0"/>
    <m/>
    <m/>
  </r>
  <r>
    <x v="5"/>
    <x v="0"/>
    <x v="4"/>
    <n v="453310"/>
    <n v="508100553344"/>
    <s v="YOM4"/>
    <s v="BM86"/>
    <x v="1"/>
    <m/>
    <x v="4"/>
    <m/>
    <x v="1"/>
    <m/>
    <s v="X"/>
    <s v="C.F.Y DIAGNOSTICO POR IMA"/>
    <s v="33090302 - MARCUS DOS SANTOS"/>
    <n v="10168075"/>
    <x v="413"/>
    <x v="0"/>
    <x v="1"/>
    <s v="ASM_TABLE_TOP"/>
    <n v="200827"/>
    <d v="2020-08-28T00:00:00"/>
    <n v="4"/>
    <x v="4"/>
    <s v="NEW"/>
    <n v="0"/>
    <m/>
    <m/>
  </r>
  <r>
    <x v="5"/>
    <x v="0"/>
    <x v="4"/>
    <n v="453311"/>
    <n v="508100553344"/>
    <s v="YOM4"/>
    <s v="BM86"/>
    <x v="1"/>
    <m/>
    <x v="4"/>
    <s v="NÃO"/>
    <x v="1"/>
    <m/>
    <s v="X"/>
    <s v="C.F.Y DIAGNOSTICO POR IMA"/>
    <s v="33090302 - MARCUS DOS SANTOS"/>
    <n v="10167711"/>
    <x v="414"/>
    <x v="0"/>
    <x v="1"/>
    <s v="Standardteile_Kit"/>
    <n v="200827"/>
    <d v="2020-08-28T00:00:00"/>
    <n v="4"/>
    <x v="4"/>
    <s v="NEW"/>
    <n v="0"/>
    <m/>
    <m/>
  </r>
  <r>
    <x v="5"/>
    <x v="0"/>
    <x v="4"/>
    <n v="453312"/>
    <n v="508100553344"/>
    <s v="YOM4"/>
    <s v="BM86"/>
    <x v="1"/>
    <m/>
    <x v="4"/>
    <m/>
    <x v="1"/>
    <m/>
    <s v="X"/>
    <s v="C.F.Y DIAGNOSTICO POR IMA"/>
    <s v="33090302 - MARCUS DOS SANTOS"/>
    <n v="10168358"/>
    <x v="243"/>
    <x v="0"/>
    <x v="1"/>
    <s v="MICROSWITCH(S870W1D1V071/SCHATBAU)"/>
    <n v="200827"/>
    <d v="2020-08-28T00:00:00"/>
    <n v="4"/>
    <x v="4"/>
    <s v="NEW"/>
    <n v="0"/>
    <m/>
    <m/>
  </r>
  <r>
    <x v="5"/>
    <x v="0"/>
    <x v="4"/>
    <n v="453313"/>
    <n v="508100553344"/>
    <s v="YOM4"/>
    <s v="BM86"/>
    <x v="1"/>
    <m/>
    <x v="4"/>
    <m/>
    <x v="1"/>
    <m/>
    <s v="X"/>
    <s v="C.F.Y DIAGNOSTICO POR IMA"/>
    <s v="33090302 - MARCUS DOS SANTOS"/>
    <n v="10168358"/>
    <x v="243"/>
    <x v="0"/>
    <x v="1"/>
    <s v="MICROSWITCH(S870W1D1V071/SCHATBAU)"/>
    <n v="200827"/>
    <d v="2020-08-28T00:00:00"/>
    <n v="4"/>
    <x v="4"/>
    <s v="NEW"/>
    <n v="0"/>
    <m/>
    <m/>
  </r>
  <r>
    <x v="5"/>
    <x v="0"/>
    <x v="4"/>
    <n v="453314"/>
    <n v="508100553344"/>
    <s v="YOI3"/>
    <s v="BM89"/>
    <x v="1"/>
    <m/>
    <x v="4"/>
    <s v="NÃO"/>
    <x v="1"/>
    <m/>
    <m/>
    <s v="C.F.Y DIAGNOSTICO POR IMA"/>
    <s v="33090302 - MARCUS DOS SANTOS"/>
    <n v="10168082"/>
    <x v="415"/>
    <x v="0"/>
    <x v="1"/>
    <s v="STRIP_RF_BOX"/>
    <n v="94825"/>
    <d v="2020-08-28T00:00:00"/>
    <n v="4"/>
    <x v="4"/>
    <s v="N/A"/>
    <n v="0"/>
    <m/>
    <m/>
  </r>
  <r>
    <x v="4"/>
    <x v="0"/>
    <x v="2"/>
    <n v="458271"/>
    <n v="508100561414"/>
    <s v="YOI3"/>
    <s v="BM89"/>
    <x v="1"/>
    <m/>
    <x v="4"/>
    <m/>
    <x v="1"/>
    <m/>
    <m/>
    <s v="PLANI DIAGNOSTICOS MEDICO"/>
    <s v="33090825 - ROBERTO LUIZ BACH"/>
    <n v="8395613"/>
    <x v="381"/>
    <x v="1"/>
    <x v="1"/>
    <s v="MPSU 3600 completo"/>
    <n v="94802"/>
    <d v="2020-08-28T00:00:00"/>
    <n v="4"/>
    <x v="4"/>
    <n v="36000741"/>
    <n v="0"/>
    <m/>
    <m/>
  </r>
  <r>
    <x v="9"/>
    <x v="0"/>
    <x v="0"/>
    <n v="458303"/>
    <n v="508100561432"/>
    <s v="YOI3"/>
    <s v="BM89"/>
    <x v="1"/>
    <d v="2020-08-26T00:00:00"/>
    <x v="1"/>
    <s v="SIM"/>
    <x v="0"/>
    <m/>
    <m/>
    <s v="UNIMED VITORIA COOP. DE"/>
    <s v="33015474 - NEI ALBERTO DA SILVA"/>
    <s v="A7B93000839935"/>
    <x v="416"/>
    <x v="0"/>
    <x v="0"/>
    <s v="A7B93000839935"/>
    <n v="94813"/>
    <d v="2020-08-28T00:00:00"/>
    <n v="4"/>
    <x v="4"/>
    <s v="N/A"/>
    <n v="0"/>
    <m/>
    <m/>
  </r>
  <r>
    <x v="7"/>
    <x v="0"/>
    <x v="5"/>
    <n v="462281"/>
    <n v="508100566315"/>
    <s v="YOM4"/>
    <s v="BM86"/>
    <x v="1"/>
    <m/>
    <x v="4"/>
    <s v="NÃO"/>
    <x v="1"/>
    <m/>
    <s v="X"/>
    <s v="RAD RADIOLOGIA DIAGNOSTIC"/>
    <s v="33003010 - ADEMILSON GABRIEL DA SILVA"/>
    <n v="4757220"/>
    <x v="417"/>
    <x v="0"/>
    <x v="1"/>
    <s v="SOUND TRANSDUCER"/>
    <n v="200810"/>
    <d v="2020-08-28T00:00:00"/>
    <n v="4"/>
    <x v="4"/>
    <s v="S15001"/>
    <n v="0"/>
    <m/>
    <m/>
  </r>
  <r>
    <x v="7"/>
    <x v="0"/>
    <x v="5"/>
    <n v="463538"/>
    <n v="508100566919"/>
    <s v="YOM4"/>
    <s v="BM86"/>
    <x v="1"/>
    <m/>
    <x v="4"/>
    <s v="NÃO"/>
    <x v="1"/>
    <m/>
    <s v="X"/>
    <s v="RAD RADIOLOGIA DIAGNOSTIC"/>
    <s v="33003010 - ADEMILSON GABRIEL DA SILVA"/>
    <n v="10131487"/>
    <x v="418"/>
    <x v="0"/>
    <x v="1"/>
    <s v="Body-Matrix A60"/>
    <n v="200809"/>
    <d v="2020-08-28T00:00:00"/>
    <n v="4"/>
    <x v="4"/>
    <s v="NS5996"/>
    <n v="0"/>
    <m/>
    <m/>
  </r>
  <r>
    <x v="3"/>
    <x v="0"/>
    <x v="3"/>
    <n v="464658"/>
    <n v="508100557115"/>
    <s v="YOM4"/>
    <s v="BM86"/>
    <x v="1"/>
    <m/>
    <x v="4"/>
    <m/>
    <x v="1"/>
    <m/>
    <s v="X"/>
    <s v="CEDIP CLINICA DE DIAGNOST"/>
    <s v="33053578 - JULIO CONFORTO"/>
    <n v="7121267"/>
    <x v="142"/>
    <x v="0"/>
    <x v="1"/>
    <s v="FAN"/>
    <n v="200816"/>
    <d v="2020-08-28T00:00:00"/>
    <n v="4"/>
    <x v="4"/>
    <s v="NEW"/>
    <n v="0"/>
    <m/>
    <m/>
  </r>
  <r>
    <x v="3"/>
    <x v="0"/>
    <x v="3"/>
    <n v="464659"/>
    <n v="508100557115"/>
    <s v="YOM4"/>
    <s v="BM86"/>
    <x v="1"/>
    <m/>
    <x v="4"/>
    <m/>
    <x v="1"/>
    <m/>
    <s v="X"/>
    <s v="CEDIP CLINICA DE DIAGNOST"/>
    <s v="33053578 - JULIO CONFORTO"/>
    <n v="7121267"/>
    <x v="142"/>
    <x v="0"/>
    <x v="1"/>
    <s v="FAN"/>
    <n v="200816"/>
    <d v="2020-08-28T00:00:00"/>
    <n v="4"/>
    <x v="4"/>
    <s v="NEW"/>
    <n v="0"/>
    <m/>
    <m/>
  </r>
  <r>
    <x v="3"/>
    <x v="0"/>
    <x v="3"/>
    <n v="464660"/>
    <n v="508100557115"/>
    <s v="YOM4"/>
    <s v="BM86"/>
    <x v="1"/>
    <m/>
    <x v="4"/>
    <m/>
    <x v="1"/>
    <m/>
    <s v="X"/>
    <s v="CEDIP CLINICA DE DIAGNOST"/>
    <s v="33053578 - JULIO CONFORTO"/>
    <n v="7121267"/>
    <x v="142"/>
    <x v="0"/>
    <x v="1"/>
    <s v="FAN"/>
    <n v="200816"/>
    <d v="2020-08-28T00:00:00"/>
    <n v="4"/>
    <x v="4"/>
    <s v="NEW"/>
    <n v="0"/>
    <m/>
    <m/>
  </r>
  <r>
    <x v="3"/>
    <x v="0"/>
    <x v="3"/>
    <n v="464661"/>
    <n v="508100557115"/>
    <s v="YOM4"/>
    <s v="BM86"/>
    <x v="1"/>
    <m/>
    <x v="4"/>
    <m/>
    <x v="1"/>
    <m/>
    <s v="X"/>
    <s v="CEDIP CLINICA DE DIAGNOST"/>
    <s v="33053578 - JULIO CONFORTO"/>
    <n v="7121267"/>
    <x v="142"/>
    <x v="0"/>
    <x v="1"/>
    <s v="FAN"/>
    <n v="200816"/>
    <d v="2020-08-28T00:00:00"/>
    <n v="4"/>
    <x v="4"/>
    <s v="NEW"/>
    <n v="0"/>
    <m/>
    <m/>
  </r>
  <r>
    <x v="3"/>
    <x v="0"/>
    <x v="3"/>
    <n v="464662"/>
    <n v="508100557115"/>
    <s v="YOM4"/>
    <s v="BM86"/>
    <x v="1"/>
    <m/>
    <x v="4"/>
    <m/>
    <x v="1"/>
    <m/>
    <s v="X"/>
    <s v="CEDIP CLINICA DE DIAGNOST"/>
    <s v="33053578 - JULIO CONFORTO"/>
    <n v="7392264"/>
    <x v="419"/>
    <x v="0"/>
    <x v="1"/>
    <s v="Luefterbox, inkl. Luefter"/>
    <n v="200816"/>
    <d v="2020-08-28T00:00:00"/>
    <n v="4"/>
    <x v="4"/>
    <s v="NEW"/>
    <n v="0"/>
    <m/>
    <m/>
  </r>
  <r>
    <x v="3"/>
    <x v="0"/>
    <x v="3"/>
    <n v="464663"/>
    <n v="508100557115"/>
    <s v="YOM4"/>
    <s v="BM86"/>
    <x v="1"/>
    <m/>
    <x v="4"/>
    <m/>
    <x v="1"/>
    <m/>
    <s v="X"/>
    <s v="CEDIP CLINICA DE DIAGNOST"/>
    <s v="33053578 - JULIO CONFORTO"/>
    <n v="10276815"/>
    <x v="420"/>
    <x v="0"/>
    <x v="1"/>
    <s v="Distribuidor aire versión DC"/>
    <n v="200816"/>
    <d v="2020-08-28T00:00:00"/>
    <n v="4"/>
    <x v="4"/>
    <s v="NEW"/>
    <n v="0"/>
    <m/>
    <m/>
  </r>
  <r>
    <x v="3"/>
    <x v="0"/>
    <x v="3"/>
    <n v="464664"/>
    <n v="508100557115"/>
    <s v="YOM4"/>
    <s v="BM86"/>
    <x v="1"/>
    <m/>
    <x v="4"/>
    <s v="NÃO"/>
    <x v="1"/>
    <m/>
    <s v="X"/>
    <s v="CEDIP CLINICA DE DIAGNOST"/>
    <s v="33053578 - JULIO CONFORTO"/>
    <n v="3093903"/>
    <x v="421"/>
    <x v="0"/>
    <x v="1"/>
    <s v=" FONTE DE ALIMENTAÇÃO"/>
    <n v="200816"/>
    <d v="2020-08-28T00:00:00"/>
    <n v="4"/>
    <x v="4"/>
    <s v="NEW"/>
    <n v="0"/>
    <m/>
    <m/>
  </r>
  <r>
    <x v="7"/>
    <x v="0"/>
    <x v="5"/>
    <n v="465827"/>
    <n v="508100569772"/>
    <s v="YOI3"/>
    <s v="BM89"/>
    <x v="1"/>
    <m/>
    <x v="4"/>
    <s v="NÃO"/>
    <x v="1"/>
    <m/>
    <m/>
    <s v="SEMEDI - SERVICOS ESPECIA"/>
    <s v="33090916 - JOB FONTES DE OLIVEIRA JUNIOR"/>
    <n v="11061881"/>
    <x v="48"/>
    <x v="0"/>
    <x v="1"/>
    <s v="DVD-Rec. DV-W5600S (CT-Ersatzt.)"/>
    <n v="94814"/>
    <d v="2020-08-28T00:00:00"/>
    <n v="4"/>
    <x v="4"/>
    <s v="N/A"/>
    <n v="0"/>
    <m/>
    <m/>
  </r>
  <r>
    <x v="10"/>
    <x v="1"/>
    <x v="5"/>
    <n v="466051"/>
    <n v="508100571552"/>
    <s v="YOM4"/>
    <s v="BM86"/>
    <x v="1"/>
    <m/>
    <x v="4"/>
    <s v="NÃO"/>
    <x v="1"/>
    <m/>
    <s v="X"/>
    <s v="LABORATORIO CEDRO LTDA."/>
    <s v="33090338 - LUIZ HENRIQUE MEIRELES HACKBART"/>
    <n v="10950981"/>
    <x v="349"/>
    <x v="0"/>
    <x v="1"/>
    <s v="SP ARM ASSY DILUTION"/>
    <n v="200848"/>
    <d v="2020-08-28T00:00:00"/>
    <n v="4"/>
    <x v="4"/>
    <s v="827297A009570"/>
    <n v="0"/>
    <m/>
    <m/>
  </r>
  <r>
    <x v="10"/>
    <x v="1"/>
    <x v="5"/>
    <n v="466052"/>
    <n v="508100571552"/>
    <s v="YOM4"/>
    <s v="BM86"/>
    <x v="1"/>
    <m/>
    <x v="4"/>
    <m/>
    <x v="0"/>
    <m/>
    <s v="X"/>
    <s v="LABORATORIO CEDRO LTDA."/>
    <s v="33090338 - LUIZ HENRIQUE MEIRELES HACKBART"/>
    <n v="11083010"/>
    <x v="350"/>
    <x v="0"/>
    <x v="0"/>
    <s v="SP DCM HYBRID ASSY"/>
    <n v="200848"/>
    <d v="2020-08-28T00:00:00"/>
    <n v="4"/>
    <x v="4"/>
    <s v="NEW"/>
    <n v="0"/>
    <m/>
    <m/>
  </r>
  <r>
    <x v="1"/>
    <x v="0"/>
    <x v="1"/>
    <n v="466598"/>
    <n v="508100518781"/>
    <s v="YOI3"/>
    <s v="BM89"/>
    <x v="1"/>
    <m/>
    <x v="4"/>
    <s v="NÃO"/>
    <x v="1"/>
    <m/>
    <s v="X"/>
    <s v="HBR MEDICAL EQUIPAMENTOS"/>
    <s v="33090819 - RAPHAEL DA SILVA DANTAS"/>
    <n v="3815409"/>
    <x v="166"/>
    <x v="0"/>
    <x v="1"/>
    <s v="Dichtstreifen F"/>
    <n v="94816"/>
    <d v="2020-08-28T00:00:00"/>
    <n v="4"/>
    <x v="4"/>
    <s v="N/A"/>
    <n v="0"/>
    <m/>
    <m/>
  </r>
  <r>
    <x v="3"/>
    <x v="0"/>
    <x v="3"/>
    <n v="467236"/>
    <n v="508100572684"/>
    <s v="YOM4"/>
    <s v="BM86"/>
    <x v="1"/>
    <m/>
    <x v="4"/>
    <m/>
    <x v="1"/>
    <m/>
    <s v="X"/>
    <s v="MARINGA MEDICINA NUCLEAR"/>
    <s v="33052676 - LUCIANO MILDEMBERG"/>
    <n v="10182940"/>
    <x v="422"/>
    <x v="0"/>
    <x v="1"/>
    <s v="Kit: Service - Foresight detector"/>
    <n v="200797"/>
    <d v="2020-08-28T00:00:00"/>
    <n v="4"/>
    <x v="4"/>
    <s v="NEW"/>
    <n v="0"/>
    <m/>
    <m/>
  </r>
  <r>
    <x v="3"/>
    <x v="0"/>
    <x v="3"/>
    <n v="467237"/>
    <n v="508100572684"/>
    <s v="YOM4"/>
    <s v="BM86"/>
    <x v="1"/>
    <m/>
    <x v="4"/>
    <s v="NÃO"/>
    <x v="1"/>
    <m/>
    <s v="X"/>
    <s v="MARINGA MEDICINA NUCLEAR"/>
    <s v="33052676 - LUCIANO MILDEMBERG"/>
    <n v="10052218"/>
    <x v="423"/>
    <x v="0"/>
    <x v="1"/>
    <s v="CBL ASM FORESIGHT MEB/DET2/RAD2 DUA"/>
    <n v="200797"/>
    <d v="2020-08-28T00:00:00"/>
    <n v="4"/>
    <x v="4"/>
    <s v="NEW"/>
    <n v="0"/>
    <m/>
    <m/>
  </r>
  <r>
    <x v="3"/>
    <x v="0"/>
    <x v="3"/>
    <n v="467398"/>
    <n v="508100573039"/>
    <s v="YOM4"/>
    <s v="BM86"/>
    <x v="1"/>
    <m/>
    <x v="4"/>
    <s v="NÃO"/>
    <x v="1"/>
    <m/>
    <s v="X"/>
    <s v="MARINGA MEDICINA NUCLEAR"/>
    <s v="33052676 - LUCIANO MILDEMBERG"/>
    <n v="8379021"/>
    <x v="424"/>
    <x v="0"/>
    <x v="1"/>
    <s v="Bande autocollante"/>
    <n v="200796"/>
    <d v="2020-08-28T00:00:00"/>
    <n v="4"/>
    <x v="4"/>
    <s v="NEW"/>
    <n v="0"/>
    <m/>
    <m/>
  </r>
  <r>
    <x v="2"/>
    <x v="1"/>
    <x v="2"/>
    <n v="467612"/>
    <n v="508100573047"/>
    <s v="YOM4"/>
    <s v="BM86"/>
    <x v="1"/>
    <m/>
    <x v="4"/>
    <m/>
    <x v="1"/>
    <m/>
    <s v="X"/>
    <s v="AMICO SAUDE LTDA."/>
    <s v="33090489 - Brenda Ferreira Alves"/>
    <n v="10457734"/>
    <x v="354"/>
    <x v="0"/>
    <x v="1"/>
    <s v="SAMPLE PROBE TIPS (PKG=3"/>
    <n v="200784"/>
    <d v="2020-08-28T00:00:00"/>
    <n v="4"/>
    <x v="4"/>
    <s v="NEW"/>
    <n v="0"/>
    <m/>
    <m/>
  </r>
  <r>
    <x v="2"/>
    <x v="1"/>
    <x v="2"/>
    <n v="467613"/>
    <n v="508100573047"/>
    <s v="YOM4"/>
    <s v="BM86"/>
    <x v="1"/>
    <m/>
    <x v="4"/>
    <m/>
    <x v="1"/>
    <m/>
    <s v="X"/>
    <s v="AMICO SAUDE LTDA."/>
    <s v="33090489 - Brenda Ferreira Alves"/>
    <n v="10457734"/>
    <x v="354"/>
    <x v="0"/>
    <x v="1"/>
    <s v="SAMPLE PROBE TIPS (PKG=3"/>
    <n v="200784"/>
    <d v="2020-08-28T00:00:00"/>
    <n v="4"/>
    <x v="4"/>
    <s v="NEW"/>
    <n v="0"/>
    <m/>
    <m/>
  </r>
  <r>
    <x v="2"/>
    <x v="1"/>
    <x v="2"/>
    <n v="467614"/>
    <n v="508100573047"/>
    <s v="YOM4"/>
    <s v="BM86"/>
    <x v="1"/>
    <m/>
    <x v="4"/>
    <s v="NÃO"/>
    <x v="1"/>
    <m/>
    <s v="X"/>
    <s v="AMICO SAUDE LTDA."/>
    <s v="33090489 - Brenda Ferreira Alves"/>
    <n v="10453432"/>
    <x v="425"/>
    <x v="0"/>
    <x v="1"/>
    <s v="ASSEMBLY PUMP TUBING KIT"/>
    <n v="200784"/>
    <d v="2020-08-28T00:00:00"/>
    <n v="4"/>
    <x v="4"/>
    <s v="NEW"/>
    <n v="0"/>
    <m/>
    <m/>
  </r>
  <r>
    <x v="10"/>
    <x v="1"/>
    <x v="5"/>
    <n v="467869"/>
    <n v="508100573610"/>
    <s v="YOM4"/>
    <s v="BM86"/>
    <x v="1"/>
    <m/>
    <x v="4"/>
    <s v="NÃO"/>
    <x v="1"/>
    <m/>
    <m/>
    <s v="DIAGNOSTICOS DA AMERICA S"/>
    <s v="33047767 - WAGNER RONDON COELHO DA SILVA"/>
    <n v="11314771"/>
    <x v="426"/>
    <x v="0"/>
    <x v="1"/>
    <s v="COMPUTADOR UI COMPLETO CENTAUR XP"/>
    <n v="200811"/>
    <d v="2020-08-28T00:00:00"/>
    <n v="4"/>
    <x v="4"/>
    <s v="NEW"/>
    <n v="0"/>
    <m/>
    <m/>
  </r>
  <r>
    <x v="7"/>
    <x v="0"/>
    <x v="5"/>
    <n v="467918"/>
    <n v="508100572935"/>
    <s v="YOM4"/>
    <s v="BM86"/>
    <x v="1"/>
    <m/>
    <x v="4"/>
    <s v="NÃO"/>
    <x v="1"/>
    <m/>
    <s v="X"/>
    <s v="SANTA CASA DE MISERICORDI"/>
    <s v="33015527 - GETULIO SOUSA DOS SANTOS"/>
    <n v="10183279"/>
    <x v="427"/>
    <x v="0"/>
    <x v="1"/>
    <s v="ASM LEFT LIGHT RAIL (ECAM)"/>
    <n v="200849"/>
    <d v="2020-08-28T00:00:00"/>
    <n v="4"/>
    <x v="4"/>
    <s v="NEW"/>
    <n v="0"/>
    <m/>
    <m/>
  </r>
  <r>
    <x v="7"/>
    <x v="0"/>
    <x v="5"/>
    <n v="467919"/>
    <n v="508100572935"/>
    <s v="YOM4"/>
    <s v="BM86"/>
    <x v="1"/>
    <m/>
    <x v="4"/>
    <m/>
    <x v="1"/>
    <m/>
    <s v="X"/>
    <s v="SANTA CASA DE MISERICORDI"/>
    <s v="33015527 - GETULIO SOUSA DOS SANTOS"/>
    <n v="10183280"/>
    <x v="428"/>
    <x v="0"/>
    <x v="1"/>
    <s v="TRILHO DIREITO PARA CÂMARA GAMA"/>
    <n v="200849"/>
    <d v="2020-08-28T00:00:00"/>
    <n v="4"/>
    <x v="4"/>
    <s v="NEW"/>
    <n v="0"/>
    <m/>
    <m/>
  </r>
  <r>
    <x v="2"/>
    <x v="1"/>
    <x v="2"/>
    <n v="467921"/>
    <n v="508100573762"/>
    <s v="YOM4"/>
    <s v="BM86"/>
    <x v="1"/>
    <m/>
    <x v="4"/>
    <m/>
    <x v="1"/>
    <m/>
    <s v="X"/>
    <s v="NOTRE DAME INTERMEDICA SA"/>
    <s v="33090489 - Brenda Ferreira Alves"/>
    <n v="10452017"/>
    <x v="429"/>
    <x v="0"/>
    <x v="1"/>
    <s v="282025002  THRML CHAMBR FLTR 12"/>
    <n v="200785"/>
    <d v="2020-08-28T00:00:00"/>
    <n v="4"/>
    <x v="4"/>
    <s v="NEW"/>
    <n v="0"/>
    <m/>
    <m/>
  </r>
  <r>
    <x v="2"/>
    <x v="1"/>
    <x v="2"/>
    <n v="467922"/>
    <n v="508100573762"/>
    <s v="YOM4"/>
    <s v="BM86"/>
    <x v="1"/>
    <m/>
    <x v="4"/>
    <s v="NÃO"/>
    <x v="1"/>
    <m/>
    <s v="X"/>
    <s v="NOTRE DAME INTERMEDICA SA"/>
    <s v="33090489 - Brenda Ferreira Alves"/>
    <n v="10450358"/>
    <x v="430"/>
    <x v="0"/>
    <x v="1"/>
    <s v="FILTER MODEL FF-3 5.0 X 5.0 X.30"/>
    <n v="200785"/>
    <d v="2020-08-28T00:00:00"/>
    <n v="4"/>
    <x v="4"/>
    <s v="NEW"/>
    <n v="0"/>
    <m/>
    <m/>
  </r>
  <r>
    <x v="2"/>
    <x v="1"/>
    <x v="2"/>
    <n v="467923"/>
    <n v="508100573762"/>
    <s v="YOM4"/>
    <s v="BM86"/>
    <x v="1"/>
    <m/>
    <x v="4"/>
    <m/>
    <x v="1"/>
    <m/>
    <s v="X"/>
    <s v="NOTRE DAME INTERMEDICA SA"/>
    <s v="33090489 - Brenda Ferreira Alves"/>
    <n v="10450358"/>
    <x v="430"/>
    <x v="0"/>
    <x v="1"/>
    <s v="FILTER MODEL FF-3 5.0 X 5.0 X.30"/>
    <n v="200785"/>
    <d v="2020-08-28T00:00:00"/>
    <n v="4"/>
    <x v="4"/>
    <s v="NEW"/>
    <n v="0"/>
    <m/>
    <m/>
  </r>
  <r>
    <x v="2"/>
    <x v="1"/>
    <x v="2"/>
    <n v="467924"/>
    <n v="508100573762"/>
    <s v="YOM4"/>
    <s v="BM86"/>
    <x v="1"/>
    <m/>
    <x v="4"/>
    <m/>
    <x v="1"/>
    <m/>
    <s v="X"/>
    <s v="NOTRE DAME INTERMEDICA SA"/>
    <s v="33090489 - Brenda Ferreira Alves"/>
    <n v="10453432"/>
    <x v="425"/>
    <x v="0"/>
    <x v="1"/>
    <s v="ASSEMBLY PUMP TUBING KIT"/>
    <n v="200785"/>
    <d v="2020-08-28T00:00:00"/>
    <n v="4"/>
    <x v="4"/>
    <s v="NEW"/>
    <n v="0"/>
    <m/>
    <m/>
  </r>
  <r>
    <x v="2"/>
    <x v="1"/>
    <x v="2"/>
    <n v="467925"/>
    <n v="508100573762"/>
    <s v="YOM4"/>
    <s v="BM86"/>
    <x v="1"/>
    <m/>
    <x v="4"/>
    <m/>
    <x v="1"/>
    <m/>
    <s v="X"/>
    <s v="NOTRE DAME INTERMEDICA SA"/>
    <s v="33090489 - Brenda Ferreira Alves"/>
    <n v="10456231"/>
    <x v="431"/>
    <x v="0"/>
    <x v="1"/>
    <s v="AIR FIL THERMAL AREA         O"/>
    <n v="200785"/>
    <d v="2020-08-28T00:00:00"/>
    <n v="4"/>
    <x v="4"/>
    <s v="NEW"/>
    <n v="0"/>
    <m/>
    <m/>
  </r>
  <r>
    <x v="2"/>
    <x v="1"/>
    <x v="2"/>
    <n v="467926"/>
    <n v="508100573762"/>
    <s v="YOM4"/>
    <s v="BM86"/>
    <x v="1"/>
    <m/>
    <x v="4"/>
    <m/>
    <x v="1"/>
    <m/>
    <s v="X"/>
    <s v="NOTRE DAME INTERMEDICA SA"/>
    <s v="33090489 - Brenda Ferreira Alves"/>
    <n v="10456231"/>
    <x v="431"/>
    <x v="0"/>
    <x v="1"/>
    <s v="AIR FIL THERMAL AREA         O"/>
    <n v="200785"/>
    <d v="2020-08-28T00:00:00"/>
    <n v="4"/>
    <x v="4"/>
    <s v="NEW"/>
    <n v="0"/>
    <m/>
    <m/>
  </r>
  <r>
    <x v="7"/>
    <x v="0"/>
    <x v="5"/>
    <n v="467947"/>
    <n v="508100573342"/>
    <s v="YOM4"/>
    <s v="BM86"/>
    <x v="1"/>
    <m/>
    <x v="4"/>
    <m/>
    <x v="1"/>
    <m/>
    <s v="X"/>
    <s v="INSTITUTO DR. JOSE FROTA"/>
    <s v="33090121 - WARLEY MELO DE MOTA"/>
    <n v="10643298"/>
    <x v="432"/>
    <x v="0"/>
    <x v="1"/>
    <s v="P-PATH ENCODER"/>
    <n v="200832"/>
    <d v="2020-08-28T00:00:00"/>
    <n v="4"/>
    <x v="4"/>
    <s v="NEW"/>
    <n v="0"/>
    <m/>
    <m/>
  </r>
  <r>
    <x v="7"/>
    <x v="0"/>
    <x v="5"/>
    <n v="467948"/>
    <n v="508100573342"/>
    <s v="YOM4"/>
    <s v="BM86"/>
    <x v="1"/>
    <m/>
    <x v="4"/>
    <m/>
    <x v="1"/>
    <m/>
    <s v="X"/>
    <s v="INSTITUTO DR. JOSE FROTA"/>
    <s v="33090121 - WARLEY MELO DE MOTA"/>
    <n v="11105496"/>
    <x v="433"/>
    <x v="0"/>
    <x v="1"/>
    <n v="11105496"/>
    <n v="200832"/>
    <d v="2020-08-28T00:00:00"/>
    <n v="4"/>
    <x v="4"/>
    <s v="NEW"/>
    <n v="0"/>
    <m/>
    <m/>
  </r>
  <r>
    <x v="7"/>
    <x v="0"/>
    <x v="5"/>
    <n v="467949"/>
    <n v="508100573342"/>
    <s v="YOM4"/>
    <s v="BM86"/>
    <x v="1"/>
    <m/>
    <x v="4"/>
    <m/>
    <x v="1"/>
    <m/>
    <s v="X"/>
    <s v="INSTITUTO DR. JOSE FROTA"/>
    <s v="33090121 - WARLEY MELO DE MOTA"/>
    <n v="11105496"/>
    <x v="433"/>
    <x v="0"/>
    <x v="1"/>
    <n v="11105496"/>
    <n v="200832"/>
    <d v="2020-08-28T00:00:00"/>
    <n v="4"/>
    <x v="4"/>
    <s v="NEW"/>
    <n v="0"/>
    <m/>
    <m/>
  </r>
  <r>
    <x v="7"/>
    <x v="0"/>
    <x v="5"/>
    <n v="467950"/>
    <n v="508100573342"/>
    <s v="YOM4"/>
    <s v="BM86"/>
    <x v="1"/>
    <m/>
    <x v="4"/>
    <m/>
    <x v="1"/>
    <m/>
    <s v="X"/>
    <s v="INSTITUTO DR. JOSE FROTA"/>
    <s v="33090121 - WARLEY MELO DE MOTA"/>
    <n v="11106811"/>
    <x v="434"/>
    <x v="0"/>
    <x v="1"/>
    <s v="SENSOR P-PATH"/>
    <n v="200832"/>
    <d v="2020-08-28T00:00:00"/>
    <n v="4"/>
    <x v="4"/>
    <s v="NEW"/>
    <n v="0"/>
    <m/>
    <m/>
  </r>
  <r>
    <x v="7"/>
    <x v="0"/>
    <x v="5"/>
    <n v="467951"/>
    <n v="508100573342"/>
    <s v="YOM4"/>
    <s v="BM86"/>
    <x v="1"/>
    <m/>
    <x v="4"/>
    <s v="NÃO"/>
    <x v="1"/>
    <m/>
    <s v="X"/>
    <s v="INSTITUTO DR. JOSE FROTA"/>
    <s v="33090121 - WARLEY MELO DE MOTA"/>
    <n v="7835635"/>
    <x v="435"/>
    <x v="0"/>
    <x v="1"/>
    <s v="SENSOR OPTICO COM INTERRUPTOR E CONECTOR"/>
    <n v="200832"/>
    <d v="2020-08-28T00:00:00"/>
    <n v="4"/>
    <x v="4"/>
    <s v="NEW"/>
    <n v="0"/>
    <m/>
    <m/>
  </r>
  <r>
    <x v="7"/>
    <x v="0"/>
    <x v="5"/>
    <n v="467952"/>
    <n v="508100573342"/>
    <s v="YOM4"/>
    <s v="BM86"/>
    <x v="1"/>
    <m/>
    <x v="4"/>
    <m/>
    <x v="1"/>
    <m/>
    <s v="X"/>
    <s v="INSTITUTO DR. JOSE FROTA"/>
    <s v="33090121 - WARLEY MELO DE MOTA"/>
    <n v="7835635"/>
    <x v="435"/>
    <x v="0"/>
    <x v="1"/>
    <s v="SENSOR OPTICO COM INTERRUPTOR E CONECTOR"/>
    <n v="200832"/>
    <d v="2020-08-28T00:00:00"/>
    <n v="4"/>
    <x v="4"/>
    <s v="NEW"/>
    <n v="0"/>
    <m/>
    <m/>
  </r>
  <r>
    <x v="7"/>
    <x v="0"/>
    <x v="5"/>
    <n v="467953"/>
    <n v="508100573342"/>
    <s v="YOM4"/>
    <s v="BM86"/>
    <x v="1"/>
    <m/>
    <x v="4"/>
    <m/>
    <x v="0"/>
    <m/>
    <s v="X"/>
    <s v="INSTITUTO DR. JOSE FROTA"/>
    <s v="33090121 - WARLEY MELO DE MOTA"/>
    <n v="11106814"/>
    <x v="436"/>
    <x v="0"/>
    <x v="0"/>
    <s v="TCB SPARE PART"/>
    <n v="200832"/>
    <d v="2020-08-28T00:00:00"/>
    <n v="4"/>
    <x v="4"/>
    <s v="S54643"/>
    <n v="0"/>
    <m/>
    <m/>
  </r>
  <r>
    <x v="7"/>
    <x v="0"/>
    <x v="5"/>
    <n v="467954"/>
    <n v="508100573342"/>
    <s v="YOM4"/>
    <s v="BM86"/>
    <x v="1"/>
    <m/>
    <x v="4"/>
    <m/>
    <x v="1"/>
    <m/>
    <s v="X"/>
    <s v="INSTITUTO DR. JOSE FROTA"/>
    <s v="33090121 - WARLEY MELO DE MOTA"/>
    <n v="11106812"/>
    <x v="437"/>
    <x v="0"/>
    <x v="1"/>
    <s v="POWER SUPPLY"/>
    <n v="200832"/>
    <d v="2020-08-28T00:00:00"/>
    <n v="4"/>
    <x v="4"/>
    <s v="NEW"/>
    <n v="0"/>
    <m/>
    <m/>
  </r>
  <r>
    <x v="3"/>
    <x v="1"/>
    <x v="3"/>
    <n v="467993"/>
    <n v="508100573552"/>
    <s v="YOM4"/>
    <s v="BM86"/>
    <x v="1"/>
    <m/>
    <x v="4"/>
    <s v="NÃO"/>
    <x v="1"/>
    <m/>
    <s v="X"/>
    <s v="DIAGNOSTICOS DA AMERICA S"/>
    <s v="33044651 - DIEGO NUNES FERNANDES"/>
    <n v="10321100"/>
    <x v="438"/>
    <x v="0"/>
    <x v="1"/>
    <s v="Nozzle, Dilution Washstation"/>
    <n v="200822"/>
    <d v="2020-08-28T00:00:00"/>
    <n v="4"/>
    <x v="4"/>
    <s v="NEW"/>
    <n v="0"/>
    <m/>
    <m/>
  </r>
  <r>
    <x v="3"/>
    <x v="1"/>
    <x v="3"/>
    <n v="467994"/>
    <n v="508100573552"/>
    <s v="YOM4"/>
    <s v="BM86"/>
    <x v="1"/>
    <m/>
    <x v="4"/>
    <m/>
    <x v="1"/>
    <m/>
    <s v="X"/>
    <s v="DIAGNOSTICOS DA AMERICA S"/>
    <s v="33044651 - DIEGO NUNES FERNANDES"/>
    <n v="10327647"/>
    <x v="439"/>
    <x v="0"/>
    <x v="1"/>
    <s v="NOZZLE-DRYER  REACTION TRAY WASH ST"/>
    <n v="200822"/>
    <d v="2020-08-28T00:00:00"/>
    <n v="4"/>
    <x v="4"/>
    <s v="NEW"/>
    <n v="0"/>
    <m/>
    <m/>
  </r>
  <r>
    <x v="7"/>
    <x v="0"/>
    <x v="5"/>
    <n v="468002"/>
    <n v="508100573670"/>
    <s v="YOM4"/>
    <s v="BM86"/>
    <x v="1"/>
    <m/>
    <x v="4"/>
    <s v="SIM"/>
    <x v="0"/>
    <s v="GARANTIA"/>
    <s v="X"/>
    <s v="UDI 24 HORAS LTDA."/>
    <s v="33090588 - EDUARDO FONSECA"/>
    <n v="10928202"/>
    <x v="440"/>
    <x v="0"/>
    <x v="2"/>
    <s v="Rechner MaRS2S.6 24RX"/>
    <n v="200790"/>
    <d v="2020-08-28T00:00:00"/>
    <n v="4"/>
    <x v="4"/>
    <n v="1013"/>
    <n v="0"/>
    <m/>
    <m/>
  </r>
  <r>
    <x v="2"/>
    <x v="1"/>
    <x v="2"/>
    <n v="468010"/>
    <n v="508100573831"/>
    <s v="YOI3"/>
    <s v="BM84"/>
    <x v="0"/>
    <d v="2020-08-31T00:00:00"/>
    <x v="0"/>
    <s v="SIM"/>
    <x v="0"/>
    <m/>
    <s v="X"/>
    <s v="NOTRE DAME INTERMEDICA SA"/>
    <s v="33051376 - OTAVIO FERREIRA FRANCO"/>
    <n v="11083075"/>
    <x v="441"/>
    <x v="0"/>
    <x v="0"/>
    <s v="SP VALVE SOLENOID 2-WAY"/>
    <n v="94806"/>
    <d v="2020-08-28T00:00:00"/>
    <n v="4"/>
    <x v="4"/>
    <s v="N/A"/>
    <n v="0"/>
    <m/>
    <m/>
  </r>
  <r>
    <x v="5"/>
    <x v="1"/>
    <x v="4"/>
    <n v="468056"/>
    <n v="508100572585"/>
    <s v="YOM4"/>
    <s v="BM86"/>
    <x v="1"/>
    <m/>
    <x v="4"/>
    <m/>
    <x v="1"/>
    <m/>
    <s v="X"/>
    <s v="INSTITUTO HERMES PARDINI"/>
    <s v="33090595 - BRUNO CESAR CORREA RAMOS"/>
    <n v="10311642"/>
    <x v="442"/>
    <x v="0"/>
    <x v="1"/>
    <s v="673278 SP SOLNOID KIT 238/248/348EX"/>
    <n v="200829"/>
    <d v="2020-08-28T00:00:00"/>
    <n v="4"/>
    <x v="4"/>
    <s v="NEW"/>
    <n v="0"/>
    <m/>
    <m/>
  </r>
  <r>
    <x v="5"/>
    <x v="1"/>
    <x v="4"/>
    <n v="468057"/>
    <n v="508100572585"/>
    <s v="YOM4"/>
    <s v="BM86"/>
    <x v="1"/>
    <m/>
    <x v="4"/>
    <s v="NÃO"/>
    <x v="1"/>
    <m/>
    <s v="X"/>
    <s v="INSTITUTO HERMES PARDINI"/>
    <s v="33090595 - BRUNO CESAR CORREA RAMOS"/>
    <n v="10309769"/>
    <x v="443"/>
    <x v="0"/>
    <x v="1"/>
    <s v="Pressure Switch"/>
    <n v="200829"/>
    <d v="2020-08-28T00:00:00"/>
    <n v="4"/>
    <x v="4"/>
    <s v="NEW"/>
    <n v="0"/>
    <m/>
    <m/>
  </r>
  <r>
    <x v="4"/>
    <x v="1"/>
    <x v="2"/>
    <n v="468058"/>
    <n v="508100573896"/>
    <s v="YOM4"/>
    <s v="BM86"/>
    <x v="1"/>
    <m/>
    <x v="4"/>
    <s v="NÃO"/>
    <x v="1"/>
    <m/>
    <s v="X"/>
    <s v="LABORATORIO DE ANALISES C"/>
    <s v="33090348 - ANDRE CARLOS SCHULZ"/>
    <n v="10456305"/>
    <x v="368"/>
    <x v="0"/>
    <x v="1"/>
    <s v="SVSP SOURCE LAMP ALIGNED MODIFIED"/>
    <n v="200793"/>
    <d v="2020-08-28T00:00:00"/>
    <n v="4"/>
    <x v="4"/>
    <s v="NEW"/>
    <n v="0"/>
    <m/>
    <m/>
  </r>
  <r>
    <x v="4"/>
    <x v="1"/>
    <x v="2"/>
    <n v="468059"/>
    <n v="508100573896"/>
    <s v="YOM4"/>
    <s v="BM86"/>
    <x v="1"/>
    <m/>
    <x v="4"/>
    <m/>
    <x v="1"/>
    <m/>
    <s v="X"/>
    <s v="LABORATORIO DE ANALISES C"/>
    <s v="33090348 - ANDRE CARLOS SCHULZ"/>
    <n v="10456305"/>
    <x v="368"/>
    <x v="0"/>
    <x v="1"/>
    <s v="SVSP SOURCE LAMP ALIGNED MODIFIED"/>
    <n v="200793"/>
    <d v="2020-08-28T00:00:00"/>
    <n v="4"/>
    <x v="4"/>
    <s v="NEW"/>
    <n v="0"/>
    <m/>
    <m/>
  </r>
  <r>
    <x v="5"/>
    <x v="1"/>
    <x v="4"/>
    <n v="468062"/>
    <n v="508100572585"/>
    <s v="YOI3"/>
    <s v="BM84"/>
    <x v="1"/>
    <m/>
    <x v="4"/>
    <s v="NÃO"/>
    <x v="1"/>
    <m/>
    <m/>
    <s v="INSTITUTO HERMES PARDINI"/>
    <s v="33090595 - BRUNO CESAR CORREA RAMOS"/>
    <n v="10844178"/>
    <x v="444"/>
    <x v="0"/>
    <x v="1"/>
    <s v="ELECTRODE BLOCK ASSEMBLY SPARE"/>
    <n v="94824"/>
    <d v="2020-08-28T00:00:00"/>
    <n v="4"/>
    <x v="4"/>
    <s v="N/A"/>
    <n v="0"/>
    <m/>
    <m/>
  </r>
  <r>
    <x v="9"/>
    <x v="0"/>
    <x v="0"/>
    <n v="468066"/>
    <n v="508100573957"/>
    <s v="YOM4"/>
    <s v="BM86"/>
    <x v="1"/>
    <m/>
    <x v="4"/>
    <m/>
    <x v="1"/>
    <m/>
    <s v="X"/>
    <s v="CLINICA RADIOLOGICA HELIO"/>
    <s v="33015474 - NEI ALBERTO DA SILVA"/>
    <n v="10893655"/>
    <x v="445"/>
    <x v="0"/>
    <x v="1"/>
    <s v="exposure control board"/>
    <n v="200844"/>
    <d v="2020-08-28T00:00:00"/>
    <n v="4"/>
    <x v="4"/>
    <s v="S0156"/>
    <n v="0"/>
    <m/>
    <m/>
  </r>
  <r>
    <x v="9"/>
    <x v="0"/>
    <x v="0"/>
    <n v="468067"/>
    <n v="508100573957"/>
    <s v="YOM4"/>
    <s v="BM86"/>
    <x v="1"/>
    <m/>
    <x v="4"/>
    <s v="SIM"/>
    <x v="0"/>
    <m/>
    <s v="X"/>
    <s v="CLINICA RADIOLOGICA HELIO"/>
    <s v="33015474 - NEI ALBERTO DA SILVA"/>
    <n v="10893572"/>
    <x v="446"/>
    <x v="0"/>
    <x v="0"/>
    <n v="10893572"/>
    <n v="200844"/>
    <d v="2020-08-28T00:00:00"/>
    <n v="4"/>
    <x v="4"/>
    <s v="S430"/>
    <n v="0"/>
    <m/>
    <m/>
  </r>
  <r>
    <x v="5"/>
    <x v="0"/>
    <x v="4"/>
    <n v="468074"/>
    <n v="508100552064"/>
    <s v="YOM4"/>
    <s v="BM86"/>
    <x v="1"/>
    <m/>
    <x v="4"/>
    <s v="NÃO"/>
    <x v="1"/>
    <m/>
    <s v="X"/>
    <s v="ONCOMED CENTRO PREV E TRA"/>
    <s v="33040927 - LUIZ PAULO BARBOSA DE SOUZA"/>
    <n v="11060756"/>
    <x v="447"/>
    <x v="0"/>
    <x v="1"/>
    <s v="Platina_DIG_RX64 D24"/>
    <n v="200817"/>
    <d v="2020-08-28T00:00:00"/>
    <n v="4"/>
    <x v="4"/>
    <s v="S2067"/>
    <n v="0"/>
    <m/>
    <m/>
  </r>
  <r>
    <x v="7"/>
    <x v="0"/>
    <x v="5"/>
    <n v="468075"/>
    <n v="508100573114"/>
    <s v="YOM4"/>
    <s v="BM86"/>
    <x v="1"/>
    <m/>
    <x v="4"/>
    <m/>
    <x v="1"/>
    <m/>
    <s v="X"/>
    <s v="REAL SOCIEDADE PORTUGUESA"/>
    <s v="33833067 - Carlos Cozza Filho Antonio"/>
    <n v="10907367"/>
    <x v="448"/>
    <x v="0"/>
    <x v="1"/>
    <s v="Tubo corrugado"/>
    <n v="200813"/>
    <d v="2020-08-28T00:00:00"/>
    <n v="4"/>
    <x v="4"/>
    <s v="NEW"/>
    <n v="0"/>
    <m/>
    <m/>
  </r>
  <r>
    <x v="7"/>
    <x v="0"/>
    <x v="5"/>
    <n v="468076"/>
    <n v="508100573114"/>
    <s v="YOM4"/>
    <s v="BM86"/>
    <x v="1"/>
    <m/>
    <x v="4"/>
    <s v="NÃO"/>
    <x v="1"/>
    <m/>
    <s v="X"/>
    <s v="REAL SOCIEDADE PORTUGUESA"/>
    <s v="33833067 - Carlos Cozza Filho Antonio"/>
    <n v="10272715"/>
    <x v="9"/>
    <x v="0"/>
    <x v="1"/>
    <s v="BOARD D-916 CPU"/>
    <n v="200813"/>
    <d v="2020-08-28T00:00:00"/>
    <n v="4"/>
    <x v="4"/>
    <s v="NEW"/>
    <n v="0"/>
    <m/>
    <m/>
  </r>
  <r>
    <x v="3"/>
    <x v="0"/>
    <x v="3"/>
    <n v="468078"/>
    <n v="508100573973"/>
    <s v="YOI3"/>
    <s v="BM89"/>
    <x v="1"/>
    <m/>
    <x v="4"/>
    <s v="NÃO"/>
    <x v="1"/>
    <m/>
    <m/>
    <s v="CLINICA RADIOLOGICA DA CI"/>
    <s v="33090345 - Camila lopes de oliveira"/>
    <n v="4757246"/>
    <x v="449"/>
    <x v="0"/>
    <x v="1"/>
    <s v="SQUEEZE BALL"/>
    <n v="94815"/>
    <d v="2020-08-28T00:00:00"/>
    <n v="4"/>
    <x v="4"/>
    <s v="N/A"/>
    <n v="0"/>
    <m/>
    <m/>
  </r>
  <r>
    <x v="3"/>
    <x v="0"/>
    <x v="3"/>
    <n v="468082"/>
    <n v="508100573974"/>
    <s v="YOI3"/>
    <s v="BM89"/>
    <x v="1"/>
    <m/>
    <x v="4"/>
    <s v="NÃO"/>
    <x v="1"/>
    <m/>
    <m/>
    <s v="CLINICA RADIOLOGICA DA CI"/>
    <s v="33090345 - Camila lopes de oliveira"/>
    <n v="10545310"/>
    <x v="450"/>
    <x v="0"/>
    <x v="1"/>
    <s v="BAT.  LITIO CR1/3N 3V 170mA"/>
    <n v="94822"/>
    <d v="2020-08-28T00:00:00"/>
    <n v="4"/>
    <x v="4"/>
    <s v="N/A"/>
    <n v="0"/>
    <m/>
    <m/>
  </r>
  <r>
    <x v="3"/>
    <x v="0"/>
    <x v="3"/>
    <n v="468086"/>
    <n v="508100573165"/>
    <s v="YOM4"/>
    <s v="BM86"/>
    <x v="1"/>
    <m/>
    <x v="4"/>
    <s v="NÃO"/>
    <x v="1"/>
    <m/>
    <s v="X"/>
    <s v="UNIVERSIDADE FEDERAL DO R"/>
    <s v="33048750 - VLADIMIR DE OLIVEIRA TROCHINSKI"/>
    <n v="7125086"/>
    <x v="451"/>
    <x v="0"/>
    <x v="1"/>
    <n v="7125086"/>
    <n v="200808"/>
    <d v="2020-08-28T00:00:00"/>
    <n v="4"/>
    <x v="4"/>
    <s v="N/S-32744"/>
    <n v="0"/>
    <m/>
    <m/>
  </r>
  <r>
    <x v="4"/>
    <x v="0"/>
    <x v="2"/>
    <n v="468093"/>
    <n v="508100572953"/>
    <s v="YOM4"/>
    <s v="BM86"/>
    <x v="1"/>
    <m/>
    <x v="4"/>
    <m/>
    <x v="1"/>
    <m/>
    <m/>
    <s v="REDE D'OR SAO LUIZ SA."/>
    <s v="33835471 - Maiorano de Lima Felipe"/>
    <n v="11574320"/>
    <x v="452"/>
    <x v="0"/>
    <x v="1"/>
    <s v="SW INSTALL USB, VA10E  JUNIPER"/>
    <n v="200815"/>
    <d v="2020-08-28T00:00:00"/>
    <n v="4"/>
    <x v="4"/>
    <s v="NEW"/>
    <n v="0"/>
    <m/>
    <m/>
  </r>
  <r>
    <x v="4"/>
    <x v="0"/>
    <x v="2"/>
    <n v="468095"/>
    <n v="508100572953"/>
    <s v="YOM4"/>
    <s v="BM86"/>
    <x v="1"/>
    <m/>
    <x v="4"/>
    <m/>
    <x v="1"/>
    <m/>
    <s v="X"/>
    <s v="REDE D'OR SAO LUIZ SA."/>
    <s v="33835471 - Maiorano de Lima Felipe"/>
    <n v="11336328"/>
    <x v="453"/>
    <x v="0"/>
    <x v="1"/>
    <s v="DVD inst. SW X300 2.5.03"/>
    <n v="200815"/>
    <d v="2020-08-28T00:00:00"/>
    <n v="4"/>
    <x v="4"/>
    <s v="S180416001"/>
    <n v="0"/>
    <m/>
    <m/>
  </r>
  <r>
    <x v="4"/>
    <x v="0"/>
    <x v="2"/>
    <n v="468096"/>
    <n v="508100572953"/>
    <s v="YOM4"/>
    <s v="BM86"/>
    <x v="1"/>
    <m/>
    <x v="4"/>
    <s v="NÃO"/>
    <x v="1"/>
    <m/>
    <s v="X"/>
    <s v="REDE D'OR SAO LUIZ SA."/>
    <s v="33835471 - Maiorano de Lima Felipe"/>
    <n v="10137761"/>
    <x v="454"/>
    <x v="0"/>
    <x v="1"/>
    <s v="System SW Kit, ACUSON X300 2.0.14"/>
    <n v="200815"/>
    <d v="2020-08-28T00:00:00"/>
    <n v="4"/>
    <x v="4"/>
    <s v="NEW"/>
    <n v="0"/>
    <m/>
    <m/>
  </r>
  <r>
    <x v="4"/>
    <x v="0"/>
    <x v="2"/>
    <n v="468097"/>
    <n v="508100572953"/>
    <s v="YOM4"/>
    <s v="BM86"/>
    <x v="1"/>
    <m/>
    <x v="4"/>
    <m/>
    <x v="1"/>
    <m/>
    <s v="X"/>
    <s v="REDE D'OR SAO LUIZ SA."/>
    <s v="33835471 - Maiorano de Lima Felipe"/>
    <n v="10790279"/>
    <x v="455"/>
    <x v="0"/>
    <x v="1"/>
    <s v="System SW, ACUSON X300 7.0.08"/>
    <n v="200815"/>
    <d v="2020-08-28T00:00:00"/>
    <n v="4"/>
    <x v="4"/>
    <s v="S190430012"/>
    <n v="0"/>
    <m/>
    <m/>
  </r>
  <r>
    <x v="4"/>
    <x v="0"/>
    <x v="2"/>
    <n v="468098"/>
    <n v="508100572953"/>
    <s v="YOM4"/>
    <s v="BM86"/>
    <x v="1"/>
    <m/>
    <x v="4"/>
    <m/>
    <x v="1"/>
    <m/>
    <s v="X"/>
    <s v="REDE D'OR SAO LUIZ SA."/>
    <s v="33835471 - Maiorano de Lima Felipe"/>
    <n v="11370373"/>
    <x v="456"/>
    <x v="0"/>
    <x v="1"/>
    <s v="SW Install DVD, 1.1.08, X700"/>
    <n v="200815"/>
    <d v="2020-08-28T00:00:00"/>
    <n v="4"/>
    <x v="4"/>
    <s v="S191223007"/>
    <n v="0"/>
    <m/>
    <m/>
  </r>
  <r>
    <x v="1"/>
    <x v="0"/>
    <x v="1"/>
    <n v="468103"/>
    <n v="508100574020"/>
    <s v="YOM4"/>
    <s v="BM86"/>
    <x v="1"/>
    <m/>
    <x v="4"/>
    <s v="NÃO"/>
    <x v="1"/>
    <m/>
    <s v="X"/>
    <s v="IRMANDADE DA SANTA CASA D"/>
    <s v="33054503 - JONATHAS MASSETE CAMPESE"/>
    <n v="8602224"/>
    <x v="345"/>
    <x v="0"/>
    <x v="1"/>
    <s v="Kit de cinta de transporte"/>
    <n v="200835"/>
    <d v="2020-08-28T00:00:00"/>
    <n v="4"/>
    <x v="4"/>
    <s v="NEW"/>
    <n v="0"/>
    <m/>
    <m/>
  </r>
  <r>
    <x v="1"/>
    <x v="0"/>
    <x v="1"/>
    <n v="468115"/>
    <n v="508100572640"/>
    <s v="YOI3"/>
    <s v="BM89"/>
    <x v="1"/>
    <m/>
    <x v="4"/>
    <s v="SIM"/>
    <x v="0"/>
    <m/>
    <s v="X"/>
    <s v="ASSOCIACAO DA SANTA CASA"/>
    <s v="33053167 - VITOR RODRIGUES LIMA"/>
    <n v="10662546"/>
    <x v="457"/>
    <x v="0"/>
    <x v="0"/>
    <s v="MAS2_Redesign Plus"/>
    <n v="94830"/>
    <d v="2020-08-28T00:00:00"/>
    <n v="4"/>
    <x v="4"/>
    <n v="302693"/>
    <n v="0"/>
    <m/>
    <m/>
  </r>
  <r>
    <x v="1"/>
    <x v="0"/>
    <x v="1"/>
    <n v="468116"/>
    <n v="508100572640"/>
    <s v="YOM4"/>
    <s v="BM86"/>
    <x v="1"/>
    <m/>
    <x v="4"/>
    <s v="NÃO"/>
    <x v="1"/>
    <m/>
    <s v="X"/>
    <s v="ASSOCIACAO DA SANTA CASA"/>
    <s v="33053167 - VITOR RODRIGUES LIMA"/>
    <n v="10355350"/>
    <x v="458"/>
    <x v="0"/>
    <x v="1"/>
    <s v="10POWER SUPPLY STAT.(PSS)"/>
    <n v="200839"/>
    <d v="2020-08-28T00:00:00"/>
    <n v="4"/>
    <x v="4"/>
    <s v="S307971"/>
    <n v="0"/>
    <m/>
    <m/>
  </r>
  <r>
    <x v="1"/>
    <x v="0"/>
    <x v="1"/>
    <n v="468117"/>
    <n v="508100572640"/>
    <s v="YOM4"/>
    <s v="BM86"/>
    <x v="1"/>
    <m/>
    <x v="4"/>
    <m/>
    <x v="1"/>
    <m/>
    <m/>
    <s v="ASSOCIACAO DA SANTA CASA"/>
    <s v="33053167 - VITOR RODRIGUES LIMA"/>
    <n v="10397015"/>
    <x v="459"/>
    <x v="0"/>
    <x v="1"/>
    <s v="Light barrier set(vertical)"/>
    <n v="200839"/>
    <d v="2020-08-28T00:00:00"/>
    <n v="4"/>
    <x v="4"/>
    <s v="NEW"/>
    <n v="0"/>
    <m/>
    <m/>
  </r>
  <r>
    <x v="9"/>
    <x v="0"/>
    <x v="0"/>
    <n v="468119"/>
    <n v="508100573812"/>
    <s v="YOM4"/>
    <s v="BM86"/>
    <x v="1"/>
    <m/>
    <x v="4"/>
    <s v="NÃO"/>
    <x v="1"/>
    <m/>
    <s v="X"/>
    <s v="EXAMES RADIOLOGICOS IRMAO"/>
    <s v="33012402 - CAETANO REIXACH SANCHEZ"/>
    <n v="10910535"/>
    <x v="460"/>
    <x v="0"/>
    <x v="1"/>
    <s v="HPz420B_1620v2_4c_Work_Place"/>
    <n v="200845"/>
    <d v="2020-08-28T00:00:00"/>
    <n v="4"/>
    <x v="4"/>
    <s v="S2UA7192GRQ"/>
    <n v="0"/>
    <m/>
    <m/>
  </r>
  <r>
    <x v="4"/>
    <x v="0"/>
    <x v="2"/>
    <n v="468145"/>
    <n v="508100572632"/>
    <s v="YOM4"/>
    <s v="BM86"/>
    <x v="0"/>
    <d v="2020-08-31T00:00:00"/>
    <x v="3"/>
    <s v="SIM"/>
    <x v="0"/>
    <m/>
    <s v="X"/>
    <s v="SERV. SOCIAL DA CONSTR. C"/>
    <s v="33836280 - Lira Mariano Leal Lucas"/>
    <n v="1173355"/>
    <x v="461"/>
    <x v="0"/>
    <x v="0"/>
    <s v="SIREPHOS 2000-1,3 E 00."/>
    <n v="200836"/>
    <d v="2020-08-28T00:00:00"/>
    <n v="4"/>
    <x v="4"/>
    <s v="NS20252"/>
    <n v="0"/>
    <m/>
    <m/>
  </r>
  <r>
    <x v="7"/>
    <x v="0"/>
    <x v="5"/>
    <n v="468156"/>
    <n v="508100485563"/>
    <s v="YOM4"/>
    <s v="BM86"/>
    <x v="1"/>
    <m/>
    <x v="4"/>
    <s v="SIM"/>
    <x v="0"/>
    <m/>
    <s v="X"/>
    <s v="FUNDO ESTADUAL DE SAUDE D"/>
    <s v="33833067 - Carlos Cozza Filho Antonio"/>
    <n v="10789387"/>
    <x v="462"/>
    <x v="0"/>
    <x v="0"/>
    <s v="VF10-5 Linear Array XDCR_G"/>
    <n v="200842"/>
    <d v="2020-08-28T00:00:00"/>
    <n v="4"/>
    <x v="4"/>
    <n v="94441006"/>
    <n v="0"/>
    <m/>
    <m/>
  </r>
  <r>
    <x v="1"/>
    <x v="0"/>
    <x v="1"/>
    <n v="468161"/>
    <n v="508100573885"/>
    <s v="YOM4"/>
    <s v="BM86"/>
    <x v="1"/>
    <d v="2020-08-31T00:00:00"/>
    <x v="1"/>
    <m/>
    <x v="0"/>
    <m/>
    <s v="X"/>
    <s v="INSTITUTO DE RADIOLOGIA R"/>
    <s v="33090406 - BRUNO HENRIQUE GODOI LOURENCO"/>
    <n v="3058583"/>
    <x v="463"/>
    <x v="0"/>
    <x v="0"/>
    <s v="PLACA DE CIRCUITO IMPRESSO"/>
    <n v="200847"/>
    <d v="2020-08-28T00:00:00"/>
    <n v="4"/>
    <x v="4"/>
    <s v="N/S-KMFEB"/>
    <n v="0"/>
    <m/>
    <m/>
  </r>
  <r>
    <x v="1"/>
    <x v="0"/>
    <x v="1"/>
    <n v="468162"/>
    <n v="508100573885"/>
    <s v="YOM4"/>
    <s v="BM86"/>
    <x v="1"/>
    <d v="2020-08-31T00:00:00"/>
    <x v="1"/>
    <s v="SIM"/>
    <x v="0"/>
    <m/>
    <s v="X"/>
    <s v="INSTITUTO DE RADIOLOGIA R"/>
    <s v="33090406 - BRUNO HENRIQUE GODOI LOURENCO"/>
    <n v="3058575"/>
    <x v="464"/>
    <x v="0"/>
    <x v="0"/>
    <s v="SENDEMODUL 8/40/63MHZ 6DBM DIGITAL"/>
    <n v="200847"/>
    <d v="2020-08-28T00:00:00"/>
    <n v="4"/>
    <x v="4"/>
    <s v="NSKJGGJ"/>
    <n v="0"/>
    <m/>
    <m/>
  </r>
  <r>
    <x v="1"/>
    <x v="0"/>
    <x v="1"/>
    <n v="468163"/>
    <n v="508100573885"/>
    <s v="YOM4"/>
    <s v="BM86"/>
    <x v="0"/>
    <d v="2020-08-31T00:00:00"/>
    <x v="0"/>
    <m/>
    <x v="0"/>
    <m/>
    <s v="X"/>
    <s v="INSTITUTO DE RADIOLOGIA R"/>
    <s v="33090406 - BRUNO HENRIQUE GODOI LOURENCO"/>
    <n v="3077054"/>
    <x v="465"/>
    <x v="0"/>
    <x v="0"/>
    <s v="POWER SUPPLY AC-DC"/>
    <n v="200847"/>
    <d v="2020-08-28T00:00:00"/>
    <n v="4"/>
    <x v="4"/>
    <s v="NEW"/>
    <n v="0"/>
    <m/>
    <m/>
  </r>
  <r>
    <x v="1"/>
    <x v="0"/>
    <x v="1"/>
    <n v="468164"/>
    <n v="508100573885"/>
    <s v="YOM4"/>
    <s v="BM86"/>
    <x v="1"/>
    <d v="2020-08-31T00:00:00"/>
    <x v="1"/>
    <m/>
    <x v="0"/>
    <m/>
    <s v="X"/>
    <s v="INSTITUTO DE RADIOLOGIA R"/>
    <s v="33090406 - BRUNO HENRIQUE GODOI LOURENCO"/>
    <n v="7384444"/>
    <x v="466"/>
    <x v="0"/>
    <x v="0"/>
    <s v="MC4C40_GCTX Baugruppe"/>
    <n v="200847"/>
    <d v="2020-08-28T00:00:00"/>
    <n v="4"/>
    <x v="4"/>
    <s v="NS5222"/>
    <n v="0"/>
    <m/>
    <m/>
  </r>
  <r>
    <x v="4"/>
    <x v="1"/>
    <x v="2"/>
    <n v="468169"/>
    <n v="508100573798"/>
    <s v="YOM4"/>
    <s v="BM86"/>
    <x v="1"/>
    <m/>
    <x v="4"/>
    <s v="NÃO"/>
    <x v="1"/>
    <m/>
    <s v="X"/>
    <s v="NOTRE DAME INTERMEDICA SA"/>
    <s v="33051376 - OTAVIO FERREIRA FRANCO"/>
    <n v="11419097"/>
    <x v="467"/>
    <x v="0"/>
    <x v="1"/>
    <n v="11419097"/>
    <n v="200852"/>
    <d v="2020-08-28T00:00:00"/>
    <n v="4"/>
    <x v="4"/>
    <s v="NEW"/>
    <n v="0"/>
    <m/>
    <m/>
  </r>
  <r>
    <x v="7"/>
    <x v="0"/>
    <x v="5"/>
    <n v="468181"/>
    <n v="508100572935"/>
    <s v="YOM4"/>
    <s v="BM86"/>
    <x v="1"/>
    <m/>
    <x v="4"/>
    <m/>
    <x v="1"/>
    <m/>
    <s v="X"/>
    <s v="SANTA CASA DE MISERICORDI"/>
    <s v="33015527 - GETULIO SOUSA DOS SANTOS"/>
    <n v="10276095"/>
    <x v="468"/>
    <x v="0"/>
    <x v="1"/>
    <s v="In / Out Drive Asm Symbia E"/>
    <n v="200849"/>
    <d v="2020-08-28T00:00:00"/>
    <n v="4"/>
    <x v="4"/>
    <s v="NEW"/>
    <n v="0"/>
    <m/>
    <m/>
  </r>
  <r>
    <x v="5"/>
    <x v="0"/>
    <x v="4"/>
    <n v="468189"/>
    <n v="508100537505"/>
    <s v="YOM4"/>
    <s v="BM86"/>
    <x v="1"/>
    <m/>
    <x v="4"/>
    <s v="SIM"/>
    <x v="0"/>
    <m/>
    <s v="X"/>
    <s v="CENTRO CLINICO SAMAMBAIA"/>
    <s v="33090219 - LUCAS DE SOUZA LESSA"/>
    <n v="10837356"/>
    <x v="469"/>
    <x v="0"/>
    <x v="0"/>
    <s v="Bobina Head/Neck 16 MR 1.5T"/>
    <n v="200854"/>
    <d v="2020-08-28T00:00:00"/>
    <n v="4"/>
    <x v="4"/>
    <n v="3016"/>
    <n v="0"/>
    <m/>
    <m/>
  </r>
  <r>
    <x v="5"/>
    <x v="0"/>
    <x v="4"/>
    <n v="468190"/>
    <n v="508100537505"/>
    <s v="YOM4"/>
    <s v="BM86"/>
    <x v="1"/>
    <m/>
    <x v="4"/>
    <m/>
    <x v="0"/>
    <m/>
    <s v="X"/>
    <s v="CENTRO CLINICO SAMAMBAIA"/>
    <s v="33090219 - LUCAS DE SOUZA LESSA"/>
    <n v="10837358"/>
    <x v="470"/>
    <x v="0"/>
    <x v="0"/>
    <s v="Bobina de corpo Plastica p Resson.Magnet"/>
    <n v="200854"/>
    <d v="2020-08-28T00:00:00"/>
    <n v="4"/>
    <x v="4"/>
    <n v="3782"/>
    <n v="0"/>
    <m/>
    <m/>
  </r>
  <r>
    <x v="7"/>
    <x v="0"/>
    <x v="5"/>
    <n v="468196"/>
    <n v="508100573895"/>
    <s v="YOM4"/>
    <s v="BM86"/>
    <x v="1"/>
    <m/>
    <x v="4"/>
    <s v="SIM"/>
    <x v="0"/>
    <m/>
    <s v="X"/>
    <s v="CLINICA DE ULTRASONOGRAFI"/>
    <s v="33054305 - THIAGO JOSE PIERRE TAVARES"/>
    <n v="7389799"/>
    <x v="471"/>
    <x v="0"/>
    <x v="0"/>
    <s v="Power-Supply-Deck"/>
    <n v="200855"/>
    <d v="2020-08-28T00:00:00"/>
    <n v="4"/>
    <x v="4"/>
    <s v="NSSM07180439H4"/>
    <n v="0"/>
    <m/>
    <m/>
  </r>
  <r>
    <x v="4"/>
    <x v="1"/>
    <x v="2"/>
    <n v="468197"/>
    <n v="508100574088"/>
    <s v="YOM4"/>
    <s v="BM86"/>
    <x v="1"/>
    <m/>
    <x v="4"/>
    <s v="NÃO"/>
    <x v="1"/>
    <m/>
    <s v="X"/>
    <s v="HOSPITAL DAS CLINICAS DA"/>
    <s v="33045639 - BRUNO SERRADOURADA DE SOUZA"/>
    <n v="10457259"/>
    <x v="472"/>
    <x v="0"/>
    <x v="1"/>
    <s v="HM SAMPLE DRAIN ASSEMBLY"/>
    <n v="200867"/>
    <d v="2020-08-29T00:00:00"/>
    <n v="3"/>
    <x v="4"/>
    <s v="NEW"/>
    <n v="0"/>
    <m/>
    <m/>
  </r>
  <r>
    <x v="4"/>
    <x v="0"/>
    <x v="2"/>
    <n v="468198"/>
    <n v="508100574233"/>
    <s v="YOM4"/>
    <s v="BM86"/>
    <x v="1"/>
    <m/>
    <x v="4"/>
    <m/>
    <x v="0"/>
    <m/>
    <s v="X"/>
    <s v="IRMANDADE STA. CASA DE MI"/>
    <s v="33090745 - DANILO DE SOUZA SOARES"/>
    <n v="5534750"/>
    <x v="473"/>
    <x v="0"/>
    <x v="4"/>
    <s v="DURA 202 MV"/>
    <n v="200868"/>
    <d v="2020-08-29T00:00:00"/>
    <n v="3"/>
    <x v="4"/>
    <s v="NS106262082"/>
    <n v="0"/>
    <m/>
    <m/>
  </r>
  <r>
    <x v="4"/>
    <x v="0"/>
    <x v="2"/>
    <n v="468199"/>
    <n v="508100574233"/>
    <s v="YOM4"/>
    <s v="BM86"/>
    <x v="1"/>
    <m/>
    <x v="4"/>
    <m/>
    <x v="0"/>
    <m/>
    <s v="X"/>
    <s v="IRMANDADE STA. CASA DE MI"/>
    <s v="33090745 - DANILO DE SOUZA SOARES"/>
    <n v="5534503"/>
    <x v="474"/>
    <x v="0"/>
    <x v="0"/>
    <s v="Kuehlung, kpl."/>
    <n v="200868"/>
    <d v="2020-08-29T00:00:00"/>
    <n v="3"/>
    <x v="4"/>
    <s v="NS572494"/>
    <n v="0"/>
    <m/>
    <m/>
  </r>
  <r>
    <x v="4"/>
    <x v="0"/>
    <x v="2"/>
    <n v="468200"/>
    <n v="508100574233"/>
    <s v="YOM4"/>
    <s v="BM86"/>
    <x v="1"/>
    <m/>
    <x v="4"/>
    <m/>
    <x v="0"/>
    <m/>
    <s v="X"/>
    <s v="IRMANDADE STA. CASA DE MI"/>
    <s v="33090745 - DANILO DE SOUZA SOARES"/>
    <n v="10513270"/>
    <x v="475"/>
    <x v="0"/>
    <x v="0"/>
    <s v="D400 ctrl.ppal. P15 + MCB2 SOC CT"/>
    <n v="200868"/>
    <d v="2020-08-29T00:00:00"/>
    <n v="3"/>
    <x v="4"/>
    <s v="NS13775"/>
    <n v="0"/>
    <m/>
    <m/>
  </r>
  <r>
    <x v="4"/>
    <x v="0"/>
    <x v="2"/>
    <n v="468201"/>
    <n v="508100574233"/>
    <s v="YOM4"/>
    <s v="BM86"/>
    <x v="1"/>
    <m/>
    <x v="4"/>
    <m/>
    <x v="0"/>
    <m/>
    <s v="X"/>
    <s v="IRMANDADE STA. CASA DE MI"/>
    <s v="33090745 - DANILO DE SOUZA SOARES"/>
    <n v="10513361"/>
    <x v="476"/>
    <x v="0"/>
    <x v="0"/>
    <s v="P-Box P15 A/P ET"/>
    <n v="200868"/>
    <d v="2020-08-29T00:00:00"/>
    <n v="3"/>
    <x v="4"/>
    <s v="NS4918"/>
    <n v="0"/>
    <m/>
    <m/>
  </r>
  <r>
    <x v="4"/>
    <x v="0"/>
    <x v="2"/>
    <n v="468202"/>
    <n v="508100574233"/>
    <s v="YOM4"/>
    <s v="BM86"/>
    <x v="1"/>
    <m/>
    <x v="4"/>
    <m/>
    <x v="0"/>
    <m/>
    <s v="X"/>
    <s v="IRMANDADE STA. CASA DE MI"/>
    <s v="33090745 - DANILO DE SOUZA SOARES"/>
    <n v="5761213"/>
    <x v="477"/>
    <x v="0"/>
    <x v="0"/>
    <s v="Service Part HV TRANSFORMER P10"/>
    <n v="200868"/>
    <d v="2020-08-29T00:00:00"/>
    <n v="3"/>
    <x v="4"/>
    <s v="NS11345"/>
    <n v="0"/>
    <m/>
    <m/>
  </r>
  <r>
    <x v="3"/>
    <x v="0"/>
    <x v="3"/>
    <n v="433316"/>
    <n v="508100528988"/>
    <s v="YOM4"/>
    <s v="BM86"/>
    <x v="1"/>
    <m/>
    <x v="4"/>
    <s v="NÃO"/>
    <x v="1"/>
    <m/>
    <s v="X"/>
    <s v="SAO LUCAS ECOMAX -CENTRO"/>
    <s v="33090130 - FERNANDO MAURO ALCANTRA"/>
    <n v="10432855"/>
    <x v="478"/>
    <x v="0"/>
    <x v="1"/>
    <s v="SOCKET HAN 5Q/0  SET"/>
    <n v="200907"/>
    <d v="2020-08-31T00:00:00"/>
    <n v="1"/>
    <x v="4"/>
    <s v="NEW"/>
    <n v="0"/>
    <m/>
    <m/>
  </r>
  <r>
    <x v="1"/>
    <x v="0"/>
    <x v="1"/>
    <n v="449956"/>
    <n v="508100549758"/>
    <s v="YOM4"/>
    <s v="BM86"/>
    <x v="1"/>
    <m/>
    <x v="4"/>
    <s v="SIM"/>
    <x v="0"/>
    <m/>
    <s v="X"/>
    <s v="AUSTACOR - SERVICO ESPECI"/>
    <s v="33049138 - JOSE BONVINO CARVALHO NETO"/>
    <n v="10498014"/>
    <x v="479"/>
    <x v="0"/>
    <x v="0"/>
    <s v="UNIDADE DE DISCO ÓPTICO DVD RW PX-820A"/>
    <n v="200873"/>
    <d v="2020-08-31T00:00:00"/>
    <n v="1"/>
    <x v="4"/>
    <s v="NEW"/>
    <n v="0"/>
    <m/>
    <m/>
  </r>
  <r>
    <x v="2"/>
    <x v="1"/>
    <x v="2"/>
    <n v="461099"/>
    <n v="508200133029"/>
    <s v="YOM4"/>
    <s v="BM86"/>
    <x v="1"/>
    <m/>
    <x v="4"/>
    <s v="NÃO"/>
    <x v="1"/>
    <m/>
    <s v="X"/>
    <s v="CIENTIFICALAB PRODUTOS"/>
    <s v="33090096 - RAUL VAZ DE PAULA"/>
    <n v="10315961"/>
    <x v="44"/>
    <x v="0"/>
    <x v="1"/>
    <s v="ADVIA 1650/2400 CDP Peri Pump Tube"/>
    <n v="200913"/>
    <d v="2020-08-31T00:00:00"/>
    <n v="1"/>
    <x v="4"/>
    <s v="NEW"/>
    <n v="0"/>
    <m/>
    <m/>
  </r>
  <r>
    <x v="2"/>
    <x v="1"/>
    <x v="2"/>
    <n v="461100"/>
    <n v="508200133029"/>
    <s v="YOM4"/>
    <s v="BM86"/>
    <x v="1"/>
    <m/>
    <x v="4"/>
    <m/>
    <x v="1"/>
    <m/>
    <s v="X"/>
    <s v="CIENTIFICALAB PRODUTOS"/>
    <s v="33090096 - RAUL VAZ DE PAULA"/>
    <n v="10315961"/>
    <x v="44"/>
    <x v="0"/>
    <x v="1"/>
    <s v="ADVIA 1650/2400 CDP Peri Pump Tube"/>
    <n v="200913"/>
    <d v="2020-08-31T00:00:00"/>
    <n v="1"/>
    <x v="4"/>
    <s v="NEW"/>
    <n v="0"/>
    <m/>
    <m/>
  </r>
  <r>
    <x v="4"/>
    <x v="1"/>
    <x v="2"/>
    <n v="461101"/>
    <n v="508200133057"/>
    <s v="YOM4"/>
    <s v="BM86"/>
    <x v="1"/>
    <m/>
    <x v="4"/>
    <s v="NÃO"/>
    <x v="1"/>
    <m/>
    <s v="X"/>
    <s v="DIAGNOSTICOS DA AMERICA S"/>
    <s v="33090096 - RAUL VAZ DE PAULA"/>
    <n v="10315961"/>
    <x v="44"/>
    <x v="0"/>
    <x v="1"/>
    <s v="ADVIA 1650/2400 CDP Peri Pump Tube"/>
    <n v="200912"/>
    <d v="2020-08-31T00:00:00"/>
    <n v="1"/>
    <x v="4"/>
    <s v="NEW"/>
    <n v="0"/>
    <m/>
    <m/>
  </r>
  <r>
    <x v="4"/>
    <x v="1"/>
    <x v="2"/>
    <n v="461102"/>
    <n v="508200133057"/>
    <s v="YOM4"/>
    <s v="BM86"/>
    <x v="1"/>
    <m/>
    <x v="4"/>
    <m/>
    <x v="1"/>
    <m/>
    <s v="X"/>
    <s v="DIAGNOSTICOS DA AMERICA S"/>
    <s v="33090096 - RAUL VAZ DE PAULA"/>
    <n v="10315961"/>
    <x v="44"/>
    <x v="0"/>
    <x v="1"/>
    <s v="ADVIA 1650/2400 CDP Peri Pump Tube"/>
    <n v="200912"/>
    <d v="2020-08-31T00:00:00"/>
    <n v="1"/>
    <x v="4"/>
    <s v="NEW"/>
    <n v="0"/>
    <m/>
    <m/>
  </r>
  <r>
    <x v="4"/>
    <x v="1"/>
    <x v="2"/>
    <n v="461104"/>
    <n v="508200133084"/>
    <s v="YOM4"/>
    <s v="BM86"/>
    <x v="1"/>
    <m/>
    <x v="4"/>
    <s v="NÃO"/>
    <x v="1"/>
    <m/>
    <s v="X"/>
    <s v="DIAGNOSTICOS DA AMERICA S"/>
    <s v="33090096 - RAUL VAZ DE PAULA"/>
    <n v="10309445"/>
    <x v="41"/>
    <x v="0"/>
    <x v="1"/>
    <s v="ANEL VEDACAO"/>
    <n v="200917"/>
    <d v="2020-08-31T00:00:00"/>
    <n v="1"/>
    <x v="4"/>
    <s v="NEW"/>
    <n v="0"/>
    <m/>
    <m/>
  </r>
  <r>
    <x v="4"/>
    <x v="1"/>
    <x v="2"/>
    <n v="461105"/>
    <n v="508200133084"/>
    <s v="YOM4"/>
    <s v="BM86"/>
    <x v="1"/>
    <m/>
    <x v="4"/>
    <m/>
    <x v="1"/>
    <m/>
    <s v="X"/>
    <s v="DIAGNOSTICOS DA AMERICA S"/>
    <s v="33090096 - RAUL VAZ DE PAULA"/>
    <n v="10309445"/>
    <x v="41"/>
    <x v="0"/>
    <x v="1"/>
    <s v="ANEL VEDACAO"/>
    <n v="200917"/>
    <d v="2020-08-31T00:00:00"/>
    <n v="1"/>
    <x v="4"/>
    <s v="NEW"/>
    <n v="0"/>
    <m/>
    <m/>
  </r>
  <r>
    <x v="4"/>
    <x v="1"/>
    <x v="2"/>
    <n v="461106"/>
    <n v="508200133084"/>
    <s v="YOM4"/>
    <s v="BM86"/>
    <x v="1"/>
    <m/>
    <x v="4"/>
    <m/>
    <x v="1"/>
    <m/>
    <s v="X"/>
    <s v="DIAGNOSTICOS DA AMERICA S"/>
    <s v="33090096 - RAUL VAZ DE PAULA"/>
    <n v="10315961"/>
    <x v="44"/>
    <x v="0"/>
    <x v="1"/>
    <s v="ADVIA 1650/2400 CDP Peri Pump Tube"/>
    <n v="200917"/>
    <d v="2020-08-31T00:00:00"/>
    <n v="1"/>
    <x v="4"/>
    <s v="NEW"/>
    <n v="0"/>
    <m/>
    <m/>
  </r>
  <r>
    <x v="4"/>
    <x v="1"/>
    <x v="2"/>
    <n v="461107"/>
    <n v="508200133084"/>
    <s v="YOM4"/>
    <s v="BM86"/>
    <x v="1"/>
    <m/>
    <x v="4"/>
    <m/>
    <x v="1"/>
    <m/>
    <s v="X"/>
    <s v="DIAGNOSTICOS DA AMERICA S"/>
    <s v="33090096 - RAUL VAZ DE PAULA"/>
    <n v="10315961"/>
    <x v="44"/>
    <x v="0"/>
    <x v="1"/>
    <s v="ADVIA 1650/2400 CDP Peri Pump Tube"/>
    <n v="200917"/>
    <d v="2020-08-31T00:00:00"/>
    <n v="1"/>
    <x v="4"/>
    <s v="NEW"/>
    <n v="0"/>
    <m/>
    <m/>
  </r>
  <r>
    <x v="4"/>
    <x v="1"/>
    <x v="2"/>
    <n v="461108"/>
    <n v="508200133084"/>
    <s v="YOM4"/>
    <s v="BM86"/>
    <x v="1"/>
    <m/>
    <x v="4"/>
    <m/>
    <x v="1"/>
    <m/>
    <s v="X"/>
    <s v="DIAGNOSTICOS DA AMERICA S"/>
    <s v="33090096 - RAUL VAZ DE PAULA"/>
    <n v="10311297"/>
    <x v="45"/>
    <x v="0"/>
    <x v="1"/>
    <s v="FP Pump Cassette"/>
    <n v="200917"/>
    <d v="2020-08-31T00:00:00"/>
    <n v="1"/>
    <x v="4"/>
    <s v="NEW"/>
    <n v="0"/>
    <m/>
    <m/>
  </r>
  <r>
    <x v="4"/>
    <x v="1"/>
    <x v="2"/>
    <n v="461241"/>
    <n v="508200132445"/>
    <s v="YOM4"/>
    <s v="BM86"/>
    <x v="1"/>
    <m/>
    <x v="4"/>
    <s v="NÃO"/>
    <x v="1"/>
    <m/>
    <s v="X"/>
    <s v="DIAGNOSTICOS DA AMERICA S"/>
    <s v="33090096 - RAUL VAZ DE PAULA"/>
    <n v="11220844"/>
    <x v="120"/>
    <x v="0"/>
    <x v="1"/>
    <s v="KIT CERTIFICATION CENTAUR"/>
    <n v="200908"/>
    <d v="2020-08-31T00:00:00"/>
    <n v="1"/>
    <x v="4"/>
    <s v="NEW"/>
    <n v="0"/>
    <m/>
    <m/>
  </r>
  <r>
    <x v="4"/>
    <x v="1"/>
    <x v="2"/>
    <n v="461245"/>
    <n v="508200132450"/>
    <s v="YOM4"/>
    <s v="BM86"/>
    <x v="1"/>
    <m/>
    <x v="4"/>
    <s v="NÃO"/>
    <x v="1"/>
    <m/>
    <s v="X"/>
    <s v="DIAGNOSTICOS DA AMERICA S"/>
    <s v="33090096 - RAUL VAZ DE PAULA"/>
    <n v="11220844"/>
    <x v="120"/>
    <x v="0"/>
    <x v="1"/>
    <s v="KIT CERTIFICATION CENTAUR"/>
    <n v="200909"/>
    <d v="2020-08-31T00:00:00"/>
    <n v="1"/>
    <x v="4"/>
    <s v="NEW"/>
    <n v="0"/>
    <m/>
    <m/>
  </r>
  <r>
    <x v="2"/>
    <x v="1"/>
    <x v="2"/>
    <n v="461251"/>
    <n v="508200132457"/>
    <s v="YOM4"/>
    <s v="BM86"/>
    <x v="1"/>
    <m/>
    <x v="4"/>
    <s v="NÃO"/>
    <x v="1"/>
    <m/>
    <s v="X"/>
    <s v="DIAGNOSTICOS DA AMERICA S"/>
    <s v="33090096 - RAUL VAZ DE PAULA"/>
    <n v="11220844"/>
    <x v="120"/>
    <x v="0"/>
    <x v="1"/>
    <s v="KIT CERTIFICATION CENTAUR"/>
    <n v="200911"/>
    <d v="2020-08-31T00:00:00"/>
    <n v="1"/>
    <x v="4"/>
    <s v="NEW"/>
    <n v="0"/>
    <m/>
    <m/>
  </r>
  <r>
    <x v="2"/>
    <x v="1"/>
    <x v="2"/>
    <n v="461254"/>
    <n v="508200132481"/>
    <s v="YOM4"/>
    <s v="BM86"/>
    <x v="1"/>
    <m/>
    <x v="4"/>
    <s v="NÃO"/>
    <x v="1"/>
    <m/>
    <s v="X"/>
    <s v="CIENTIFICALAB PRODUTOS"/>
    <s v="33090096 - RAUL VAZ DE PAULA"/>
    <n v="11220844"/>
    <x v="120"/>
    <x v="0"/>
    <x v="1"/>
    <s v="KIT CERTIFICATION CENTAUR"/>
    <n v="200910"/>
    <d v="2020-08-31T00:00:00"/>
    <n v="1"/>
    <x v="4"/>
    <s v="NEW"/>
    <n v="0"/>
    <m/>
    <m/>
  </r>
  <r>
    <x v="4"/>
    <x v="1"/>
    <x v="2"/>
    <n v="461276"/>
    <n v="508200133101"/>
    <s v="YOM4"/>
    <s v="BM86"/>
    <x v="1"/>
    <m/>
    <x v="4"/>
    <s v="NÃO"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77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78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79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80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81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82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83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84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85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86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4"/>
    <x v="1"/>
    <x v="2"/>
    <n v="461287"/>
    <n v="508200133101"/>
    <s v="YOM4"/>
    <s v="BM86"/>
    <x v="1"/>
    <m/>
    <x v="4"/>
    <m/>
    <x v="1"/>
    <m/>
    <s v="X"/>
    <s v="DIAGNOSTICOS DA AMERICA S"/>
    <s v="33090096 - RAUL VAZ DE PAULA"/>
    <n v="11214650"/>
    <x v="480"/>
    <x v="0"/>
    <x v="1"/>
    <n v="11214650"/>
    <n v="200921"/>
    <d v="2020-08-31T00:00:00"/>
    <n v="1"/>
    <x v="4"/>
    <s v="NEW"/>
    <n v="0"/>
    <m/>
    <m/>
  </r>
  <r>
    <x v="2"/>
    <x v="1"/>
    <x v="2"/>
    <n v="461301"/>
    <n v="508200136346"/>
    <s v="YOM4"/>
    <s v="BM86"/>
    <x v="1"/>
    <m/>
    <x v="4"/>
    <s v="NÃO"/>
    <x v="1"/>
    <m/>
    <s v="X"/>
    <s v="DIAGNOSTICOS DA AMERICA S"/>
    <s v="33090471 - HUGO SILVA REIS"/>
    <n v="11071023"/>
    <x v="125"/>
    <x v="0"/>
    <x v="1"/>
    <s v="SP PREVENTATIVE MAINTENANCE KIT IA"/>
    <n v="200925"/>
    <d v="2020-08-31T00:00:00"/>
    <n v="1"/>
    <x v="4"/>
    <s v="NEW"/>
    <n v="0"/>
    <m/>
    <m/>
  </r>
  <r>
    <x v="2"/>
    <x v="1"/>
    <x v="2"/>
    <n v="461308"/>
    <n v="508200131786"/>
    <s v="YOM4"/>
    <s v="BM86"/>
    <x v="1"/>
    <m/>
    <x v="4"/>
    <m/>
    <x v="1"/>
    <m/>
    <m/>
    <s v="CIENTIFICALAB PRODUTOS"/>
    <s v="33090096 - RAUL VAZ DE PAULA"/>
    <n v="10814955"/>
    <x v="481"/>
    <x v="0"/>
    <x v="1"/>
    <s v="FILTER REPLACEMENT SERVICE KIT"/>
    <n v="200916"/>
    <d v="2020-08-31T00:00:00"/>
    <n v="1"/>
    <x v="4"/>
    <s v="NEW"/>
    <n v="0"/>
    <m/>
    <m/>
  </r>
  <r>
    <x v="2"/>
    <x v="1"/>
    <x v="2"/>
    <n v="461309"/>
    <n v="508200131786"/>
    <s v="YOM4"/>
    <s v="BM86"/>
    <x v="1"/>
    <m/>
    <x v="4"/>
    <m/>
    <x v="1"/>
    <m/>
    <s v="X"/>
    <s v="CIENTIFICALAB PRODUTOS"/>
    <s v="33090096 - RAUL VAZ DE PAULA"/>
    <n v="10817645"/>
    <x v="482"/>
    <x v="0"/>
    <x v="1"/>
    <s v="10 CONDUCTOR 2.54MM FFC CABLE W/ CONN"/>
    <n v="200916"/>
    <d v="2020-08-31T00:00:00"/>
    <n v="1"/>
    <x v="4"/>
    <s v="NEW"/>
    <n v="0"/>
    <m/>
    <m/>
  </r>
  <r>
    <x v="2"/>
    <x v="1"/>
    <x v="2"/>
    <n v="461310"/>
    <n v="508200131786"/>
    <s v="YOM4"/>
    <s v="BM86"/>
    <x v="1"/>
    <m/>
    <x v="4"/>
    <m/>
    <x v="1"/>
    <m/>
    <s v="X"/>
    <s v="CIENTIFICALAB PRODUTOS"/>
    <s v="33090096 - RAUL VAZ DE PAULA"/>
    <n v="10322338"/>
    <x v="483"/>
    <x v="0"/>
    <x v="1"/>
    <s v="FILTER COMPRESSOR INTAKE"/>
    <n v="200916"/>
    <d v="2020-08-31T00:00:00"/>
    <n v="1"/>
    <x v="4"/>
    <s v="NEW"/>
    <n v="0"/>
    <m/>
    <m/>
  </r>
  <r>
    <x v="2"/>
    <x v="1"/>
    <x v="2"/>
    <n v="461311"/>
    <n v="508200131786"/>
    <s v="YOM4"/>
    <s v="BM86"/>
    <x v="1"/>
    <m/>
    <x v="4"/>
    <s v="NÃO"/>
    <x v="1"/>
    <m/>
    <s v="X"/>
    <s v="CIENTIFICALAB PRODUTOS"/>
    <s v="33090096 - RAUL VAZ DE PAULA"/>
    <n v="10313879"/>
    <x v="484"/>
    <x v="0"/>
    <x v="1"/>
    <s v="RELAY CONTACTOR ASSY/MAG RCC P"/>
    <n v="200916"/>
    <d v="2020-08-31T00:00:00"/>
    <n v="1"/>
    <x v="4"/>
    <s v="NEW"/>
    <n v="0"/>
    <m/>
    <m/>
  </r>
  <r>
    <x v="2"/>
    <x v="1"/>
    <x v="2"/>
    <n v="461312"/>
    <n v="508200131786"/>
    <s v="YOM4"/>
    <s v="BM86"/>
    <x v="1"/>
    <m/>
    <x v="4"/>
    <m/>
    <x v="1"/>
    <m/>
    <s v="X"/>
    <s v="CIENTIFICALAB PRODUTOS"/>
    <s v="33090096 - RAUL VAZ DE PAULA"/>
    <n v="10313879"/>
    <x v="484"/>
    <x v="0"/>
    <x v="1"/>
    <s v="RELAY CONTACTOR ASSY/MAG RCC P"/>
    <n v="200916"/>
    <d v="2020-08-31T00:00:00"/>
    <n v="1"/>
    <x v="4"/>
    <s v="NEW"/>
    <n v="0"/>
    <m/>
    <m/>
  </r>
  <r>
    <x v="2"/>
    <x v="1"/>
    <x v="2"/>
    <n v="461363"/>
    <n v="508200131862"/>
    <s v="YOM4"/>
    <s v="BM86"/>
    <x v="1"/>
    <m/>
    <x v="4"/>
    <m/>
    <x v="1"/>
    <m/>
    <s v="X"/>
    <s v="DIAGNOSTICOS DA AMERICA S"/>
    <s v="33090348 - ANDRE CARLOS SCHULZ"/>
    <n v="10457637"/>
    <x v="338"/>
    <x v="0"/>
    <x v="1"/>
    <s v="FLEX MEASUREMENT CBL"/>
    <n v="200871"/>
    <d v="2020-08-31T00:00:00"/>
    <n v="1"/>
    <x v="4"/>
    <s v="NEW"/>
    <n v="0"/>
    <m/>
    <m/>
  </r>
  <r>
    <x v="2"/>
    <x v="1"/>
    <x v="2"/>
    <n v="461364"/>
    <n v="508200131862"/>
    <s v="YOM4"/>
    <s v="BM86"/>
    <x v="1"/>
    <m/>
    <x v="4"/>
    <s v="NÃO"/>
    <x v="1"/>
    <m/>
    <s v="X"/>
    <s v="DIAGNOSTICOS DA AMERICA S"/>
    <s v="33090348 - ANDRE CARLOS SCHULZ"/>
    <n v="10457560"/>
    <x v="337"/>
    <x v="0"/>
    <x v="1"/>
    <s v="750293501 STEPPER DRIVE CABLE"/>
    <n v="200871"/>
    <d v="2020-08-31T00:00:00"/>
    <n v="1"/>
    <x v="4"/>
    <s v="NEW"/>
    <n v="0"/>
    <m/>
    <m/>
  </r>
  <r>
    <x v="2"/>
    <x v="1"/>
    <x v="2"/>
    <n v="461365"/>
    <n v="508200131862"/>
    <s v="YOM4"/>
    <s v="BM86"/>
    <x v="1"/>
    <m/>
    <x v="4"/>
    <m/>
    <x v="1"/>
    <m/>
    <m/>
    <s v="DIAGNOSTICOS DA AMERICA S"/>
    <s v="33090348 - ANDRE CARLOS SCHULZ"/>
    <n v="11354834"/>
    <x v="485"/>
    <x v="0"/>
    <x v="1"/>
    <s v="PM KIT DIMENSION RXL/XPAND"/>
    <n v="200871"/>
    <d v="2020-08-31T00:00:00"/>
    <n v="1"/>
    <x v="4"/>
    <s v="NEW"/>
    <n v="0"/>
    <m/>
    <m/>
  </r>
  <r>
    <x v="2"/>
    <x v="1"/>
    <x v="2"/>
    <n v="461470"/>
    <n v="508200133450"/>
    <s v="YOM4"/>
    <s v="BM86"/>
    <x v="1"/>
    <m/>
    <x v="4"/>
    <s v="NÃO"/>
    <x v="1"/>
    <m/>
    <s v="X"/>
    <s v="DIAGNOSTICOS DA AMERICA S"/>
    <s v="33044801 - RAFAEL NARCISO JURAITI"/>
    <n v="11311695"/>
    <x v="199"/>
    <x v="0"/>
    <x v="1"/>
    <n v="11311695"/>
    <n v="200926"/>
    <d v="2020-08-31T00:00:00"/>
    <n v="1"/>
    <x v="4"/>
    <s v="NEW"/>
    <n v="0"/>
    <m/>
    <m/>
  </r>
  <r>
    <x v="2"/>
    <x v="1"/>
    <x v="2"/>
    <n v="461471"/>
    <n v="508200133450"/>
    <s v="YOM4"/>
    <s v="BM86"/>
    <x v="1"/>
    <m/>
    <x v="4"/>
    <m/>
    <x v="1"/>
    <m/>
    <s v="X"/>
    <s v="DIAGNOSTICOS DA AMERICA S"/>
    <s v="33044801 - RAFAEL NARCISO JURAITI"/>
    <n v="11311746"/>
    <x v="200"/>
    <x v="0"/>
    <x v="1"/>
    <s v="PIPETTOR 2500UL, BEPIII/BN/BNII"/>
    <n v="200926"/>
    <d v="2020-08-31T00:00:00"/>
    <n v="1"/>
    <x v="4"/>
    <s v="NEW"/>
    <n v="0"/>
    <m/>
    <m/>
  </r>
  <r>
    <x v="2"/>
    <x v="1"/>
    <x v="2"/>
    <n v="461472"/>
    <n v="508200133450"/>
    <s v="YOM4"/>
    <s v="BM86"/>
    <x v="1"/>
    <m/>
    <x v="4"/>
    <m/>
    <x v="1"/>
    <m/>
    <s v="X"/>
    <s v="DIAGNOSTICOS DA AMERICA S"/>
    <s v="33044801 - RAFAEL NARCISO JURAITI"/>
    <n v="11311747"/>
    <x v="201"/>
    <x v="0"/>
    <x v="1"/>
    <s v="PIPETADOR DOSADOR 250UL (BNII)"/>
    <n v="200926"/>
    <d v="2020-08-31T00:00:00"/>
    <n v="1"/>
    <x v="4"/>
    <s v="NEW"/>
    <n v="0"/>
    <m/>
    <m/>
  </r>
  <r>
    <x v="2"/>
    <x v="1"/>
    <x v="2"/>
    <n v="461473"/>
    <n v="508200133450"/>
    <s v="YOM4"/>
    <s v="BM86"/>
    <x v="1"/>
    <m/>
    <x v="4"/>
    <m/>
    <x v="1"/>
    <m/>
    <s v="X"/>
    <s v="DIAGNOSTICOS DA AMERICA S"/>
    <s v="33044801 - RAFAEL NARCISO JURAITI"/>
    <n v="11311748"/>
    <x v="202"/>
    <x v="0"/>
    <x v="1"/>
    <s v="PUMPHEAD COMPL. NEW"/>
    <n v="200926"/>
    <d v="2020-08-31T00:00:00"/>
    <n v="1"/>
    <x v="4"/>
    <s v="NEW"/>
    <n v="0"/>
    <m/>
    <m/>
  </r>
  <r>
    <x v="2"/>
    <x v="1"/>
    <x v="2"/>
    <n v="461474"/>
    <n v="508200133450"/>
    <s v="YOM4"/>
    <s v="BM86"/>
    <x v="1"/>
    <m/>
    <x v="4"/>
    <m/>
    <x v="1"/>
    <m/>
    <s v="X"/>
    <s v="DIAGNOSTICOS DA AMERICA S"/>
    <s v="33044801 - RAFAEL NARCISO JURAITI"/>
    <n v="11311749"/>
    <x v="203"/>
    <x v="0"/>
    <x v="1"/>
    <s v="DIAFRAGMA BOMBA DE VÁCUO"/>
    <n v="200926"/>
    <d v="2020-08-31T00:00:00"/>
    <n v="1"/>
    <x v="4"/>
    <s v="NEW"/>
    <n v="0"/>
    <m/>
    <m/>
  </r>
  <r>
    <x v="2"/>
    <x v="1"/>
    <x v="2"/>
    <n v="461476"/>
    <n v="508200133450"/>
    <s v="YOM4"/>
    <s v="BM86"/>
    <x v="1"/>
    <m/>
    <x v="4"/>
    <m/>
    <x v="1"/>
    <m/>
    <s v="X"/>
    <s v="DIAGNOSTICOS DA AMERICA S"/>
    <s v="33044801 - RAFAEL NARCISO JURAITI"/>
    <n v="11311780"/>
    <x v="204"/>
    <x v="0"/>
    <x v="1"/>
    <s v="DILUTER VALVE, 2/3-WAY KLOEHN"/>
    <n v="200926"/>
    <d v="2020-08-31T00:00:00"/>
    <n v="1"/>
    <x v="4"/>
    <s v="NEW"/>
    <n v="0"/>
    <m/>
    <m/>
  </r>
  <r>
    <x v="2"/>
    <x v="1"/>
    <x v="2"/>
    <n v="461478"/>
    <n v="508200133450"/>
    <s v="YOM4"/>
    <s v="BM86"/>
    <x v="1"/>
    <m/>
    <x v="4"/>
    <m/>
    <x v="1"/>
    <m/>
    <s v="X"/>
    <s v="DIAGNOSTICOS DA AMERICA S"/>
    <s v="33044801 - RAFAEL NARCISO JURAITI"/>
    <n v="11311780"/>
    <x v="204"/>
    <x v="0"/>
    <x v="1"/>
    <s v="DILUTER VALVE, 2/3-WAY KLOEHN"/>
    <n v="200926"/>
    <d v="2020-08-31T00:00:00"/>
    <n v="1"/>
    <x v="4"/>
    <s v="NEW"/>
    <n v="0"/>
    <m/>
    <m/>
  </r>
  <r>
    <x v="2"/>
    <x v="1"/>
    <x v="2"/>
    <n v="461480"/>
    <n v="508200133450"/>
    <s v="YOM4"/>
    <s v="BM86"/>
    <x v="1"/>
    <m/>
    <x v="4"/>
    <m/>
    <x v="1"/>
    <m/>
    <s v="X"/>
    <s v="DIAGNOSTICOS DA AMERICA S"/>
    <s v="33044801 - RAFAEL NARCISO JURAITI"/>
    <n v="11311780"/>
    <x v="204"/>
    <x v="0"/>
    <x v="1"/>
    <s v="DILUTER VALVE, 2/3-WAY KLOEHN"/>
    <n v="200926"/>
    <d v="2020-08-31T00:00:00"/>
    <n v="1"/>
    <x v="4"/>
    <s v="NEW"/>
    <n v="0"/>
    <m/>
    <m/>
  </r>
  <r>
    <x v="9"/>
    <x v="0"/>
    <x v="0"/>
    <n v="463491"/>
    <n v="508100561528"/>
    <s v="YOI3"/>
    <s v="BM89"/>
    <x v="1"/>
    <m/>
    <x v="4"/>
    <s v="NÃO"/>
    <x v="1"/>
    <m/>
    <m/>
    <s v="FERNANDO MARIZ DIAGNOSTIC"/>
    <s v="33038213 - ALEXANDRE DOS SANTOS GOMES RISCADO"/>
    <n v="10168082"/>
    <x v="415"/>
    <x v="0"/>
    <x v="1"/>
    <s v="STRIP_RF_BOX"/>
    <n v="94854"/>
    <d v="2020-08-31T00:00:00"/>
    <n v="1"/>
    <x v="4"/>
    <s v="N/A"/>
    <n v="0"/>
    <m/>
    <m/>
  </r>
  <r>
    <x v="4"/>
    <x v="0"/>
    <x v="2"/>
    <n v="463939"/>
    <n v="508100568138"/>
    <s v="YOM4"/>
    <s v="BM86"/>
    <x v="1"/>
    <m/>
    <x v="4"/>
    <m/>
    <x v="1"/>
    <m/>
    <s v="X"/>
    <s v="R B L SERVICOS MEDICOS LT"/>
    <s v="33090545 - BRUNO CORTEZ"/>
    <n v="10273940"/>
    <x v="486"/>
    <x v="0"/>
    <x v="1"/>
    <s v="ASM MEDL MOTION ELECTRONICS DETECTO"/>
    <n v="200869"/>
    <d v="2020-08-31T00:00:00"/>
    <n v="1"/>
    <x v="4"/>
    <s v="NEW"/>
    <n v="0"/>
    <m/>
    <m/>
  </r>
  <r>
    <x v="4"/>
    <x v="0"/>
    <x v="2"/>
    <n v="463940"/>
    <n v="508100568138"/>
    <s v="YOM4"/>
    <s v="BM86"/>
    <x v="1"/>
    <m/>
    <x v="4"/>
    <m/>
    <x v="1"/>
    <m/>
    <s v="X"/>
    <s v="R B L SERVICOS MEDICOS LT"/>
    <s v="33090545 - BRUNO CORTEZ"/>
    <n v="10183280"/>
    <x v="428"/>
    <x v="0"/>
    <x v="1"/>
    <s v="TRILHO DIREITO PARA CÂMARA GAMA"/>
    <n v="200869"/>
    <d v="2020-08-31T00:00:00"/>
    <n v="1"/>
    <x v="4"/>
    <s v="NEW"/>
    <n v="0"/>
    <m/>
    <m/>
  </r>
  <r>
    <x v="4"/>
    <x v="0"/>
    <x v="2"/>
    <n v="463941"/>
    <n v="508100568138"/>
    <s v="YOM4"/>
    <s v="BM86"/>
    <x v="1"/>
    <m/>
    <x v="4"/>
    <s v="NÃO"/>
    <x v="1"/>
    <m/>
    <s v="X"/>
    <s v="R B L SERVICOS MEDICOS LT"/>
    <s v="33090545 - BRUNO CORTEZ"/>
    <n v="10183279"/>
    <x v="427"/>
    <x v="0"/>
    <x v="1"/>
    <s v="ASM LEFT LIGHT RAIL (ECAM)"/>
    <n v="200869"/>
    <d v="2020-08-31T00:00:00"/>
    <n v="1"/>
    <x v="4"/>
    <s v="NEW"/>
    <n v="0"/>
    <m/>
    <m/>
  </r>
  <r>
    <x v="9"/>
    <x v="0"/>
    <x v="0"/>
    <n v="464148"/>
    <n v="508100561528"/>
    <s v="YOI3"/>
    <s v="BM89"/>
    <x v="1"/>
    <m/>
    <x v="4"/>
    <m/>
    <x v="1"/>
    <m/>
    <m/>
    <s v="FERNANDO MARIZ DIAGNOSTIC"/>
    <s v="33038213 - ALEXANDRE DOS SANTOS GOMES RISCADO"/>
    <n v="10168082"/>
    <x v="415"/>
    <x v="0"/>
    <x v="1"/>
    <s v="STRIP_RF_BOX"/>
    <n v="94854"/>
    <d v="2020-08-31T00:00:00"/>
    <n v="1"/>
    <x v="4"/>
    <s v="N/A"/>
    <n v="0"/>
    <m/>
    <m/>
  </r>
  <r>
    <x v="9"/>
    <x v="0"/>
    <x v="0"/>
    <n v="464149"/>
    <n v="508100561528"/>
    <s v="YOM4"/>
    <s v="BM86"/>
    <x v="1"/>
    <m/>
    <x v="4"/>
    <s v="NÃO"/>
    <x v="1"/>
    <m/>
    <s v="X"/>
    <s v="FERNANDO MARIZ DIAGNOSTIC"/>
    <s v="33038213 - ALEXANDRE DOS SANTOS GOMES RISCADO"/>
    <n v="10131500"/>
    <x v="148"/>
    <x v="0"/>
    <x v="1"/>
    <s v="Schaltkasten"/>
    <n v="200896"/>
    <d v="2020-08-31T00:00:00"/>
    <n v="1"/>
    <x v="4"/>
    <n v="5422"/>
    <n v="0"/>
    <m/>
    <m/>
  </r>
  <r>
    <x v="2"/>
    <x v="1"/>
    <x v="2"/>
    <n v="464710"/>
    <n v="508100570060"/>
    <s v="YOM4"/>
    <s v="BM86"/>
    <x v="1"/>
    <m/>
    <x v="4"/>
    <s v="NÃO"/>
    <x v="1"/>
    <m/>
    <s v="X"/>
    <s v="HOSPITAL DAS CLINICAS DA"/>
    <s v="33045639 - BRUNO SERRADOURADA DE SOUZA"/>
    <n v="10487516"/>
    <x v="487"/>
    <x v="0"/>
    <x v="1"/>
    <s v="ASSY CABLE FLEX STM"/>
    <n v="200879"/>
    <d v="2020-08-31T00:00:00"/>
    <n v="1"/>
    <x v="4"/>
    <s v="NEW"/>
    <n v="0"/>
    <m/>
    <m/>
  </r>
  <r>
    <x v="2"/>
    <x v="1"/>
    <x v="2"/>
    <n v="464711"/>
    <n v="508100570060"/>
    <s v="YOM4"/>
    <s v="BM86"/>
    <x v="1"/>
    <m/>
    <x v="4"/>
    <m/>
    <x v="1"/>
    <m/>
    <s v="X"/>
    <s v="HOSPITAL DAS CLINICAS DA"/>
    <s v="33045639 - BRUNO SERRADOURADA DE SOUZA"/>
    <n v="10487516"/>
    <x v="487"/>
    <x v="0"/>
    <x v="1"/>
    <s v="ASSY CABLE FLEX STM"/>
    <n v="200879"/>
    <d v="2020-08-31T00:00:00"/>
    <n v="1"/>
    <x v="4"/>
    <s v="NEW"/>
    <n v="0"/>
    <m/>
    <m/>
  </r>
  <r>
    <x v="8"/>
    <x v="1"/>
    <x v="1"/>
    <n v="464834"/>
    <n v="508100569530"/>
    <s v="YOM4"/>
    <s v="BM86"/>
    <x v="1"/>
    <m/>
    <x v="4"/>
    <s v="NÃO"/>
    <x v="1"/>
    <m/>
    <m/>
    <s v="ITULAB-LABORATORIO DE ANA"/>
    <s v="33090599 - FABIO DOS SANTOS"/>
    <n v="10462546"/>
    <x v="244"/>
    <x v="0"/>
    <x v="1"/>
    <s v="ASSY WIRE HARNESS, 4 PUMP SAMPLES"/>
    <n v="200887"/>
    <d v="2020-08-31T00:00:00"/>
    <n v="1"/>
    <x v="4"/>
    <s v="NEW"/>
    <n v="0"/>
    <m/>
    <m/>
  </r>
  <r>
    <x v="8"/>
    <x v="1"/>
    <x v="1"/>
    <n v="464835"/>
    <n v="508100569530"/>
    <s v="YOM4"/>
    <s v="BM86"/>
    <x v="1"/>
    <m/>
    <x v="4"/>
    <m/>
    <x v="1"/>
    <m/>
    <s v="X"/>
    <s v="ITULAB-LABORATORIO DE ANA"/>
    <s v="33090599 - FABIO DOS SANTOS"/>
    <n v="10809712"/>
    <x v="488"/>
    <x v="0"/>
    <x v="1"/>
    <s v="R - SVSP AUXILIARY CONTROL PCA"/>
    <n v="200887"/>
    <d v="2020-08-31T00:00:00"/>
    <n v="1"/>
    <x v="4"/>
    <s v="NEW"/>
    <n v="0"/>
    <m/>
    <m/>
  </r>
  <r>
    <x v="8"/>
    <x v="1"/>
    <x v="1"/>
    <n v="464836"/>
    <n v="508100569530"/>
    <s v="YOM4"/>
    <s v="BM86"/>
    <x v="1"/>
    <m/>
    <x v="4"/>
    <m/>
    <x v="1"/>
    <m/>
    <m/>
    <s v="ITULAB-LABORATORIO DE ANA"/>
    <s v="33090599 - FABIO DOS SANTOS"/>
    <n v="11241489"/>
    <x v="489"/>
    <x v="0"/>
    <x v="1"/>
    <s v="R-PCA BACKPLANE EXL SVSP"/>
    <n v="200887"/>
    <d v="2020-08-31T00:00:00"/>
    <n v="1"/>
    <x v="4"/>
    <s v="NEW"/>
    <n v="0"/>
    <m/>
    <m/>
  </r>
  <r>
    <x v="4"/>
    <x v="0"/>
    <x v="2"/>
    <n v="465621"/>
    <n v="508100569443"/>
    <s v="YOI3"/>
    <s v="BM89"/>
    <x v="1"/>
    <m/>
    <x v="4"/>
    <s v="SIM"/>
    <x v="0"/>
    <m/>
    <m/>
    <s v="CENTRO DE IMAGEM DIAGNOST"/>
    <s v="33836280 - Lira Mariano Leal Lucas"/>
    <s v="A7B93000025932"/>
    <x v="490"/>
    <x v="0"/>
    <x v="0"/>
    <s v="COLLIMATOR MODEL R302/A"/>
    <n v="94837"/>
    <d v="2020-08-31T00:00:00"/>
    <n v="1"/>
    <x v="4"/>
    <s v="NS1816091"/>
    <n v="0"/>
    <m/>
    <m/>
  </r>
  <r>
    <x v="1"/>
    <x v="0"/>
    <x v="1"/>
    <n v="465855"/>
    <n v="508100571252"/>
    <s v="YOM4"/>
    <s v="BM86"/>
    <x v="1"/>
    <m/>
    <x v="4"/>
    <m/>
    <x v="1"/>
    <m/>
    <s v="X"/>
    <s v="CEDIB-CENTRO DE DIAGNOSTI"/>
    <s v="33090406 - BRUNO HENRIQUE GODOI LOURENCO"/>
    <n v="10168358"/>
    <x v="243"/>
    <x v="0"/>
    <x v="1"/>
    <s v="MICROSWITCH(S870W1D1V071/SCHATBAU)"/>
    <n v="200870"/>
    <d v="2020-08-31T00:00:00"/>
    <n v="1"/>
    <x v="4"/>
    <s v="NEW"/>
    <n v="0"/>
    <m/>
    <m/>
  </r>
  <r>
    <x v="1"/>
    <x v="0"/>
    <x v="1"/>
    <n v="465856"/>
    <n v="508100571252"/>
    <s v="YOM4"/>
    <s v="BM86"/>
    <x v="1"/>
    <m/>
    <x v="4"/>
    <s v="NÃO"/>
    <x v="1"/>
    <m/>
    <s v="X"/>
    <s v="CEDIB-CENTRO DE DIAGNOSTI"/>
    <s v="33090406 - BRUNO HENRIQUE GODOI LOURENCO"/>
    <n v="10167710"/>
    <x v="491"/>
    <x v="0"/>
    <x v="1"/>
    <s v="JUEGO RUEDA"/>
    <n v="200870"/>
    <d v="2020-08-31T00:00:00"/>
    <n v="1"/>
    <x v="4"/>
    <s v="NEW"/>
    <n v="0"/>
    <m/>
    <m/>
  </r>
  <r>
    <x v="1"/>
    <x v="0"/>
    <x v="1"/>
    <n v="465857"/>
    <n v="508100571252"/>
    <s v="YOM4"/>
    <s v="BM86"/>
    <x v="1"/>
    <m/>
    <x v="4"/>
    <m/>
    <x v="1"/>
    <m/>
    <s v="X"/>
    <s v="CEDIB-CENTRO DE DIAGNOSTI"/>
    <s v="33090406 - BRUNO HENRIQUE GODOI LOURENCO"/>
    <n v="10168075"/>
    <x v="413"/>
    <x v="0"/>
    <x v="1"/>
    <s v="ASM_TABLE_TOP"/>
    <n v="200870"/>
    <d v="2020-08-31T00:00:00"/>
    <n v="1"/>
    <x v="4"/>
    <s v="NEW"/>
    <n v="0"/>
    <m/>
    <m/>
  </r>
  <r>
    <x v="7"/>
    <x v="0"/>
    <x v="5"/>
    <n v="466017"/>
    <n v="508100570206"/>
    <s v="YOM4"/>
    <s v="BM86"/>
    <x v="1"/>
    <m/>
    <x v="4"/>
    <s v="SIM"/>
    <x v="0"/>
    <m/>
    <s v="X"/>
    <s v="PRODAL SAUDE SA."/>
    <s v="33090100 - GUARACI MARCONDES DE PAULA"/>
    <n v="10023186"/>
    <x v="18"/>
    <x v="0"/>
    <x v="0"/>
    <s v="Módulo P09GX cpl"/>
    <n v="200893"/>
    <d v="2020-08-31T00:00:00"/>
    <n v="1"/>
    <x v="4"/>
    <s v="NS----------"/>
    <n v="0"/>
    <m/>
    <m/>
  </r>
  <r>
    <x v="7"/>
    <x v="0"/>
    <x v="5"/>
    <n v="466018"/>
    <n v="508100570206"/>
    <s v="YOM4"/>
    <s v="BM86"/>
    <x v="1"/>
    <m/>
    <x v="4"/>
    <s v="SIM"/>
    <x v="0"/>
    <m/>
    <s v="X"/>
    <s v="PRODAL SAUDE SA."/>
    <s v="33090100 - GUARACI MARCONDES DE PAULA"/>
    <n v="10023186"/>
    <x v="18"/>
    <x v="0"/>
    <x v="0"/>
    <s v="Módulo P09GX cpl"/>
    <n v="200893"/>
    <d v="2020-08-31T00:00:00"/>
    <n v="1"/>
    <x v="4"/>
    <s v="N/S-2111005198"/>
    <n v="0"/>
    <m/>
    <m/>
  </r>
  <r>
    <x v="7"/>
    <x v="0"/>
    <x v="5"/>
    <n v="466019"/>
    <n v="508100570206"/>
    <s v="YOM4"/>
    <s v="BM86"/>
    <x v="1"/>
    <m/>
    <x v="4"/>
    <m/>
    <x v="0"/>
    <m/>
    <s v="X"/>
    <s v="PRODAL SAUDE SA."/>
    <s v="33090100 - GUARACI MARCONDES DE PAULA"/>
    <n v="10023186"/>
    <x v="18"/>
    <x v="0"/>
    <x v="0"/>
    <s v="Módulo P09GX cpl"/>
    <n v="200893"/>
    <d v="2020-08-31T00:00:00"/>
    <n v="1"/>
    <x v="4"/>
    <s v="NS--"/>
    <n v="0"/>
    <m/>
    <m/>
  </r>
  <r>
    <x v="7"/>
    <x v="0"/>
    <x v="5"/>
    <n v="466020"/>
    <n v="508100570206"/>
    <s v="YOM4"/>
    <s v="BM86"/>
    <x v="1"/>
    <m/>
    <x v="4"/>
    <s v="SIM"/>
    <x v="0"/>
    <m/>
    <s v="X"/>
    <s v="PRODAL SAUDE SA."/>
    <s v="33090100 - GUARACI MARCONDES DE PAULA"/>
    <n v="10023186"/>
    <x v="18"/>
    <x v="0"/>
    <x v="0"/>
    <s v="Módulo P09GX cpl"/>
    <n v="200893"/>
    <d v="2020-08-31T00:00:00"/>
    <n v="1"/>
    <x v="4"/>
    <s v="NS---"/>
    <n v="0"/>
    <m/>
    <m/>
  </r>
  <r>
    <x v="7"/>
    <x v="0"/>
    <x v="5"/>
    <n v="466021"/>
    <n v="508100570206"/>
    <s v="YOM4"/>
    <s v="BM86"/>
    <x v="1"/>
    <m/>
    <x v="4"/>
    <m/>
    <x v="0"/>
    <m/>
    <s v="X"/>
    <s v="PRODAL SAUDE SA."/>
    <s v="33090100 - GUARACI MARCONDES DE PAULA"/>
    <n v="10023186"/>
    <x v="18"/>
    <x v="0"/>
    <x v="0"/>
    <s v="Módulo P09GX cpl"/>
    <n v="200893"/>
    <d v="2020-08-31T00:00:00"/>
    <n v="1"/>
    <x v="4"/>
    <s v="NS-------"/>
    <n v="0"/>
    <m/>
    <m/>
  </r>
  <r>
    <x v="7"/>
    <x v="0"/>
    <x v="5"/>
    <n v="466022"/>
    <n v="508100570206"/>
    <s v="YOM4"/>
    <s v="BM86"/>
    <x v="1"/>
    <m/>
    <x v="4"/>
    <m/>
    <x v="0"/>
    <m/>
    <s v="X"/>
    <s v="PRODAL SAUDE SA."/>
    <s v="33090100 - GUARACI MARCONDES DE PAULA"/>
    <n v="10023186"/>
    <x v="18"/>
    <x v="0"/>
    <x v="0"/>
    <s v="Módulo P09GX cpl"/>
    <n v="200893"/>
    <d v="2020-08-31T00:00:00"/>
    <n v="1"/>
    <x v="4"/>
    <s v="NS-----"/>
    <n v="0"/>
    <m/>
    <m/>
  </r>
  <r>
    <x v="5"/>
    <x v="1"/>
    <x v="4"/>
    <n v="466245"/>
    <n v="508100571642"/>
    <s v="YOM4"/>
    <s v="BM86"/>
    <x v="1"/>
    <m/>
    <x v="4"/>
    <m/>
    <x v="1"/>
    <m/>
    <s v="X"/>
    <s v="INSTITUTO HERMES PARDINI"/>
    <s v="33090589 - ERNANI PIRES NETO"/>
    <n v="10720447"/>
    <x v="492"/>
    <x v="0"/>
    <x v="1"/>
    <s v="DECAPPER ENCODER SPARE ASSY"/>
    <n v="200914"/>
    <d v="2020-08-31T00:00:00"/>
    <n v="1"/>
    <x v="4"/>
    <s v="NEW"/>
    <n v="0"/>
    <m/>
    <m/>
  </r>
  <r>
    <x v="4"/>
    <x v="0"/>
    <x v="2"/>
    <n v="466752"/>
    <n v="508100572201"/>
    <s v="YOM4"/>
    <s v="BM86"/>
    <x v="1"/>
    <m/>
    <x v="4"/>
    <s v="NÃO"/>
    <x v="1"/>
    <m/>
    <s v="X"/>
    <s v="ESHO EMPRESA DE SERVICOS"/>
    <s v="33090737 - JOAO MARCOS BORGES"/>
    <n v="5551283"/>
    <x v="493"/>
    <x v="0"/>
    <x v="1"/>
    <s v="HORIZONTAL DRIVE"/>
    <n v="200875"/>
    <d v="2020-08-31T00:00:00"/>
    <n v="1"/>
    <x v="4"/>
    <s v="S74453"/>
    <n v="0"/>
    <m/>
    <m/>
  </r>
  <r>
    <x v="7"/>
    <x v="0"/>
    <x v="5"/>
    <n v="467238"/>
    <n v="508100570206"/>
    <s v="YOM4"/>
    <s v="BM86"/>
    <x v="1"/>
    <m/>
    <x v="4"/>
    <s v="SIM"/>
    <x v="0"/>
    <m/>
    <s v="X"/>
    <s v="PRODAL SAUDE SA."/>
    <s v="33090100 - GUARACI MARCONDES DE PAULA"/>
    <n v="10644531"/>
    <x v="494"/>
    <x v="0"/>
    <x v="0"/>
    <s v="MarPlus Redesign-Ersatzteil fuer P6"/>
    <n v="200898"/>
    <d v="2020-08-31T00:00:00"/>
    <n v="1"/>
    <x v="4"/>
    <s v="*S50183*"/>
    <n v="0"/>
    <m/>
    <m/>
  </r>
  <r>
    <x v="2"/>
    <x v="0"/>
    <x v="2"/>
    <n v="467273"/>
    <n v="508100566216"/>
    <s v="YOM4"/>
    <s v="BM86"/>
    <x v="1"/>
    <m/>
    <x v="4"/>
    <s v="NÃO"/>
    <x v="1"/>
    <m/>
    <s v="X"/>
    <s v="GIP MEDICINA DIAGNOSTICA"/>
    <s v="33054044 - WILLIAM CABRAL GUIMARAES"/>
    <n v="10139942"/>
    <x v="495"/>
    <x v="0"/>
    <x v="1"/>
    <s v="Mulde 18x24 High"/>
    <n v="200878"/>
    <d v="2020-08-31T00:00:00"/>
    <n v="1"/>
    <x v="4"/>
    <s v="NEW"/>
    <n v="0"/>
    <m/>
    <m/>
  </r>
  <r>
    <x v="1"/>
    <x v="0"/>
    <x v="1"/>
    <n v="467326"/>
    <n v="508100560610"/>
    <s v="YOM4"/>
    <s v="BM86"/>
    <x v="1"/>
    <m/>
    <x v="4"/>
    <s v="SIM"/>
    <x v="0"/>
    <m/>
    <s v="X"/>
    <s v="DI IMAGEM DIAGNOSTICO INT"/>
    <s v="33090819 - RAPHAEL DA SILVA DANTAS"/>
    <n v="7579555"/>
    <x v="320"/>
    <x v="0"/>
    <x v="0"/>
    <s v="Body Matrix MR Spule"/>
    <n v="200883"/>
    <d v="2020-08-31T00:00:00"/>
    <n v="1"/>
    <x v="4"/>
    <s v="NS33928"/>
    <n v="0"/>
    <m/>
    <m/>
  </r>
  <r>
    <x v="1"/>
    <x v="0"/>
    <x v="1"/>
    <n v="467327"/>
    <n v="508100560610"/>
    <s v="YOM4"/>
    <s v="BM86"/>
    <x v="1"/>
    <m/>
    <x v="4"/>
    <m/>
    <x v="0"/>
    <m/>
    <s v="X"/>
    <s v="DI IMAGEM DIAGNOSTICO INT"/>
    <s v="33090819 - RAPHAEL DA SILVA DANTAS"/>
    <n v="7579555"/>
    <x v="320"/>
    <x v="0"/>
    <x v="0"/>
    <s v="Body Matrix MR Spule"/>
    <n v="200883"/>
    <d v="2020-08-31T00:00:00"/>
    <n v="1"/>
    <x v="4"/>
    <s v="NS33781"/>
    <n v="0"/>
    <m/>
    <m/>
  </r>
  <r>
    <x v="1"/>
    <x v="0"/>
    <x v="1"/>
    <n v="467538"/>
    <n v="508100573222"/>
    <s v="YOM4"/>
    <s v="BM86"/>
    <x v="1"/>
    <m/>
    <x v="4"/>
    <s v="NÃO"/>
    <x v="1"/>
    <m/>
    <s v="X"/>
    <s v="IDS INSTITUTO DE DIAGNOST"/>
    <s v="33090671 - THIAGO ORSINI DE CASTRO ZORZI GARCIA"/>
    <n v="10500087"/>
    <x v="496"/>
    <x v="0"/>
    <x v="1"/>
    <s v="3T Shoulder Coil Large"/>
    <n v="200874"/>
    <d v="2020-08-31T00:00:00"/>
    <n v="1"/>
    <x v="4"/>
    <n v="3016"/>
    <n v="0"/>
    <m/>
    <m/>
  </r>
  <r>
    <x v="1"/>
    <x v="0"/>
    <x v="1"/>
    <n v="467688"/>
    <n v="508100568556"/>
    <s v="YOI3"/>
    <s v="BM89"/>
    <x v="1"/>
    <m/>
    <x v="4"/>
    <s v="NÃO"/>
    <x v="1"/>
    <m/>
    <m/>
    <s v="IRMANDADE DA SANTA CASA D"/>
    <s v="33054503 - JONATHAS MASSETE CAMPESE"/>
    <n v="8870417"/>
    <x v="497"/>
    <x v="0"/>
    <x v="1"/>
    <s v="Frequency converter w/ position-FIF"/>
    <n v="94856"/>
    <d v="2020-08-31T00:00:00"/>
    <n v="1"/>
    <x v="4"/>
    <s v="N/A"/>
    <n v="0"/>
    <m/>
    <m/>
  </r>
  <r>
    <x v="9"/>
    <x v="0"/>
    <x v="0"/>
    <n v="467859"/>
    <n v="508100573473"/>
    <s v="YOI3"/>
    <s v="BM89"/>
    <x v="1"/>
    <m/>
    <x v="4"/>
    <m/>
    <x v="1"/>
    <m/>
    <m/>
    <s v="DIAGNOSTICOS DA AMERICA S"/>
    <s v="33090106 - ALEXANDRE DA SILVA MARTINS"/>
    <n v="11061881"/>
    <x v="48"/>
    <x v="0"/>
    <x v="1"/>
    <s v="DVD-Rec. DV-W5600S (CT-Ersatzt.)"/>
    <n v="94839"/>
    <d v="2020-08-31T00:00:00"/>
    <n v="1"/>
    <x v="4"/>
    <s v="N/A"/>
    <n v="0"/>
    <m/>
    <m/>
  </r>
  <r>
    <x v="1"/>
    <x v="0"/>
    <x v="1"/>
    <n v="467891"/>
    <n v="508100572724"/>
    <s v="YOI3"/>
    <s v="BM89"/>
    <x v="1"/>
    <m/>
    <x v="4"/>
    <s v="SIM"/>
    <x v="0"/>
    <m/>
    <m/>
    <s v="EIZO SERVICOS DE DIAGNOST"/>
    <s v="33834951 - Matos da Silva Gustavo"/>
    <s v="A7B10000049013"/>
    <x v="498"/>
    <x v="0"/>
    <x v="0"/>
    <s v="BR2:1203000-0  \PLACA CIRCUITO D4S P/ TU"/>
    <n v="94860"/>
    <d v="2020-08-31T00:00:00"/>
    <n v="1"/>
    <x v="4"/>
    <n v="11684"/>
    <n v="0"/>
    <m/>
    <m/>
  </r>
  <r>
    <x v="1"/>
    <x v="0"/>
    <x v="1"/>
    <n v="467892"/>
    <n v="508100572724"/>
    <s v="YOI3"/>
    <s v="BM89"/>
    <x v="1"/>
    <m/>
    <x v="4"/>
    <m/>
    <x v="1"/>
    <m/>
    <m/>
    <s v="EIZO SERVICOS DE DIAGNOST"/>
    <s v="33834951 - Matos da Silva Gustavo"/>
    <s v="A7B93000032684"/>
    <x v="499"/>
    <x v="0"/>
    <x v="1"/>
    <s v="CUBIERTA DEL CABLE DE ALTA TENSIÓN"/>
    <n v="94860"/>
    <d v="2020-08-31T00:00:00"/>
    <n v="1"/>
    <x v="4"/>
    <s v="N/A"/>
    <n v="0"/>
    <m/>
    <m/>
  </r>
  <r>
    <x v="1"/>
    <x v="0"/>
    <x v="1"/>
    <n v="467893"/>
    <n v="508100572724"/>
    <s v="YOI3"/>
    <s v="BM89"/>
    <x v="1"/>
    <m/>
    <x v="4"/>
    <m/>
    <x v="1"/>
    <m/>
    <m/>
    <s v="EIZO SERVICOS DE DIAGNOST"/>
    <s v="33834951 - Matos da Silva Gustavo"/>
    <s v="A7B10000053877"/>
    <x v="500"/>
    <x v="0"/>
    <x v="1"/>
    <s v="BR2:01224000   \CABLE DE ÁNODO 8 MTS SAW"/>
    <n v="94860"/>
    <d v="2020-08-31T00:00:00"/>
    <n v="1"/>
    <x v="4"/>
    <s v="N/A"/>
    <n v="0"/>
    <m/>
    <m/>
  </r>
  <r>
    <x v="1"/>
    <x v="0"/>
    <x v="1"/>
    <n v="467894"/>
    <n v="508100572724"/>
    <s v="YOI3"/>
    <s v="BM89"/>
    <x v="1"/>
    <m/>
    <x v="4"/>
    <m/>
    <x v="1"/>
    <m/>
    <m/>
    <s v="EIZO SERVICOS DE DIAGNOST"/>
    <s v="33834951 - Matos da Silva Gustavo"/>
    <s v="A7B93000025947"/>
    <x v="501"/>
    <x v="0"/>
    <x v="1"/>
    <s v="CABLE DE ALTA TENSIÓN 8 MTS"/>
    <n v="94860"/>
    <d v="2020-08-31T00:00:00"/>
    <n v="1"/>
    <x v="4"/>
    <s v="N/A"/>
    <n v="0"/>
    <m/>
    <m/>
  </r>
  <r>
    <x v="1"/>
    <x v="0"/>
    <x v="1"/>
    <n v="467895"/>
    <n v="508100572724"/>
    <s v="YOI3"/>
    <s v="BM89"/>
    <x v="1"/>
    <m/>
    <x v="4"/>
    <m/>
    <x v="1"/>
    <m/>
    <m/>
    <s v="EIZO SERVICOS DE DIAGNOST"/>
    <s v="33834951 - Matos da Silva Gustavo"/>
    <s v="A7B93000025947"/>
    <x v="501"/>
    <x v="0"/>
    <x v="1"/>
    <s v="CABLE DE ALTA TENSIÓN 8 MTS"/>
    <n v="94860"/>
    <d v="2020-08-31T00:00:00"/>
    <n v="1"/>
    <x v="4"/>
    <s v="N/A"/>
    <n v="0"/>
    <m/>
    <m/>
  </r>
  <r>
    <x v="6"/>
    <x v="1"/>
    <x v="4"/>
    <n v="467976"/>
    <n v="508100573784"/>
    <s v="YOM4"/>
    <s v="BM86"/>
    <x v="1"/>
    <m/>
    <x v="4"/>
    <s v="NÃO"/>
    <x v="1"/>
    <m/>
    <s v="X"/>
    <s v="LABORATORIO DE PATOLOGIA"/>
    <s v="33052772 - ADRIANA PAULA FERREIRA"/>
    <n v="10455793"/>
    <x v="321"/>
    <x v="0"/>
    <x v="1"/>
    <s v="REAGENT PROBE TIP(2)"/>
    <n v="200930"/>
    <d v="2020-08-31T00:00:00"/>
    <n v="1"/>
    <x v="4"/>
    <s v="NEW"/>
    <n v="0"/>
    <m/>
    <m/>
  </r>
  <r>
    <x v="6"/>
    <x v="1"/>
    <x v="4"/>
    <n v="467977"/>
    <n v="508100573784"/>
    <s v="YOM4"/>
    <s v="BM86"/>
    <x v="1"/>
    <m/>
    <x v="4"/>
    <m/>
    <x v="1"/>
    <m/>
    <s v="X"/>
    <s v="LABORATORIO DE PATOLOGIA"/>
    <s v="33052772 - ADRIANA PAULA FERREIRA"/>
    <n v="10455793"/>
    <x v="321"/>
    <x v="0"/>
    <x v="1"/>
    <s v="REAGENT PROBE TIP(2)"/>
    <n v="200930"/>
    <d v="2020-08-31T00:00:00"/>
    <n v="1"/>
    <x v="4"/>
    <s v="NEW"/>
    <n v="0"/>
    <m/>
    <m/>
  </r>
  <r>
    <x v="7"/>
    <x v="1"/>
    <x v="5"/>
    <n v="468182"/>
    <n v="508100573925"/>
    <s v="YOM4"/>
    <s v="BM86"/>
    <x v="1"/>
    <m/>
    <x v="4"/>
    <s v="SIM"/>
    <x v="0"/>
    <m/>
    <s v="X"/>
    <s v="DIAGNOSTICOS DA AMERICA S"/>
    <s v="33053466 - JOSE ADECIO LESSA DA SILVA"/>
    <n v="10950983"/>
    <x v="502"/>
    <x v="0"/>
    <x v="0"/>
    <s v="BRACO TRANSFERENCIA ATELLICA"/>
    <n v="200900"/>
    <d v="2020-08-31T00:00:00"/>
    <n v="1"/>
    <x v="4"/>
    <s v="*827297A0013051*"/>
    <n v="0"/>
    <m/>
    <m/>
  </r>
  <r>
    <x v="1"/>
    <x v="1"/>
    <x v="1"/>
    <n v="468203"/>
    <n v="508100573557"/>
    <s v="YOM4"/>
    <s v="BM86"/>
    <x v="0"/>
    <d v="2020-08-31T00:00:00"/>
    <x v="3"/>
    <m/>
    <x v="1"/>
    <m/>
    <s v="X"/>
    <s v="LABORATORIO MEDICO DR."/>
    <s v="33044956 - FILIPE DE JESUS"/>
    <n v="10708460"/>
    <x v="85"/>
    <x v="0"/>
    <x v="1"/>
    <s v="MOTOR ASSY, 10482705, 229MM"/>
    <n v="200877"/>
    <d v="2020-08-31T00:00:00"/>
    <n v="1"/>
    <x v="4"/>
    <s v="NEW"/>
    <n v="0"/>
    <m/>
    <m/>
  </r>
  <r>
    <x v="1"/>
    <x v="1"/>
    <x v="1"/>
    <n v="468204"/>
    <n v="508100573557"/>
    <s v="YOM4"/>
    <s v="BM86"/>
    <x v="0"/>
    <d v="2020-08-31T00:00:00"/>
    <x v="3"/>
    <m/>
    <x v="1"/>
    <m/>
    <m/>
    <s v="LABORATORIO MEDICO DR."/>
    <s v="33044956 - FILIPE DE JESUS"/>
    <n v="10638790"/>
    <x v="503"/>
    <x v="0"/>
    <x v="1"/>
    <s v="PCB - ASSEMBLY PRE-HEATER"/>
    <n v="200877"/>
    <d v="2020-08-31T00:00:00"/>
    <n v="1"/>
    <x v="4"/>
    <s v="NEW"/>
    <n v="0"/>
    <m/>
    <m/>
  </r>
  <r>
    <x v="1"/>
    <x v="1"/>
    <x v="1"/>
    <n v="468205"/>
    <n v="508100573557"/>
    <s v="YOM4"/>
    <s v="BM86"/>
    <x v="0"/>
    <d v="2020-08-31T00:00:00"/>
    <x v="3"/>
    <m/>
    <x v="1"/>
    <m/>
    <s v="X"/>
    <s v="LABORATORIO MEDICO DR."/>
    <s v="33044956 - FILIPE DE JESUS"/>
    <n v="10706420"/>
    <x v="504"/>
    <x v="0"/>
    <x v="1"/>
    <s v="SENSOR ASSY, 10315694, 150MM"/>
    <n v="200877"/>
    <d v="2020-08-31T00:00:00"/>
    <n v="1"/>
    <x v="4"/>
    <s v="NEW"/>
    <n v="0"/>
    <m/>
    <m/>
  </r>
  <r>
    <x v="1"/>
    <x v="1"/>
    <x v="1"/>
    <n v="468206"/>
    <n v="508100573557"/>
    <s v="YOM4"/>
    <s v="BM86"/>
    <x v="0"/>
    <d v="2020-08-31T00:00:00"/>
    <x v="3"/>
    <s v="NÃO"/>
    <x v="1"/>
    <m/>
    <s v="X"/>
    <s v="LABORATORIO MEDICO DR."/>
    <s v="33044956 - FILIPE DE JESUS"/>
    <n v="10476284"/>
    <x v="505"/>
    <x v="0"/>
    <x v="1"/>
    <s v="PCB - CUVETTE GIOB"/>
    <n v="200877"/>
    <d v="2020-08-31T00:00:00"/>
    <n v="1"/>
    <x v="4"/>
    <s v="NEW"/>
    <n v="0"/>
    <m/>
    <m/>
  </r>
  <r>
    <x v="1"/>
    <x v="1"/>
    <x v="1"/>
    <n v="468207"/>
    <n v="508100574023"/>
    <s v="YOM4"/>
    <s v="BM86"/>
    <x v="0"/>
    <d v="2020-08-31T00:00:00"/>
    <x v="3"/>
    <m/>
    <x v="1"/>
    <m/>
    <s v="X"/>
    <s v="LABORATORIO MEDICO DR."/>
    <s v="33044956 - FILIPE DE JESUS"/>
    <n v="10481999"/>
    <x v="506"/>
    <x v="0"/>
    <x v="1"/>
    <s v="PCB ASSY STEPPER LLC"/>
    <n v="200876"/>
    <d v="2020-08-31T00:00:00"/>
    <n v="1"/>
    <x v="4"/>
    <s v="NEW"/>
    <n v="0"/>
    <m/>
    <m/>
  </r>
  <r>
    <x v="1"/>
    <x v="1"/>
    <x v="1"/>
    <n v="468209"/>
    <n v="508100574023"/>
    <s v="YOM4"/>
    <s v="BM86"/>
    <x v="0"/>
    <d v="2020-08-31T00:00:00"/>
    <x v="3"/>
    <m/>
    <x v="1"/>
    <m/>
    <s v="X"/>
    <s v="LABORATORIO MEDICO DR."/>
    <s v="33044956 - FILIPE DE JESUS"/>
    <n v="10336859"/>
    <x v="507"/>
    <x v="0"/>
    <x v="1"/>
    <s v="PLACA IMPRESSA PARA EQUI DE ANAL CLIN"/>
    <n v="200876"/>
    <d v="2020-08-31T00:00:00"/>
    <n v="1"/>
    <x v="4"/>
    <s v="NEW"/>
    <n v="0"/>
    <m/>
    <m/>
  </r>
  <r>
    <x v="2"/>
    <x v="1"/>
    <x v="2"/>
    <n v="468220"/>
    <n v="508100573906"/>
    <s v="YOM4"/>
    <s v="BM86"/>
    <x v="1"/>
    <m/>
    <x v="4"/>
    <s v="NÃO"/>
    <x v="1"/>
    <m/>
    <s v="X"/>
    <s v="CIENTIFICALAB PRODUTOS"/>
    <s v="33090556 - FELIPE BIZIO"/>
    <n v="10488485"/>
    <x v="508"/>
    <x v="0"/>
    <x v="1"/>
    <s v="TRANS. MECH. RPP2 W/PROBE ARM &amp; 12V"/>
    <n v="200884"/>
    <d v="2020-08-31T00:00:00"/>
    <n v="1"/>
    <x v="4"/>
    <s v="SCA1903135-20-2"/>
    <n v="0"/>
    <m/>
    <m/>
  </r>
  <r>
    <x v="1"/>
    <x v="0"/>
    <x v="1"/>
    <n v="468265"/>
    <n v="508100573146"/>
    <s v="YOM4"/>
    <s v="BM86"/>
    <x v="1"/>
    <m/>
    <x v="4"/>
    <s v="SIM"/>
    <x v="0"/>
    <m/>
    <s v="X"/>
    <s v="SONIMED DIAGNOSTICOS LTDA"/>
    <s v="33090412 - WELLINGTON DE LIMA DE LIMA JUNIOR"/>
    <n v="7391886"/>
    <x v="61"/>
    <x v="0"/>
    <x v="0"/>
    <s v="Sensor nivel antena transmisora"/>
    <n v="200902"/>
    <d v="2020-08-31T00:00:00"/>
    <n v="1"/>
    <x v="4"/>
    <s v="NS55261"/>
    <n v="0"/>
    <m/>
    <m/>
  </r>
  <r>
    <x v="1"/>
    <x v="0"/>
    <x v="1"/>
    <n v="468266"/>
    <n v="508100573146"/>
    <s v="YOM4"/>
    <s v="BM86"/>
    <x v="1"/>
    <m/>
    <x v="4"/>
    <m/>
    <x v="0"/>
    <m/>
    <s v="X"/>
    <s v="SONIMED DIAGNOSTICOS LTDA"/>
    <s v="33090412 - WELLINGTON DE LIMA DE LIMA JUNIOR"/>
    <n v="10276813"/>
    <x v="509"/>
    <x v="0"/>
    <x v="0"/>
    <s v="RECEIVER_1,5T D122"/>
    <n v="200902"/>
    <d v="2020-08-31T00:00:00"/>
    <n v="1"/>
    <x v="4"/>
    <s v="N/S-4525"/>
    <n v="0"/>
    <m/>
    <m/>
  </r>
  <r>
    <x v="1"/>
    <x v="0"/>
    <x v="1"/>
    <n v="468267"/>
    <n v="508100573146"/>
    <s v="YOM4"/>
    <s v="BM86"/>
    <x v="1"/>
    <m/>
    <x v="4"/>
    <m/>
    <x v="0"/>
    <m/>
    <s v="X"/>
    <s v="SONIMED DIAGNOSTICOS LTDA"/>
    <s v="33090412 - WELLINGTON DE LIMA DE LIMA JUNIOR"/>
    <n v="10018301"/>
    <x v="510"/>
    <x v="0"/>
    <x v="0"/>
    <s v="Modulator_7T/3T_D101"/>
    <n v="200902"/>
    <d v="2020-08-31T00:00:00"/>
    <n v="1"/>
    <x v="4"/>
    <s v="NS13007"/>
    <n v="0"/>
    <m/>
    <m/>
  </r>
  <r>
    <x v="1"/>
    <x v="0"/>
    <x v="1"/>
    <n v="468268"/>
    <n v="508100573146"/>
    <s v="YOM4"/>
    <s v="BM86"/>
    <x v="1"/>
    <m/>
    <x v="4"/>
    <m/>
    <x v="0"/>
    <m/>
    <s v="X"/>
    <s v="SONIMED DIAGNOSTICOS LTDA"/>
    <s v="33090412 - WELLINGTON DE LIMA DE LIMA JUNIOR"/>
    <n v="10018540"/>
    <x v="511"/>
    <x v="0"/>
    <x v="0"/>
    <s v="PLACA DE CIRCUITO IMPRESSO 7T/3T_D120"/>
    <n v="200902"/>
    <d v="2020-08-31T00:00:00"/>
    <n v="1"/>
    <x v="4"/>
    <s v="N/S-6342"/>
    <n v="0"/>
    <m/>
    <m/>
  </r>
  <r>
    <x v="3"/>
    <x v="0"/>
    <x v="3"/>
    <n v="468275"/>
    <n v="508100573067"/>
    <s v="YOM4"/>
    <s v="BM86"/>
    <x v="1"/>
    <m/>
    <x v="4"/>
    <s v="SIM"/>
    <x v="0"/>
    <m/>
    <s v="X"/>
    <s v="IMAGEM CENTRO DE DIAGNOST"/>
    <s v="33003353 - ALEXANDRE DE OLIVEIRA MOREIRA"/>
    <n v="10500104"/>
    <x v="5"/>
    <x v="1"/>
    <x v="0"/>
    <s v="FERRAMENTA DE TESTES"/>
    <n v="200886"/>
    <d v="2020-08-31T00:00:00"/>
    <n v="1"/>
    <x v="4"/>
    <n v="2109"/>
    <n v="0"/>
    <m/>
    <m/>
  </r>
  <r>
    <x v="3"/>
    <x v="1"/>
    <x v="3"/>
    <n v="468286"/>
    <n v="508100574240"/>
    <s v="YOM4"/>
    <s v="BM86"/>
    <x v="1"/>
    <m/>
    <x v="4"/>
    <s v="SIM"/>
    <x v="0"/>
    <m/>
    <s v="X"/>
    <s v="LABORATORIO MEDICO SANTA"/>
    <s v="33044722 - CARLOS ANDRE DE MELLO"/>
    <n v="10286285"/>
    <x v="512"/>
    <x v="0"/>
    <x v="0"/>
    <s v="UFC ASSY SPARE"/>
    <n v="200904"/>
    <d v="2020-08-31T00:00:00"/>
    <n v="1"/>
    <x v="4"/>
    <s v="NEW"/>
    <n v="0"/>
    <m/>
    <m/>
  </r>
  <r>
    <x v="3"/>
    <x v="1"/>
    <x v="3"/>
    <n v="468287"/>
    <n v="508100574240"/>
    <s v="YOI3"/>
    <s v="BM84"/>
    <x v="1"/>
    <m/>
    <x v="4"/>
    <s v="NÃO"/>
    <x v="1"/>
    <m/>
    <s v="X"/>
    <s v="LABORATORIO MEDICO SANTA"/>
    <s v="33044722 - CARLOS ANDRE DE MELLO"/>
    <n v="10309353"/>
    <x v="513"/>
    <x v="0"/>
    <x v="1"/>
    <s v="VACUSHIELD  PORT 15"/>
    <n v="94857"/>
    <d v="2020-08-31T00:00:00"/>
    <n v="1"/>
    <x v="4"/>
    <s v="N/A"/>
    <n v="0"/>
    <m/>
    <m/>
  </r>
  <r>
    <x v="9"/>
    <x v="0"/>
    <x v="0"/>
    <n v="468292"/>
    <n v="508100574027"/>
    <s v="YOM4"/>
    <s v="BM86"/>
    <x v="1"/>
    <m/>
    <x v="4"/>
    <m/>
    <x v="1"/>
    <m/>
    <s v="X"/>
    <s v="CENTRO DE DIAGNOSTICO E I"/>
    <s v="33090677 - ARTHUR MAIA"/>
    <n v="4818667"/>
    <x v="514"/>
    <x v="1"/>
    <x v="1"/>
    <s v="DC_CONTROL_STAT D451 02 %"/>
    <n v="200928"/>
    <d v="2020-08-31T00:00:00"/>
    <n v="1"/>
    <x v="4"/>
    <s v="N/S-44417"/>
    <n v="0"/>
    <m/>
    <m/>
  </r>
  <r>
    <x v="9"/>
    <x v="0"/>
    <x v="0"/>
    <n v="468293"/>
    <n v="508100574027"/>
    <s v="YOM4"/>
    <s v="BM86"/>
    <x v="1"/>
    <m/>
    <x v="4"/>
    <m/>
    <x v="1"/>
    <m/>
    <s v="X"/>
    <s v="CENTRO DE DIAGNOSTICO E I"/>
    <s v="33090677 - ARTHUR MAIA"/>
    <n v="10645835"/>
    <x v="43"/>
    <x v="0"/>
    <x v="1"/>
    <s v="D1 PCBAFOR NEW SLIO"/>
    <n v="200928"/>
    <d v="2020-08-31T00:00:00"/>
    <n v="1"/>
    <x v="4"/>
    <s v="NEW"/>
    <n v="0"/>
    <m/>
    <m/>
  </r>
  <r>
    <x v="9"/>
    <x v="0"/>
    <x v="0"/>
    <n v="468294"/>
    <n v="508100574027"/>
    <s v="YOM4"/>
    <s v="BM86"/>
    <x v="1"/>
    <m/>
    <x v="4"/>
    <m/>
    <x v="1"/>
    <m/>
    <s v="X"/>
    <s v="CENTRO DE DIAGNOSTICO E I"/>
    <s v="33090677 - ARTHUR MAIA"/>
    <n v="5760504"/>
    <x v="515"/>
    <x v="0"/>
    <x v="1"/>
    <s v="POWER SUPPLY D449 00%"/>
    <n v="200928"/>
    <d v="2020-08-31T00:00:00"/>
    <n v="1"/>
    <x v="4"/>
    <s v="N/S-5633"/>
    <n v="0"/>
    <m/>
    <m/>
  </r>
  <r>
    <x v="9"/>
    <x v="0"/>
    <x v="0"/>
    <n v="468295"/>
    <n v="508100574027"/>
    <s v="YOM4"/>
    <s v="BM86"/>
    <x v="1"/>
    <m/>
    <x v="4"/>
    <m/>
    <x v="1"/>
    <m/>
    <s v="X"/>
    <s v="CENTRO DE DIAGNOSTICO E I"/>
    <s v="33090677 - ARTHUR MAIA"/>
    <n v="7750404"/>
    <x v="516"/>
    <x v="0"/>
    <x v="1"/>
    <s v="SCHUETZ 3RT1016 KPL.MIT HSB+RC   =D="/>
    <n v="200928"/>
    <d v="2020-08-31T00:00:00"/>
    <n v="1"/>
    <x v="4"/>
    <s v="NEW"/>
    <n v="0"/>
    <m/>
    <m/>
  </r>
  <r>
    <x v="9"/>
    <x v="0"/>
    <x v="0"/>
    <n v="468296"/>
    <n v="508100574027"/>
    <s v="YOM4"/>
    <s v="BM86"/>
    <x v="1"/>
    <m/>
    <x v="4"/>
    <s v="NÃO"/>
    <x v="1"/>
    <m/>
    <s v="X"/>
    <s v="CENTRO DE DIAGNOSTICO E I"/>
    <s v="33090677 - ARTHUR MAIA"/>
    <n v="3068475"/>
    <x v="517"/>
    <x v="0"/>
    <x v="1"/>
    <s v="CONTACTOR"/>
    <n v="200928"/>
    <d v="2020-08-31T00:00:00"/>
    <n v="1"/>
    <x v="4"/>
    <s v="NEW"/>
    <n v="0"/>
    <m/>
    <m/>
  </r>
  <r>
    <x v="9"/>
    <x v="0"/>
    <x v="0"/>
    <n v="468297"/>
    <n v="508100574027"/>
    <s v="YOM4"/>
    <s v="BM86"/>
    <x v="1"/>
    <m/>
    <x v="4"/>
    <m/>
    <x v="1"/>
    <m/>
    <s v="X"/>
    <s v="CENTRO DE DIAGNOSTICO E I"/>
    <s v="33090677 - ARTHUR MAIA"/>
    <n v="3069853"/>
    <x v="518"/>
    <x v="0"/>
    <x v="1"/>
    <s v="MÓD.RC F. SCH©TZ 3RT1 AC/DC   =D="/>
    <n v="200928"/>
    <d v="2020-08-31T00:00:00"/>
    <n v="1"/>
    <x v="4"/>
    <s v="NEW"/>
    <n v="0"/>
    <m/>
    <m/>
  </r>
  <r>
    <x v="9"/>
    <x v="0"/>
    <x v="0"/>
    <n v="468298"/>
    <n v="508100574027"/>
    <s v="YOM4"/>
    <s v="BM86"/>
    <x v="1"/>
    <m/>
    <x v="4"/>
    <m/>
    <x v="1"/>
    <m/>
    <s v="X"/>
    <s v="CENTRO DE DIAGNOSTICO E I"/>
    <s v="33090677 - ARTHUR MAIA"/>
    <n v="3069895"/>
    <x v="519"/>
    <x v="0"/>
    <x v="1"/>
    <s v="TIMING RELAIS"/>
    <n v="200928"/>
    <d v="2020-08-31T00:00:00"/>
    <n v="1"/>
    <x v="4"/>
    <s v="NEW"/>
    <n v="0"/>
    <m/>
    <m/>
  </r>
  <r>
    <x v="9"/>
    <x v="0"/>
    <x v="0"/>
    <n v="468299"/>
    <n v="508100574027"/>
    <s v="YOM4"/>
    <s v="BM86"/>
    <x v="1"/>
    <m/>
    <x v="4"/>
    <m/>
    <x v="1"/>
    <m/>
    <s v="X"/>
    <s v="CENTRO DE DIAGNOSTICO E I"/>
    <s v="33090677 - ARTHUR MAIA"/>
    <n v="7750396"/>
    <x v="520"/>
    <x v="0"/>
    <x v="1"/>
    <s v="Contactor 3RT1044 KPL.MIT HSB+RC"/>
    <n v="200928"/>
    <d v="2020-08-31T00:00:00"/>
    <n v="1"/>
    <x v="4"/>
    <s v="NEW"/>
    <n v="0"/>
    <m/>
    <m/>
  </r>
  <r>
    <x v="10"/>
    <x v="1"/>
    <x v="5"/>
    <n v="468312"/>
    <n v="508100574199"/>
    <s v="YOM4"/>
    <s v="BM86"/>
    <x v="1"/>
    <m/>
    <x v="4"/>
    <s v="SIM"/>
    <x v="0"/>
    <m/>
    <s v="X"/>
    <s v="DIAGNOSTICOS DA AMERICA S"/>
    <s v="33047767 - WAGNER RONDON COELHO DA SILVA"/>
    <n v="10457312"/>
    <x v="57"/>
    <x v="0"/>
    <x v="0"/>
    <s v="501 DIMN RXL VCCM PMP"/>
    <n v="200897"/>
    <d v="2020-08-31T00:00:00"/>
    <n v="1"/>
    <x v="4"/>
    <s v="NEW"/>
    <n v="0"/>
    <m/>
    <m/>
  </r>
  <r>
    <x v="10"/>
    <x v="1"/>
    <x v="5"/>
    <n v="468313"/>
    <n v="508100574199"/>
    <s v="YOM4"/>
    <s v="BM86"/>
    <x v="1"/>
    <m/>
    <x v="4"/>
    <m/>
    <x v="1"/>
    <m/>
    <s v="X"/>
    <s v="DIAGNOSTICOS DA AMERICA S"/>
    <s v="33047767 - WAGNER RONDON COELHO DA SILVA"/>
    <n v="10457810"/>
    <x v="521"/>
    <x v="0"/>
    <x v="1"/>
    <s v="WASTE PUMP ASSY"/>
    <n v="200897"/>
    <d v="2020-08-31T00:00:00"/>
    <n v="1"/>
    <x v="4"/>
    <s v="NEW"/>
    <n v="0"/>
    <m/>
    <m/>
  </r>
  <r>
    <x v="7"/>
    <x v="1"/>
    <x v="5"/>
    <n v="468317"/>
    <n v="508100574271"/>
    <s v="YOI3"/>
    <s v="BM84"/>
    <x v="1"/>
    <m/>
    <x v="4"/>
    <s v="NÃO"/>
    <x v="1"/>
    <m/>
    <s v="X"/>
    <s v="DIAGNOSTICOS DA AMERICA S"/>
    <s v="33090741 - SILAS MARINHO"/>
    <n v="11085866"/>
    <x v="522"/>
    <x v="0"/>
    <x v="1"/>
    <s v="SP Y1 AND Y2 AXIS MOTOR ASSY KIT"/>
    <n v="94855"/>
    <d v="2020-08-31T00:00:00"/>
    <n v="1"/>
    <x v="4"/>
    <s v="N/A"/>
    <n v="0"/>
    <m/>
    <m/>
  </r>
  <r>
    <x v="7"/>
    <x v="1"/>
    <x v="5"/>
    <n v="468318"/>
    <n v="508100574271"/>
    <s v="YOM4"/>
    <s v="BM86"/>
    <x v="1"/>
    <m/>
    <x v="4"/>
    <s v="SIM"/>
    <x v="0"/>
    <m/>
    <s v="X"/>
    <s v="DIAGNOSTICOS DA AMERICA S"/>
    <s v="33090741 - SILAS MARINHO"/>
    <n v="11085751"/>
    <x v="523"/>
    <x v="0"/>
    <x v="0"/>
    <s v="SP X AND Z AXES GANTRY ASSY"/>
    <n v="200901"/>
    <d v="2020-08-31T00:00:00"/>
    <n v="1"/>
    <x v="4"/>
    <s v="NEW"/>
    <n v="0"/>
    <m/>
    <m/>
  </r>
  <r>
    <x v="6"/>
    <x v="1"/>
    <x v="4"/>
    <n v="468325"/>
    <n v="508100574124"/>
    <s v="YOM4"/>
    <s v="BM86"/>
    <x v="1"/>
    <m/>
    <x v="4"/>
    <s v="NÃO"/>
    <x v="1"/>
    <m/>
    <s v="X"/>
    <s v="INSTITUTO HERMES PARDINI"/>
    <s v="33090399 - ELIAS FELICIO"/>
    <n v="11154357"/>
    <x v="524"/>
    <x v="0"/>
    <x v="1"/>
    <s v="PISTÃO ELEVADOR DE TUBOS  (IMM2000XPi)"/>
    <n v="200895"/>
    <d v="2020-08-31T00:00:00"/>
    <n v="1"/>
    <x v="4"/>
    <s v="NEW"/>
    <n v="0"/>
    <m/>
    <m/>
  </r>
  <r>
    <x v="10"/>
    <x v="1"/>
    <x v="5"/>
    <n v="468332"/>
    <n v="508100570897"/>
    <s v="YOM4"/>
    <s v="BM86"/>
    <x v="1"/>
    <m/>
    <x v="4"/>
    <s v="SIM"/>
    <x v="0"/>
    <m/>
    <s v="X"/>
    <s v="LABORATORIO CLEMENTINO FR"/>
    <s v="33051798 - MAURICI FERREIRA DE ABREU"/>
    <n v="10286285"/>
    <x v="512"/>
    <x v="0"/>
    <x v="0"/>
    <s v="UFC ASSY SPARE"/>
    <n v="200899"/>
    <d v="2020-08-31T00:00:00"/>
    <n v="1"/>
    <x v="4"/>
    <s v="NEW"/>
    <n v="0"/>
    <m/>
    <m/>
  </r>
  <r>
    <x v="10"/>
    <x v="1"/>
    <x v="5"/>
    <n v="468333"/>
    <n v="508100570897"/>
    <s v="YOM4"/>
    <s v="BM86"/>
    <x v="1"/>
    <m/>
    <x v="4"/>
    <m/>
    <x v="1"/>
    <m/>
    <s v="X"/>
    <s v="LABORATORIO CLEMENTINO FR"/>
    <s v="33051798 - MAURICI FERREIRA DE ABREU"/>
    <n v="11221816"/>
    <x v="525"/>
    <x v="0"/>
    <x v="1"/>
    <n v="11221816"/>
    <n v="200899"/>
    <d v="2020-08-31T00:00:00"/>
    <n v="1"/>
    <x v="4"/>
    <s v="NEW"/>
    <n v="0"/>
    <m/>
    <m/>
  </r>
  <r>
    <x v="7"/>
    <x v="0"/>
    <x v="5"/>
    <n v="468334"/>
    <n v="508100573722"/>
    <s v="YOM4"/>
    <s v="BM86"/>
    <x v="1"/>
    <m/>
    <x v="4"/>
    <m/>
    <x v="1"/>
    <m/>
    <s v="X"/>
    <s v="ONDINA SERVICOS DE DIAGNO"/>
    <s v="33090342 - JACKSON DA CUNHA SANTOS FILHO"/>
    <n v="10499060"/>
    <x v="526"/>
    <x v="0"/>
    <x v="1"/>
    <s v="Caja conexión de 011 Fase 2"/>
    <n v="200906"/>
    <d v="2020-08-31T00:00:00"/>
    <n v="1"/>
    <x v="4"/>
    <s v="NS1698"/>
    <n v="0"/>
    <m/>
    <m/>
  </r>
  <r>
    <x v="5"/>
    <x v="0"/>
    <x v="4"/>
    <n v="468335"/>
    <n v="508100574358"/>
    <s v="YOM4"/>
    <s v="BM86"/>
    <x v="1"/>
    <m/>
    <x v="4"/>
    <s v="NÃO"/>
    <x v="1"/>
    <m/>
    <s v="X"/>
    <s v="INSTITUTO HERMES PARDINI"/>
    <s v="33032801 - MARCELO NASCIMENTO ALEIXO"/>
    <n v="8721511"/>
    <x v="304"/>
    <x v="0"/>
    <x v="1"/>
    <s v="ASM HVM HIGH VOLTAGE MODULE"/>
    <n v="200903"/>
    <d v="2020-08-31T00:00:00"/>
    <n v="1"/>
    <x v="4"/>
    <s v="NEW"/>
    <n v="0"/>
    <m/>
    <m/>
  </r>
  <r>
    <x v="5"/>
    <x v="0"/>
    <x v="4"/>
    <n v="468336"/>
    <n v="508100574358"/>
    <s v="YOM4"/>
    <s v="BM86"/>
    <x v="1"/>
    <m/>
    <x v="4"/>
    <m/>
    <x v="1"/>
    <m/>
    <s v="X"/>
    <s v="INSTITUTO HERMES PARDINI"/>
    <s v="33032801 - MARCELO NASCIMENTO ALEIXO"/>
    <n v="11007386"/>
    <x v="303"/>
    <x v="0"/>
    <x v="1"/>
    <s v="PWR SUP FS DET +/-5V, +/-12V"/>
    <n v="200903"/>
    <d v="2020-08-31T00:00:00"/>
    <n v="1"/>
    <x v="4"/>
    <s v="NEW"/>
    <n v="0"/>
    <m/>
    <m/>
  </r>
  <r>
    <x v="5"/>
    <x v="0"/>
    <x v="4"/>
    <n v="468337"/>
    <n v="508100574358"/>
    <s v="YOM4"/>
    <s v="BM86"/>
    <x v="1"/>
    <m/>
    <x v="4"/>
    <m/>
    <x v="0"/>
    <m/>
    <s v="X"/>
    <s v="INSTITUTO HERMES PARDINI"/>
    <s v="33032801 - MARCELO NASCIMENTO ALEIXO"/>
    <n v="10522533"/>
    <x v="302"/>
    <x v="0"/>
    <x v="0"/>
    <s v="FRU: REPUESTO AEB (RoHS)"/>
    <n v="200903"/>
    <d v="2020-08-31T00:00:00"/>
    <n v="1"/>
    <x v="4"/>
    <s v="NEW"/>
    <n v="0"/>
    <m/>
    <m/>
  </r>
  <r>
    <x v="9"/>
    <x v="0"/>
    <x v="0"/>
    <n v="468342"/>
    <n v="508100574027"/>
    <s v="YOM4"/>
    <s v="BM86"/>
    <x v="1"/>
    <m/>
    <x v="4"/>
    <m/>
    <x v="1"/>
    <m/>
    <s v="X"/>
    <s v="CENTRO DE DIAGNOSTICO E I"/>
    <s v="33090677 - ARTHUR MAIA"/>
    <n v="3068483"/>
    <x v="527"/>
    <x v="0"/>
    <x v="1"/>
    <s v="TRANSF.TRIFÁSIC 3x400V/3x235V 800VA"/>
    <n v="200928"/>
    <d v="2020-08-31T00:00:00"/>
    <n v="1"/>
    <x v="4"/>
    <s v="*SJTA18271796004*"/>
    <n v="0"/>
    <m/>
    <m/>
  </r>
  <r>
    <x v="9"/>
    <x v="0"/>
    <x v="0"/>
    <n v="468343"/>
    <n v="508100574027"/>
    <s v="YOM4"/>
    <s v="BM86"/>
    <x v="1"/>
    <m/>
    <x v="4"/>
    <m/>
    <x v="1"/>
    <m/>
    <s v="X"/>
    <s v="CENTRO DE DIAGNOSTICO E I"/>
    <s v="33090677 - ARTHUR MAIA"/>
    <n v="7751142"/>
    <x v="528"/>
    <x v="0"/>
    <x v="1"/>
    <s v="SICH 6.3X32 8A T 250V"/>
    <n v="200928"/>
    <d v="2020-08-31T00:00:00"/>
    <n v="1"/>
    <x v="4"/>
    <s v="NEW"/>
    <n v="0"/>
    <m/>
    <m/>
  </r>
  <r>
    <x v="9"/>
    <x v="0"/>
    <x v="0"/>
    <n v="468344"/>
    <n v="508100574027"/>
    <s v="YOM4"/>
    <s v="BM86"/>
    <x v="1"/>
    <m/>
    <x v="4"/>
    <m/>
    <x v="1"/>
    <m/>
    <s v="X"/>
    <s v="CENTRO DE DIAGNOSTICO E I"/>
    <s v="33090677 - ARTHUR MAIA"/>
    <n v="7751142"/>
    <x v="528"/>
    <x v="0"/>
    <x v="1"/>
    <s v="SICH 6.3X32 8A T 250V"/>
    <n v="200928"/>
    <d v="2020-08-31T00:00:00"/>
    <n v="1"/>
    <x v="4"/>
    <s v="NEW"/>
    <n v="0"/>
    <m/>
    <m/>
  </r>
  <r>
    <x v="9"/>
    <x v="0"/>
    <x v="0"/>
    <n v="468349"/>
    <n v="508100546174"/>
    <s v="YOM4"/>
    <s v="BM86"/>
    <x v="1"/>
    <m/>
    <x v="4"/>
    <s v="SIM"/>
    <x v="0"/>
    <m/>
    <s v="X"/>
    <s v="PRONIL CASA DE SAUDE E PR"/>
    <s v="33054351 - JOAO CAMILO DA SILVA JUNIOR"/>
    <n v="5534776"/>
    <x v="375"/>
    <x v="0"/>
    <x v="4"/>
    <n v="5534776"/>
    <n v="200922"/>
    <d v="2020-08-31T00:00:00"/>
    <n v="1"/>
    <x v="4"/>
    <s v="NS617242074"/>
    <n v="0"/>
    <m/>
    <m/>
  </r>
  <r>
    <x v="7"/>
    <x v="0"/>
    <x v="5"/>
    <n v="468350"/>
    <n v="508100573722"/>
    <s v="YOM4"/>
    <s v="BM86"/>
    <x v="1"/>
    <m/>
    <x v="4"/>
    <m/>
    <x v="0"/>
    <m/>
    <s v="X"/>
    <s v="ONDINA SERVICOS DE DIAGNO"/>
    <s v="33090342 - JACKSON DA CUNHA SANTOS FILHO"/>
    <n v="10498864"/>
    <x v="529"/>
    <x v="0"/>
    <x v="0"/>
    <n v="10498864"/>
    <n v="200906"/>
    <d v="2020-08-31T00:00:00"/>
    <n v="1"/>
    <x v="4"/>
    <s v="NS5425"/>
    <n v="0"/>
    <m/>
    <m/>
  </r>
  <r>
    <x v="7"/>
    <x v="0"/>
    <x v="5"/>
    <n v="468351"/>
    <n v="508100573722"/>
    <s v="YOM4"/>
    <s v="BM86"/>
    <x v="1"/>
    <m/>
    <x v="4"/>
    <s v="NÃO"/>
    <x v="1"/>
    <m/>
    <s v="X"/>
    <s v="ONDINA SERVICOS DE DIAGNO"/>
    <s v="33090342 - JACKSON DA CUNHA SANTOS FILHO"/>
    <n v="10131487"/>
    <x v="418"/>
    <x v="0"/>
    <x v="1"/>
    <s v="Body-Matrix A60"/>
    <n v="200906"/>
    <d v="2020-08-31T00:00:00"/>
    <n v="1"/>
    <x v="4"/>
    <s v="NS5988"/>
    <n v="0"/>
    <m/>
    <m/>
  </r>
  <r>
    <x v="7"/>
    <x v="0"/>
    <x v="5"/>
    <n v="468352"/>
    <n v="508100573722"/>
    <s v="YOM4"/>
    <s v="BM86"/>
    <x v="1"/>
    <m/>
    <x v="4"/>
    <m/>
    <x v="1"/>
    <m/>
    <s v="X"/>
    <s v="ONDINA SERVICOS DE DIAGNO"/>
    <s v="33090342 - JACKSON DA CUNHA SANTOS FILHO"/>
    <n v="10131487"/>
    <x v="418"/>
    <x v="0"/>
    <x v="1"/>
    <s v="Body-Matrix A60"/>
    <n v="200906"/>
    <d v="2020-08-31T00:00:00"/>
    <n v="1"/>
    <x v="4"/>
    <s v="NS5987"/>
    <n v="0"/>
    <m/>
    <m/>
  </r>
  <r>
    <x v="6"/>
    <x v="0"/>
    <x v="4"/>
    <n v="468363"/>
    <n v="508100565956"/>
    <s v="YOM4"/>
    <s v="BM86"/>
    <x v="1"/>
    <m/>
    <x v="4"/>
    <m/>
    <x v="1"/>
    <m/>
    <s v="X"/>
    <s v="DOPSOM SERVICO MEDICO DE"/>
    <s v="33834951 - Matos da Silva Gustavo"/>
    <n v="11268442"/>
    <x v="530"/>
    <x v="0"/>
    <x v="1"/>
    <s v="Power Supply Unit Output Module"/>
    <n v="200919"/>
    <d v="2020-08-31T00:00:00"/>
    <n v="1"/>
    <x v="4"/>
    <s v="S190137"/>
    <n v="0"/>
    <m/>
    <m/>
  </r>
  <r>
    <x v="6"/>
    <x v="0"/>
    <x v="4"/>
    <n v="468364"/>
    <n v="508100565956"/>
    <s v="YOM4"/>
    <s v="BM86"/>
    <x v="1"/>
    <m/>
    <x v="4"/>
    <s v="SIM"/>
    <x v="0"/>
    <m/>
    <s v="X"/>
    <s v="DOPSOM SERVICO MEDICO DE"/>
    <s v="33834951 - Matos da Silva Gustavo"/>
    <n v="11268441"/>
    <x v="531"/>
    <x v="0"/>
    <x v="0"/>
    <s v="Power Supply Unit"/>
    <n v="200919"/>
    <d v="2020-08-31T00:00:00"/>
    <n v="1"/>
    <x v="4"/>
    <n v="200162"/>
    <n v="0"/>
    <m/>
    <m/>
  </r>
  <r>
    <x v="5"/>
    <x v="0"/>
    <x v="4"/>
    <n v="468370"/>
    <n v="508100574420"/>
    <s v="YOM4"/>
    <s v="BM86"/>
    <x v="1"/>
    <m/>
    <x v="4"/>
    <s v="SIM"/>
    <x v="0"/>
    <m/>
    <s v="X"/>
    <s v="SOM DIAGNOSTICOS LTDA."/>
    <s v="33032855 - EDSON FERREIRA RIBEIRO"/>
    <n v="4354101"/>
    <x v="532"/>
    <x v="0"/>
    <x v="0"/>
    <s v="ASM ROTATION AMPLIF."/>
    <n v="200918"/>
    <d v="2020-08-31T00:00:00"/>
    <n v="1"/>
    <x v="4"/>
    <s v="NEW"/>
    <n v="0"/>
    <m/>
    <m/>
  </r>
  <r>
    <x v="6"/>
    <x v="1"/>
    <x v="4"/>
    <n v="468377"/>
    <n v="508100574214"/>
    <s v="YOM4"/>
    <s v="BM86"/>
    <x v="1"/>
    <m/>
    <x v="4"/>
    <s v="NÃO"/>
    <x v="1"/>
    <m/>
    <s v="X"/>
    <s v="INSTITUTO HERMES PARDINI"/>
    <s v="33090744 - HELTON DE JESUS"/>
    <n v="11085860"/>
    <x v="533"/>
    <x v="0"/>
    <x v="1"/>
    <s v="SP O-RING KIT SH GRIPPER PACK OF 4"/>
    <n v="200920"/>
    <d v="2020-08-31T00:00:00"/>
    <n v="1"/>
    <x v="4"/>
    <s v="NEW"/>
    <n v="0"/>
    <m/>
    <m/>
  </r>
  <r>
    <x v="11"/>
    <x v="1"/>
    <x v="3"/>
    <n v="468382"/>
    <n v="508100574439"/>
    <s v="YOM4"/>
    <s v="BM86"/>
    <x v="1"/>
    <m/>
    <x v="4"/>
    <s v="NÃO"/>
    <x v="1"/>
    <m/>
    <s v="X"/>
    <s v="DB - MEDICINA DIAGNOSTICA"/>
    <s v="33044788 - LUIS HENRIQUE GOMES TOLEDO"/>
    <n v="10455793"/>
    <x v="321"/>
    <x v="0"/>
    <x v="1"/>
    <s v="REAGENT PROBE TIP(2)"/>
    <n v="200915"/>
    <d v="2020-08-31T00:00:00"/>
    <n v="1"/>
    <x v="4"/>
    <s v="NEW"/>
    <n v="0"/>
    <m/>
    <m/>
  </r>
  <r>
    <x v="11"/>
    <x v="1"/>
    <x v="3"/>
    <n v="468383"/>
    <n v="508100574439"/>
    <s v="YOM4"/>
    <s v="BM86"/>
    <x v="1"/>
    <m/>
    <x v="4"/>
    <m/>
    <x v="1"/>
    <m/>
    <s v="X"/>
    <s v="DB - MEDICINA DIAGNOSTICA"/>
    <s v="33044788 - LUIS HENRIQUE GOMES TOLEDO"/>
    <n v="10455793"/>
    <x v="321"/>
    <x v="0"/>
    <x v="1"/>
    <s v="REAGENT PROBE TIP(2)"/>
    <n v="200915"/>
    <d v="2020-08-31T00:00:00"/>
    <n v="1"/>
    <x v="4"/>
    <s v="NEW"/>
    <n v="0"/>
    <m/>
    <m/>
  </r>
  <r>
    <x v="9"/>
    <x v="0"/>
    <x v="0"/>
    <n v="468403"/>
    <n v="508100573186"/>
    <s v="YOM4"/>
    <s v="BM86"/>
    <x v="1"/>
    <m/>
    <x v="4"/>
    <s v="NÃO"/>
    <x v="1"/>
    <m/>
    <s v="X"/>
    <s v="PRONIL CASA DE SAUDE E PR"/>
    <s v="33054351 - JOAO CAMILO DA SILVA JUNIOR"/>
    <n v="10662542"/>
    <x v="534"/>
    <x v="0"/>
    <x v="1"/>
    <s v="control box"/>
    <n v="200923"/>
    <d v="2020-08-31T00:00:00"/>
    <n v="1"/>
    <x v="4"/>
    <s v="S3514"/>
    <n v="0"/>
    <m/>
    <m/>
  </r>
  <r>
    <x v="9"/>
    <x v="0"/>
    <x v="0"/>
    <n v="468405"/>
    <n v="508100573187"/>
    <s v="YOM4"/>
    <s v="BM86"/>
    <x v="1"/>
    <m/>
    <x v="4"/>
    <s v="NÃO"/>
    <x v="1"/>
    <m/>
    <s v="X"/>
    <s v="PRONIL CASA DE SAUDE E PR"/>
    <s v="33054351 - JOAO CAMILO DA SILVA JUNIOR"/>
    <n v="10355842"/>
    <x v="535"/>
    <x v="0"/>
    <x v="1"/>
    <s v="Gas Spring"/>
    <n v="200924"/>
    <d v="2020-08-31T00:00:00"/>
    <n v="1"/>
    <x v="4"/>
    <s v="NEW"/>
    <n v="0"/>
    <m/>
    <m/>
  </r>
  <r>
    <x v="6"/>
    <x v="0"/>
    <x v="4"/>
    <n v="468406"/>
    <n v="508100567705"/>
    <s v="YOM4"/>
    <s v="BM86"/>
    <x v="1"/>
    <m/>
    <x v="4"/>
    <s v="NÃO"/>
    <x v="1"/>
    <m/>
    <s v="X"/>
    <s v="HOSPITAL VERA CRUZ SA."/>
    <s v="33012691 - ARTUR JOSE BORGES PEREIRA"/>
    <n v="10276845"/>
    <x v="536"/>
    <x v="0"/>
    <x v="1"/>
    <s v="Platina antena 2,4 GHz"/>
    <n v="200929"/>
    <d v="2020-08-31T00:00:00"/>
    <n v="1"/>
    <x v="4"/>
    <s v="NEW"/>
    <n v="0"/>
    <m/>
    <m/>
  </r>
  <r>
    <x v="12"/>
    <x v="2"/>
    <x v="6"/>
    <m/>
    <m/>
    <m/>
    <m/>
    <x v="3"/>
    <m/>
    <x v="5"/>
    <m/>
    <x v="2"/>
    <m/>
    <m/>
    <m/>
    <m/>
    <m/>
    <x v="537"/>
    <x v="2"/>
    <x v="5"/>
    <m/>
    <m/>
    <m/>
    <m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162C1-B738-48A9-A743-4D39A81FD32A}" name="Tabela dinâmica2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5">
  <location ref="G1:R689" firstHeaderRow="0" firstDataRow="1" firstDataCol="10"/>
  <pivotFields count="29">
    <pivotField axis="axisRow" compact="0" outline="0" showAll="0" defaultSubtotal="0">
      <items count="17">
        <item x="8"/>
        <item x="6"/>
        <item x="10"/>
        <item x="0"/>
        <item x="11"/>
        <item x="2"/>
        <item x="1"/>
        <item x="5"/>
        <item x="7"/>
        <item x="9"/>
        <item x="3"/>
        <item x="4"/>
        <item x="12"/>
        <item m="1" x="16"/>
        <item m="1" x="15"/>
        <item m="1" x="14"/>
        <item m="1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">
        <item x="1"/>
        <item x="4"/>
        <item x="5"/>
        <item x="0"/>
        <item x="3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3"/>
        <item m="1"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3"/>
        <item x="4"/>
        <item x="1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000">
        <item m="1" x="7283"/>
        <item m="1" x="2404"/>
        <item m="1" x="7035"/>
        <item m="1" x="6014"/>
        <item m="1" x="3963"/>
        <item m="1" x="2962"/>
        <item m="1" x="6562"/>
        <item m="1" x="6214"/>
        <item m="1" x="3162"/>
        <item m="1" x="1504"/>
        <item m="1" x="4566"/>
        <item m="1" x="2604"/>
        <item m="1" x="591"/>
        <item m="1" x="941"/>
        <item m="1" x="7902"/>
        <item m="1" x="7966"/>
        <item m="1" x="1330"/>
        <item m="1" x="1809"/>
        <item m="1" x="1436"/>
        <item m="1" x="3798"/>
        <item m="1" x="6443"/>
        <item m="1" x="3964"/>
        <item m="1" x="4158"/>
        <item m="1" x="5011"/>
        <item m="1" x="7215"/>
        <item m="1" x="3007"/>
        <item m="1" x="2036"/>
        <item m="1" x="1231"/>
        <item m="1" x="3897"/>
        <item m="1" x="7129"/>
        <item m="1" x="4281"/>
        <item m="1" x="5086"/>
        <item m="1" x="4898"/>
        <item m="1" x="2592"/>
        <item m="1" x="6502"/>
        <item m="1" x="3673"/>
        <item m="1" x="1223"/>
        <item m="1" x="1955"/>
        <item m="1" x="6409"/>
        <item m="1" x="2895"/>
        <item m="1" x="862"/>
        <item m="1" x="4105"/>
        <item m="1" x="2817"/>
        <item m="1" x="7368"/>
        <item m="1" x="1465"/>
        <item x="313"/>
        <item m="1" x="3208"/>
        <item m="1" x="1860"/>
        <item m="1" x="5196"/>
        <item m="1" x="4721"/>
        <item m="1" x="3102"/>
        <item m="1" x="1930"/>
        <item m="1" x="7029"/>
        <item m="1" x="3516"/>
        <item m="1" x="5330"/>
        <item m="1" x="4599"/>
        <item m="1" x="6514"/>
        <item m="1" x="7938"/>
        <item m="1" x="5209"/>
        <item m="1" x="7882"/>
        <item m="1" x="5880"/>
        <item m="1" x="1489"/>
        <item m="1" x="4975"/>
        <item m="1" x="6885"/>
        <item m="1" x="4218"/>
        <item m="1" x="2761"/>
        <item m="1" x="910"/>
        <item m="1" x="7140"/>
        <item m="1" x="4576"/>
        <item m="1" x="1284"/>
        <item m="1" x="3979"/>
        <item m="1" x="2998"/>
        <item m="1" x="4326"/>
        <item m="1" x="5768"/>
        <item m="1" x="4401"/>
        <item m="1" x="3364"/>
        <item m="1" x="3147"/>
        <item m="1" x="1466"/>
        <item m="1" x="4163"/>
        <item m="1" x="5639"/>
        <item m="1" x="7009"/>
        <item m="1" x="1138"/>
        <item m="1" x="4019"/>
        <item m="1" x="974"/>
        <item m="1" x="4736"/>
        <item x="348"/>
        <item m="1" x="2013"/>
        <item m="1" x="3977"/>
        <item m="1" x="6210"/>
        <item m="1" x="5384"/>
        <item m="1" x="4198"/>
        <item m="1" x="2650"/>
        <item m="1" x="6147"/>
        <item m="1" x="5281"/>
        <item m="1" x="5675"/>
        <item m="1" x="4803"/>
        <item m="1" x="6292"/>
        <item m="1" x="2619"/>
        <item m="1" x="6639"/>
        <item m="1" x="4535"/>
        <item m="1" x="3563"/>
        <item m="1" x="5184"/>
        <item m="1" x="5100"/>
        <item m="1" x="1550"/>
        <item m="1" x="4635"/>
        <item m="1" x="4461"/>
        <item m="1" x="3615"/>
        <item m="1" x="1643"/>
        <item m="1" x="3227"/>
        <item m="1" x="7020"/>
        <item m="1" x="2298"/>
        <item m="1" x="3551"/>
        <item m="1" x="4193"/>
        <item m="1" x="2841"/>
        <item m="1" x="6217"/>
        <item m="1" x="4004"/>
        <item m="1" x="7877"/>
        <item m="1" x="7572"/>
        <item m="1" x="1490"/>
        <item m="1" x="5133"/>
        <item m="1" x="2818"/>
        <item m="1" x="2473"/>
        <item m="1" x="3322"/>
        <item m="1" x="3674"/>
        <item m="1" x="7194"/>
        <item m="1" x="3825"/>
        <item m="1" x="6281"/>
        <item m="1" x="975"/>
        <item m="1" x="2831"/>
        <item m="1" x="3662"/>
        <item m="1" x="7006"/>
        <item m="1" x="7834"/>
        <item m="1" x="548"/>
        <item m="1" x="7921"/>
        <item m="1" x="2709"/>
        <item m="1" x="6155"/>
        <item m="1" x="1047"/>
        <item m="1" x="1964"/>
        <item m="1" x="3485"/>
        <item m="1" x="6381"/>
        <item m="1" x="3804"/>
        <item m="1" x="7895"/>
        <item m="1" x="2579"/>
        <item m="1" x="1308"/>
        <item m="1" x="5317"/>
        <item m="1" x="6860"/>
        <item m="1" x="4663"/>
        <item m="1" x="4505"/>
        <item m="1" x="1893"/>
        <item m="1" x="690"/>
        <item m="1" x="4072"/>
        <item m="1" x="6652"/>
        <item m="1" x="5630"/>
        <item m="1" x="7152"/>
        <item m="1" x="7318"/>
        <item m="1" x="2074"/>
        <item m="1" x="7440"/>
        <item m="1" x="1209"/>
        <item m="1" x="4123"/>
        <item m="1" x="991"/>
        <item m="1" x="7230"/>
        <item m="1" x="3506"/>
        <item m="1" x="6049"/>
        <item m="1" x="2564"/>
        <item m="1" x="5888"/>
        <item m="1" x="1494"/>
        <item m="1" x="2910"/>
        <item m="1" x="5022"/>
        <item m="1" x="3373"/>
        <item m="1" x="1044"/>
        <item m="1" x="2234"/>
        <item m="1" x="3415"/>
        <item m="1" x="3663"/>
        <item m="1" x="5421"/>
        <item m="1" x="4250"/>
        <item m="1" x="7174"/>
        <item m="1" x="3265"/>
        <item m="1" x="6306"/>
        <item m="1" x="7487"/>
        <item m="1" x="6744"/>
        <item m="1" x="1158"/>
        <item m="1" x="1482"/>
        <item m="1" x="6866"/>
        <item m="1" x="5169"/>
        <item m="1" x="5493"/>
        <item m="1" x="3157"/>
        <item m="1" x="4668"/>
        <item m="1" x="1027"/>
        <item m="1" x="6141"/>
        <item m="1" x="2795"/>
        <item m="1" x="4393"/>
        <item m="1" x="1182"/>
        <item m="1" x="3956"/>
        <item m="1" x="4545"/>
        <item m="1" x="6769"/>
        <item m="1" x="987"/>
        <item m="1" x="6102"/>
        <item m="1" x="5589"/>
        <item m="1" x="1096"/>
        <item m="1" x="6333"/>
        <item m="1" x="7251"/>
        <item m="1" x="3794"/>
        <item m="1" x="5135"/>
        <item m="1" x="5403"/>
        <item m="1" x="7400"/>
        <item m="1" x="1986"/>
        <item m="1" x="7793"/>
        <item m="1" x="1981"/>
        <item m="1" x="5643"/>
        <item m="1" x="5433"/>
        <item m="1" x="2693"/>
        <item m="1" x="6194"/>
        <item m="1" x="1117"/>
        <item m="1" x="5486"/>
        <item m="1" x="3230"/>
        <item m="1" x="2315"/>
        <item m="1" x="4551"/>
        <item m="1" x="1861"/>
        <item m="1" x="1862"/>
        <item m="1" x="3315"/>
        <item m="1" x="4517"/>
        <item m="1" x="919"/>
        <item m="1" x="7956"/>
        <item m="1" x="3231"/>
        <item m="1" x="5707"/>
        <item m="1" x="5859"/>
        <item m="1" x="4639"/>
        <item m="1" x="3444"/>
        <item m="1" x="2680"/>
        <item m="1" x="6600"/>
        <item m="1" x="2943"/>
        <item m="1" x="6078"/>
        <item m="1" x="568"/>
        <item m="1" x="3554"/>
        <item m="1" x="4968"/>
        <item m="1" x="902"/>
        <item m="1" x="684"/>
        <item m="1" x="2911"/>
        <item m="1" x="7454"/>
        <item m="1" x="5259"/>
        <item m="1" x="2614"/>
        <item m="1" x="7285"/>
        <item m="1" x="6249"/>
        <item m="1" x="5692"/>
        <item m="1" x="6611"/>
        <item m="1" x="3878"/>
        <item m="1" x="1141"/>
        <item m="1" x="1447"/>
        <item m="1" x="5865"/>
        <item m="1" x="1694"/>
        <item m="1" x="2199"/>
        <item m="1" x="7085"/>
        <item m="1" x="751"/>
        <item m="1" x="4791"/>
        <item m="1" x="3748"/>
        <item m="1" x="7656"/>
        <item m="1" x="3535"/>
        <item m="1" x="4971"/>
        <item m="1" x="1011"/>
        <item m="1" x="3582"/>
        <item m="1" x="4448"/>
        <item m="1" x="2477"/>
        <item m="1" x="7267"/>
        <item m="1" x="6522"/>
        <item m="1" x="5907"/>
        <item m="1" x="5073"/>
        <item m="1" x="4830"/>
        <item m="1" x="3495"/>
        <item m="1" x="2023"/>
        <item m="1" x="1965"/>
        <item m="1" x="5155"/>
        <item m="1" x="4682"/>
        <item m="1" x="4179"/>
        <item m="1" x="4718"/>
        <item m="1" x="7256"/>
        <item m="1" x="5563"/>
        <item m="1" x="1975"/>
        <item m="1" x="2918"/>
        <item m="1" x="988"/>
        <item m="1" x="4856"/>
        <item m="1" x="6628"/>
        <item m="1" x="7562"/>
        <item m="1" x="2889"/>
        <item m="1" x="4164"/>
        <item m="1" x="6781"/>
        <item m="1" x="2553"/>
        <item m="1" x="4787"/>
        <item m="1" x="7594"/>
        <item m="1" x="1538"/>
        <item m="1" x="2060"/>
        <item m="1" x="2682"/>
        <item m="1" x="7423"/>
        <item m="1" x="5272"/>
        <item m="1" x="768"/>
        <item m="1" x="4995"/>
        <item m="1" x="2944"/>
        <item m="1" x="3653"/>
        <item m="1" x="4324"/>
        <item m="1" x="7708"/>
        <item m="1" x="1732"/>
        <item m="1" x="5497"/>
        <item m="1" x="5664"/>
        <item m="1" x="860"/>
        <item m="1" x="6264"/>
        <item m="1" x="7645"/>
        <item m="1" x="6073"/>
        <item m="1" x="7878"/>
        <item m="1" x="2212"/>
        <item m="1" x="5248"/>
        <item m="1" x="6215"/>
        <item m="1" x="3515"/>
        <item m="1" x="2797"/>
        <item m="1" x="7530"/>
        <item m="1" x="6807"/>
        <item m="1" x="5426"/>
        <item m="1" x="3982"/>
        <item m="1" x="4233"/>
        <item m="1" x="5792"/>
        <item m="1" x="1172"/>
        <item m="1" x="7828"/>
        <item m="1" x="6876"/>
        <item m="1" x="5994"/>
        <item m="1" x="4063"/>
        <item m="1" x="1816"/>
        <item m="1" x="6689"/>
        <item m="1" x="569"/>
        <item m="1" x="7528"/>
        <item m="1" x="5554"/>
        <item m="1" x="7222"/>
        <item m="1" x="6088"/>
        <item m="1" x="5193"/>
        <item m="1" x="1469"/>
        <item m="1" x="7126"/>
        <item m="1" x="6177"/>
        <item m="1" x="5032"/>
        <item m="1" x="5775"/>
        <item m="1" x="2294"/>
        <item m="1" x="7499"/>
        <item m="1" x="2423"/>
        <item m="1" x="5957"/>
        <item m="1" x="5006"/>
        <item m="1" x="2648"/>
        <item m="1" x="4024"/>
        <item m="1" x="6855"/>
        <item m="1" x="5278"/>
        <item m="1" x="597"/>
        <item m="1" x="4399"/>
        <item m="1" x="7104"/>
        <item m="1" x="4724"/>
        <item m="1" x="1003"/>
        <item m="1" x="4071"/>
        <item m="1" x="5215"/>
        <item m="1" x="4738"/>
        <item m="1" x="2380"/>
        <item m="1" x="3468"/>
        <item m="1" x="7567"/>
        <item m="1" x="2699"/>
        <item m="1" x="6746"/>
        <item m="1" x="4145"/>
        <item m="1" x="7622"/>
        <item m="1" x="5136"/>
        <item m="1" x="6081"/>
        <item m="1" x="5458"/>
        <item m="1" x="2947"/>
        <item m="1" x="6603"/>
        <item m="1" x="7958"/>
        <item m="1" x="7580"/>
        <item m="1" x="1573"/>
        <item m="1" x="7908"/>
        <item m="1" x="1766"/>
        <item m="1" x="674"/>
        <item m="1" x="5714"/>
        <item m="1" x="4886"/>
        <item m="1" x="6187"/>
        <item m="1" x="1268"/>
        <item m="1" x="628"/>
        <item m="1" x="4065"/>
        <item m="1" x="5536"/>
        <item m="1" x="7731"/>
        <item m="1" x="713"/>
        <item m="1" x="5439"/>
        <item m="1" x="1034"/>
        <item m="1" x="1241"/>
        <item m="1" x="6959"/>
        <item m="1" x="6580"/>
        <item m="1" x="4838"/>
        <item m="1" x="5875"/>
        <item m="1" x="912"/>
        <item m="1" x="7274"/>
        <item m="1" x="3279"/>
        <item m="1" x="1513"/>
        <item m="1" x="7489"/>
        <item m="1" x="1496"/>
        <item m="1" x="6370"/>
        <item m="1" x="6228"/>
        <item m="1" x="2100"/>
        <item m="1" x="1853"/>
        <item m="1" x="6504"/>
        <item m="1" x="7574"/>
        <item m="1" x="1452"/>
        <item m="1" x="3717"/>
        <item m="1" x="3830"/>
        <item m="1" x="2384"/>
        <item m="1" x="1021"/>
        <item m="1" x="2277"/>
        <item m="1" x="4790"/>
        <item m="1" x="5137"/>
        <item m="1" x="7871"/>
        <item m="1" x="7232"/>
        <item m="1" x="6162"/>
        <item m="1" x="3010"/>
        <item m="1" x="7556"/>
        <item m="1" x="7848"/>
        <item m="1" x="3002"/>
        <item m="1" x="2739"/>
        <item m="1" x="968"/>
        <item m="1" x="4809"/>
        <item m="1" x="4454"/>
        <item m="1" x="5079"/>
        <item m="1" x="6784"/>
        <item m="1" x="5025"/>
        <item m="1" x="1032"/>
        <item m="1" x="3850"/>
        <item m="1" x="7696"/>
        <item m="1" x="2469"/>
        <item m="1" x="1972"/>
        <item m="1" x="4748"/>
        <item m="1" x="7207"/>
        <item m="1" x="7081"/>
        <item m="1" x="2414"/>
        <item m="1" x="1950"/>
        <item m="1" x="3341"/>
        <item m="1" x="7988"/>
        <item m="1" x="3914"/>
        <item m="1" x="1236"/>
        <item m="1" x="4386"/>
        <item m="1" x="3074"/>
        <item m="1" x="6477"/>
        <item m="1" x="5931"/>
        <item m="1" x="5908"/>
        <item m="1" x="1583"/>
        <item m="1" x="7444"/>
        <item m="1" x="3970"/>
        <item m="1" x="2506"/>
        <item m="1" x="4034"/>
        <item m="1" x="3404"/>
        <item m="1" x="3317"/>
        <item m="1" x="7313"/>
        <item m="1" x="3017"/>
        <item m="1" x="3297"/>
        <item m="1" x="2372"/>
        <item m="1" x="7822"/>
        <item m="1" x="595"/>
        <item m="1" x="2590"/>
        <item m="1" x="4630"/>
        <item m="1" x="6898"/>
        <item m="1" x="6310"/>
        <item m="1" x="6251"/>
        <item m="1" x="6771"/>
        <item m="1" x="2887"/>
        <item m="1" x="1980"/>
        <item m="1" x="4914"/>
        <item m="1" x="4842"/>
        <item m="1" x="6350"/>
        <item m="1" x="1324"/>
        <item m="1" x="6259"/>
        <item m="1" x="553"/>
        <item m="1" x="5583"/>
        <item m="1" x="5194"/>
        <item m="1" x="2278"/>
        <item m="1" x="6328"/>
        <item m="1" x="4438"/>
        <item m="1" x="2575"/>
        <item m="1" x="4964"/>
        <item m="1" x="1008"/>
        <item m="1" x="4146"/>
        <item m="1" x="5891"/>
        <item m="1" x="2876"/>
        <item m="1" x="6319"/>
        <item m="1" x="2491"/>
        <item m="1" x="4654"/>
        <item m="1" x="4315"/>
        <item m="1" x="3327"/>
        <item m="1" x="1837"/>
        <item m="1" x="4187"/>
        <item m="1" x="6891"/>
        <item m="1" x="2192"/>
        <item m="1" x="6475"/>
        <item m="1" x="6280"/>
        <item m="1" x="1987"/>
        <item m="1" x="1022"/>
        <item m="1" x="4192"/>
        <item m="1" x="6009"/>
        <item m="1" x="3331"/>
        <item m="1" x="3514"/>
        <item m="1" x="6406"/>
        <item m="1" x="3629"/>
        <item m="1" x="6282"/>
        <item m="1" x="5171"/>
        <item m="1" x="5092"/>
        <item m="1" x="2332"/>
        <item m="1" x="4527"/>
        <item m="1" x="6826"/>
        <item m="1" x="1416"/>
        <item m="1" x="2939"/>
        <item m="1" x="7674"/>
        <item m="1" x="2995"/>
        <item m="1" x="7663"/>
        <item m="1" x="4155"/>
        <item m="1" x="4294"/>
        <item m="1" x="6239"/>
        <item m="1" x="2649"/>
        <item m="1" x="6098"/>
        <item m="1" x="6863"/>
        <item m="1" x="5680"/>
        <item m="1" x="4208"/>
        <item m="1" x="7427"/>
        <item m="1" x="5164"/>
        <item m="1" x="4832"/>
        <item m="1" x="5195"/>
        <item m="1" x="6820"/>
        <item m="1" x="610"/>
        <item m="1" x="6871"/>
        <item m="1" x="5609"/>
        <item m="1" x="4578"/>
        <item m="1" x="5593"/>
        <item m="1" x="3391"/>
        <item m="1" x="4972"/>
        <item m="1" x="5780"/>
        <item m="1" x="3202"/>
        <item m="1" x="1316"/>
        <item m="1" x="7416"/>
        <item m="1" x="3306"/>
        <item m="1" x="7052"/>
        <item m="1" x="1630"/>
        <item m="1" x="7211"/>
        <item m="1" x="5709"/>
        <item m="1" x="2461"/>
        <item m="1" x="7491"/>
        <item m="1" x="7782"/>
        <item m="1" x="1009"/>
        <item m="1" x="3678"/>
        <item m="1" x="7033"/>
        <item m="1" x="5127"/>
        <item m="1" x="2057"/>
        <item m="1" x="3580"/>
        <item m="1" x="7954"/>
        <item m="1" x="5355"/>
        <item m="1" x="6201"/>
        <item m="1" x="7763"/>
        <item m="1" x="4313"/>
        <item m="1" x="7979"/>
        <item m="1" x="4000"/>
        <item m="1" x="2914"/>
        <item m="1" x="5168"/>
        <item m="1" x="1688"/>
        <item m="1" x="2996"/>
        <item m="1" x="5829"/>
        <item m="1" x="2901"/>
        <item m="1" x="5872"/>
        <item m="1" x="4706"/>
        <item m="1" x="6735"/>
        <item m="1" x="2695"/>
        <item m="1" x="3454"/>
        <item m="1" x="4866"/>
        <item m="1" x="5129"/>
        <item m="1" x="5855"/>
        <item m="1" x="2767"/>
        <item m="1" x="1222"/>
        <item m="1" x="6531"/>
        <item m="1" x="1597"/>
        <item m="1" x="6020"/>
        <item m="1" x="1725"/>
        <item m="1" x="1813"/>
        <item m="1" x="6133"/>
        <item m="1" x="3788"/>
        <item m="1" x="6943"/>
        <item m="1" x="6918"/>
        <item m="1" x="3155"/>
        <item m="1" x="3621"/>
        <item m="1" x="7959"/>
        <item m="1" x="7805"/>
        <item m="1" x="6873"/>
        <item m="1" x="3823"/>
        <item m="1" x="7208"/>
        <item m="1" x="5868"/>
        <item m="1" x="3299"/>
        <item m="1" x="3048"/>
        <item m="1" x="6830"/>
        <item m="1" x="1005"/>
        <item m="1" x="688"/>
        <item m="1" x="2852"/>
        <item m="1" x="3824"/>
        <item m="1" x="2121"/>
        <item m="1" x="615"/>
        <item m="1" x="913"/>
        <item m="1" x="7054"/>
        <item m="1" x="7811"/>
        <item m="1" x="6971"/>
        <item m="1" x="7550"/>
        <item m="1" x="5483"/>
        <item m="1" x="4389"/>
        <item m="1" x="1317"/>
        <item m="1" x="6178"/>
        <item m="1" x="4280"/>
        <item m="1" x="3130"/>
        <item m="1" x="5637"/>
        <item x="537"/>
        <item m="1" x="4001"/>
        <item x="228"/>
        <item m="1" x="3203"/>
        <item m="1" x="1417"/>
        <item m="1" x="4783"/>
        <item x="232"/>
        <item m="1" x="4244"/>
        <item m="1" x="2999"/>
        <item m="1" x="6225"/>
        <item m="1" x="6966"/>
        <item m="1" x="6270"/>
        <item m="1" x="2412"/>
        <item m="1" x="2084"/>
        <item m="1" x="3677"/>
        <item m="1" x="3998"/>
        <item m="1" x="6070"/>
        <item m="1" x="1951"/>
        <item m="1" x="3064"/>
        <item m="1" x="7842"/>
        <item m="1" x="747"/>
        <item m="1" x="5674"/>
        <item m="1" x="4984"/>
        <item m="1" x="1239"/>
        <item m="1" x="3668"/>
        <item m="1" x="1871"/>
        <item m="1" x="7631"/>
        <item m="1" x="4262"/>
        <item m="1" x="3682"/>
        <item m="1" x="2816"/>
        <item m="1" x="1548"/>
        <item m="1" x="1280"/>
        <item m="1" x="6836"/>
        <item m="1" x="6321"/>
        <item m="1" x="3835"/>
        <item m="1" x="1183"/>
        <item m="1" x="7860"/>
        <item m="1" x="4077"/>
        <item m="1" x="3218"/>
        <item m="1" x="1586"/>
        <item m="1" x="4256"/>
        <item m="1" x="7131"/>
        <item m="1" x="4851"/>
        <item m="1" x="4336"/>
        <item m="1" x="645"/>
        <item m="1" x="5758"/>
        <item m="1" x="7786"/>
        <item m="1" x="5670"/>
        <item m="1" x="3426"/>
        <item m="1" x="6896"/>
        <item m="1" x="2670"/>
        <item m="1" x="5074"/>
        <item m="1" x="3079"/>
        <item m="1" x="5939"/>
        <item m="1" x="3591"/>
        <item m="1" x="4659"/>
        <item m="1" x="5961"/>
        <item m="1" x="5327"/>
        <item m="1" x="1749"/>
        <item m="1" x="4646"/>
        <item m="1" x="3112"/>
        <item m="1" x="4147"/>
        <item m="1" x="2471"/>
        <item m="1" x="858"/>
        <item m="1" x="1791"/>
        <item m="1" x="4161"/>
        <item m="1" x="2495"/>
        <item m="1" x="6844"/>
        <item m="1" x="3308"/>
        <item m="1" x="7246"/>
        <item m="1" x="6650"/>
        <item m="1" x="6334"/>
        <item m="1" x="7797"/>
        <item m="1" x="6301"/>
        <item m="1" x="6040"/>
        <item m="1" x="731"/>
        <item m="1" x="7044"/>
        <item m="1" x="3210"/>
        <item m="1" x="5371"/>
        <item m="1" x="3216"/>
        <item m="1" x="6488"/>
        <item m="1" x="7810"/>
        <item m="1" x="7023"/>
        <item m="1" x="7482"/>
        <item m="1" x="6053"/>
        <item m="1" x="4214"/>
        <item m="1" x="1130"/>
        <item m="1" x="4269"/>
        <item m="1" x="617"/>
        <item m="1" x="6188"/>
        <item m="1" x="1406"/>
        <item m="1" x="3493"/>
        <item m="1" x="5000"/>
        <item m="1" x="3291"/>
        <item m="1" x="4695"/>
        <item m="1" x="6804"/>
        <item m="1" x="4585"/>
        <item m="1" x="1201"/>
        <item m="1" x="697"/>
        <item m="1" x="7570"/>
        <item m="1" x="3089"/>
        <item m="1" x="5180"/>
        <item m="1" x="939"/>
        <item m="1" x="5282"/>
        <item m="1" x="5255"/>
        <item m="1" x="2402"/>
        <item m="1" x="2007"/>
        <item m="1" x="3107"/>
        <item m="1" x="1159"/>
        <item m="1" x="3319"/>
        <item m="1" x="3842"/>
        <item m="1" x="6396"/>
        <item m="1" x="3630"/>
        <item m="1" x="7449"/>
        <item m="1" x="4126"/>
        <item m="1" x="6470"/>
        <item m="1" x="5941"/>
        <item m="1" x="2537"/>
        <item m="1" x="4533"/>
        <item m="1" x="4455"/>
        <item m="1" x="5977"/>
        <item m="1" x="5157"/>
        <item m="1" x="5332"/>
        <item m="1" x="990"/>
        <item m="1" x="7111"/>
        <item m="1" x="6289"/>
        <item m="1" x="775"/>
        <item m="1" x="3264"/>
        <item m="1" x="5017"/>
        <item m="1" x="3090"/>
        <item m="1" x="2501"/>
        <item m="1" x="7402"/>
        <item m="1" x="4624"/>
        <item m="1" x="1750"/>
        <item m="1" x="4673"/>
        <item m="1" x="6605"/>
        <item m="1" x="4611"/>
        <item m="1" x="3708"/>
        <item m="1" x="5860"/>
        <item m="1" x="2200"/>
        <item m="1" x="2878"/>
        <item m="1" x="784"/>
        <item m="1" x="6690"/>
        <item m="1" x="7602"/>
        <item m="1" x="3213"/>
        <item m="1" x="3915"/>
        <item m="1" x="4202"/>
        <item m="1" x="5523"/>
        <item m="1" x="2035"/>
        <item m="1" x="1476"/>
        <item m="1" x="2708"/>
        <item m="1" x="1621"/>
        <item m="1" x="5754"/>
        <item m="1" x="2235"/>
        <item m="1" x="2530"/>
        <item m="1" x="6355"/>
        <item m="1" x="1771"/>
        <item m="1" x="4194"/>
        <item m="1" x="5367"/>
        <item m="1" x="1357"/>
        <item m="1" x="2306"/>
        <item m="1" x="562"/>
        <item m="1" x="7494"/>
        <item m="1" x="1306"/>
        <item m="1" x="1342"/>
        <item m="1" x="5258"/>
        <item m="1" x="4417"/>
        <item m="1" x="3795"/>
        <item m="1" x="3765"/>
        <item m="1" x="709"/>
        <item m="1" x="6358"/>
        <item m="1" x="832"/>
        <item m="1" x="3734"/>
        <item m="1" x="7746"/>
        <item m="1" x="1721"/>
        <item m="1" x="1921"/>
        <item m="1" x="1378"/>
        <item m="1" x="1810"/>
        <item m="1" x="3051"/>
        <item m="1" x="4689"/>
        <item m="1" x="704"/>
        <item m="1" x="5586"/>
        <item x="517"/>
        <item m="1" x="5959"/>
        <item m="1" x="1002"/>
        <item m="1" x="5053"/>
        <item m="1" x="1089"/>
        <item m="1" x="6835"/>
        <item m="1" x="5667"/>
        <item m="1" x="6048"/>
        <item m="1" x="2021"/>
        <item m="1" x="2202"/>
        <item m="1" x="7892"/>
        <item m="1" x="4836"/>
        <item m="1" x="3537"/>
        <item m="1" x="743"/>
        <item m="1" x="4426"/>
        <item m="1" x="4023"/>
        <item m="1" x="7991"/>
        <item m="1" x="4333"/>
        <item m="1" x="1795"/>
        <item m="1" x="7953"/>
        <item m="1" x="5719"/>
        <item m="1" x="4507"/>
        <item m="1" x="7909"/>
        <item m="1" x="1075"/>
        <item m="1" x="5223"/>
        <item m="1" x="1216"/>
        <item m="1" x="6563"/>
        <item m="1" x="4553"/>
        <item m="1" x="5166"/>
        <item m="1" x="2239"/>
        <item m="1" x="2786"/>
        <item m="1" x="5160"/>
        <item m="1" x="7616"/>
        <item m="1" x="1553"/>
        <item m="1" x="1433"/>
        <item m="1" x="967"/>
        <item m="1" x="1063"/>
        <item m="1" x="4154"/>
        <item m="1" x="3846"/>
        <item m="1" x="3656"/>
        <item m="1" x="6004"/>
        <item m="1" x="3249"/>
        <item m="1" x="7024"/>
        <item m="1" x="3666"/>
        <item m="1" x="2714"/>
        <item m="1" x="4002"/>
        <item m="1" x="884"/>
        <item m="1" x="7005"/>
        <item m="1" x="4789"/>
        <item m="1" x="1229"/>
        <item m="1" x="5286"/>
        <item m="1" x="2465"/>
        <item m="1" x="3153"/>
        <item m="1" x="6005"/>
        <item m="1" x="3458"/>
        <item m="1" x="6027"/>
        <item m="1" x="5700"/>
        <item m="1" x="3715"/>
        <item m="1" x="3401"/>
        <item m="1" x="2209"/>
        <item m="1" x="6794"/>
        <item m="1" x="6032"/>
        <item m="1" x="7820"/>
        <item m="1" x="7032"/>
        <item m="1" x="723"/>
        <item m="1" x="4109"/>
        <item m="1" x="993"/>
        <item m="1" x="4094"/>
        <item m="1" x="5953"/>
        <item m="1" x="7840"/>
        <item m="1" x="6229"/>
        <item m="1" x="5276"/>
        <item m="1" x="4070"/>
        <item m="1" x="1040"/>
        <item m="1" x="7973"/>
        <item m="1" x="1604"/>
        <item m="1" x="4258"/>
        <item m="1" x="7704"/>
        <item m="1" x="3081"/>
        <item m="1" x="2686"/>
        <item m="1" x="7883"/>
        <item m="1" x="6571"/>
        <item m="1" x="641"/>
        <item m="1" x="6058"/>
        <item m="1" x="6100"/>
        <item m="1" x="5514"/>
        <item m="1" x="1093"/>
        <item m="1" x="5887"/>
        <item m="1" x="3136"/>
        <item m="1" x="7305"/>
        <item m="1" x="6684"/>
        <item m="1" x="6224"/>
        <item m="1" x="2411"/>
        <item m="1" x="1140"/>
        <item m="1" x="5534"/>
        <item m="1" x="7818"/>
        <item m="1" x="2262"/>
        <item m="1" x="6368"/>
        <item m="1" x="4055"/>
        <item m="1" x="6481"/>
        <item m="1" x="4221"/>
        <item m="1" x="1435"/>
        <item m="1" x="1312"/>
        <item m="1" x="4907"/>
        <item m="1" x="2959"/>
        <item m="1" x="7046"/>
        <item m="1" x="7090"/>
        <item m="1" x="7758"/>
        <item m="1" x="1033"/>
        <item m="1" x="6442"/>
        <item m="1" x="2435"/>
        <item m="1" x="6594"/>
        <item m="1" x="5417"/>
        <item m="1" x="1387"/>
        <item m="1" x="3127"/>
        <item m="1" x="3395"/>
        <item m="1" x="5469"/>
        <item m="1" x="6939"/>
        <item m="1" x="6984"/>
        <item m="1" x="4069"/>
        <item m="1" x="2981"/>
        <item m="1" x="937"/>
        <item m="1" x="4960"/>
        <item m="1" x="5415"/>
        <item m="1" x="3651"/>
        <item m="1" x="7292"/>
        <item m="1" x="3199"/>
        <item m="1" x="6288"/>
        <item m="1" x="4149"/>
        <item m="1" x="1588"/>
        <item m="1" x="3494"/>
        <item m="1" x="5553"/>
        <item m="1" x="6721"/>
        <item m="1" x="2273"/>
        <item m="1" x="5766"/>
        <item m="1" x="2244"/>
        <item m="1" x="650"/>
        <item m="1" x="4312"/>
        <item m="1" x="2164"/>
        <item m="1" x="4293"/>
        <item m="1" x="2237"/>
        <item m="1" x="6612"/>
        <item m="1" x="5494"/>
        <item m="1" x="7964"/>
        <item m="1" x="1395"/>
        <item m="1" x="3298"/>
        <item m="1" x="3037"/>
        <item m="1" x="1246"/>
        <item m="1" x="4885"/>
        <item m="1" x="4999"/>
        <item m="1" x="1204"/>
        <item m="1" x="2379"/>
        <item m="1" x="5475"/>
        <item m="1" x="1139"/>
        <item m="1" x="6542"/>
        <item m="1" x="4781"/>
        <item m="1" x="4620"/>
        <item m="1" x="1085"/>
        <item m="1" x="3367"/>
        <item m="1" x="6894"/>
        <item m="1" x="1199"/>
        <item m="1" x="790"/>
        <item m="1" x="6430"/>
        <item m="1" x="6023"/>
        <item m="1" x="4051"/>
        <item m="1" x="1301"/>
        <item m="1" x="4334"/>
        <item m="1" x="5842"/>
        <item m="1" x="7311"/>
        <item m="1" x="1838"/>
        <item m="1" x="6113"/>
        <item m="1" x="6518"/>
        <item m="1" x="4959"/>
        <item m="1" x="718"/>
        <item m="1" x="985"/>
        <item m="1" x="1544"/>
        <item m="1" x="7930"/>
        <item m="1" x="3529"/>
        <item m="1" x="7821"/>
        <item m="1" x="6671"/>
        <item m="1" x="6491"/>
        <item m="1" x="7098"/>
        <item m="1" x="3745"/>
        <item m="1" x="2744"/>
        <item m="1" x="3244"/>
        <item m="1" x="6560"/>
        <item m="1" x="6811"/>
        <item m="1" x="3826"/>
        <item m="1" x="3329"/>
        <item m="1" x="3375"/>
        <item m="1" x="6274"/>
        <item m="1" x="4388"/>
        <item m="1" x="6062"/>
        <item m="1" x="7679"/>
        <item m="1" x="4177"/>
        <item m="1" x="6043"/>
        <item m="1" x="7304"/>
        <item m="1" x="3928"/>
        <item m="1" x="5856"/>
        <item m="1" x="1797"/>
        <item m="1" x="2507"/>
        <item m="1" x="804"/>
        <item m="1" x="2621"/>
        <item m="1" x="3124"/>
        <item m="1" x="6399"/>
        <item m="1" x="2829"/>
        <item m="1" x="5425"/>
        <item m="1" x="4555"/>
        <item m="1" x="7078"/>
        <item m="1" x="2617"/>
        <item m="1" x="5288"/>
        <item m="1" x="4477"/>
        <item m="1" x="6877"/>
        <item m="1" x="3451"/>
        <item m="1" x="1456"/>
        <item m="1" x="1248"/>
        <item m="1" x="7404"/>
        <item m="1" x="4211"/>
        <item m="1" x="1584"/>
        <item m="1" x="1179"/>
        <item m="1" x="3538"/>
        <item m="1" x="2227"/>
        <item m="1" x="6911"/>
        <item m="1" x="3250"/>
        <item m="1" x="825"/>
        <item m="1" x="4117"/>
        <item m="1" x="1764"/>
        <item m="1" x="4730"/>
        <item m="1" x="7327"/>
        <item m="1" x="6283"/>
        <item m="1" x="986"/>
        <item m="1" x="2419"/>
        <item m="1" x="4267"/>
        <item m="1" x="4420"/>
        <item m="1" x="5650"/>
        <item m="1" x="3357"/>
        <item m="1" x="6446"/>
        <item m="1" x="7512"/>
        <item m="1" x="6737"/>
        <item m="1" x="1891"/>
        <item m="1" x="2723"/>
        <item m="1" x="5238"/>
        <item m="1" x="4686"/>
        <item m="1" x="7985"/>
        <item m="1" x="3195"/>
        <item m="1" x="2659"/>
        <item m="1" x="4805"/>
        <item m="1" x="7666"/>
        <item m="1" x="5958"/>
        <item m="1" x="2868"/>
        <item m="1" x="2562"/>
        <item m="1" x="2474"/>
        <item m="1" x="7022"/>
        <item m="1" x="4831"/>
        <item x="140"/>
        <item m="1" x="7889"/>
        <item m="1" x="2812"/>
        <item m="1" x="2926"/>
        <item m="1" x="6567"/>
        <item m="1" x="4707"/>
        <item m="1" x="3412"/>
        <item m="1" x="4556"/>
        <item m="1" x="2115"/>
        <item m="1" x="2276"/>
        <item m="1" x="5498"/>
        <item m="1" x="6038"/>
        <item m="1" x="7677"/>
        <item m="1" x="3721"/>
        <item m="1" x="660"/>
        <item m="1" x="3332"/>
        <item m="1" x="6318"/>
        <item m="1" x="6330"/>
        <item m="1" x="5019"/>
        <item m="1" x="3723"/>
        <item m="1" x="904"/>
        <item m="1" x="7153"/>
        <item m="1" x="1881"/>
        <item m="1" x="3930"/>
        <item m="1" x="7047"/>
        <item m="1" x="7385"/>
        <item m="1" x="5342"/>
        <item m="1" x="6974"/>
        <item m="1" x="3974"/>
        <item m="1" x="5237"/>
        <item m="1" x="7942"/>
        <item m="1" x="3896"/>
        <item m="1" x="3731"/>
        <item m="1" x="4358"/>
        <item m="1" x="6519"/>
        <item m="1" x="4531"/>
        <item m="1" x="7543"/>
        <item m="1" x="3057"/>
        <item m="1" x="2392"/>
        <item m="1" x="5556"/>
        <item m="1" x="2603"/>
        <item m="1" x="4868"/>
        <item m="1" x="3784"/>
        <item m="1" x="3266"/>
        <item m="1" x="7476"/>
        <item m="1" x="6463"/>
        <item m="1" x="3075"/>
        <item m="1" x="1051"/>
        <item m="1" x="5924"/>
        <item m="1" x="3406"/>
        <item m="1" x="7000"/>
        <item m="1" x="5751"/>
        <item m="1" x="5715"/>
        <item m="1" x="2713"/>
        <item m="1" x="2628"/>
        <item m="1" x="6730"/>
        <item m="1" x="5099"/>
        <item m="1" x="6472"/>
        <item m="1" x="5207"/>
        <item m="1" x="4812"/>
        <item m="1" x="2413"/>
        <item m="1" x="6320"/>
        <item m="1" x="6626"/>
        <item m="1" x="3639"/>
        <item m="1" x="6405"/>
        <item m="1" x="7907"/>
        <item m="1" x="6999"/>
        <item m="1" x="7042"/>
        <item m="1" x="3110"/>
        <item m="1" x="4874"/>
        <item m="1" x="916"/>
        <item m="1" x="4993"/>
        <item m="1" x="1376"/>
        <item m="1" x="4824"/>
        <item m="1" x="2677"/>
        <item m="1" x="4451"/>
        <item m="1" x="3686"/>
        <item m="1" x="7270"/>
        <item m="1" x="2342"/>
        <item m="1" x="2476"/>
        <item m="1" x="7088"/>
        <item m="1" x="5781"/>
        <item m="1" x="3086"/>
        <item m="1" x="2902"/>
        <item m="1" x="6360"/>
        <item m="1" x="7179"/>
        <item m="1" x="5851"/>
        <item m="1" x="5504"/>
        <item m="1" x="2111"/>
        <item m="1" x="4440"/>
        <item m="1" x="7970"/>
        <item m="1" x="2327"/>
        <item m="1" x="1976"/>
        <item m="1" x="6140"/>
        <item m="1" x="1909"/>
        <item m="1" x="2286"/>
        <item m="1" x="2563"/>
        <item m="1" x="1430"/>
        <item m="1" x="882"/>
        <item m="1" x="6286"/>
        <item m="1" x="7001"/>
        <item m="1" x="6886"/>
        <item m="1" x="2747"/>
        <item m="1" x="4452"/>
        <item m="1" x="3885"/>
        <item m="1" x="2154"/>
        <item m="1" x="6111"/>
        <item m="1" x="2053"/>
        <item m="1" x="2185"/>
        <item m="1" x="5438"/>
        <item m="1" x="3561"/>
        <item m="1" x="2011"/>
        <item m="1" x="2166"/>
        <item m="1" x="1073"/>
        <item m="1" x="4414"/>
        <item m="1" x="1901"/>
        <item m="1" x="6668"/>
        <item m="1" x="4904"/>
        <item m="1" x="1808"/>
        <item m="1" x="6543"/>
        <item m="1" x="2891"/>
        <item m="1" x="6928"/>
        <item m="1" x="2176"/>
        <item m="1" x="6495"/>
        <item m="1" x="1967"/>
        <item m="1" x="779"/>
        <item m="1" x="5989"/>
        <item m="1" x="757"/>
        <item m="1" x="7694"/>
        <item m="1" x="2226"/>
        <item m="1" x="4514"/>
        <item m="1" x="2711"/>
        <item m="1" x="4212"/>
        <item m="1" x="648"/>
        <item m="1" x="3951"/>
        <item m="1" x="1162"/>
        <item m="1" x="875"/>
        <item m="1" x="900"/>
        <item m="1" x="6010"/>
        <item m="1" x="6433"/>
        <item m="1" x="3029"/>
        <item m="1" x="6709"/>
        <item m="1" x="6268"/>
        <item m="1" x="4528"/>
        <item m="1" x="1088"/>
        <item m="1" x="7203"/>
        <item m="1" x="5909"/>
        <item m="1" x="2187"/>
        <item m="1" x="5026"/>
        <item m="1" x="2581"/>
        <item m="1" x="3871"/>
        <item m="1" x="4536"/>
        <item m="1" x="2284"/>
        <item m="1" x="5786"/>
        <item m="1" x="7655"/>
        <item m="1" x="2801"/>
        <item m="1" x="7134"/>
        <item m="1" x="1015"/>
        <item m="1" x="4040"/>
        <item m="1" x="3467"/>
        <item m="1" x="5501"/>
        <item m="1" x="2162"/>
        <item m="1" x="3087"/>
        <item m="1" x="3547"/>
        <item m="1" x="4350"/>
        <item m="1" x="6658"/>
        <item m="1" x="7506"/>
        <item m="1" x="545"/>
        <item m="1" x="7514"/>
        <item m="1" x="1160"/>
        <item m="1" x="2822"/>
        <item m="1" x="7340"/>
        <item m="1" x="3855"/>
        <item m="1" x="3312"/>
        <item m="1" x="4017"/>
        <item m="1" x="2972"/>
        <item m="1" x="1345"/>
        <item m="1" x="6917"/>
        <item m="1" x="1298"/>
        <item m="1" x="4268"/>
        <item m="1" x="736"/>
        <item m="1" x="3808"/>
        <item m="1" x="2976"/>
        <item m="1" x="6425"/>
        <item m="1" x="6927"/>
        <item m="1" x="7389"/>
        <item m="1" x="3303"/>
        <item m="1" x="6465"/>
        <item m="1" x="3125"/>
        <item m="1" x="4362"/>
        <item m="1" x="5696"/>
        <item m="1" x="3011"/>
        <item m="1" x="7312"/>
        <item m="1" x="7511"/>
        <item m="1" x="5918"/>
        <item m="1" x="1577"/>
        <item m="1" x="5784"/>
        <item x="226"/>
        <item m="1" x="5599"/>
        <item m="1" x="6554"/>
        <item m="1" x="7614"/>
        <item m="1" x="3792"/>
        <item m="1" x="5340"/>
        <item m="1" x="4475"/>
        <item m="1" x="2288"/>
        <item m="1" x="4068"/>
        <item m="1" x="4489"/>
        <item m="1" x="1180"/>
        <item m="1" x="1632"/>
        <item m="1" x="1128"/>
        <item m="1" x="3215"/>
        <item m="1" x="1902"/>
        <item m="1" x="4274"/>
        <item m="1" x="5598"/>
        <item m="1" x="4134"/>
        <item m="1" x="817"/>
        <item m="1" x="5065"/>
        <item m="1" x="605"/>
        <item m="1" x="1670"/>
        <item m="1" x="6351"/>
        <item m="1" x="3882"/>
        <item m="1" x="6829"/>
        <item m="1" x="2028"/>
        <item m="1" x="2304"/>
        <item m="1" x="5572"/>
        <item m="1" x="603"/>
        <item m="1" x="952"/>
        <item m="1" x="3232"/>
        <item m="1" x="2103"/>
        <item m="1" x="2987"/>
        <item m="1" x="815"/>
        <item m="1" x="1624"/>
        <item m="1" x="5492"/>
        <item m="1" x="556"/>
        <item m="1" x="1845"/>
        <item m="1" x="7618"/>
        <item m="1" x="3307"/>
        <item m="1" x="7016"/>
        <item m="1" x="646"/>
        <item m="1" x="1617"/>
        <item m="1" x="6797"/>
        <item m="1" x="5353"/>
        <item m="1" x="7379"/>
        <item m="1" x="6386"/>
        <item m="1" x="1407"/>
        <item m="1" x="5529"/>
        <item m="1" x="7901"/>
        <item m="1" x="3389"/>
        <item m="1" x="7188"/>
        <item m="1" x="5468"/>
        <item m="1" x="6367"/>
        <item m="1" x="3772"/>
        <item m="1" x="4609"/>
        <item m="1" x="4711"/>
        <item m="1" x="7976"/>
        <item m="1" x="5055"/>
        <item m="1" x="4546"/>
        <item m="1" x="3737"/>
        <item m="1" x="3381"/>
        <item m="1" x="1647"/>
        <item m="1" x="5555"/>
        <item m="1" x="6889"/>
        <item m="1" x="5771"/>
        <item m="1" x="4419"/>
        <item m="1" x="2012"/>
        <item m="1" x="5040"/>
        <item m="1" x="5265"/>
        <item m="1" x="4054"/>
        <item m="1" x="631"/>
        <item m="1" x="3724"/>
        <item m="1" x="5577"/>
        <item m="1" x="1225"/>
        <item m="1" x="607"/>
        <item m="1" x="7879"/>
        <item m="1" x="5971"/>
        <item m="1" x="5512"/>
        <item m="1" x="3793"/>
        <item m="1" x="5042"/>
        <item m="1" x="1098"/>
        <item m="1" x="3346"/>
        <item m="1" x="6459"/>
        <item m="1" x="6464"/>
        <item m="1" x="7156"/>
        <item m="1" x="2163"/>
        <item m="1" x="4828"/>
        <item m="1" x="7752"/>
        <item m="1" x="880"/>
        <item m="1" x="1499"/>
        <item m="1" x="5810"/>
        <item m="1" x="3646"/>
        <item m="1" x="4041"/>
        <item m="1" x="6673"/>
        <item m="1" x="5220"/>
        <item m="1" x="4981"/>
        <item m="1" x="1448"/>
        <item m="1" x="5430"/>
        <item m="1" x="1839"/>
        <item m="1" x="2805"/>
        <item m="1" x="2107"/>
        <item m="1" x="5365"/>
        <item m="1" x="2251"/>
        <item m="1" x="3633"/>
        <item m="1" x="1908"/>
        <item m="1" x="4272"/>
        <item m="1" x="4590"/>
        <item m="1" x="3881"/>
        <item m="1" x="4306"/>
        <item m="1" x="3831"/>
        <item m="1" x="7465"/>
        <item m="1" x="3759"/>
        <item m="1" x="2254"/>
        <item m="1" x="6859"/>
        <item m="1" x="2523"/>
        <item m="1" x="6528"/>
        <item m="1" x="6906"/>
        <item m="1" x="2318"/>
        <item m="1" x="549"/>
        <item m="1" x="3573"/>
        <item m="1" x="1235"/>
        <item m="1" x="4518"/>
        <item m="1" x="5818"/>
        <item m="1" x="6347"/>
        <item m="1" x="4683"/>
        <item m="1" x="5645"/>
        <item m="1" x="7167"/>
        <item m="1" x="770"/>
        <item m="1" x="7541"/>
        <item m="1" x="3438"/>
        <item m="1" x="2966"/>
        <item m="1" x="1029"/>
        <item m="1" x="5870"/>
        <item m="1" x="7084"/>
        <item m="1" x="7932"/>
        <item m="1" x="5321"/>
        <item m="1" x="7097"/>
        <item m="1" x="2755"/>
        <item m="1" x="7858"/>
        <item m="1" x="3843"/>
        <item m="1" x="7798"/>
        <item m="1" x="7535"/>
        <item m="1" x="774"/>
        <item m="1" x="5208"/>
        <item m="1" x="712"/>
        <item m="1" x="3800"/>
        <item m="1" x="7358"/>
        <item m="1" x="647"/>
        <item m="1" x="1952"/>
        <item m="1" x="6715"/>
        <item m="1" x="2026"/>
        <item m="1" x="6761"/>
        <item m="1" x="872"/>
        <item m="1" x="1365"/>
        <item m="1" x="4826"/>
        <item m="1" x="6230"/>
        <item m="1" x="2526"/>
        <item m="1" x="6532"/>
        <item m="1" x="973"/>
        <item m="1" x="6220"/>
        <item m="1" x="1053"/>
        <item m="1" x="5955"/>
        <item m="1" x="2128"/>
        <item m="1" x="657"/>
        <item m="1" x="6080"/>
        <item m="1" x="7002"/>
        <item m="1" x="5396"/>
        <item m="1" x="3972"/>
        <item m="1" x="914"/>
        <item m="1" x="1743"/>
        <item m="1" x="5877"/>
        <item m="1" x="6138"/>
        <item m="1" x="4241"/>
        <item m="1" x="5386"/>
        <item m="1" x="1176"/>
        <item m="1" x="627"/>
        <item m="1" x="7415"/>
        <item m="1" x="4431"/>
        <item m="1" x="7417"/>
        <item m="1" x="2167"/>
        <item m="1" x="2233"/>
        <item m="1" x="1470"/>
        <item m="1" x="2760"/>
        <item m="1" x="1705"/>
        <item m="1" x="4378"/>
        <item m="1" x="7399"/>
        <item m="1" x="2639"/>
        <item m="1" x="1814"/>
        <item m="1" x="1784"/>
        <item m="1" x="3261"/>
        <item m="1" x="3388"/>
        <item m="1" x="7191"/>
        <item m="1" x="6500"/>
        <item m="1" x="3906"/>
        <item m="1" x="3144"/>
        <item m="1" x="5975"/>
        <item m="1" x="3122"/>
        <item m="1" x="7593"/>
        <item m="1" x="4270"/>
        <item m="1" x="1947"/>
        <item m="1" x="642"/>
        <item m="1" x="4751"/>
        <item m="1" x="6977"/>
        <item m="1" x="5154"/>
        <item m="1" x="2697"/>
        <item m="1" x="6478"/>
        <item m="1" x="7498"/>
        <item m="1" x="1876"/>
        <item m="1" x="7393"/>
        <item m="1" x="4335"/>
        <item m="1" x="3472"/>
        <item m="1" x="5509"/>
        <item m="1" x="2330"/>
        <item m="1" x="2905"/>
        <item m="1" x="5847"/>
        <item m="1" x="7099"/>
        <item m="1" x="5873"/>
        <item m="1" x="6601"/>
        <item m="1" x="7411"/>
        <item m="1" x="6711"/>
        <item m="1" x="2248"/>
        <item m="1" x="1242"/>
        <item m="1" x="2587"/>
        <item m="1" x="7863"/>
        <item m="1" x="7298"/>
        <item m="1" x="5183"/>
        <item m="1" x="5906"/>
        <item m="1" x="7170"/>
        <item m="1" x="1048"/>
        <item m="1" x="3609"/>
        <item m="1" x="2599"/>
        <item m="1" x="6587"/>
        <item m="1" x="1398"/>
        <item m="1" x="1344"/>
        <item m="1" x="4921"/>
        <item m="1" x="7424"/>
        <item m="1" x="917"/>
        <item m="1" x="6247"/>
        <item m="1" x="3596"/>
        <item m="1" x="6069"/>
        <item m="1" x="2464"/>
        <item m="1" x="6277"/>
        <item m="1" x="1541"/>
        <item m="1" x="5392"/>
        <item m="1" x="2105"/>
        <item m="1" x="3544"/>
        <item m="1" x="7398"/>
        <item m="1" x="6834"/>
        <item m="1" x="4095"/>
        <item m="1" x="5861"/>
        <item m="1" x="4367"/>
        <item m="1" x="3131"/>
        <item m="1" x="6868"/>
        <item m="1" x="3997"/>
        <item m="1" x="7577"/>
        <item m="1" x="4572"/>
        <item m="1" x="2569"/>
        <item m="1" x="2627"/>
        <item m="1" x="3258"/>
        <item m="1" x="5013"/>
        <item m="1" x="3340"/>
        <item m="1" x="1125"/>
        <item m="1" x="4970"/>
        <item m="1" x="5018"/>
        <item m="1" x="3027"/>
        <item m="1" x="4619"/>
        <item m="1" x="7027"/>
        <item m="1" x="6724"/>
        <item m="1" x="7720"/>
        <item m="1" x="4640"/>
        <item m="1" x="3003"/>
        <item m="1" x="5727"/>
        <item m="1" x="7261"/>
        <item m="1" x="1723"/>
        <item m="1" x="6482"/>
        <item m="1" x="2798"/>
        <item m="1" x="2132"/>
        <item m="1" x="2629"/>
        <item m="1" x="6232"/>
        <item m="1" x="2931"/>
        <item m="1" x="6615"/>
        <item m="1" x="3141"/>
        <item m="1" x="7235"/>
        <item m="1" x="7475"/>
        <item m="1" x="3450"/>
        <item m="1" x="6809"/>
        <item m="1" x="5216"/>
        <item m="1" x="965"/>
        <item m="1" x="5800"/>
        <item m="1" x="1827"/>
        <item m="1" x="2043"/>
        <item m="1" x="5617"/>
        <item m="1" x="7897"/>
        <item m="1" x="4242"/>
        <item m="1" x="7999"/>
        <item m="1" x="7425"/>
        <item m="1" x="1100"/>
        <item m="1" x="5542"/>
        <item m="1" x="5793"/>
        <item m="1" x="3399"/>
        <item m="1" x="4994"/>
        <item m="1" x="6634"/>
        <item m="1" x="2314"/>
        <item m="1" x="7463"/>
        <item m="1" x="3628"/>
        <item m="1" x="4404"/>
        <item m="1" x="6941"/>
        <item m="1" x="890"/>
        <item m="1" x="2903"/>
        <item m="1" x="7310"/>
        <item m="1" x="5665"/>
        <item m="1" x="5615"/>
        <item m="1" x="1519"/>
        <item m="1" x="2803"/>
        <item m="1" x="5178"/>
        <item m="1" x="5224"/>
        <item m="1" x="6199"/>
        <item m="1" x="6704"/>
        <item m="1" x="2669"/>
        <item m="1" x="7130"/>
        <item m="1" x="4053"/>
        <item m="1" x="7008"/>
        <item m="1" x="1744"/>
        <item m="1" x="4142"/>
        <item m="1" x="7384"/>
        <item m="1" x="3667"/>
        <item m="1" x="2578"/>
        <item m="1" x="4384"/>
        <item m="1" x="2221"/>
        <item m="1" x="3240"/>
        <item m="1" x="7627"/>
        <item m="1" x="2347"/>
        <item m="1" x="7997"/>
        <item m="1" x="667"/>
        <item m="1" x="4381"/>
        <item m="1" x="4862"/>
        <item m="1" x="4261"/>
        <item m="1" x="2785"/>
        <item m="1" x="3742"/>
        <item m="1" x="3220"/>
        <item m="1" x="6246"/>
        <item m="1" x="5679"/>
        <item m="1" x="6237"/>
        <item m="1" x="7540"/>
        <item m="1" x="1884"/>
        <item m="1" x="6450"/>
        <item m="1" x="2266"/>
        <item m="1" x="5867"/>
        <item m="1" x="6136"/>
        <item m="1" x="2572"/>
        <item m="1" x="1931"/>
        <item m="1" x="3726"/>
        <item m="1" x="2907"/>
        <item m="1" x="5098"/>
        <item x="490"/>
        <item m="1" x="6908"/>
        <item m="1" x="1214"/>
        <item m="1" x="3385"/>
        <item m="1" x="2441"/>
        <item m="1" x="6670"/>
        <item m="1" x="7297"/>
        <item m="1" x="1546"/>
        <item m="1" x="1761"/>
        <item m="1" x="5292"/>
        <item m="1" x="5449"/>
        <item m="1" x="4677"/>
        <item m="1" x="7697"/>
        <item m="1" x="918"/>
        <item m="1" x="4977"/>
        <item m="1" x="6501"/>
        <item m="1" x="6816"/>
        <item m="1" x="6262"/>
        <item m="1" x="5176"/>
        <item m="1" x="3671"/>
        <item m="1" x="4217"/>
        <item m="1" x="4542"/>
        <item m="1" x="2561"/>
        <item m="1" x="6991"/>
        <item m="1" x="3269"/>
        <item m="1" x="4817"/>
        <item m="1" x="1568"/>
        <item m="1" x="944"/>
        <item m="1" x="5594"/>
        <item m="1" x="1994"/>
        <item m="1" x="4956"/>
        <item m="1" x="4600"/>
        <item m="1" x="2909"/>
        <item m="1" x="1240"/>
        <item m="1" x="1259"/>
        <item m="1" x="4951"/>
        <item m="1" x="6030"/>
        <item m="1" x="7765"/>
        <item m="1" x="1428"/>
        <item m="1" x="734"/>
        <item m="1" x="4767"/>
        <item m="1" x="740"/>
        <item m="1" x="2504"/>
        <item m="1" x="3439"/>
        <item m="1" x="3114"/>
        <item m="1" x="6467"/>
        <item m="1" x="969"/>
        <item m="1" x="2090"/>
        <item m="1" x="4504"/>
        <item m="1" x="1820"/>
        <item m="1" x="6085"/>
        <item m="1" x="4520"/>
        <item m="1" x="4443"/>
        <item m="1" x="1165"/>
        <item m="1" x="7984"/>
        <item m="1" x="6075"/>
        <item m="1" x="4768"/>
        <item m="1" x="677"/>
        <item m="1" x="3243"/>
        <item m="1" x="1741"/>
        <item m="1" x="5376"/>
        <item m="1" x="6129"/>
        <item m="1" x="4709"/>
        <item m="1" x="2558"/>
        <item m="1" x="6692"/>
        <item m="1" x="6151"/>
        <item m="1" x="5283"/>
        <item m="1" x="961"/>
        <item m="1" x="5928"/>
        <item m="1" x="5968"/>
        <item m="1" x="7069"/>
        <item m="1" x="7437"/>
        <item m="1" x="3096"/>
        <item m="1" x="4275"/>
        <item m="1" x="5304"/>
        <item m="1" x="7588"/>
        <item m="1" x="6300"/>
        <item m="1" x="5173"/>
        <item m="1" x="1352"/>
        <item m="1" x="6509"/>
        <item m="1" x="4257"/>
        <item m="1" x="5063"/>
        <item m="1" x="2299"/>
        <item m="1" x="2373"/>
        <item m="1" x="1437"/>
        <item m="1" x="6200"/>
        <item m="1" x="6546"/>
        <item m="1" x="2687"/>
        <item m="1" x="6119"/>
        <item m="1" x="6722"/>
        <item m="1" x="888"/>
        <item m="1" x="3182"/>
        <item m="1" x="7061"/>
        <item m="1" x="6738"/>
        <item m="1" x="6833"/>
        <item m="1" x="5380"/>
        <item m="1" x="4427"/>
        <item m="1" x="7390"/>
        <item m="1" x="1012"/>
        <item m="1" x="3903"/>
        <item m="1" x="7712"/>
        <item m="1" x="5101"/>
        <item m="1" x="839"/>
        <item m="1" x="7911"/>
        <item m="1" x="4493"/>
        <item m="1" x="6413"/>
        <item m="1" x="4132"/>
        <item m="1" x="6763"/>
        <item m="1" x="5600"/>
        <item m="1" x="6647"/>
        <item m="1" x="1379"/>
        <item m="1" x="7296"/>
        <item m="1" x="5437"/>
        <item m="1" x="5373"/>
        <item m="1" x="3746"/>
        <item m="1" x="3502"/>
        <item m="1" x="3268"/>
        <item m="1" x="3400"/>
        <item m="1" x="6903"/>
        <item m="1" x="6729"/>
        <item m="1" x="6150"/>
        <item m="1" x="7642"/>
        <item m="1" x="4148"/>
        <item m="1" x="2403"/>
        <item m="1" x="909"/>
        <item m="1" x="2463"/>
        <item m="1" x="5167"/>
        <item m="1" x="1789"/>
        <item m="1" x="6344"/>
        <item m="1" x="703"/>
        <item m="1" x="6039"/>
        <item m="1" x="2319"/>
        <item m="1" x="1042"/>
        <item m="1" x="7202"/>
        <item m="1" x="5902"/>
        <item m="1" x="5757"/>
        <item m="1" x="5120"/>
        <item m="1" x="826"/>
        <item m="1" x="2292"/>
        <item m="1" x="4987"/>
        <item m="1" x="1805"/>
        <item m="1" x="1221"/>
        <item m="1" x="7795"/>
        <item m="1" x="4961"/>
        <item m="1" x="3886"/>
        <item m="1" x="2573"/>
        <item m="1" x="1686"/>
        <item m="1" x="6086"/>
        <item m="1" x="4047"/>
        <item m="1" x="1373"/>
        <item m="1" x="4626"/>
        <item m="1" x="5400"/>
        <item m="1" x="5827"/>
        <item m="1" x="4156"/>
        <item m="1" x="6765"/>
        <item m="1" x="7781"/>
        <item m="1" x="7590"/>
        <item m="1" x="4641"/>
        <item m="1" x="2083"/>
        <item m="1" x="1676"/>
        <item m="1" x="6895"/>
        <item m="1" x="6881"/>
        <item m="1" x="1186"/>
        <item m="1" x="2827"/>
        <item m="1" x="7508"/>
        <item m="1" x="2240"/>
        <item m="1" x="5638"/>
        <item m="1" x="5996"/>
        <item m="1" x="5361"/>
        <item m="1" x="1748"/>
        <item m="1" x="2743"/>
        <item m="1" x="6847"/>
        <item m="1" x="5846"/>
        <item m="1" x="1479"/>
        <item m="1" x="5045"/>
        <item m="1" x="2454"/>
        <item m="1" x="6922"/>
        <item m="1" x="4801"/>
        <item m="1" x="4433"/>
        <item m="1" x="1279"/>
        <item m="1" x="2366"/>
        <item m="1" x="7987"/>
        <item m="1" x="7493"/>
        <item m="1" x="5947"/>
        <item m="1" x="767"/>
        <item m="1" x="6284"/>
        <item x="136"/>
        <item m="1" x="4879"/>
        <item m="1" x="7021"/>
        <item m="1" x="4430"/>
        <item m="1" x="3139"/>
        <item m="1" x="2745"/>
        <item m="1" x="6733"/>
        <item m="1" x="2048"/>
        <item m="1" x="3246"/>
        <item m="1" x="3478"/>
        <item m="1" x="3713"/>
        <item m="1" x="1988"/>
        <item m="1" x="2898"/>
        <item m="1" x="7043"/>
        <item m="1" x="4941"/>
        <item m="1" x="2942"/>
        <item m="1" x="1083"/>
        <item m="1" x="5608"/>
        <item m="1" x="7177"/>
        <item m="1" x="7367"/>
        <item m="1" x="4339"/>
        <item m="1" x="5357"/>
        <item m="1" x="2517"/>
        <item m="1" x="744"/>
        <item m="1" x="698"/>
        <item m="1" x="7736"/>
        <item m="1" x="3382"/>
        <item m="1" x="2555"/>
        <item m="1" x="4442"/>
        <item m="1" x="7558"/>
        <item m="1" x="7254"/>
        <item m="1" x="4356"/>
        <item m="1" x="3923"/>
        <item m="1" x="5343"/>
        <item m="1" x="3099"/>
        <item m="1" x="6909"/>
        <item m="1" x="1322"/>
        <item m="1" x="5562"/>
        <item m="1" x="4166"/>
        <item m="1" x="4086"/>
        <item m="1" x="700"/>
        <item m="1" x="6980"/>
        <item m="1" x="5561"/>
        <item m="1" x="7916"/>
        <item m="1" x="3393"/>
        <item m="1" x="4745"/>
        <item m="1" x="2737"/>
        <item m="1" x="1380"/>
        <item m="1" x="7205"/>
        <item m="1" x="4374"/>
        <item m="1" x="4125"/>
        <item m="1" x="2241"/>
        <item m="1" x="1102"/>
        <item m="1" x="2676"/>
        <item m="1" x="4936"/>
        <item m="1" x="1652"/>
        <item m="1" x="5029"/>
        <item m="1" x="7430"/>
        <item m="1" x="3716"/>
        <item m="1" x="997"/>
        <item m="1" x="3984"/>
        <item m="1" x="6636"/>
        <item m="1" x="3094"/>
        <item m="1" x="7116"/>
        <item m="1" x="4283"/>
        <item m="1" x="1848"/>
        <item m="1" x="3059"/>
        <item m="1" x="2029"/>
        <item m="1" x="4206"/>
        <item m="1" x="6256"/>
        <item m="1" x="5535"/>
        <item m="1" x="7719"/>
        <item m="1" x="2223"/>
        <item m="1" x="3177"/>
        <item m="1" x="1554"/>
        <item m="1" x="2095"/>
        <item m="1" x="3256"/>
        <item m="1" x="1633"/>
        <item m="1" x="3967"/>
        <item m="1" x="4710"/>
        <item m="1" x="3433"/>
        <item m="1" x="1329"/>
        <item m="1" x="7034"/>
        <item m="1" x="5905"/>
        <item m="1" x="572"/>
        <item m="1" x="7856"/>
        <item m="1" x="7204"/>
        <item m="1" x="1863"/>
        <item m="1" x="1124"/>
        <item m="1" x="5197"/>
        <item m="1" x="1581"/>
        <item m="1" x="5443"/>
        <item m="1" x="2630"/>
        <item m="1" x="895"/>
        <item m="1" x="3868"/>
        <item m="1" x="3783"/>
        <item m="1" x="6171"/>
        <item m="1" x="1625"/>
        <item m="1" x="7344"/>
        <item m="1" x="7807"/>
        <item m="1" x="6940"/>
        <item m="1" x="5560"/>
        <item m="1" x="7141"/>
        <item m="1" x="5338"/>
        <item m="1" x="7159"/>
        <item m="1" x="4228"/>
        <item m="1" x="4342"/>
        <item m="1" x="538"/>
        <item m="1" x="3071"/>
        <item m="1" x="7632"/>
        <item m="1" x="638"/>
        <item m="1" x="6109"/>
        <item m="1" x="4260"/>
        <item m="1" x="1664"/>
        <item m="1" x="5901"/>
        <item m="1" x="1864"/>
        <item m="1" x="5090"/>
        <item m="1" x="1883"/>
        <item m="1" x="5778"/>
        <item m="1" x="3150"/>
        <item m="1" x="3683"/>
        <item m="1" x="4073"/>
        <item m="1" x="7613"/>
        <item m="1" x="6598"/>
        <item m="1" x="6921"/>
        <item m="1" x="4761"/>
        <item m="1" x="7068"/>
        <item m="1" x="3008"/>
        <item m="1" x="2001"/>
        <item m="1" x="831"/>
        <item m="1" x="5533"/>
        <item m="1" x="5932"/>
        <item m="1" x="5979"/>
        <item m="1" x="6998"/>
        <item m="1" x="1526"/>
        <item m="1" x="852"/>
        <item m="1" x="1995"/>
        <item m="1" x="4413"/>
        <item m="1" x="3123"/>
        <item m="1" x="5487"/>
        <item m="1" x="4138"/>
        <item m="1" x="5145"/>
        <item m="1" x="1698"/>
        <item m="1" x="5513"/>
        <item m="1" x="6390"/>
        <item m="1" x="4648"/>
        <item m="1" x="2657"/>
        <item m="1" x="7665"/>
        <item m="1" x="4005"/>
        <item m="1" x="1768"/>
        <item m="1" x="6540"/>
        <item m="1" x="2236"/>
        <item m="1" x="6272"/>
        <item m="1" x="7969"/>
        <item m="1" x="2270"/>
        <item m="1" x="7448"/>
        <item m="1" x="3163"/>
        <item m="1" x="6662"/>
        <item x="366"/>
        <item m="1" x="7725"/>
        <item m="1" x="4581"/>
        <item m="1" x="5008"/>
        <item m="1" x="1356"/>
        <item m="1" x="1596"/>
        <item m="1" x="5869"/>
        <item m="1" x="7455"/>
        <item m="1" x="4410"/>
        <item m="1" x="4458"/>
        <item m="1" x="6006"/>
        <item m="1" x="7247"/>
        <item m="1" x="7233"/>
        <item m="1" x="6570"/>
        <item m="1" x="1556"/>
        <item m="1" x="5965"/>
        <item m="1" x="5307"/>
        <item m="1" x="3685"/>
        <item m="1" x="2940"/>
        <item m="1" x="4316"/>
        <item m="1" x="691"/>
        <item m="1" x="3946"/>
        <item m="1" x="7948"/>
        <item m="1" x="4912"/>
        <item m="1" x="7536"/>
        <item m="1" x="559"/>
        <item m="1" x="4296"/>
        <item m="1" x="800"/>
        <item m="1" x="5712"/>
        <item m="1" x="2858"/>
        <item m="1" x="4618"/>
        <item m="1" x="3283"/>
        <item m="1" x="7904"/>
        <item m="1" x="1735"/>
        <item m="1" x="5242"/>
        <item m="1" x="4285"/>
        <item m="1" x="1414"/>
        <item m="1" x="2611"/>
        <item m="1" x="2715"/>
        <item m="1" x="772"/>
        <item m="1" x="4030"/>
        <item m="1" x="4568"/>
        <item m="1" x="2823"/>
        <item m="1" x="5162"/>
        <item m="1" x="1747"/>
        <item m="1" x="7433"/>
        <item m="1" x="1973"/>
        <item m="1" x="4219"/>
        <item m="1" x="3349"/>
        <item m="1" x="1874"/>
        <item m="1" x="2367"/>
        <item m="1" x="1478"/>
        <item m="1" x="7741"/>
        <item m="1" x="7753"/>
        <item m="1" x="2773"/>
        <item m="1" x="4919"/>
        <item m="1" x="1116"/>
        <item m="1" x="2156"/>
        <item m="1" x="1446"/>
        <item m="1" x="4085"/>
        <item m="1" x="3371"/>
        <item m="1" x="2644"/>
        <item m="1" x="5432"/>
        <item m="1" x="1238"/>
        <item m="1" x="4601"/>
        <item m="1" x="4644"/>
        <item m="1" x="2545"/>
        <item m="1" x="694"/>
        <item m="1" x="5673"/>
        <item m="1" x="2928"/>
        <item m="1" x="3625"/>
        <item m="1" x="4897"/>
        <item m="1" x="2395"/>
        <item m="1" x="7626"/>
        <item m="1" x="7053"/>
        <item m="1" x="5789"/>
        <item m="1" x="1825"/>
        <item m="1" x="3786"/>
        <item m="1" x="7357"/>
        <item m="1" x="3384"/>
        <item m="1" x="3013"/>
        <item m="1" x="6887"/>
        <item m="1" x="5214"/>
        <item m="1" x="3465"/>
        <item m="1" x="7972"/>
        <item m="1" x="4236"/>
        <item m="1" x="3108"/>
        <item m="1" x="6042"/>
        <item m="1" x="3525"/>
        <item m="1" x="2349"/>
        <item m="1" x="1564"/>
        <item m="1" x="2588"/>
        <item m="1" x="1442"/>
        <item m="1" x="3588"/>
        <item m="1" x="5303"/>
        <item m="1" x="4341"/>
        <item m="1" x="2078"/>
        <item m="1" x="2123"/>
        <item m="1" x="4895"/>
        <item m="1" x="4853"/>
        <item m="1" x="5054"/>
        <item m="1" x="3578"/>
        <item m="1" x="7073"/>
        <item m="1" x="6632"/>
        <item m="1" x="4332"/>
        <item m="1" x="7406"/>
        <item m="1" x="3149"/>
        <item m="1" x="7252"/>
        <item m="1" x="7257"/>
        <item m="1" x="4311"/>
        <item m="1" x="5310"/>
        <item m="1" x="7905"/>
        <item m="1" x="6606"/>
        <item m="1" x="3709"/>
        <item m="1" x="1738"/>
        <item m="1" x="4811"/>
        <item m="1" x="7239"/>
        <item m="1" x="5697"/>
        <item m="1" x="4445"/>
        <item m="1" x="2824"/>
        <item m="1" x="7507"/>
        <item m="1" x="7058"/>
        <item m="1" x="5702"/>
        <item m="1" x="3812"/>
        <item m="1" x="6245"/>
        <item m="1" x="7323"/>
        <item m="1" x="4858"/>
        <item m="1" x="5520"/>
        <item m="1" x="552"/>
        <item m="1" x="4449"/>
        <item m="1" x="6377"/>
        <item m="1" x="3952"/>
        <item m="1" x="786"/>
        <item m="1" x="7341"/>
        <item m="1" x="4953"/>
        <item m="1" x="3821"/>
        <item m="1" x="3801"/>
        <item m="1" x="3689"/>
        <item m="1" x="7957"/>
        <item m="1" x="1769"/>
        <item m="1" x="6772"/>
        <item m="1" x="2493"/>
        <item m="1" x="6822"/>
        <item m="1" x="1037"/>
        <item m="1" x="1706"/>
        <item m="1" x="5850"/>
        <item m="1" x="3100"/>
        <item m="1" x="2772"/>
        <item m="1" x="929"/>
        <item m="1" x="748"/>
        <item m="1" x="5049"/>
        <item m="1" x="5344"/>
        <item m="1" x="5071"/>
        <item m="1" x="6324"/>
        <item m="1" x="6574"/>
        <item m="1" x="3542"/>
        <item m="1" x="1302"/>
        <item m="1" x="4752"/>
        <item m="1" x="6261"/>
        <item m="1" x="5896"/>
        <item m="1" x="2566"/>
        <item m="1" x="4036"/>
        <item m="1" x="6515"/>
        <item m="1" x="2636"/>
        <item m="1" x="7836"/>
        <item m="1" x="5435"/>
        <item m="1" x="3111"/>
        <item m="1" x="5097"/>
        <item m="1" x="5524"/>
        <item m="1" x="1006"/>
        <item m="1" x="4172"/>
        <item m="1" x="977"/>
        <item m="1" x="3117"/>
        <item m="1" x="1062"/>
        <item m="1" x="571"/>
        <item m="1" x="2485"/>
        <item m="1" x="7219"/>
        <item m="1" x="3374"/>
        <item m="1" x="1699"/>
        <item m="1" x="7049"/>
        <item m="1" x="1960"/>
        <item m="1" x="1052"/>
        <item m="1" x="859"/>
        <item m="1" x="3894"/>
        <item m="1" x="5808"/>
        <item m="1" x="6484"/>
        <item m="1" x="2851"/>
        <item m="1" x="7289"/>
        <item m="1" x="4474"/>
        <item m="1" x="5405"/>
        <item m="1" x="5663"/>
        <item m="1" x="1715"/>
        <item m="1" x="6764"/>
        <item m="1" x="1898"/>
        <item m="1" x="5671"/>
        <item m="1" x="3137"/>
        <item m="1" x="3191"/>
        <item m="1" x="5767"/>
        <item m="1" x="7183"/>
        <item m="1" x="2161"/>
        <item m="1" x="6439"/>
        <item m="1" x="763"/>
        <item m="1" x="2189"/>
        <item m="1" x="4933"/>
        <item m="1" x="705"/>
        <item m="1" x="7551"/>
        <item m="1" x="6212"/>
        <item m="1" x="4608"/>
        <item m="1" x="1880"/>
        <item m="1" x="3344"/>
        <item m="1" x="5442"/>
        <item m="1" x="7157"/>
        <item m="1" x="5647"/>
        <item m="1" x="5982"/>
        <item m="1" x="1385"/>
        <item m="1" x="566"/>
        <item m="1" x="565"/>
        <item m="1" x="4079"/>
        <item m="1" x="7553"/>
        <item m="1" x="696"/>
        <item m="1" x="7108"/>
        <item m="1" x="1949"/>
        <item m="1" x="3004"/>
        <item m="1" x="3669"/>
        <item m="1" x="6392"/>
        <item m="1" x="4327"/>
        <item m="1" x="4894"/>
        <item m="1" x="564"/>
        <item m="1" x="2867"/>
        <item m="1" x="1291"/>
        <item m="1" x="4634"/>
        <item m="1" x="4688"/>
        <item m="1" x="6739"/>
        <item m="1" x="7830"/>
        <item m="1" x="5462"/>
        <item m="1" x="2415"/>
        <item m="1" x="4701"/>
        <item m="1" x="6462"/>
        <item m="1" x="7319"/>
        <item m="1" x="1064"/>
        <item m="1" x="4091"/>
        <item m="1" x="4436"/>
        <item m="1" x="3026"/>
        <item m="1" x="6352"/>
        <item m="1" x="4423"/>
        <item m="1" x="7875"/>
        <item m="1" x="2089"/>
        <item m="1" x="6296"/>
        <item m="1" x="6933"/>
        <item m="1" x="3055"/>
        <item m="1" x="3936"/>
        <item m="1" x="5325"/>
        <item m="1" x="4861"/>
        <item m="1" x="5920"/>
        <item m="1" x="2985"/>
        <item m="1" x="6976"/>
        <item m="1" x="4318"/>
        <item m="1" x="7524"/>
        <item m="1" x="1613"/>
        <item m="1" x="7118"/>
        <item m="1" x="1886"/>
        <item m="1" x="7525"/>
        <item m="1" x="2238"/>
        <item m="1" x="7939"/>
        <item m="1" x="4494"/>
        <item m="1" x="2781"/>
        <item m="1" x="6497"/>
        <item m="1" x="805"/>
        <item m="1" x="6536"/>
        <item m="1" x="7658"/>
        <item m="1" x="2524"/>
        <item m="1" x="3380"/>
        <item m="1" x="1244"/>
        <item m="1" x="2433"/>
        <item m="1" x="4045"/>
        <item m="1" x="2482"/>
        <item m="1" x="4925"/>
        <item m="1" x="4209"/>
        <item m="1" x="6687"/>
        <item m="1" x="1511"/>
        <item m="1" x="6428"/>
        <item m="1" x="3005"/>
        <item m="1" x="4786"/>
        <item m="1" x="635"/>
        <item m="1" x="2253"/>
        <item m="1" x="4628"/>
        <item m="1" x="6646"/>
        <item m="1" x="5648"/>
        <item m="1" x="4940"/>
        <item m="1" x="3066"/>
        <item m="1" x="1896"/>
        <item m="1" x="5056"/>
        <item m="1" x="6276"/>
        <item m="1" x="7288"/>
        <item m="1" x="2374"/>
        <item m="1" x="7521"/>
        <item m="1" x="5635"/>
        <item m="1" x="2180"/>
        <item m="1" x="5192"/>
        <item m="1" x="3288"/>
        <item m="1" x="5770"/>
        <item m="1" x="5508"/>
        <item m="1" x="5217"/>
        <item m="1" x="1036"/>
        <item m="1" x="1220"/>
        <item m="1" x="5782"/>
        <item m="1" x="3272"/>
        <item m="1" x="4905"/>
        <item m="1" x="7943"/>
        <item m="1" x="1807"/>
        <item m="1" x="1509"/>
        <item m="1" x="1532"/>
        <item m="1" x="6094"/>
        <item m="1" x="3171"/>
        <item m="1" x="5940"/>
        <item m="1" x="842"/>
        <item m="1" x="4447"/>
        <item m="1" x="1612"/>
        <item m="1" x="5582"/>
        <item m="1" x="5021"/>
        <item m="1" x="3679"/>
        <item m="1" x="5280"/>
        <item m="1" x="7587"/>
        <item m="1" x="6988"/>
        <item m="1" x="7584"/>
        <item m="1" x="3670"/>
        <item m="1" x="2664"/>
        <item m="1" x="1388"/>
        <item m="1" x="6458"/>
        <item m="1" x="7161"/>
        <item m="1" x="2746"/>
        <item m="1" x="2364"/>
        <item m="1" x="1025"/>
        <item m="1" x="2894"/>
        <item m="1" x="2186"/>
        <item m="1" x="4174"/>
        <item m="1" x="7700"/>
        <item m="1" x="6015"/>
        <item m="1" x="3803"/>
        <item m="1" x="1043"/>
        <item m="1" x="6174"/>
        <item m="1" x="1294"/>
        <item m="1" x="7933"/>
        <item m="1" x="7886"/>
        <item m="1" x="5213"/>
        <item m="1" x="7486"/>
        <item m="1" x="1821"/>
        <item m="1" x="5823"/>
        <item m="1" x="7072"/>
        <item m="1" x="6760"/>
        <item m="1" x="6507"/>
        <item m="1" x="6314"/>
        <item m="1" x="1595"/>
        <item m="1" x="4582"/>
        <item m="1" x="680"/>
        <item m="1" x="3466"/>
        <item m="1" x="2174"/>
        <item m="1" x="1202"/>
        <item m="1" x="5370"/>
        <item m="1" x="6449"/>
        <item m="1" x="4845"/>
        <item m="1" x="3292"/>
        <item m="1" x="2250"/>
        <item m="1" x="5677"/>
        <item m="1" x="4690"/>
        <item m="1" x="1875"/>
        <item m="1" x="2293"/>
        <item m="1" x="1900"/>
        <item m="1" x="4508"/>
        <item m="1" x="4279"/>
        <item m="1" x="7115"/>
        <item m="1" x="4560"/>
        <item m="1" x="2006"/>
        <item m="1" x="6812"/>
        <item m="1" x="6954"/>
        <item m="1" x="4501"/>
        <item m="1" x="2516"/>
        <item m="1" x="3840"/>
        <item m="1" x="6553"/>
        <item m="1" x="7924"/>
        <item m="1" x="3490"/>
        <item m="1" x="5105"/>
        <item m="1" x="6932"/>
        <item m="1" x="7236"/>
        <item m="1" x="814"/>
        <item m="1" x="1606"/>
        <item m="1" x="840"/>
        <item m="1" x="7678"/>
        <item m="1" x="1506"/>
        <item m="1" x="3861"/>
        <item m="1" x="1445"/>
        <item m="1" x="2992"/>
        <item m="1" x="5147"/>
        <item m="1" x="7353"/>
        <item m="1" x="7392"/>
        <item m="1" x="5382"/>
        <item m="1" x="3032"/>
        <item m="1" x="3738"/>
        <item m="1" x="5091"/>
        <item m="1" x="4186"/>
        <item m="1" x="6029"/>
        <item m="1" x="3321"/>
        <item m="1" x="7209"/>
        <item m="1" x="2638"/>
        <item m="1" x="2799"/>
        <item m="1" x="6607"/>
        <item m="1" x="5854"/>
        <item m="1" x="1023"/>
        <item m="1" x="1137"/>
        <item m="1" x="4222"/>
        <item m="1" x="1540"/>
        <item m="1" x="5009"/>
        <item m="1" x="4098"/>
        <item m="1" x="2738"/>
        <item m="1" x="3379"/>
        <item m="1" x="4732"/>
        <item m="1" x="3725"/>
        <item m="1" x="2662"/>
        <item m="1" x="4778"/>
        <item m="1" x="5882"/>
        <item m="1" x="619"/>
        <item m="1" x="7148"/>
        <item m="1" x="3610"/>
        <item m="1" x="3167"/>
        <item m="1" x="6808"/>
        <item m="1" x="1200"/>
        <item m="1" x="1343"/>
        <item m="1" x="5102"/>
        <item m="1" x="4300"/>
        <item m="1" x="6989"/>
        <item m="1" x="3503"/>
        <item m="1" x="2196"/>
        <item m="1" x="3618"/>
        <item m="1" x="2716"/>
        <item m="1" x="2567"/>
        <item m="1" x="7441"/>
        <item m="1" x="6875"/>
        <item m="1" x="1626"/>
        <item m="1" x="3859"/>
        <item m="1" x="6363"/>
        <item m="1" x="2954"/>
        <item m="1" x="3860"/>
        <item m="1" x="5206"/>
        <item m="1" x="5549"/>
        <item m="1" x="7854"/>
        <item m="1" x="2830"/>
        <item m="1" x="4044"/>
        <item m="1" x="3420"/>
        <item m="1" x="7586"/>
        <item m="1" x="2503"/>
        <item m="1" x="5448"/>
        <item m="1" x="5672"/>
        <item m="1" x="7617"/>
        <item m="1" x="686"/>
        <item m="1" x="7703"/>
        <item m="1" x="3176"/>
        <item m="1" x="1942"/>
        <item m="1" x="4190"/>
        <item m="1" x="4887"/>
        <item m="1" x="5668"/>
        <item m="1" x="5628"/>
        <item m="1" x="4769"/>
        <item m="1" x="3890"/>
        <item m="1" x="4579"/>
        <item m="1" x="1533"/>
        <item m="1" x="2456"/>
        <item m="1" x="4317"/>
        <item m="1" x="5731"/>
        <item m="1" x="1800"/>
        <item m="1" x="4931"/>
        <item m="1" x="2825"/>
        <item m="1" x="3631"/>
        <item m="1" x="5948"/>
        <item m="1" x="2051"/>
        <item m="1" x="3975"/>
        <item m="1" x="4869"/>
        <item m="1" x="1505"/>
        <item m="1" x="2712"/>
        <item m="1" x="2173"/>
        <item m="1" x="4548"/>
        <item m="1" x="3845"/>
        <item m="1" x="7606"/>
        <item m="1" x="1454"/>
        <item m="1" x="6841"/>
        <item m="1" x="7867"/>
        <item m="1" x="2870"/>
        <item m="1" x="4573"/>
        <item m="1" x="7376"/>
        <item m="1" x="2157"/>
        <item m="1" x="6837"/>
        <item m="1" x="4012"/>
        <item m="1" x="5964"/>
        <item m="1" x="2559"/>
        <item m="1" x="4606"/>
        <item m="1" x="1780"/>
        <item m="1" x="3197"/>
        <item m="1" x="4373"/>
        <item m="1" x="6655"/>
        <item m="1" x="1701"/>
        <item m="1" x="3779"/>
        <item m="1" x="782"/>
        <item m="1" x="7596"/>
        <item m="1" x="3999"/>
        <item m="1" x="1270"/>
        <item m="1" x="5765"/>
        <item m="1" x="874"/>
        <item m="1" x="3757"/>
        <item m="1" x="4368"/>
        <item m="1" x="7431"/>
        <item m="1" x="5203"/>
        <item m="1" x="3310"/>
        <item m="1" x="7990"/>
        <item m="1" x="3769"/>
        <item m="1" x="2993"/>
        <item m="1" x="6937"/>
        <item m="1" x="7868"/>
        <item m="1" x="5739"/>
        <item m="1" x="7726"/>
        <item m="1" x="6586"/>
        <item m="1" x="7477"/>
        <item m="1" x="7773"/>
        <item m="1" x="7929"/>
        <item m="1" x="3369"/>
        <item m="1" x="1502"/>
        <item m="1" x="2582"/>
        <item m="1" x="1391"/>
        <item m="1" x="1689"/>
        <item m="1" x="979"/>
        <item m="1" x="5620"/>
        <item m="1" x="6813"/>
        <item m="1" x="5496"/>
        <item m="1" x="5951"/>
        <item m="1" x="3548"/>
        <item m="1" x="4422"/>
        <item m="1" x="4022"/>
        <item m="1" x="1948"/>
        <item m="1" x="5503"/>
        <item m="1" x="4052"/>
        <item m="1" x="2900"/>
        <item m="1" x="1974"/>
        <item m="1" x="7109"/>
        <item m="1" x="4986"/>
        <item m="1" x="6802"/>
        <item m="1" x="7010"/>
        <item m="1" x="2261"/>
        <item m="1" x="6825"/>
        <item m="1" x="6362"/>
        <item m="1" x="3775"/>
        <item m="1" x="7325"/>
        <item m="1" x="7059"/>
        <item m="1" x="4691"/>
        <item m="1" x="1516"/>
        <item m="1" x="2607"/>
        <item m="1" x="5186"/>
        <item m="1" x="6753"/>
        <item m="1" x="4015"/>
        <item m="1" x="4396"/>
        <item x="116"/>
        <item m="1" x="2193"/>
        <item m="1" x="1547"/>
        <item m="1" x="1895"/>
        <item m="1" x="3109"/>
        <item m="1" x="6957"/>
        <item m="1" x="7949"/>
        <item m="1" x="781"/>
        <item m="1" x="2921"/>
        <item m="1" x="879"/>
        <item m="1" x="4361"/>
        <item m="1" x="1309"/>
        <item m="1" x="4305"/>
        <item m="1" x="1742"/>
        <item m="1" x="7050"/>
        <item m="1" x="1232"/>
        <item m="1" x="3606"/>
        <item m="1" x="5165"/>
        <item m="1" x="844"/>
        <item m="1" x="1497"/>
        <item m="1" x="6167"/>
        <item m="1" x="7639"/>
        <item m="1" x="7568"/>
        <item m="1" x="4670"/>
        <item m="1" x="592"/>
        <item m="1" x="3654"/>
        <item m="1" x="894"/>
        <item m="1" x="3476"/>
        <item m="1" x="2265"/>
        <item m="1" x="7800"/>
        <item m="1" x="1438"/>
        <item m="1" x="2958"/>
        <item m="1" x="2750"/>
        <item m="1" x="4093"/>
        <item m="1" x="1775"/>
        <item m="1" x="1756"/>
        <item m="1" x="4834"/>
        <item m="1" x="2546"/>
        <item m="1" x="5128"/>
        <item m="1" x="5759"/>
        <item m="1" x="4924"/>
        <item m="1" x="5874"/>
        <item m="1" x="5299"/>
        <item m="1" x="2846"/>
        <item m="1" x="7067"/>
        <item m="1" x="7113"/>
        <item m="1" x="1488"/>
        <item m="1" x="2833"/>
        <item m="1" x="830"/>
        <item m="1" x="948"/>
        <item m="1" x="7549"/>
        <item m="1" x="7849"/>
        <item m="1" x="4667"/>
        <item m="1" x="2667"/>
        <item m="1" x="1423"/>
        <item m="1" x="1318"/>
        <item m="1" x="1393"/>
        <item m="1" x="3920"/>
        <item m="1" x="5104"/>
        <item m="1" x="7123"/>
        <item m="1" x="640"/>
        <item m="1" x="6342"/>
        <item m="1" x="7843"/>
        <item m="1" x="2679"/>
        <item m="1" x="1101"/>
        <item m="1" x="5058"/>
        <item m="1" x="3254"/>
        <item m="1" x="1337"/>
        <item m="1" x="1639"/>
        <item m="1" x="5388"/>
        <item m="1" x="5974"/>
        <item m="1" x="7421"/>
        <item m="1" x="4889"/>
        <item m="1" x="1368"/>
        <item m="1" x="2762"/>
        <item m="1" x="746"/>
        <item m="1" x="6421"/>
        <item m="1" x="2922"/>
        <item m="1" x="4136"/>
        <item m="1" x="3237"/>
        <item m="1" x="1831"/>
        <item m="1" x="2460"/>
        <item m="1" x="4048"/>
        <item m="1" x="5161"/>
        <item m="1" x="7189"/>
        <item m="1" x="4118"/>
        <item m="1" x="6641"/>
        <item m="1" x="4377"/>
        <item m="1" x="1619"/>
        <item m="1" x="2396"/>
        <item m="1" x="2481"/>
        <item m="1" x="2613"/>
        <item m="1" x="1817"/>
        <item m="1" x="1999"/>
        <item m="1" x="3753"/>
        <item m="1" x="7214"/>
        <item m="1" x="4297"/>
        <item m="1" x="7771"/>
        <item m="1" x="6137"/>
        <item m="1" x="7937"/>
        <item m="1" x="2370"/>
        <item m="1" x="1682"/>
        <item m="1" x="7201"/>
        <item m="1" x="5898"/>
        <item m="1" x="1026"/>
        <item m="1" x="6400"/>
        <item m="1" x="658"/>
        <item m="1" x="6839"/>
        <item m="1" x="1016"/>
        <item m="1" x="2160"/>
        <item m="1" x="733"/>
        <item m="1" x="2091"/>
        <item m="1" x="7974"/>
        <item m="1" x="5116"/>
        <item m="1" x="2139"/>
        <item m="1" x="6407"/>
        <item m="1" x="1190"/>
        <item m="1" x="584"/>
        <item m="1" x="5273"/>
        <item m="1" x="1168"/>
        <item m="1" x="998"/>
        <item m="1" x="2536"/>
        <item m="1" x="3687"/>
        <item m="1" x="2980"/>
        <item m="1" x="3942"/>
        <item m="1" x="3511"/>
        <item m="1" x="728"/>
        <item m="1" x="3851"/>
        <item m="1" x="1024"/>
        <item m="1" x="5198"/>
        <item m="1" x="1887"/>
        <item m="1" x="6483"/>
        <item m="1" x="2637"/>
        <item m="1" x="6084"/>
        <item x="515"/>
        <item m="1" x="3387"/>
        <item m="1" x="1605"/>
        <item m="1" x="3622"/>
        <item m="1" x="6028"/>
        <item m="1" x="5686"/>
        <item m="1" x="1188"/>
        <item m="1" x="3560"/>
        <item m="1" x="7122"/>
        <item m="1" x="2790"/>
        <item m="1" x="4021"/>
        <item m="1" x="2141"/>
        <item m="1" x="4329"/>
        <item m="1" x="7894"/>
        <item m="1" x="4966"/>
        <item m="1" x="3719"/>
        <item m="1" x="2518"/>
        <item m="1" x="1198"/>
        <item m="1" x="1580"/>
        <item m="1" x="683"/>
        <item m="1" x="3447"/>
        <item m="1" x="5569"/>
        <item m="1" x="7619"/>
        <item m="1" x="6914"/>
        <item m="1" x="2544"/>
        <item m="1" x="5051"/>
        <item m="1" x="4104"/>
        <item m="1" x="2740"/>
        <item m="1" x="653"/>
        <item m="1" x="2779"/>
        <item m="1" x="2110"/>
        <item m="1" x="7139"/>
        <item m="1" x="4859"/>
        <item m="1" x="6156"/>
        <item m="1" x="7294"/>
        <item m="1" x="3417"/>
        <item m="1" x="6946"/>
        <item m="1" x="4056"/>
        <item m="1" x="6857"/>
        <item m="1" x="542"/>
        <item m="1" x="7176"/>
        <item m="1" x="1655"/>
        <item m="1" x="4141"/>
        <item m="1" x="4238"/>
        <item m="1" x="780"/>
        <item m="1" x="1940"/>
        <item m="1" x="788"/>
        <item m="1" x="4598"/>
        <item m="1" x="4460"/>
        <item m="1" x="4958"/>
        <item m="1" x="3949"/>
        <item m="1" x="2431"/>
        <item m="1" x="7355"/>
        <item m="1" x="6622"/>
        <item m="1" x="3252"/>
        <item m="1" x="5797"/>
        <item m="1" x="4784"/>
        <item m="1" x="3594"/>
        <item m="1" x="5502"/>
        <item m="1" x="5735"/>
        <item m="1" x="637"/>
        <item m="1" x="1461"/>
        <item m="1" x="1659"/>
        <item m="1" x="6511"/>
        <item m="1" x="5241"/>
        <item m="1" x="1522"/>
        <item m="1" x="6263"/>
        <item m="1" x="3675"/>
        <item m="1" x="4351"/>
        <item m="1" x="4756"/>
        <item m="1" x="685"/>
        <item m="1" x="4625"/>
        <item m="1" x="4881"/>
        <item m="1" x="601"/>
        <item m="1" x="7713"/>
        <item m="1" x="1576"/>
        <item m="1" x="7249"/>
        <item m="1" x="1288"/>
        <item m="1" x="7790"/>
        <item m="1" x="6408"/>
        <item m="1" x="2455"/>
        <item m="1" x="5427"/>
        <item m="1" x="7483"/>
        <item m="1" x="4108"/>
        <item m="1" x="1823"/>
        <item m="1" x="2317"/>
        <item m="1" x="681"/>
        <item m="1" x="1129"/>
        <item m="1" x="7762"/>
        <item m="1" x="3832"/>
        <item m="1" x="1534"/>
        <item m="1" x="2834"/>
        <item m="1" x="4122"/>
        <item m="1" x="5069"/>
        <item m="1" x="6864"/>
        <item m="1" x="2475"/>
        <item m="1" x="2345"/>
        <item m="1" x="5328"/>
        <item m="1" x="958"/>
        <item m="1" x="4760"/>
        <item m="1" x="2978"/>
        <item m="1" x="1181"/>
        <item m="1" x="3706"/>
        <item m="1" x="7912"/>
        <item m="1" x="3664"/>
        <item m="1" x="5574"/>
        <item m="1" x="3546"/>
        <item m="1" x="1245"/>
        <item m="1" x="6022"/>
        <item m="1" x="3293"/>
        <item m="1" x="5624"/>
        <item m="1" x="7654"/>
        <item m="1" x="4660"/>
        <item m="1" x="7360"/>
        <item m="1" x="4795"/>
        <item m="1" x="7872"/>
        <item m="1" x="5322"/>
        <item m="1" x="4557"/>
        <item m="1" x="2684"/>
        <item m="1" x="3895"/>
        <item m="1" x="7880"/>
        <item m="1" x="5085"/>
        <item m="1" x="6962"/>
        <item m="1" x="1710"/>
        <item m="1" x="3847"/>
        <item m="1" x="1375"/>
        <item m="1" x="5296"/>
        <item m="1" x="2387"/>
        <item m="1" x="6727"/>
        <item m="1" x="7676"/>
        <item m="1" x="3810"/>
        <item m="1" x="4119"/>
        <item m="1" x="4140"/>
        <item m="1" x="4380"/>
        <item m="1" x="5252"/>
        <item m="1" x="7783"/>
        <item m="1" x="823"/>
        <item m="1" x="7529"/>
        <item m="1" x="6373"/>
        <item m="1" x="6923"/>
        <item m="1" x="6838"/>
        <item m="1" x="6694"/>
        <item m="1" x="1609"/>
        <item m="1" x="3093"/>
        <item m="1" x="5584"/>
        <item m="1" x="2425"/>
        <item m="1" x="5109"/>
        <item m="1" x="2861"/>
        <item m="1" x="3553"/>
        <item m="1" x="4586"/>
        <item m="1" x="4397"/>
        <item m="1" x="3862"/>
        <item m="1" x="1998"/>
        <item m="1" x="5076"/>
        <item m="1" x="5326"/>
        <item m="1" x="3707"/>
        <item m="1" x="6211"/>
        <item m="1" x="5181"/>
        <item m="1" x="3907"/>
        <item m="1" x="1934"/>
        <item m="1" x="2368"/>
        <item m="1" x="5893"/>
        <item m="1" x="5566"/>
        <item m="1" x="1419"/>
        <item m="1" x="2289"/>
        <item m="1" x="4409"/>
        <item m="1" x="5705"/>
        <item m="1" x="2483"/>
        <item m="1" x="4180"/>
        <item m="1" x="1420"/>
        <item m="1" x="7255"/>
        <item m="1" x="2890"/>
        <item m="1" x="6181"/>
        <item m="1" x="3521"/>
        <item m="1" x="4284"/>
        <item m="1" x="7119"/>
        <item m="1" x="2470"/>
        <item m="1" x="7827"/>
        <item m="1" x="7865"/>
        <item m="1" x="4235"/>
        <item m="1" x="4877"/>
        <item m="1" x="5812"/>
        <item m="1" x="671"/>
        <item m="1" x="3586"/>
        <item m="1" x="1600"/>
        <item m="1" x="3224"/>
        <item m="1" x="7591"/>
        <item m="1" x="2848"/>
        <item m="1" x="4178"/>
        <item m="1" x="5999"/>
        <item m="1" x="3156"/>
        <item m="1" x="6460"/>
        <item m="1" x="1517"/>
        <item m="1" x="4456"/>
        <item m="1" x="2215"/>
        <item m="1" x="7082"/>
        <item m="1" x="4213"/>
        <item m="1" x="907"/>
        <item m="1" x="7520"/>
        <item m="1" x="3120"/>
        <item m="1" x="2153"/>
        <item m="1" x="7135"/>
        <item m="1" x="2027"/>
        <item x="49"/>
        <item m="1" x="3612"/>
        <item m="1" x="4740"/>
        <item m="1" x="1332"/>
        <item m="1" x="3030"/>
        <item m="1" x="5293"/>
        <item m="1" x="716"/>
        <item m="1" x="7403"/>
        <item m="1" x="5083"/>
        <item m="1" x="7944"/>
        <item m="1" x="1174"/>
        <item m="1" x="7680"/>
        <item m="1" x="5413"/>
        <item m="1" x="2886"/>
        <item m="1" x="1868"/>
        <item m="1" x="7248"/>
        <item m="1" x="3188"/>
        <item m="1" x="787"/>
        <item m="1" x="6336"/>
        <item m="1" x="7472"/>
        <item m="1" x="3774"/>
        <item m="1" x="4929"/>
        <item m="1" x="6823"/>
        <item m="1" x="1217"/>
        <item m="1" x="4774"/>
        <item m="1" x="7566"/>
        <item m="1" x="3413"/>
        <item m="1" x="4201"/>
        <item m="1" x="6089"/>
        <item m="1" x="1369"/>
        <item m="1" x="6725"/>
        <item m="1" x="3572"/>
        <item m="1" x="6308"/>
        <item m="1" x="7309"/>
        <item m="1" x="2646"/>
        <item m="1" x="5001"/>
        <item m="1" x="1640"/>
        <item m="1" x="2948"/>
        <item m="1" x="1996"/>
        <item m="1" x="5748"/>
        <item m="1" x="7076"/>
        <item m="1" x="6938"/>
        <item m="1" x="2291"/>
        <item m="1" x="7735"/>
        <item m="1" x="7492"/>
        <item m="1" x="5467"/>
        <item m="1" x="5123"/>
        <item m="1" x="5944"/>
        <item m="1" x="4782"/>
        <item m="1" x="6487"/>
        <item m="1" x="1762"/>
        <item m="1" x="2350"/>
        <item m="1" x="2556"/>
        <item m="1" x="3165"/>
        <item m="1" x="6186"/>
        <item m="1" x="2136"/>
        <item m="1" x="6354"/>
        <item m="1" x="2344"/>
        <item m="1" x="6832"/>
        <item m="1" x="2557"/>
        <item m="1" x="3533"/>
        <item m="1" x="4592"/>
        <item m="1" x="3377"/>
        <item m="1" x="4983"/>
        <item m="1" x="4878"/>
        <item m="1" x="837"/>
        <item m="1" x="7217"/>
        <item m="1" x="7162"/>
        <item m="1" x="1551"/>
        <item m="1" x="1495"/>
        <item m="1" x="643"/>
        <item m="1" x="606"/>
        <item m="1" x="2857"/>
        <item m="1" x="5256"/>
        <item m="1" x="4697"/>
        <item m="1" x="4176"/>
        <item m="1" x="5239"/>
        <item m="1" x="6389"/>
        <item m="1" x="5591"/>
        <item m="1" x="7975"/>
        <item m="1" x="5050"/>
        <item m="1" x="1822"/>
        <item m="1" x="5862"/>
        <item m="1" x="3187"/>
        <item x="98"/>
        <item m="1" x="1203"/>
        <item m="1" x="7087"/>
        <item m="1" x="7077"/>
        <item m="1" x="1716"/>
        <item m="1" x="3042"/>
        <item m="1" x="7163"/>
        <item m="1" x="2548"/>
        <item m="1" x="4771"/>
        <item m="1" x="5023"/>
        <item m="1" x="2218"/>
        <item m="1" x="4421"/>
        <item m="1" x="2129"/>
        <item m="1" x="1628"/>
        <item m="1" x="3962"/>
        <item m="1" x="1111"/>
        <item m="1" x="6958"/>
        <item m="1" x="1920"/>
        <item m="1" x="7282"/>
        <item m="1" x="6919"/>
        <item m="1" x="3247"/>
        <item m="1" x="4614"/>
        <item m="1" x="5547"/>
        <item m="1" x="2552"/>
        <item m="1" x="5834"/>
        <item m="1" x="3658"/>
        <item m="1" x="7272"/>
        <item m="1" x="4678"/>
        <item m="1" x="4794"/>
        <item m="1" x="3570"/>
        <item m="1" x="3919"/>
        <item m="1" x="7723"/>
        <item m="1" x="1599"/>
        <item m="1" x="3557"/>
        <item m="1" x="4521"/>
        <item m="1" x="4459"/>
        <item m="1" x="1562"/>
        <item m="1" x="5134"/>
        <item m="1" x="3559"/>
        <item m="1" x="3958"/>
        <item m="1" x="3780"/>
        <item m="1" x="4563"/>
        <item m="1" x="7835"/>
        <item m="1" x="3517"/>
        <item m="1" x="6218"/>
        <item m="1" x="7461"/>
        <item m="1" x="6236"/>
        <item m="1" x="4656"/>
        <item m="1" x="2624"/>
        <item m="1" x="3869"/>
        <item m="1" x="2183"/>
        <item m="1" x="3448"/>
        <item m="1" x="1487"/>
        <item m="1" x="1082"/>
        <item m="1" x="4946"/>
        <item m="1" x="1644"/>
        <item m="1" x="2828"/>
        <item m="1" x="4779"/>
        <item m="1" x="2033"/>
        <item m="1" x="4865"/>
        <item m="1" x="1514"/>
        <item m="1" x="7986"/>
        <item m="1" x="7813"/>
        <item m="1" x="7548"/>
        <item m="1" x="2498"/>
        <item m="1" x="1793"/>
        <item m="1" x="2597"/>
        <item m="1" x="1164"/>
        <item m="1" x="5592"/>
        <item m="1" x="1120"/>
        <item m="1" x="6182"/>
        <item m="1" x="7496"/>
        <item m="1" x="820"/>
        <item m="1" x="4762"/>
        <item m="1" x="3255"/>
        <item m="1" x="4271"/>
        <item m="1" x="3688"/>
        <item m="1" x="2032"/>
        <item m="1" x="1661"/>
        <item m="1" x="1708"/>
        <item m="1" x="6788"/>
        <item m="1" x="4115"/>
        <item m="1" x="7377"/>
        <item m="1" x="3040"/>
        <item m="1" x="1899"/>
        <item m="1" x="6414"/>
        <item m="1" x="4243"/>
        <item m="1" x="2683"/>
        <item m="1" x="6651"/>
        <item m="1" x="1587"/>
        <item m="1" x="4382"/>
        <item m="1" x="4320"/>
        <item m="1" x="3941"/>
        <item m="1" x="4605"/>
        <item m="1" x="4101"/>
        <item m="1" x="886"/>
        <item m="1" x="2296"/>
        <item m="1" x="1185"/>
        <item m="1" x="3965"/>
        <item m="1" x="7218"/>
        <item m="1" x="6197"/>
        <item m="1" x="4323"/>
        <item m="1" x="1651"/>
        <item m="1" x="1925"/>
        <item m="1" x="5253"/>
        <item m="1" x="2281"/>
        <item m="1" x="5389"/>
        <item m="1" x="2765"/>
        <item m="1" x="5743"/>
        <item m="1" x="4840"/>
        <item m="1" x="7413"/>
        <item m="1" x="7004"/>
        <item m="1" x="4749"/>
        <item m="1" x="6114"/>
        <item m="1" x="7641"/>
        <item m="1" x="3921"/>
        <item m="1" x="4747"/>
        <item m="1" x="1852"/>
        <item m="1" x="1650"/>
        <item m="1" x="6139"/>
        <item m="1" x="7750"/>
        <item m="1" x="2811"/>
        <item m="1" x="5632"/>
        <item m="1" x="6250"/>
        <item m="1" x="1824"/>
        <item m="1" x="4574"/>
        <item m="1" x="5568"/>
        <item m="1" x="3856"/>
        <item m="1" x="4615"/>
        <item m="1" x="5644"/>
        <item m="1" x="1579"/>
        <item m="1" x="833"/>
        <item m="1" x="2038"/>
        <item m="1" x="3052"/>
        <item m="1" x="796"/>
        <item m="1" x="1397"/>
        <item m="1" x="4289"/>
        <item m="1" x="1410"/>
        <item m="1" x="2522"/>
        <item m="1" x="5219"/>
        <item m="1" x="4446"/>
        <item m="1" x="6575"/>
        <item m="1" x="3925"/>
        <item m="1" x="5866"/>
        <item m="1" x="2158"/>
        <item m="1" x="1946"/>
        <item m="1" x="4003"/>
        <item m="1" x="5646"/>
        <item m="1" x="1408"/>
        <item m="1" x="4415"/>
        <item m="1" x="2165"/>
        <item m="1" x="2113"/>
        <item m="1" x="7412"/>
        <item m="1" x="2859"/>
        <item m="1" x="1426"/>
        <item m="1" x="3432"/>
        <item m="1" x="3754"/>
        <item m="1" x="6122"/>
        <item m="1" x="3085"/>
        <item m="1" x="1178"/>
        <item m="1" x="4880"/>
        <item m="1" x="7774"/>
        <item m="1" x="4049"/>
        <item m="1" x="1121"/>
        <item m="1" x="2757"/>
        <item m="1" x="4037"/>
        <item m="1" x="4220"/>
        <item m="1" x="2071"/>
        <item m="1" x="7373"/>
        <item m="1" x="4471"/>
        <item m="1" x="936"/>
        <item m="1" x="7137"/>
        <item m="1" x="676"/>
        <item m="1" x="7754"/>
        <item m="1" x="5414"/>
        <item m="1" x="6329"/>
        <item m="1" x="4770"/>
        <item m="1" x="1530"/>
        <item m="1" x="2899"/>
        <item m="1" x="7517"/>
        <item m="1" x="5221"/>
        <item m="1" x="2063"/>
        <item m="1" x="7900"/>
        <item m="1" x="5760"/>
        <item m="1" x="7451"/>
        <item m="1" x="2674"/>
        <item m="1" x="5399"/>
        <item m="1" x="4205"/>
        <item m="1" x="6910"/>
        <item x="171"/>
        <item m="1" x="3234"/>
        <item m="1" x="4650"/>
        <item m="1" x="2492"/>
        <item m="1" x="4911"/>
        <item m="1" x="2120"/>
        <item m="1" x="675"/>
        <item m="1" x="7186"/>
        <item m="1" x="3324"/>
        <item m="1" x="6544"/>
        <item m="1" x="1067"/>
        <item x="297"/>
        <item m="1" x="1535"/>
        <item m="1" x="3422"/>
        <item m="1" x="2585"/>
        <item m="1" x="3031"/>
        <item m="1" x="5811"/>
        <item m="1" x="1480"/>
        <item m="1" x="6415"/>
        <item m="1" x="5003"/>
        <item m="1" x="5912"/>
        <item m="1" x="5460"/>
        <item m="1" x="4429"/>
        <item m="1" x="3531"/>
        <item m="1" x="5124"/>
        <item m="1" x="7951"/>
        <item m="1" x="6419"/>
        <item m="1" x="2792"/>
        <item m="1" x="5736"/>
        <item m="1" x="7609"/>
        <item m="1" x="3405"/>
        <item m="1" x="6438"/>
        <item m="1" x="4899"/>
        <item m="1" x="1119"/>
        <item m="1" x="5636"/>
        <item m="1" x="6172"/>
        <item m="1" x="5431"/>
        <item m="1" x="1339"/>
        <item m="1" x="6793"/>
        <item m="1" x="1457"/>
        <item m="1" x="1338"/>
        <item m="1" x="6856"/>
        <item m="1" x="6445"/>
        <item m="1" x="4804"/>
        <item m="1" x="4181"/>
        <item m="1" x="6799"/>
        <item m="1" x="7120"/>
        <item m="1" x="3913"/>
        <item m="1" x="7516"/>
        <item m="1" x="5499"/>
        <item m="1" x="4092"/>
        <item m="1" x="2022"/>
        <item m="1" x="5359"/>
        <item m="1" x="2039"/>
        <item m="1" x="4301"/>
        <item m="1" x="5853"/>
        <item m="1" x="2860"/>
        <item m="1" x="1257"/>
        <item m="1" x="6608"/>
        <item m="1" x="6159"/>
        <item m="1" x="3351"/>
        <item m="1" x="3624"/>
        <item m="1" x="7812"/>
        <item m="1" x="1304"/>
        <item m="1" x="7333"/>
        <item m="1" x="2116"/>
        <item m="1" x="1603"/>
        <item m="1" x="5899"/>
        <item m="1" x="1740"/>
        <item m="1" x="1572"/>
        <item m="1" x="2467"/>
        <item m="1" x="6963"/>
        <item m="1" x="5819"/>
        <item m="1" x="3325"/>
        <item m="1" x="3785"/>
        <item m="1" x="596"/>
        <item m="1" x="1989"/>
        <item m="1" x="2937"/>
        <item m="1" x="2612"/>
        <item m="1" x="6033"/>
        <item m="1" x="636"/>
        <item m="1" x="5131"/>
        <item m="1" x="2134"/>
        <item m="1" x="4829"/>
        <item m="1" x="6577"/>
        <item m="1" x="1569"/>
        <item m="1" x="1656"/>
        <item m="1" x="6291"/>
        <item m="1" x="2000"/>
        <item m="1" x="7971"/>
        <item m="1" x="2079"/>
        <item m="1" x="2177"/>
        <item m="1" x="1109"/>
        <item m="1" x="6720"/>
        <item m="1" x="2301"/>
        <item m="1" x="1709"/>
        <item m="1" x="1355"/>
        <item m="1" x="2354"/>
        <item m="1" x="7038"/>
        <item m="1" x="4466"/>
        <item m="1" x="4124"/>
        <item m="1" x="1265"/>
        <item m="1" x="1815"/>
        <item m="1" x="3545"/>
        <item m="1" x="3505"/>
        <item m="1" x="4010"/>
        <item m="1" x="3924"/>
        <item m="1" x="2313"/>
        <item m="1" x="798"/>
        <item m="1" x="1833"/>
        <item m="1" x="5506"/>
        <item m="1" x="6453"/>
        <item m="1" x="2633"/>
        <item m="1" x="6241"/>
        <item m="1" x="2605"/>
        <item m="1" x="3044"/>
        <item m="1" x="5463"/>
        <item m="1" x="6266"/>
        <item m="1" x="6163"/>
        <item m="1" x="4700"/>
        <item m="1" x="6547"/>
        <item m="1" x="6046"/>
        <item m="1" x="3848"/>
        <item m="1" x="1104"/>
        <item m="1" x="7833"/>
        <item m="1" x="2666"/>
        <item m="1" x="6388"/>
        <item m="1" x="3481"/>
        <item m="1" x="3611"/>
        <item m="1" x="2774"/>
        <item m="1" x="5669"/>
        <item m="1" x="620"/>
        <item m="1" x="3065"/>
        <item m="1" x="2336"/>
        <item m="1" x="7171"/>
        <item m="1" x="6128"/>
        <item m="1" x="6678"/>
        <item m="1" x="6198"/>
        <item m="1" x="3638"/>
        <item m="1" x="7308"/>
        <item m="1" x="4603"/>
        <item m="1" x="6411"/>
        <item m="1" x="2896"/>
        <item m="1" x="1068"/>
        <item m="1" x="4133"/>
        <item m="1" x="1467"/>
        <item m="1" x="7946"/>
        <item m="1" x="7705"/>
        <item m="1" x="5992"/>
        <item m="1" x="5112"/>
        <item m="1" x="5379"/>
        <item m="1" x="3140"/>
        <item m="1" x="4867"/>
        <item m="1" x="7749"/>
        <item m="1" x="6552"/>
        <item m="1" x="3891"/>
        <item m="1" x="3655"/>
        <item m="1" x="7241"/>
        <item m="1" x="1858"/>
        <item m="1" x="2994"/>
        <item m="1" x="2143"/>
        <item m="1" x="1786"/>
        <item m="1" x="2838"/>
        <item m="1" x="7600"/>
        <item m="1" x="3078"/>
        <item m="1" x="4891"/>
        <item m="1" x="6440"/>
        <item m="1" x="6007"/>
        <item m="1" x="7857"/>
        <item m="1" x="959"/>
        <item m="1" x="1392"/>
        <item m="1" x="2361"/>
        <item m="1" x="4128"/>
        <item m="1" x="3462"/>
        <item m="1" x="3076"/>
        <item m="1" x="2092"/>
        <item m="1" x="5815"/>
        <item m="1" x="7346"/>
        <item m="1" x="1492"/>
        <item m="1" x="1835"/>
        <item m="1" x="3648"/>
        <item m="1" x="2054"/>
        <item m="1" x="2075"/>
        <item m="1" x="6805"/>
        <item m="1" x="5897"/>
        <item m="1" x="7564"/>
        <item m="1" x="6000"/>
        <item m="1" x="3619"/>
        <item m="1" x="6948"/>
        <item m="1" x="5921"/>
        <item m="1" x="6221"/>
        <item m="1" x="6667"/>
        <item m="1" x="2462"/>
        <item m="1" x="5263"/>
        <item m="1" x="2758"/>
        <item m="1" x="5287"/>
        <item m="1" x="2658"/>
        <item m="1" x="1703"/>
        <item m="1" x="5407"/>
        <item m="1" x="1854"/>
        <item m="1" x="3699"/>
        <item m="1" x="4846"/>
        <item m="1" x="670"/>
        <item m="1" x="1276"/>
        <item m="1" x="2245"/>
        <item m="1" x="2863"/>
        <item m="1" x="4428"/>
        <item m="1" x="6154"/>
        <item m="1" x="2072"/>
        <item m="1" x="2720"/>
        <item m="1" x="6872"/>
        <item m="1" x="5802"/>
        <item m="1" x="7621"/>
        <item m="1" x="5820"/>
        <item m="1" x="1923"/>
        <item m="1" x="3959"/>
        <item m="1" x="7142"/>
        <item m="1" x="3703"/>
        <item m="1" x="7748"/>
        <item m="1" x="2140"/>
        <item m="1" x="2728"/>
        <item m="1" x="4957"/>
        <item m="1" x="1677"/>
        <item m="1" x="3747"/>
        <item m="1" x="5601"/>
        <item m="1" x="807"/>
        <item m="1" x="5436"/>
        <item m="1" x="6480"/>
        <item m="1" x="6158"/>
        <item m="1" x="5244"/>
        <item m="1" x="5309"/>
        <item m="1" x="4731"/>
        <item m="1" x="2138"/>
        <item m="1" x="5681"/>
        <item m="1" x="3212"/>
        <item m="1" x="2547"/>
        <item m="1" x="7605"/>
        <item m="1" x="5960"/>
        <item m="1" x="4744"/>
        <item m="1" x="6621"/>
        <item m="1" x="6417"/>
        <item m="1" x="2849"/>
        <item m="1" x="6146"/>
        <item m="1" x="2145"/>
        <item m="1" x="7328"/>
        <item m="1" x="711"/>
        <item m="1" x="4175"/>
        <item m="1" x="6278"/>
        <item m="1" x="4942"/>
        <item m="1" x="7013"/>
        <item m="1" x="765"/>
        <item m="1" x="2204"/>
        <item m="1" x="7743"/>
        <item m="1" x="1984"/>
        <item m="1" x="7963"/>
        <item m="1" x="1233"/>
        <item m="1" x="921"/>
        <item m="1" x="2283"/>
        <item m="1" x="6973"/>
        <item m="1" x="908"/>
        <item m="1" x="7603"/>
        <item m="1" x="2055"/>
        <item m="1" x="2596"/>
        <item m="1" x="5660"/>
        <item m="1" x="6858"/>
        <item m="1" x="2264"/>
        <item m="1" x="7730"/>
        <item m="1" x="4806"/>
        <item m="1" x="920"/>
        <item m="1" x="5852"/>
        <item m="1" x="3169"/>
        <item m="1" x="1091"/>
        <item m="1" x="5446"/>
        <item m="1" x="4234"/>
        <item m="1" x="4594"/>
        <item m="1" x="1927"/>
        <item m="1" x="7962"/>
        <item m="1" x="6395"/>
        <item m="1" x="3436"/>
        <item m="1" x="6315"/>
        <item m="1" x="7890"/>
        <item m="1" x="2096"/>
        <item m="1" x="5876"/>
        <item m="1" x="580"/>
        <item x="260"/>
        <item m="1" x="7576"/>
        <item m="1" x="3480"/>
        <item m="1" x="7101"/>
        <item m="1" x="5423"/>
        <item m="1" x="2724"/>
        <item m="1" x="753"/>
        <item m="1" x="2486"/>
        <item m="1" x="4814"/>
        <item m="1" x="5849"/>
        <item m="1" x="3961"/>
        <item m="1" x="4457"/>
        <item m="1" x="4099"/>
        <item m="1" x="889"/>
        <item m="1" x="2769"/>
        <item m="1" x="4127"/>
        <item m="1" x="6783"/>
        <item m="1" x="6383"/>
        <item m="1" x="2626"/>
        <item m="1" x="5020"/>
        <item m="1" x="3425"/>
        <item m="1" x="588"/>
        <item m="1" x="2321"/>
        <item m="1" x="2337"/>
        <item m="1" x="5235"/>
        <item m="1" x="4821"/>
        <item m="1" x="3062"/>
        <item m="1" x="7259"/>
        <item m="1" x="2439"/>
        <item m="1" x="7592"/>
        <item m="1" x="5799"/>
        <item m="1" x="1084"/>
        <item m="1" x="7143"/>
        <item m="1" x="6759"/>
        <item m="1" x="2144"/>
        <item m="1" x="7264"/>
        <item m="1" x="4739"/>
        <item x="282"/>
        <item m="1" x="5879"/>
        <item m="1" x="1303"/>
        <item m="1" x="5211"/>
        <item m="1" x="5052"/>
        <item m="1" x="4481"/>
        <item m="1" x="1758"/>
        <item m="1" x="3410"/>
        <item m="1" x="1524"/>
        <item m="1" x="4757"/>
        <item m="1" x="2703"/>
        <item m="1" x="3828"/>
        <item m="1" x="5313"/>
        <item m="1" x="6681"/>
        <item m="1" x="6767"/>
        <item m="1" x="3875"/>
        <item m="1" x="1299"/>
        <item m="1" x="2442"/>
        <item m="1" x="1359"/>
        <item m="1" x="3020"/>
        <item m="1" x="7182"/>
        <item m="1" x="1314"/>
        <item m="1" x="6435"/>
        <item m="1" x="5895"/>
        <item m="1" x="2974"/>
        <item m="1" x="7435"/>
        <item m="1" x="877"/>
        <item m="1" x="2784"/>
        <item m="1" x="2325"/>
        <item m="1" x="7739"/>
        <item m="1" x="3816"/>
        <item m="1" x="899"/>
        <item m="1" x="7438"/>
        <item m="1" x="2085"/>
        <item m="1" x="6714"/>
        <item m="1" x="2064"/>
        <item m="1" x="5567"/>
        <item m="1" x="873"/>
        <item m="1" x="7407"/>
        <item m="1" x="6696"/>
        <item m="1" x="6207"/>
        <item m="1" x="7062"/>
        <item m="1" x="4753"/>
        <item m="1" x="6219"/>
        <item m="1" x="6750"/>
        <item m="1" x="5579"/>
        <item m="1" x="2430"/>
        <item m="1" x="7260"/>
        <item m="1" x="4530"/>
        <item m="1" x="978"/>
        <item m="1" x="5927"/>
        <item m="1" x="3712"/>
        <item m="1" x="5883"/>
        <item m="1" x="3773"/>
        <item m="1" x="5339"/>
        <item m="1" x="5695"/>
        <item m="1" x="7657"/>
        <item m="1" x="5612"/>
        <item m="1" x="2984"/>
        <item m="1" x="7057"/>
        <item m="1" x="5316"/>
        <item m="1" x="3460"/>
        <item m="1" x="2081"/>
        <item m="1" x="2472"/>
        <item m="1" x="3431"/>
        <item m="1" x="3228"/>
        <item m="1" x="1000"/>
        <item m="1" x="4839"/>
        <item m="1" x="2904"/>
        <item m="1" x="4026"/>
        <item m="1" x="5550"/>
        <item m="1" x="3766"/>
        <item m="1" x="1601"/>
        <item m="1" x="2114"/>
        <item m="1" x="3776"/>
        <item m="1" x="611"/>
        <item m="1" x="923"/>
        <item m="1" x="1593"/>
        <item m="1" x="1653"/>
        <item m="1" x="7266"/>
        <item m="1" x="7716"/>
        <item m="1" x="2877"/>
        <item m="1" x="861"/>
        <item m="1" x="4577"/>
        <item m="1" x="669"/>
        <item m="1" x="4588"/>
        <item m="1" x="3926"/>
        <item m="1" x="7125"/>
        <item m="1" x="5622"/>
        <item m="1" x="7018"/>
        <item m="1" x="4016"/>
        <item m="1" x="4075"/>
        <item m="1" x="2791"/>
        <item m="1" x="6968"/>
        <item m="1" x="7253"/>
        <item m="1" x="7788"/>
        <item m="1" x="4848"/>
        <item m="1" x="4927"/>
        <item m="1" x="2420"/>
        <item m="1" x="4204"/>
        <item m="1" x="2198"/>
        <item m="1" x="1520"/>
        <item m="1" x="7339"/>
        <item m="1" x="4797"/>
        <item m="1" x="3097"/>
        <item m="1" x="5295"/>
        <item m="1" x="5557"/>
        <item m="1" x="3091"/>
        <item m="1" x="4569"/>
        <item m="1" x="6645"/>
        <item m="1" x="2015"/>
        <item m="1" x="5082"/>
        <item m="1" x="1028"/>
        <item m="1" x="6525"/>
        <item m="1" x="4675"/>
        <item m="1" x="6035"/>
        <item m="1" x="3018"/>
        <item m="1" x="7003"/>
        <item m="1" x="3361"/>
        <item m="1" x="2513"/>
        <item m="1" x="1364"/>
        <item m="1" x="3353"/>
        <item m="1" x="1086"/>
        <item m="1" x="5142"/>
        <item m="1" x="1765"/>
        <item m="1" x="7983"/>
        <item m="1" x="4893"/>
        <item m="1" x="812"/>
        <item m="1" x="2842"/>
        <item m="1" x="1565"/>
        <item m="1" x="1095"/>
        <item m="1" x="3661"/>
        <item m="1" x="7885"/>
        <item m="1" x="632"/>
        <item m="1" x="801"/>
        <item m="1" x="5683"/>
        <item m="1" x="4188"/>
        <item m="1" x="1767"/>
        <item m="1" x="4251"/>
        <item m="1" x="1618"/>
        <item m="1" x="2796"/>
        <item m="1" x="1727"/>
        <item m="1" x="668"/>
        <item m="1" x="7689"/>
        <item m="1" x="4498"/>
        <item m="1" x="699"/>
        <item m="1" x="4111"/>
        <item m="1" x="7245"/>
        <item m="1" x="2560"/>
        <item m="1" x="5986"/>
        <item m="1" x="2729"/>
        <item m="1" x="1695"/>
        <item m="1" x="6311"/>
        <item m="1" x="4383"/>
        <item m="1" x="2983"/>
        <item m="1" x="2400"/>
        <item m="1" x="992"/>
        <item m="1" x="2883"/>
        <item m="1" x="3435"/>
        <item m="1" x="1444"/>
        <item m="1" x="4930"/>
        <item m="1" x="4485"/>
        <item m="1" x="5035"/>
        <item m="1" x="2543"/>
        <item m="1" x="4160"/>
        <item m="1" x="4331"/>
        <item m="1" x="4934"/>
        <item m="1" x="6416"/>
        <item m="1" x="4666"/>
        <item m="1" x="2069"/>
        <item m="1" x="6874"/>
        <item m="1" x="1197"/>
        <item m="1" x="1468"/>
        <item m="1" x="7497"/>
        <item m="1" x="3524"/>
        <item m="1" x="3556"/>
        <item m="1" x="6120"/>
        <item m="1" x="4411"/>
        <item m="1" x="4273"/>
        <item m="1" x="4046"/>
        <item m="1" x="1400"/>
        <item m="1" x="1030"/>
        <item m="1" x="5452"/>
        <item m="1" x="2190"/>
        <item m="1" x="2068"/>
        <item m="1" x="4032"/>
        <item m="1" x="7727"/>
        <item m="1" x="6269"/>
        <item m="1" x="7485"/>
        <item m="1" x="5559"/>
        <item m="1" x="2835"/>
        <item m="1" x="2267"/>
        <item m="1" x="7382"/>
        <item m="1" x="666"/>
        <item m="1" x="3358"/>
        <item m="1" x="6660"/>
        <item m="1" x="6798"/>
        <item m="1" x="4107"/>
        <item m="1" x="5740"/>
        <item m="1" x="5756"/>
        <item m="1" x="6842"/>
        <item m="1" x="4499"/>
        <item m="1" x="4226"/>
        <item m="1" x="963"/>
        <item m="1" x="4240"/>
        <item m="1" x="4112"/>
        <item m="1" x="4062"/>
        <item m="1" x="3805"/>
        <item m="1" x="2844"/>
        <item m="1" x="6762"/>
        <item m="1" x="7978"/>
        <item m="1" x="7363"/>
        <item m="1" x="7995"/>
        <item m="1" x="540"/>
        <item m="1" x="6382"/>
        <item m="1" x="4511"/>
        <item m="1" x="1549"/>
        <item m="1" x="6649"/>
        <item m="1" x="5934"/>
        <item m="1" x="7766"/>
        <item m="1" x="6582"/>
        <item m="1" x="4763"/>
        <item m="1" x="1982"/>
        <item m="1" x="5981"/>
        <item m="1" x="6473"/>
        <item m="1" x="3992"/>
        <item m="1" x="5440"/>
        <item m="1" x="4083"/>
        <item m="1" x="7706"/>
        <item m="1" x="5254"/>
        <item m="1" x="2534"/>
        <item m="1" x="947"/>
        <item m="1" x="7460"/>
        <item m="1" x="6003"/>
        <item m="1" x="1439"/>
        <item m="1" x="7718"/>
        <item m="1" x="4347"/>
        <item m="1" x="649"/>
        <item m="1" x="5954"/>
        <item m="1" x="1878"/>
        <item m="1" x="4819"/>
        <item m="1" x="4764"/>
        <item m="1" x="2378"/>
        <item m="1" x="2385"/>
        <item m="1" x="1313"/>
        <item m="1" x="4502"/>
        <item m="1" x="692"/>
        <item m="1" x="2448"/>
        <item m="1" x="2622"/>
        <item m="1" x="4353"/>
        <item m="1" x="4796"/>
        <item m="1" x="2691"/>
        <item m="1" x="3121"/>
        <item m="1" x="7063"/>
        <item m="1" x="1108"/>
        <item m="1" x="2793"/>
        <item m="1" x="1681"/>
        <item m="1" x="5333"/>
        <item m="1" x="1219"/>
        <item m="1" x="2869"/>
        <item m="1" x="3056"/>
        <item m="1" x="7149"/>
        <item m="1" x="4696"/>
        <item m="1" x="2873"/>
        <item m="1" x="5575"/>
        <item m="1" x="2689"/>
        <item m="1" x="4292"/>
        <item m="1" x="560"/>
        <item m="1" x="5394"/>
        <item m="1" x="7330"/>
        <item m="1" x="1039"/>
        <item m="1" x="7037"/>
        <item m="1" x="3437"/>
        <item m="1" x="1911"/>
        <item m="1" x="5363"/>
        <item m="1" x="1969"/>
        <item m="1" x="2651"/>
        <item m="1" x="1752"/>
        <item m="1" x="2973"/>
        <item m="1" x="7354"/>
        <item m="1" x="4355"/>
        <item m="1" x="5894"/>
        <item m="1" x="6448"/>
        <item m="1" x="7993"/>
        <item m="1" x="5528"/>
        <item m="1" x="5730"/>
        <item m="1" x="4232"/>
        <item m="1" x="4510"/>
        <item m="1" x="7287"/>
        <item m="1" x="6017"/>
        <item x="299"/>
        <item m="1" x="2576"/>
        <item m="1" x="3035"/>
        <item m="1" x="2082"/>
        <item m="1" x="7710"/>
        <item m="1" x="1641"/>
        <item m="1" x="5490"/>
        <item m="1" x="2510"/>
        <item m="1" x="6423"/>
        <item m="1" x="5031"/>
        <item m="1" x="7941"/>
        <item m="1" x="3569"/>
        <item m="1" x="6912"/>
        <item m="1" x="853"/>
        <item m="1" x="5454"/>
        <item m="1" x="7198"/>
        <item m="1" x="543"/>
        <item m="1" x="4613"/>
        <item m="1" x="2191"/>
        <item m="1" x="6538"/>
        <item m="1" x="7185"/>
        <item m="1" x="6461"/>
        <item m="1" x="5662"/>
        <item m="1" x="6325"/>
        <item m="1" x="3103"/>
        <item m="1" x="6664"/>
        <item m="1" x="5451"/>
        <item m="1" x="4884"/>
        <item m="1" x="1755"/>
        <item m="1" x="2106"/>
        <item m="1" x="4264"/>
        <item m="1" x="7615"/>
        <item m="1" x="5716"/>
        <item m="1" x="5724"/>
        <item m="1" x="1971"/>
        <item m="1" x="6723"/>
        <item m="1" x="7225"/>
        <item m="1" x="870"/>
        <item m="1" x="1851"/>
        <item m="1" x="7599"/>
        <item m="1" x="2690"/>
        <item m="1" x="5537"/>
        <item m="1" x="3863"/>
        <item m="1" x="2214"/>
        <item m="1" x="2967"/>
        <item m="1" x="4655"/>
        <item m="1" x="4089"/>
        <item m="1" x="4100"/>
        <item m="1" x="1636"/>
        <item m="1" x="6550"/>
        <item m="1" x="5230"/>
        <item m="1" x="3939"/>
        <item m="1" x="3134"/>
        <item m="1" x="5688"/>
        <item m="1" x="2521"/>
        <item m="1" x="1840"/>
        <item m="1" x="2112"/>
        <item m="1" x="5038"/>
        <item m="1" x="3806"/>
        <item m="1" x="4722"/>
        <item m="1" x="6132"/>
        <item m="1" x="3953"/>
        <item m="1" x="2098"/>
        <item m="1" x="951"/>
        <item m="1" x="7673"/>
        <item m="1" x="589"/>
        <item m="1" x="6541"/>
        <item m="1" x="4544"/>
        <item m="1" x="2182"/>
        <item m="1" x="1692"/>
        <item m="1" x="7994"/>
        <item m="1" x="4918"/>
        <item m="1" x="4157"/>
        <item m="1" x="1113"/>
        <item m="1" x="1401"/>
        <item m="1" x="7776"/>
        <item m="1" x="3063"/>
        <item m="1" x="791"/>
        <item m="1" x="6103"/>
        <item m="1" x="3497"/>
        <item m="1" x="1882"/>
        <item m="1" x="2101"/>
        <item m="1" x="7112"/>
        <item m="1" x="1058"/>
        <item m="1" x="6379"/>
        <item m="1" x="2916"/>
        <item m="1" x="6008"/>
        <item m="1" x="1707"/>
        <item m="1" x="4402"/>
        <item m="1" x="7017"/>
        <item m="1" x="2806"/>
        <item m="1" x="6633"/>
        <item m="1" x="6527"/>
        <item m="1" x="3567"/>
        <item m="1" x="1175"/>
        <item m="1" x="3799"/>
        <item m="1" x="5933"/>
        <item m="1" x="4703"/>
        <item m="1" x="1654"/>
        <item m="1" x="3902"/>
        <item m="1" x="5682"/>
        <item m="1" x="7816"/>
        <item m="1" x="7278"/>
        <item m="1" x="6617"/>
        <item m="1" x="1539"/>
        <item m="1" x="1574"/>
        <item m="1" x="6378"/>
        <item m="1" x="4229"/>
        <item m="1" x="1208"/>
        <item m="1" x="1173"/>
        <item m="1" x="2539"/>
        <item m="1" x="845"/>
        <item m="1" x="3235"/>
        <item m="1" x="6175"/>
        <item m="1" x="7761"/>
        <item m="1" x="3296"/>
        <item m="1" x="2049"/>
        <item m="1" x="2583"/>
        <item m="1" x="6243"/>
        <item m="1" x="1443"/>
        <item m="1" x="5525"/>
        <item m="1" x="2353"/>
        <item m="1" x="1591"/>
        <item m="1" x="5122"/>
        <item m="1" x="7293"/>
        <item m="1" x="1205"/>
        <item m="1" x="2726"/>
        <item m="1" x="5385"/>
        <item m="1" x="6880"/>
        <item m="1" x="2991"/>
        <item m="1" x="3207"/>
        <item m="1" x="5889"/>
        <item m="1" x="3403"/>
        <item m="1" x="1254"/>
        <item m="1" x="6982"/>
        <item m="1" x="2952"/>
        <item m="1" x="7692"/>
        <item m="1" x="1458"/>
        <item m="1" x="3643"/>
        <item m="1" x="7083"/>
        <item x="367"/>
        <item m="1" x="1161"/>
        <item m="1" x="4616"/>
        <item m="1" x="2847"/>
        <item m="1" x="2252"/>
        <item m="1" x="4823"/>
        <item m="1" x="7127"/>
        <item m="1" x="3743"/>
        <item m="1" x="5007"/>
        <item m="1" x="5522"/>
        <item m="1" x="1263"/>
        <item m="1" x="3025"/>
        <item m="1" x="7336"/>
        <item m="1" x="3084"/>
        <item m="1" x="4345"/>
        <item m="1" x="6526"/>
        <item m="1" x="5997"/>
        <item x="224"/>
        <item m="1" x="5590"/>
        <item m="1" x="3781"/>
        <item m="1" x="5331"/>
        <item m="1" x="2034"/>
        <item m="1" x="6380"/>
        <item m="1" x="4969"/>
        <item m="1" x="6436"/>
        <item m="1" x="2808"/>
        <item m="1" x="922"/>
        <item m="1" x="4883"/>
        <item m="1" x="654"/>
        <item m="1" x="2734"/>
        <item m="1" x="2509"/>
        <item m="1" x="5942"/>
        <item m="1" x="3540"/>
        <item m="1" x="4965"/>
        <item m="1" x="2452"/>
        <item m="1" x="4495"/>
        <item m="1" x="3101"/>
        <item m="1" x="4816"/>
        <item m="1" x="7012"/>
        <item m="1" x="1031"/>
        <item m="1" x="3229"/>
        <item m="1" x="7571"/>
        <item m="1" x="5581"/>
        <item m="1" x="5175"/>
        <item m="1" x="3072"/>
        <item m="1" x="6104"/>
        <item m="1" x="6992"/>
        <item m="1" x="6410"/>
        <item m="1" x="5745"/>
        <item m="1" x="5732"/>
        <item m="1" x="5817"/>
        <item m="1" x="1585"/>
        <item m="1" x="7509"/>
        <item m="1" x="5015"/>
        <item m="1" x="865"/>
        <item m="1" x="6534"/>
        <item m="1" x="5179"/>
        <item m="1" x="1348"/>
        <item m="1" x="1323"/>
        <item m="1" x="5364"/>
        <item m="1" x="1680"/>
        <item m="1" x="6391"/>
        <item m="1" x="4299"/>
        <item m="1" x="2990"/>
        <item m="1" x="582"/>
        <item m="1" x="4591"/>
        <item m="1" x="7989"/>
        <item m="1" x="1463"/>
        <item m="1" x="2016"/>
        <item m="1" x="1498"/>
        <item m="1" x="3696"/>
        <item m="1" x="7419"/>
        <item m="1" x="1657"/>
        <item m="1" x="3510"/>
        <item m="1" x="4437"/>
        <item m="1" x="678"/>
        <item m="1" x="3428"/>
        <item m="1" x="2961"/>
        <item m="1" x="4662"/>
        <item m="1" x="6242"/>
        <item m="1" x="3565"/>
        <item m="1" x="1594"/>
        <item m="1" x="2643"/>
        <item m="1" x="2971"/>
        <item m="1" x="3818"/>
        <item m="1" x="3370"/>
        <item m="1" x="2259"/>
        <item m="1" x="1672"/>
        <item m="1" x="5481"/>
        <item m="1" x="2965"/>
        <item m="1" x="3966"/>
        <item m="1" x="4162"/>
        <item m="1" x="4849"/>
        <item m="1" x="4716"/>
        <item m="1" x="1642"/>
        <item m="1" x="7138"/>
        <item m="1" x="714"/>
        <item m="1" x="1038"/>
        <item m="1" x="827"/>
        <item m="1" x="2663"/>
        <item m="1" x="6572"/>
        <item m="1" x="5678"/>
        <item m="1" x="6092"/>
        <item m="1" x="4080"/>
        <item m="1" x="2109"/>
        <item m="1" x="7640"/>
        <item m="1" x="6581"/>
        <item m="1" x="5200"/>
        <item m="1" x="6427"/>
        <item m="1" x="1912"/>
        <item m="1" x="2150"/>
        <item m="1" x="6530"/>
        <item m="1" x="2094"/>
        <item m="1" x="7501"/>
        <item m="1" x="2040"/>
        <item m="1" x="2009"/>
        <item m="1" x="3421"/>
        <item m="1" x="3705"/>
        <item m="1" x="1078"/>
        <item m="1" x="2045"/>
        <item m="1" x="7931"/>
        <item m="1" x="1734"/>
        <item m="1" x="3980"/>
        <item m="1" x="2146"/>
        <item m="1" x="7165"/>
        <item m="1" x="6596"/>
        <item m="1" x="5262"/>
        <item m="1" x="6867"/>
        <item m="1" x="5863"/>
        <item m="1" x="5676"/>
        <item m="1" x="4469"/>
        <item m="1" x="4039"/>
        <item m="1" x="2427"/>
        <item m="1" x="4559"/>
        <item m="1" x="7955"/>
        <item m="1" x="4480"/>
        <item m="1" x="1253"/>
        <item m="1" x="687"/>
        <item m="1" x="7036"/>
        <item m="1" x="6539"/>
        <item m="1" x="2073"/>
        <item m="1" x="3488"/>
        <item m="1" x="6755"/>
        <item m="1" x="4693"/>
        <item m="1" x="5588"/>
        <item m="1" x="4766"/>
        <item m="1" x="7335"/>
        <item m="1" x="5422"/>
        <item m="1" x="4939"/>
        <item m="1" x="3976"/>
        <item m="1" x="6819"/>
        <item m="1" x="5057"/>
        <item m="1" x="6112"/>
        <item m="1" x="5360"/>
        <item m="1" x="6625"/>
        <item m="1" x="6663"/>
        <item m="1" x="3595"/>
        <item m="1" x="4833"/>
        <item m="1" x="6393"/>
        <item m="1" x="6095"/>
        <item m="1" x="3050"/>
        <item m="1" x="1667"/>
        <item m="1" x="6349"/>
        <item m="1" x="6695"/>
        <item m="1" x="1718"/>
        <item m="1" x="6255"/>
        <item m="1" x="3368"/>
        <item m="1" x="7681"/>
        <item m="1" x="2383"/>
        <item m="1" x="4295"/>
        <item m="1" x="732"/>
        <item m="1" x="1319"/>
        <item m="1" x="6758"/>
        <item m="1" x="3104"/>
        <item m="1" x="4920"/>
        <item m="1" x="5892"/>
        <item m="1" x="2399"/>
        <item m="1" x="3151"/>
        <item m="1" x="7107"/>
        <item m="1" x="7464"/>
        <item m="1" x="6631"/>
        <item m="1" x="1105"/>
        <item m="1" x="7210"/>
        <item m="1" x="2771"/>
        <item m="1" x="6920"/>
        <item m="1" x="7791"/>
        <item m="1" x="4571"/>
        <item m="1" x="6456"/>
        <item m="1" x="6718"/>
        <item m="1" x="2836"/>
        <item m="1" x="1616"/>
        <item m="1" x="7561"/>
        <item m="1" x="2131"/>
        <item m="1" x="5776"/>
        <item m="1" x="5605"/>
        <item m="1" x="758"/>
        <item m="1" x="3829"/>
        <item m="1" x="6924"/>
        <item m="1" x="7014"/>
        <item m="1" x="2360"/>
        <item m="1" x="3411"/>
        <item m="1" x="7527"/>
        <item m="1" x="5119"/>
        <item m="1" x="3574"/>
        <item m="1" x="3068"/>
        <item m="1" x="5969"/>
        <item m="1" x="7579"/>
        <item m="1" x="2832"/>
        <item m="1" x="5785"/>
        <item m="1" x="4529"/>
        <item m="1" x="3446"/>
        <item m="1" x="1889"/>
        <item m="1" x="752"/>
        <item m="1" x="6161"/>
        <item m="1" x="5500"/>
        <item m="1" x="721"/>
        <item m="1" x="2949"/>
        <item m="1" x="3733"/>
        <item m="1" x="1106"/>
        <item m="1" x="719"/>
        <item m="1" x="5532"/>
        <item m="1" x="1170"/>
        <item m="1" x="706"/>
        <item m="1" x="7192"/>
        <item m="1" x="4322"/>
        <item m="1" x="3116"/>
        <item m="1" x="1746"/>
        <item m="1" x="6985"/>
        <item x="431"/>
        <item m="1" x="4922"/>
        <item m="1" x="5148"/>
        <item m="1" x="1295"/>
        <item m="1" x="6160"/>
        <item m="1" x="4130"/>
        <item m="1" x="2591"/>
        <item m="1" x="5466"/>
        <item m="1" x="2631"/>
        <item m="1" x="6869"/>
        <item m="1" x="6019"/>
        <item m="1" x="7195"/>
        <item m="1" x="6486"/>
        <item m="1" x="5138"/>
        <item m="1" x="3802"/>
        <item m="1" x="5010"/>
        <item m="1" x="4532"/>
        <item m="1" x="7711"/>
        <item m="1" x="2908"/>
        <item m="1" x="7347"/>
        <item m="1" x="6148"/>
        <item m="1" x="2705"/>
        <item m="1" x="1958"/>
        <item m="1" x="1361"/>
        <item m="1" x="2673"/>
        <item m="1" x="7804"/>
        <item m="1" x="3889"/>
        <item m="1" x="7374"/>
        <item m="1" x="6936"/>
        <item m="1" x="1729"/>
        <item m="1" x="1924"/>
        <item m="1" x="1363"/>
        <item m="1" x="739"/>
        <item m="1" x="1464"/>
        <item m="1" x="2444"/>
        <item m="1" x="6703"/>
        <item m="1" x="7523"/>
        <item m="1" x="3690"/>
        <item m="1" x="6944"/>
        <item m="1" x="4875"/>
        <item m="1" x="2725"/>
        <item m="1" x="5723"/>
        <item m="1" x="1396"/>
        <item m="1" x="5274"/>
        <item m="1" x="2042"/>
        <item m="1" x="4407"/>
        <item m="1" x="4948"/>
        <item m="1" x="1126"/>
        <item m="1" x="2986"/>
        <item m="1" x="3539"/>
        <item x="138"/>
        <item m="1" x="7106"/>
        <item m="1" x="3879"/>
        <item m="1" x="3164"/>
        <item m="1" x="4189"/>
        <item m="1" x="2457"/>
        <item m="1" x="6117"/>
        <item m="1" x="2707"/>
        <item m="1" x="7664"/>
        <item m="1" x="738"/>
        <item m="1" x="4800"/>
        <item m="1" x="6339"/>
        <item m="1" x="3145"/>
        <item m="1" x="5794"/>
        <item m="1" x="5495"/>
        <item m="1" x="4224"/>
        <item m="1" x="6747"/>
        <item m="1" x="1717"/>
        <item m="1" x="5962"/>
        <item m="1" x="5372"/>
        <item x="516"/>
        <item m="1" x="2397"/>
        <item m="1" x="5036"/>
        <item m="1" x="4765"/>
        <item m="1" x="2880"/>
        <item m="1" x="7675"/>
        <item m="1" x="2117"/>
        <item m="1" x="5970"/>
        <item m="1" x="7926"/>
        <item m="1" x="7866"/>
        <item m="1" x="3937"/>
        <item m="1" x="7193"/>
        <item m="1" x="2802"/>
        <item m="1" x="3720"/>
        <item m="1" x="1590"/>
        <item m="1" x="5833"/>
        <item m="1" x="2135"/>
        <item m="1" x="7331"/>
        <item m="1" x="2257"/>
        <item m="1" x="7919"/>
        <item m="1" x="6305"/>
        <item m="1" x="1675"/>
        <item m="1" x="707"/>
        <item m="1" x="3491"/>
        <item m="1" x="3172"/>
        <item m="1" x="4287"/>
        <item m="1" x="3041"/>
        <item m="1" x="5772"/>
        <item m="1" x="4106"/>
        <item m="1" x="2541"/>
        <item m="1" x="3581"/>
        <item m="1" x="2213"/>
        <item m="1" x="4171"/>
        <item m="1" x="4597"/>
        <item m="1" x="5027"/>
        <item m="1" x="7080"/>
        <item x="50"/>
        <item m="1" x="1112"/>
        <item m="1" x="724"/>
        <item m="1" x="2640"/>
        <item m="1" x="1230"/>
        <item m="1" x="7799"/>
        <item m="1" x="6279"/>
        <item m="1" x="2480"/>
        <item x="156"/>
        <item m="1" x="3797"/>
        <item m="1" x="1916"/>
        <item m="1" x="623"/>
        <item m="1" x="5984"/>
        <item x="3"/>
        <item m="1" x="3333"/>
        <item m="1" x="6828"/>
        <item m="1" x="828"/>
        <item m="1" x="3459"/>
        <item m="1" x="1207"/>
        <item m="1" x="5391"/>
        <item m="1" x="4547"/>
        <item m="1" x="4704"/>
        <item m="1" x="3365"/>
        <item m="1" x="3836"/>
        <item m="1" x="6588"/>
        <item m="1" x="5774"/>
        <item m="1" x="2272"/>
        <item m="1" x="1788"/>
        <item m="1" x="1381"/>
        <item m="1" x="6749"/>
        <item m="1" x="3789"/>
        <item m="1" x="7922"/>
        <item m="1" x="5805"/>
        <item m="1" x="1787"/>
        <item m="1" x="6412"/>
        <item m="1" x="6717"/>
        <item m="1" x="5857"/>
        <item m="1" x="1678"/>
        <item m="1" x="1189"/>
        <item m="1" x="6179"/>
        <item m="1" x="3314"/>
        <item m="1" x="5312"/>
        <item m="1" x="693"/>
        <item m="1" x="4479"/>
        <item m="1" x="2175"/>
        <item m="1" x="1123"/>
        <item m="1" x="6523"/>
        <item m="1" x="1264"/>
        <item m="1" x="5047"/>
        <item m="1" x="6451"/>
        <item m="1" x="5188"/>
        <item m="1" x="1770"/>
        <item m="1" x="7925"/>
        <item m="1" x="2338"/>
        <item m="1" x="1507"/>
        <item m="1" x="1056"/>
        <item m="1" x="5623"/>
        <item m="1" x="5943"/>
        <item m="1" x="2879"/>
        <item m="1" x="5519"/>
        <item m="1" x="5779"/>
        <item m="1" x="1629"/>
        <item m="1" x="4170"/>
        <item m="1" x="5406"/>
        <item m="1" x="762"/>
        <item m="1" x="1555"/>
        <item m="1" x="4013"/>
        <item m="1" x="3034"/>
        <item m="1" x="7173"/>
        <item m="1" x="6599"/>
        <item m="1" x="905"/>
        <item m="1" x="4379"/>
        <item m="1" x="3904"/>
        <item m="1" x="6879"/>
        <item m="1" x="5828"/>
        <item m="1" x="1429"/>
        <item m="1" x="6213"/>
        <item m="1" x="1192"/>
        <item m="1" x="7555"/>
        <item m="1" x="5246"/>
        <item m="1" x="3129"/>
        <item m="1" x="6952"/>
        <item m="1" x="5587"/>
        <item m="1" x="5125"/>
        <item m="1" x="1354"/>
        <item m="1" x="3262"/>
        <item m="1" x="6110"/>
        <item m="1" x="2855"/>
        <item m="1" x="7560"/>
        <item m="1" x="5625"/>
        <item m="1" x="1665"/>
        <item m="1" x="3700"/>
        <item m="1" x="7180"/>
        <item m="1" x="7839"/>
        <item m="1" x="3336"/>
        <item m="1" x="5708"/>
        <item m="1" x="7623"/>
        <item m="1" x="7518"/>
        <item m="1" x="5821"/>
        <item m="1" x="7597"/>
        <item m="1" x="6630"/>
        <item m="1" x="5335"/>
        <item m="1" x="5172"/>
        <item m="1" x="4669"/>
        <item m="1" x="4348"/>
        <item m="1" x="1728"/>
        <item m="1" x="3627"/>
        <item m="1" x="2329"/>
        <item m="1" x="2893"/>
        <item m="1" x="2203"/>
        <item m="1" x="1472"/>
        <item m="1" x="5284"/>
        <item m="1" x="4492"/>
        <item m="1" x="7154"/>
        <item m="1" x="616"/>
        <item m="1" x="3549"/>
        <item m="1" x="3185"/>
        <item m="1" x="5966"/>
        <item m="1" x="3504"/>
        <item m="1" x="2568"/>
        <item m="1" x="2346"/>
        <item m="1" x="6444"/>
        <item m="1" x="7898"/>
        <item m="1" x="5773"/>
        <item m="1" x="6312"/>
        <item m="1" x="3714"/>
        <item m="1" x="2466"/>
        <item m="1" x="6304"/>
        <item m="1" x="5530"/>
        <item m="1" x="3453"/>
        <item m="1" x="4949"/>
        <item m="1" x="2538"/>
        <item m="1" x="5277"/>
        <item m="1" x="1731"/>
        <item m="1" x="6326"/>
        <item m="1" x="5922"/>
        <item m="1" x="1077"/>
        <item m="1" x="3778"/>
        <item m="1" x="6969"/>
        <item m="1" x="1334"/>
        <item m="1" x="1459"/>
        <item m="1" x="6074"/>
        <item m="1" x="1674"/>
        <item m="1" x="1432"/>
        <item m="1" x="5044"/>
        <item m="1" x="6800"/>
        <item m="1" x="2159"/>
        <item m="1" x="4938"/>
        <item m="1" x="1622"/>
        <item m="1" x="7672"/>
        <item m="1" x="2843"/>
        <item m="1" x="5580"/>
        <item m="1" x="2047"/>
        <item m="1" x="590"/>
        <item m="1" x="5156"/>
        <item m="1" x="3242"/>
        <item m="1" x="7559"/>
        <item m="1" x="2375"/>
        <item m="1" x="4215"/>
        <item m="1" x="2388"/>
        <item m="1" x="1362"/>
        <item m="1" x="6549"/>
        <item m="1" x="4729"/>
        <item x="286"/>
        <item m="1" x="3592"/>
        <item m="1" x="841"/>
        <item m="1" x="7196"/>
        <item m="1" x="6206"/>
        <item m="1" x="3440"/>
        <item m="1" x="3408"/>
        <item m="1" x="5067"/>
        <item m="1" x="5185"/>
        <item m="1" x="6271"/>
        <item m="1" x="856"/>
        <item m="1" x="1072"/>
        <item m="1" x="5311"/>
        <item m="1" x="5356"/>
        <item m="1" x="2789"/>
        <item m="1" x="5182"/>
        <item m="1" x="6524"/>
        <item m="1" x="6853"/>
        <item m="1" x="2194"/>
        <item m="1" x="6293"/>
        <item m="1" x="6736"/>
        <item m="1" x="1774"/>
        <item m="1" x="7659"/>
        <item m="1" x="573"/>
        <item m="1" x="1404"/>
        <item m="1" x="1570"/>
        <item m="1" x="1386"/>
        <item m="1" x="3865"/>
        <item m="1" x="4923"/>
        <item m="1" x="1726"/>
        <item m="1" x="6071"/>
        <item m="1" x="2124"/>
        <item m="1" x="7620"/>
        <item m="1" x="3866"/>
        <item m="1" x="1403"/>
        <item m="1" x="5507"/>
        <item m="1" x="3543"/>
        <item m="1" x="6698"/>
        <item m="1" x="7488"/>
        <item m="1" x="1402"/>
        <item m="1" x="6036"/>
        <item m="1" x="6529"/>
        <item m="1" x="4486"/>
        <item m="1" x="4857"/>
        <item m="1" x="6555"/>
        <item m="1" x="4090"/>
        <item m="1" x="3508"/>
        <item m="1" x="7329"/>
        <item m="1" x="6964"/>
        <item m="1" x="4060"/>
        <item m="1" x="4583"/>
        <item m="1" x="2362"/>
        <item m="1" x="3282"/>
        <item m="1" x="4937"/>
        <item m="1" x="5711"/>
        <item m="1" x="3701"/>
        <item m="1" x="7490"/>
        <item m="1" x="1897"/>
        <item m="1" x="6950"/>
        <item m="1" x="7166"/>
        <item m="1" x="846"/>
        <item x="412"/>
        <item m="1" x="4915"/>
        <item m="1" x="1849"/>
        <item m="1" x="1451"/>
        <item m="1" x="6322"/>
        <item m="1" x="1759"/>
        <item m="1" x="4652"/>
        <item m="1" x="577"/>
        <item m="1" x="1060"/>
        <item m="1" x="6520"/>
        <item m="1" x="3874"/>
        <item m="1" x="2017"/>
        <item m="1" x="3014"/>
        <item m="1" x="3960"/>
        <item m="1" x="1460"/>
        <item m="1" x="1092"/>
        <item x="381"/>
        <item m="1" x="7200"/>
        <item m="1" x="2577"/>
        <item m="1" x="2840"/>
        <item m="1" x="2077"/>
        <item m="1" x="2533"/>
        <item x="257"/>
        <item m="1" x="1634"/>
        <item x="261"/>
        <item m="1" x="1928"/>
        <item m="1" x="4254"/>
        <item m="1" x="5516"/>
        <item x="259"/>
        <item m="1" x="1206"/>
        <item m="1" x="3768"/>
        <item m="1" x="7608"/>
        <item m="1" x="4928"/>
        <item m="1" x="3482"/>
        <item m="1" x="3996"/>
        <item m="1" x="4622"/>
        <item m="1" x="6452"/>
        <item m="1" x="7522"/>
        <item m="1" x="1611"/>
        <item m="1" x="4087"/>
        <item m="1" x="2206"/>
        <item m="1" x="4649"/>
        <item m="1" x="3430"/>
        <item m="1" x="3526"/>
        <item m="1" x="5341"/>
        <item m="1" x="5653"/>
        <item m="1" x="3043"/>
        <item m="1" x="7011"/>
        <item m="1" x="4165"/>
        <item m="1" x="3991"/>
        <item m="1" x="6285"/>
        <item m="1" x="887"/>
        <item m="1" x="4820"/>
        <item m="1" x="5346"/>
        <item m="1" x="6702"/>
        <item m="1" x="3138"/>
        <item m="1" x="5354"/>
        <item m="1" x="2696"/>
        <item m="1" x="1501"/>
        <item m="1" x="6981"/>
        <item m="1" x="5844"/>
        <item m="1" x="6252"/>
        <item m="1" x="3870"/>
        <item m="1" x="6203"/>
        <item m="1" x="3944"/>
        <item m="1" x="891"/>
        <item m="1" x="4121"/>
        <item m="1" x="1828"/>
        <item m="1" x="4482"/>
        <item m="1" x="5187"/>
        <item m="1" x="1384"/>
        <item m="1" x="6613"/>
        <item m="1" x="2228"/>
        <item m="1" x="778"/>
        <item m="1" x="2616"/>
        <item m="1" x="1325"/>
        <item m="1" x="6516"/>
        <item m="1" x="1260"/>
        <item m="1" x="7478"/>
        <item m="1" x="1602"/>
        <item m="1" x="3901"/>
        <item m="1" x="5291"/>
        <item m="1" x="2207"/>
        <item m="1" x="3617"/>
        <item m="1" x="6034"/>
        <item m="1" x="4357"/>
        <item m="1" x="5841"/>
        <item m="1" x="6374"/>
        <item m="1" x="608"/>
        <item m="1" x="6930"/>
        <item x="193"/>
        <item m="1" x="2019"/>
        <item m="1" x="4550"/>
        <item m="1" x="3710"/>
        <item m="1" x="5005"/>
        <item m="1" x="3092"/>
        <item m="1" x="3777"/>
        <item m="1" x="2647"/>
        <item m="1" x="816"/>
        <item m="1" x="576"/>
        <item x="427"/>
        <item m="1" x="4169"/>
        <item m="1" x="4754"/>
        <item m="1" x="1804"/>
        <item m="1" x="1333"/>
        <item m="1" x="5318"/>
        <item m="1" x="5271"/>
        <item m="1" x="1719"/>
        <item m="1" x="3536"/>
        <item m="1" x="7291"/>
        <item m="1" x="1687"/>
        <item m="1" x="6061"/>
        <item m="1" x="4962"/>
        <item m="1" x="4827"/>
        <item m="1" x="5472"/>
        <item m="1" x="6926"/>
        <item m="1" x="7876"/>
        <item m="1" x="7893"/>
        <item m="1" x="1441"/>
        <item m="1" x="3634"/>
        <item m="1" x="4807"/>
        <item m="1" x="2201"/>
        <item m="1" x="3523"/>
        <item m="1" x="3750"/>
        <item m="1" x="7629"/>
        <item m="1" x="6897"/>
        <item m="1" x="4288"/>
        <item m="1" x="893"/>
        <item m="1" x="930"/>
        <item m="1" x="2453"/>
        <item m="1" x="6888"/>
        <item m="1" x="7701"/>
        <item m="1" x="3263"/>
        <item x="499"/>
        <item m="1" x="4746"/>
        <item m="1" x="3225"/>
        <item m="1" x="6754"/>
        <item m="1" x="773"/>
        <item m="1" x="4375"/>
        <item m="1" x="3015"/>
        <item m="1" x="5108"/>
        <item m="1" x="3354"/>
        <item m="1" x="6231"/>
        <item m="1" x="868"/>
        <item m="1" x="855"/>
        <item m="1" x="1671"/>
        <item m="1" x="2058"/>
        <item m="1" x="5234"/>
        <item m="1" x="3284"/>
        <item m="1" x="4694"/>
        <item m="1" x="4872"/>
        <item m="1" x="1049"/>
        <item m="1" x="1903"/>
        <item m="1" x="1777"/>
        <item m="1" x="4998"/>
        <item m="1" x="7338"/>
        <item m="1" x="6060"/>
        <item m="1" x="3300"/>
        <item m="1" x="3995"/>
        <item m="1" x="7276"/>
        <item m="1" x="2432"/>
        <item m="1" x="7611"/>
        <item m="1" x="6975"/>
        <item m="1" x="3520"/>
        <item m="1" x="2953"/>
        <item m="1" x="6579"/>
        <item m="1" x="2906"/>
        <item m="1" x="7337"/>
        <item m="1" x="7280"/>
        <item m="1" x="2066"/>
        <item m="1" x="3192"/>
        <item m="1" x="7538"/>
        <item m="1" x="5654"/>
        <item m="1" x="3414"/>
        <item m="1" x="7480"/>
        <item m="1" x="836"/>
        <item m="1" x="3986"/>
        <item m="1" x="6994"/>
        <item m="1" x="3922"/>
        <item m="1" x="813"/>
        <item m="1" x="661"/>
        <item m="1" x="5393"/>
        <item m="1" x="7079"/>
        <item m="1" x="4954"/>
        <item m="1" x="1315"/>
        <item m="1" x="1055"/>
        <item m="1" x="4129"/>
        <item m="1" x="3940"/>
        <item m="1" x="1608"/>
        <item m="1" x="1287"/>
        <item m="1" x="3752"/>
        <item m="1" x="7652"/>
        <item m="1" x="3550"/>
        <item m="1" x="1290"/>
        <item m="1" x="4245"/>
        <item m="1" x="7914"/>
        <item m="1" x="741"/>
        <item m="1" x="6498"/>
        <item m="1" x="6297"/>
        <item m="1" x="4473"/>
        <item m="1" x="5477"/>
        <item m="1" x="3822"/>
        <item m="1" x="1148"/>
        <item m="1" x="2018"/>
        <item m="1" x="7070"/>
        <item m="1" x="5146"/>
        <item m="1" x="4871"/>
        <item m="1" x="6635"/>
        <item m="1" x="5858"/>
        <item m="1" x="7729"/>
        <item m="1" x="1346"/>
        <item m="1" x="6077"/>
        <item m="1" x="3054"/>
        <item m="1" x="5473"/>
        <item m="1" x="4491"/>
        <item m="1" x="5348"/>
        <item m="1" x="5710"/>
        <item m="1" x="2449"/>
        <item m="1" x="829"/>
        <item m="1" x="5428"/>
        <item m="1" x="6916"/>
        <item m="1" x="1267"/>
        <item m="1" x="3487"/>
        <item m="1" x="3983"/>
        <item m="1" x="2871"/>
        <item m="1" x="3741"/>
        <item m="1" x="7223"/>
        <item m="1" x="4982"/>
        <item m="1" x="4453"/>
        <item m="1" x="2934"/>
        <item m="1" x="6489"/>
        <item m="1" x="1153"/>
        <item m="1" x="1645"/>
        <item m="1" x="3133"/>
        <item m="1" x="7998"/>
        <item m="1" x="2710"/>
        <item m="1" x="6341"/>
        <item m="1" x="5737"/>
        <item m="1" x="4467"/>
        <item m="1" x="5511"/>
        <item m="1" x="2358"/>
        <item m="1" x="1978"/>
        <item m="1" x="5573"/>
        <item m="1" x="2208"/>
        <item m="1" x="7504"/>
        <item m="1" x="2371"/>
        <item m="1" x="7934"/>
        <item m="1" x="5174"/>
        <item m="1" x="3989"/>
        <item m="1" x="2595"/>
        <item m="1" x="2108"/>
        <item m="1" x="2014"/>
        <item m="1" x="5541"/>
        <item m="1" x="6372"/>
        <item m="1" x="6931"/>
        <item m="1" x="3238"/>
        <item m="1" x="1829"/>
        <item m="1" x="3500"/>
        <item m="1" x="6583"/>
        <item m="1" x="3359"/>
        <item m="1" x="5661"/>
        <item m="1" x="5115"/>
        <item m="1" x="5347"/>
        <item m="1" x="7695"/>
        <item m="1" x="3271"/>
        <item m="1" x="6173"/>
        <item m="1" x="6420"/>
        <item m="1" x="6490"/>
        <item m="1" x="4203"/>
        <item m="1" x="1631"/>
        <item m="1" x="3132"/>
        <item m="1" x="5152"/>
        <item m="1" x="6770"/>
        <item m="1" x="4664"/>
        <item m="1" x="6707"/>
        <item m="1" x="6067"/>
        <item m="1" x="4523"/>
        <item m="1" x="673"/>
        <item m="1" x="3160"/>
        <item m="1" x="6513"/>
        <item m="1" x="5603"/>
        <item m="1" x="3623"/>
        <item m="1" x="1620"/>
        <item m="1" x="7532"/>
        <item m="1" x="1696"/>
        <item m="1" x="3286"/>
        <item m="1" x="6474"/>
        <item m="1" x="5769"/>
        <item m="1" x="3981"/>
        <item m="1" x="672"/>
        <item m="1" x="2874"/>
        <item m="1" x="2694"/>
        <item m="1" x="6195"/>
        <item m="1" x="7852"/>
        <item m="1" x="6418"/>
        <item m="1" x="7823"/>
        <item m="1" x="5352"/>
        <item m="1" x="7772"/>
        <item m="1" x="6105"/>
        <item m="1" x="1001"/>
        <item m="1" x="4772"/>
        <item m="1" x="3360"/>
        <item m="1" x="6757"/>
        <item m="1" x="5840"/>
        <item m="1" x="4596"/>
        <item m="1" x="2010"/>
        <item m="1" x="6653"/>
        <item m="1" x="2531"/>
        <item m="1" x="659"/>
        <item m="1" x="7237"/>
        <item m="1" x="4976"/>
        <item m="1" x="2882"/>
        <item m="1" x="7760"/>
        <item m="1" x="2102"/>
        <item m="1" x="7031"/>
        <item m="1" x="7216"/>
        <item m="1" x="4917"/>
        <item m="1" x="4043"/>
        <item m="1" x="5409"/>
        <item m="1" x="1992"/>
        <item m="1" x="6233"/>
        <item m="1" x="1366"/>
        <item m="1" x="2287"/>
        <item m="1" x="2845"/>
        <item m="1" x="5990"/>
        <item m="1" x="1336"/>
        <item m="1" x="7980"/>
        <item m="1" x="3323"/>
        <item m="1" x="3434"/>
        <item m="1" x="2130"/>
        <item m="1" x="1779"/>
        <item m="1" x="2229"/>
        <item m="1" x="878"/>
        <item m="1" x="4239"/>
        <item m="1" x="6796"/>
        <item m="1" x="4033"/>
        <item m="1" x="1307"/>
        <item m="1" x="5461"/>
        <item m="1" x="1228"/>
        <item m="1" x="1528"/>
        <item m="1" x="1938"/>
        <item m="1" x="3070"/>
        <item m="1" x="3702"/>
        <item m="1" x="2748"/>
        <item m="1" x="2839"/>
        <item m="1" x="6942"/>
        <item m="1" x="1210"/>
        <item m="1" x="866"/>
        <item m="1" x="4120"/>
        <item m="1" x="1521"/>
        <item m="1" x="4319"/>
        <item m="1" x="1614"/>
        <item m="1" x="5482"/>
        <item m="1" x="2097"/>
        <item m="1" x="1915"/>
        <item m="1" x="5878"/>
        <item m="1" x="7906"/>
        <item m="1" x="4570"/>
        <item m="1" x="6044"/>
        <item m="1" x="6779"/>
        <item m="1" x="2356"/>
        <item m="1" x="7434"/>
        <item m="1" x="5199"/>
        <item m="1" x="5113"/>
        <item m="1" x="3787"/>
        <item m="1" x="5395"/>
        <item m="1" x="7794"/>
        <item m="1" x="6815"/>
        <item m="1" x="5270"/>
        <item m="1" x="2093"/>
        <item m="1" x="7699"/>
        <item m="1" x="5080"/>
        <item m="1" x="5813"/>
        <item m="1" x="5012"/>
        <item m="1" x="6316"/>
        <item m="1" x="867"/>
        <item m="1" x="3657"/>
        <item m="1" x="1097"/>
        <item m="1" x="7785"/>
        <item m="1" x="5158"/>
        <item m="1" x="7383"/>
        <item m="1" x="6566"/>
        <item m="1" x="2438"/>
        <item m="1" x="4735"/>
        <item m="1" x="7915"/>
        <item m="1" x="2422"/>
        <item m="1" x="5408"/>
        <item m="1" x="1922"/>
        <item m="1" x="6050"/>
        <item m="1" x="2429"/>
        <item m="1" x="1796"/>
        <item m="1" x="2787"/>
        <item m="1" x="1961"/>
        <item m="1" x="7698"/>
        <item m="1" x="2698"/>
        <item m="1" x="1132"/>
        <item m="1" x="3290"/>
        <item m="1" x="6961"/>
        <item m="1" x="6593"/>
        <item m="1" x="7544"/>
        <item m="1" x="2271"/>
        <item m="1" x="5998"/>
        <item m="1" x="3815"/>
        <item x="215"/>
        <item m="1" x="6996"/>
        <item m="1" x="7806"/>
        <item m="1" x="585"/>
        <item m="1" x="7688"/>
        <item m="1" x="2025"/>
        <item m="1" x="3758"/>
        <item x="493"/>
        <item m="1" x="6795"/>
        <item m="1" x="1592"/>
        <item m="1" x="4200"/>
        <item m="1" x="3649"/>
        <item m="1" x="3023"/>
        <item m="1" x="903"/>
        <item m="1" x="4595"/>
        <item m="1" x="7724"/>
        <item m="1" x="6953"/>
        <item m="1" x="5651"/>
        <item m="1" x="7351"/>
        <item m="1" x="6037"/>
        <item m="1" x="7589"/>
        <item m="1" x="4992"/>
        <item m="1" x="6752"/>
        <item m="1" x="1933"/>
        <item m="1" x="7447"/>
        <item m="1" x="3732"/>
        <item m="1" x="7649"/>
        <item m="1" x="5261"/>
        <item m="1" x="3761"/>
        <item m="1" x="5949"/>
        <item m="1" x="3853"/>
        <item m="1" x="3814"/>
        <item m="1" x="4038"/>
        <item m="1" x="4074"/>
        <item m="1" x="4512"/>
        <item m="1" x="5126"/>
        <item m="1" x="6118"/>
        <item m="1" x="2655"/>
        <item m="1" x="924"/>
        <item m="1" x="574"/>
        <item m="1" x="2459"/>
        <item m="1" x="3749"/>
        <item m="1" x="5917"/>
        <item m="1" x="4150"/>
        <item m="1" x="3270"/>
        <item m="1" x="4277"/>
        <item x="511"/>
        <item x="509"/>
        <item m="1" x="5659"/>
        <item m="1" x="6018"/>
        <item m="1" x="1589"/>
        <item m="1" x="6616"/>
        <item m="1" x="7262"/>
        <item m="1" x="3289"/>
        <item m="1" x="7607"/>
        <item m="1" x="4717"/>
        <item m="1" x="3356"/>
        <item m="1" x="644"/>
        <item m="1" x="6967"/>
        <item m="1" x="6124"/>
        <item m="1" x="5319"/>
        <item m="1" x="1700"/>
        <item m="1" x="7945"/>
        <item m="1" x="1658"/>
        <item m="1" x="7089"/>
        <item m="1" x="581"/>
        <item m="1" x="4743"/>
        <item m="1" x="1704"/>
        <item m="1" x="7569"/>
        <item m="1" x="911"/>
        <item m="1" x="3047"/>
        <item m="1" x="3335"/>
        <item m="1" x="3841"/>
        <item m="1" x="2044"/>
        <item m="1" x="2170"/>
        <item m="1" x="3022"/>
        <item m="1" x="3217"/>
        <item m="1" x="7110"/>
        <item m="1" x="3575"/>
        <item m="1" x="3142"/>
        <item m="1" x="3328"/>
        <item m="1" x="2490"/>
        <item m="1" x="7734"/>
        <item m="1" x="2168"/>
        <item m="1" x="5611"/>
        <item m="1" x="3597"/>
        <item m="1" x="1904"/>
        <item m="1" x="7250"/>
        <item m="1" x="656"/>
        <item m="1" x="6585"/>
        <item m="1" x="3281"/>
        <item m="1" x="6287"/>
        <item m="1" x="3280"/>
        <item m="1" x="6848"/>
        <item m="1" x="5685"/>
        <item m="1" x="4844"/>
        <item m="1" x="5345"/>
        <item m="1" x="5456"/>
        <item m="1" x="708"/>
        <item m="1" x="5420"/>
        <item m="1" x="4027"/>
        <item m="1" x="7356"/>
        <item m="1" x="1697"/>
        <item m="1" x="3038"/>
        <item m="1" x="6499"/>
        <item m="1" x="7418"/>
        <item m="1" x="7470"/>
        <item m="1" x="3647"/>
        <item m="1" x="7952"/>
        <item m="1" x="2742"/>
        <item m="1" x="7853"/>
        <item m="1" x="5518"/>
        <item m="1" x="1711"/>
        <item m="1" x="7601"/>
        <item m="1" x="5418"/>
        <item m="1" x="2408"/>
        <item m="1" x="7275"/>
        <item m="1" x="6107"/>
        <item m="1" x="876"/>
        <item m="1" x="2975"/>
        <item m="1" x="3423"/>
        <item m="1" x="3839"/>
        <item m="1" x="3463"/>
        <item m="1" x="4276"/>
        <item m="1" x="7646"/>
        <item m="1" x="3416"/>
        <item m="1" x="995"/>
        <item m="1" x="933"/>
        <item m="1" x="2468"/>
        <item m="1" x="4775"/>
        <item m="1" x="695"/>
        <item m="1" x="587"/>
        <item m="1" x="6806"/>
        <item m="1" x="6790"/>
        <item m="1" x="6145"/>
        <item m="1" x="4412"/>
        <item m="1" x="5967"/>
        <item m="1" x="1913"/>
        <item m="1" x="3135"/>
        <item m="1" x="4870"/>
        <item m="1" x="3219"/>
        <item m="1" x="3532"/>
        <item m="1" x="3073"/>
        <item m="1" x="7500"/>
        <item m="1" x="2195"/>
        <item m="1" x="5143"/>
        <item m="1" x="3024"/>
        <item m="1" x="1481"/>
        <item m="1" x="2819"/>
        <item m="1" x="1846"/>
        <item m="1" x="2389"/>
        <item m="1" x="4850"/>
        <item m="1" x="6295"/>
        <item m="1" x="6602"/>
        <item m="1" x="5308"/>
        <item m="1" x="6780"/>
        <item m="1" x="3486"/>
        <item m="1" x="806"/>
        <item m="1" x="4387"/>
        <item m="1" x="6143"/>
        <item m="1" x="4750"/>
        <item m="1" x="7661"/>
        <item m="1" x="2929"/>
        <item m="1" x="1877"/>
        <item m="1" x="4403"/>
        <item m="1" x="6878"/>
        <item m="1" x="1273"/>
        <item m="1" x="539"/>
        <item m="1" x="7722"/>
        <item m="1" x="1730"/>
        <item m="1" x="7648"/>
        <item m="1" x="2718"/>
        <item m="1" x="6183"/>
        <item m="1" x="7322"/>
        <item m="1" x="2024"/>
        <item m="1" x="7178"/>
        <item m="1" x="7870"/>
        <item m="1" x="1004"/>
        <item m="1" x="4259"/>
        <item m="1" x="7940"/>
        <item m="1" x="5913"/>
        <item m="1" x="4029"/>
        <item m="1" x="7707"/>
        <item m="1" x="5062"/>
        <item m="1" x="7414"/>
        <item m="1" x="3343"/>
        <item m="1" x="4932"/>
        <item m="1" x="7378"/>
        <item m="1" x="7850"/>
        <item m="1" x="3311"/>
        <item m="1" x="3695"/>
        <item m="1" x="7744"/>
        <item m="1" x="3012"/>
        <item m="1" x="5457"/>
        <item m="1" x="2119"/>
        <item m="1" x="1251"/>
        <item m="1" x="7450"/>
        <item m="1" x="2424"/>
        <item m="1" x="4139"/>
        <item m="1" x="570"/>
        <item m="1" x="4903"/>
        <item m="1" x="1842"/>
        <item m="1" x="7224"/>
        <item m="1" x="4967"/>
        <item m="1" x="5077"/>
        <item m="1" x="5791"/>
        <item m="1" x="4589"/>
        <item m="1" x="4496"/>
        <item m="1" x="2436"/>
        <item m="1" x="2391"/>
        <item m="1" x="6777"/>
        <item m="1" x="4647"/>
        <item m="1" x="2355"/>
        <item m="1" x="3245"/>
        <item m="1" x="1194"/>
        <item m="1" x="3948"/>
        <item m="1" x="3558"/>
        <item m="1" x="6568"/>
        <item m="1" x="6441"/>
        <item m="1" x="1171"/>
        <item m="1" x="3366"/>
        <item m="1" x="957"/>
        <item m="1" x="4913"/>
        <item m="1" x="3154"/>
        <item m="1" x="6369"/>
        <item m="1" x="6679"/>
        <item m="1" x="7366"/>
        <item m="1" x="1865"/>
        <item m="1" x="4006"/>
        <item m="1" x="6193"/>
        <item m="1" x="1525"/>
        <item m="1" x="1156"/>
        <item m="1" x="7630"/>
        <item m="1" x="4153"/>
        <item m="1" x="7334"/>
        <item m="1" x="3873"/>
        <item m="1" x="3698"/>
        <item m="1" x="6768"/>
        <item m="1" x="2766"/>
        <item m="1" x="799"/>
        <item m="1" x="6623"/>
        <item m="1" x="7768"/>
        <item m="1" x="1679"/>
        <item m="1" x="1843"/>
        <item m="1" x="5489"/>
        <item m="1" x="2126"/>
        <item m="1" x="3484"/>
        <item m="1" x="938"/>
        <item m="1" x="6987"/>
        <item m="1" x="554"/>
        <item m="1" x="2731"/>
        <item m="1" x="3398"/>
        <item m="1" x="2641"/>
        <item m="1" x="3909"/>
        <item m="1" x="3443"/>
        <item m="1" x="7281"/>
        <item m="1" x="4692"/>
        <item m="1" x="7747"/>
        <item m="1" x="4286"/>
        <item m="1" x="3198"/>
        <item m="1" x="5410"/>
        <item m="1" x="3931"/>
        <item m="1" x="5141"/>
        <item m="1" x="2642"/>
        <item x="424"/>
        <item m="1" x="5374"/>
        <item m="1" x="1527"/>
        <item m="1" x="7364"/>
        <item m="1" x="2434"/>
        <item m="1" x="2377"/>
        <item m="1" x="5543"/>
        <item m="1" x="7155"/>
        <item m="1" x="6258"/>
        <item m="1" x="962"/>
        <item m="1" x="6190"/>
        <item m="1" x="5641"/>
        <item m="1" x="2938"/>
        <item m="1" x="4612"/>
        <item m="1" x="5809"/>
        <item m="1" x="2065"/>
        <item m="1" x="7242"/>
        <item m="1" x="1271"/>
        <item m="1" x="5963"/>
        <item m="1" x="5189"/>
        <item m="1" x="6665"/>
        <item m="1" x="1892"/>
        <item m="1" x="3429"/>
        <item m="1" x="1857"/>
        <item m="1" x="5464"/>
        <item m="1" x="6485"/>
        <item m="1" x="6751"/>
        <item m="1" x="5558"/>
        <item m="1" x="1832"/>
        <item m="1" x="3985"/>
        <item m="1" x="4246"/>
        <item m="1" x="6843"/>
        <item m="1" x="5488"/>
        <item m="1" x="4714"/>
        <item m="1" x="3978"/>
        <item m="1" x="935"/>
        <item m="1" x="7899"/>
        <item m="1" x="4253"/>
        <item m="1" x="5222"/>
        <item m="1" x="7361"/>
        <item m="1" x="2443"/>
        <item m="1" x="1155"/>
        <item m="1" x="3934"/>
        <item m="1" x="4645"/>
        <item m="1" x="6454"/>
        <item m="1" x="7927"/>
        <item m="1" x="2445"/>
        <item m="1" x="3277"/>
        <item m="1" x="2514"/>
        <item m="1" x="1249"/>
        <item m="1" x="5687"/>
        <item m="1" x="7065"/>
        <item m="1" x="2770"/>
        <item m="1" x="2300"/>
        <item m="1" x="3807"/>
        <item m="1" x="6659"/>
        <item m="1" x="6240"/>
        <item m="1" x="7751"/>
        <item m="1" x="2525"/>
        <item m="1" x="3727"/>
        <item m="1" x="7777"/>
        <item m="1" x="2892"/>
        <item m="1" x="5903"/>
        <item m="1" x="6025"/>
        <item m="1" x="6496"/>
        <item m="1" x="3183"/>
        <item m="1" x="1905"/>
        <item m="1" x="2865"/>
        <item m="1" x="4665"/>
        <item m="1" x="3755"/>
        <item m="1" x="4225"/>
        <item m="1" x="925"/>
        <item m="1" x="3098"/>
        <item m="1" x="2719"/>
        <item m="1" x="5132"/>
        <item m="1" x="3060"/>
        <item m="1" x="5150"/>
        <item m="1" x="5704"/>
        <item m="1" x="2323"/>
        <item m="1" x="4631"/>
        <item x="457"/>
        <item m="1" x="6346"/>
        <item m="1" x="7803"/>
        <item m="1" x="7093"/>
        <item m="1" x="7086"/>
        <item m="1" x="1542"/>
        <item m="1" x="927"/>
        <item m="1" x="1733"/>
        <item m="1" x="5337"/>
        <item m="1" x="7950"/>
        <item m="1" x="6011"/>
        <item m="1" x="3362"/>
        <item m="1" x="3898"/>
        <item m="1" x="1250"/>
        <item m="1" x="1571"/>
        <item m="1" x="2496"/>
        <item m="1" x="6745"/>
        <item m="1" x="2810"/>
        <item m="1" x="5114"/>
        <item m="1" x="3383"/>
        <item m="1" x="766"/>
        <item m="1" x="4343"/>
        <item m="1" x="7982"/>
        <item m="1" x="1475"/>
        <item m="1" x="3226"/>
        <item m="1" x="7769"/>
        <item m="1" x="1455"/>
        <item m="1" x="5972"/>
        <item m="1" x="1367"/>
        <item m="1" x="3330"/>
        <item m="1" x="3372"/>
        <item m="1" x="3665"/>
        <item m="1" x="4562"/>
        <item m="1" x="4712"/>
        <item m="1" x="5806"/>
        <item m="1" x="6072"/>
        <item m="1" x="6348"/>
        <item m="1" x="4385"/>
        <item m="1" x="1382"/>
        <item m="1" x="3483"/>
        <item m="1" x="5649"/>
        <item m="1" x="7420"/>
        <item m="1" x="4137"/>
        <item m="1" x="7738"/>
        <item m="1" x="5652"/>
        <item m="1" x="4852"/>
        <item m="1" x="2172"/>
        <item m="1" x="5540"/>
        <item m="1" x="6126"/>
        <item m="1" x="5144"/>
        <item m="1" x="7598"/>
        <item m="1" x="6331"/>
        <item m="1" x="7365"/>
        <item m="1" x="1802"/>
        <item m="1" x="2331"/>
        <item m="1" x="5279"/>
        <item m="1" x="4633"/>
        <item m="1" x="1935"/>
        <item m="1" x="2982"/>
        <item m="1" x="7537"/>
        <item m="1" x="6323"/>
        <item m="1" x="3006"/>
        <item m="1" x="5041"/>
        <item x="76"/>
        <item m="1" x="749"/>
        <item m="1" x="2741"/>
        <item m="1" x="6789"/>
        <item m="1" x="834"/>
        <item m="1" x="1610"/>
        <item m="1" x="6643"/>
        <item m="1" x="2151"/>
        <item m="1" x="1819"/>
        <item m="1" x="7007"/>
        <item m="1" x="1054"/>
        <item m="1" x="6904"/>
        <item m="1" x="6471"/>
        <item m="1" x="551"/>
        <item m="1" x="2602"/>
        <item m="1" x="4249"/>
        <item m="1" x="613"/>
        <item m="1" x="3309"/>
        <item m="1" x="4372"/>
        <item m="1" x="6108"/>
        <item m="1" x="7764"/>
        <item m="1" x="5294"/>
        <item m="1" x="4434"/>
        <item m="1" x="7859"/>
        <item m="1" x="1483"/>
        <item m="1" x="1523"/>
        <item m="1" x="5191"/>
        <item m="1" x="3201"/>
        <item m="1" x="742"/>
        <item m="1" x="3912"/>
        <item m="1" x="4676"/>
        <item m="1" x="5139"/>
        <item m="1" x="7554"/>
        <item m="1" x="1372"/>
        <item m="1" x="6097"/>
        <item m="1" x="1799"/>
        <item m="1" x="3402"/>
        <item m="1" x="1184"/>
        <item m="1" x="1163"/>
        <item m="1" x="5336"/>
        <item m="1" x="2142"/>
        <item m="1" x="7307"/>
        <item m="1" x="2500"/>
        <item m="1" x="1154"/>
        <item m="1" x="1046"/>
        <item m="1" x="4575"/>
        <item m="1" x="5149"/>
        <item m="1" x="6294"/>
        <item m="1" x="6548"/>
        <item x="514"/>
        <item m="1" x="4587"/>
        <item m="1" x="4196"/>
        <item m="1" x="6457"/>
        <item m="1" x="1818"/>
        <item m="1" x="7513"/>
        <item m="1" x="5938"/>
        <item m="1" x="6640"/>
        <item m="1" x="5390"/>
        <item m="1" x="5929"/>
        <item m="1" x="4394"/>
        <item m="1" x="7888"/>
        <item m="1" x="4340"/>
        <item m="1" x="4314"/>
        <item m="1" x="1169"/>
        <item m="1" x="4952"/>
        <item m="1" x="6521"/>
        <item m="1" x="2862"/>
        <item x="350"/>
        <item m="1" x="2487"/>
        <item m="1" x="3910"/>
        <item m="1" x="4151"/>
        <item m="1" x="5822"/>
        <item m="1" x="3528"/>
        <item m="1" x="5465"/>
        <item m="1" x="5485"/>
        <item m="1" x="7838"/>
        <item m="1" x="6683"/>
        <item m="1" x="5531"/>
        <item m="1" x="6275"/>
        <item m="1" x="3396"/>
        <item m="1" x="1985"/>
        <item m="1" x="1057"/>
        <item m="1" x="5212"/>
        <item m="1" x="1274"/>
        <item m="1" x="7891"/>
        <item m="1" x="5257"/>
        <item m="1" x="2232"/>
        <item m="1" x="5546"/>
        <item m="1" x="6290"/>
        <item m="1" x="2717"/>
        <item m="1" x="2335"/>
        <item x="501"/>
        <item m="1" x="5848"/>
        <item m="1" x="2653"/>
        <item m="1" x="6748"/>
        <item m="1" x="3530"/>
        <item m="1" x="2499"/>
        <item m="1" x="7121"/>
        <item m="1" x="5904"/>
        <item m="1" x="1412"/>
        <item m="1" x="7055"/>
        <item m="1" x="4370"/>
        <item m="1" x="4398"/>
        <item m="1" x="5264"/>
        <item m="1" x="6130"/>
        <item m="1" x="4020"/>
        <item m="1" x="3562"/>
        <item m="1" x="7515"/>
        <item m="1" x="6787"/>
        <item m="1" x="3691"/>
        <item m="1" x="3858"/>
        <item m="1" x="785"/>
        <item m="1" x="7324"/>
        <item m="1" x="3239"/>
        <item m="1" x="3499"/>
        <item m="1" x="7604"/>
        <item m="1" x="6576"/>
        <item m="1" x="1537"/>
        <item m="1" x="1567"/>
        <item m="1" x="2197"/>
        <item m="1" x="3095"/>
        <item m="1" x="3884"/>
        <item m="1" x="1638"/>
        <item m="1" x="4623"/>
        <item m="1" x="6376"/>
        <item m="1" x="4777"/>
        <item m="1" x="6935"/>
        <item m="1" x="3180"/>
        <item m="1" x="2376"/>
        <item m="1" x="6638"/>
        <item m="1" x="5629"/>
        <item x="293"/>
        <item m="1" x="5377"/>
        <item m="1" x="4607"/>
        <item m="1" x="6558"/>
        <item m="1" x="7775"/>
        <item m="1" x="2004"/>
        <item m="1" x="7060"/>
        <item m="1" x="5061"/>
        <item m="1" x="5548"/>
        <item m="1" x="5315"/>
        <item m="1" x="5383"/>
        <item m="1" x="2554"/>
        <item m="1" x="5864"/>
        <item m="1" x="4007"/>
        <item m="1" x="6340"/>
        <item m="1" x="3233"/>
        <item m="1" x="5088"/>
        <item m="1" x="2571"/>
        <item m="1" x="5619"/>
        <item m="1" x="3464"/>
        <item m="1" x="4252"/>
        <item m="1" x="4672"/>
        <item m="1" x="863"/>
        <item m="1" x="1666"/>
        <item m="1" x="6907"/>
        <item m="1" x="6273"/>
        <item m="1" x="7197"/>
        <item m="1" x="6468"/>
        <item m="1" x="6222"/>
        <item m="1" x="7190"/>
        <item m="1" x="3616"/>
        <item m="1" x="2688"/>
        <item m="1" x="7015"/>
        <item m="1" x="6675"/>
        <item m="1" x="7048"/>
        <item m="1" x="4653"/>
        <item m="1" x="3342"/>
        <item m="1" x="6900"/>
        <item m="1" x="5627"/>
        <item m="1" x="999"/>
        <item m="1" x="4223"/>
        <item m="1" x="6590"/>
        <item m="1" x="7864"/>
        <item m="1" x="4035"/>
        <item m="1" x="994"/>
        <item m="1" x="5517"/>
        <item m="1" x="4084"/>
        <item m="1" x="6734"/>
        <item m="1" x="3345"/>
        <item m="1" x="3735"/>
        <item m="1" x="722"/>
        <item m="1" x="4506"/>
        <item m="1" x="6091"/>
        <item m="1" x="1341"/>
        <item m="1" x="4702"/>
        <item m="1" x="2316"/>
        <item m="1" x="578"/>
        <item m="1" x="2565"/>
        <item m="1" x="6476"/>
        <item m="1" x="4321"/>
        <item m="1" x="3813"/>
        <item m="1" x="5640"/>
        <item m="1" x="1014"/>
        <item m="1" x="2386"/>
        <item m="1" x="3033"/>
        <item m="1" x="2280"/>
        <item m="1" x="5233"/>
        <item m="1" x="3184"/>
        <item m="1" x="7637"/>
        <item x="485"/>
        <item m="1" x="824"/>
        <item m="1" x="1328"/>
        <item x="162"/>
        <item m="1" x="2339"/>
        <item m="1" x="682"/>
        <item m="1" x="2322"/>
        <item m="1" x="2570"/>
        <item x="389"/>
        <item m="1" x="1474"/>
        <item m="1" x="3211"/>
        <item m="1" x="2780"/>
        <item m="1" x="4855"/>
        <item m="1" x="5689"/>
        <item m="1" x="7670"/>
        <item m="1" x="4328"/>
        <item m="1" x="5633"/>
        <item m="1" x="6424"/>
        <item x="1"/>
        <item m="1" x="3339"/>
        <item m="1" x="3704"/>
        <item m="1" x="5351"/>
        <item m="1" x="4727"/>
        <item m="1" x="6135"/>
        <item m="1" x="3817"/>
        <item m="1" x="567"/>
        <item m="1" x="6774"/>
        <item m="1" x="1834"/>
        <item m="1" x="5269"/>
        <item m="1" x="7977"/>
        <item m="1" x="7136"/>
        <item x="357"/>
        <item m="1" x="4067"/>
        <item m="1" x="2508"/>
        <item m="1" x="7380"/>
        <item m="1" x="4363"/>
        <item m="1" x="1081"/>
        <item m="1" x="6216"/>
        <item m="1" x="6893"/>
        <item m="1" x="2551"/>
        <item m="1" x="2104"/>
        <item x="250"/>
        <item m="1" x="5424"/>
        <item m="1" x="4450"/>
        <item m="1" x="737"/>
        <item m="1" x="2814"/>
        <item m="1" x="3126"/>
        <item m="1" x="1739"/>
        <item m="1" x="3113"/>
        <item m="1" x="5788"/>
        <item m="1" x="4916"/>
        <item m="1" x="5349"/>
        <item m="1" x="5755"/>
        <item m="1" x="6469"/>
        <item m="1" x="6517"/>
        <item m="1" x="2864"/>
        <item m="1" x="7284"/>
        <item m="1" x="5991"/>
        <item m="1" x="7668"/>
        <item m="1" x="2062"/>
        <item m="1" x="7610"/>
        <item m="1" x="4900"/>
        <item m="1" x="1561"/>
        <item m="1" x="2137"/>
        <item m="1" x="1107"/>
        <item m="1" x="966"/>
        <item m="1" x="1074"/>
        <item m="1" x="5229"/>
        <item m="1" x="3479"/>
        <item m="1" x="6429"/>
        <item m="1" x="4199"/>
        <item m="1" x="3257"/>
        <item m="1" x="7581"/>
        <item m="1" x="2246"/>
        <item m="1" x="3568"/>
        <item x="393"/>
        <item m="1" x="7573"/>
        <item m="1" x="5923"/>
        <item m="1" x="6466"/>
        <item m="1" x="940"/>
        <item m="1" x="5243"/>
        <item m="1" x="4537"/>
        <item m="1" x="6087"/>
        <item m="1" x="5118"/>
        <item m="1" x="4248"/>
        <item m="1" x="4082"/>
        <item m="1" x="2923"/>
        <item x="68"/>
        <item m="1" x="6743"/>
        <item x="526"/>
        <item m="1" x="7913"/>
        <item m="1" x="7802"/>
        <item m="1" x="1560"/>
        <item m="1" x="6267"/>
        <item m="1" x="7030"/>
        <item m="1" x="593"/>
        <item m="1" x="6656"/>
        <item m="1" x="6093"/>
        <item m="1" x="2586"/>
        <item m="1" x="6223"/>
        <item m="1" x="4892"/>
        <item m="1" x="3693"/>
        <item m="1" x="7903"/>
        <item m="1" x="4406"/>
        <item m="1" x="980"/>
        <item m="1" x="869"/>
        <item m="1" x="7290"/>
        <item m="1" x="1103"/>
        <item m="1" x="1959"/>
        <item m="1" x="4078"/>
        <item m="1" x="971"/>
        <item m="1" x="2884"/>
        <item m="1" x="4359"/>
        <item m="1" x="4444"/>
        <item m="1" x="2324"/>
        <item m="1" x="2584"/>
        <item m="1" x="1243"/>
        <item m="1" x="7395"/>
        <item m="1" x="5478"/>
        <item m="1" x="1926"/>
        <item m="1" x="5070"/>
        <item m="1" x="6208"/>
        <item m="1" x="1753"/>
        <item m="1" x="996"/>
        <item m="1" x="5832"/>
        <item m="1" x="1061"/>
        <item m="1" x="6169"/>
        <item m="1" x="6041"/>
        <item m="1" x="2826"/>
        <item m="1" x="5631"/>
        <item m="1" x="5621"/>
        <item m="1" x="7947"/>
        <item m="1" x="7575"/>
        <item m="1" x="5836"/>
        <item m="1" x="4487"/>
        <item m="1" x="3214"/>
        <item m="1" x="3363"/>
        <item m="1" x="4798"/>
        <item m="1" x="2752"/>
        <item x="195"/>
        <item m="1" x="6817"/>
        <item m="1" x="6929"/>
        <item m="1" x="3993"/>
        <item m="1" x="2393"/>
        <item m="1" x="3877"/>
        <item m="1" x="1422"/>
        <item m="1" x="4636"/>
        <item m="1" x="5816"/>
        <item m="1" x="6831"/>
        <item m="1" x="1543"/>
        <item x="426"/>
        <item m="1" x="4114"/>
        <item m="1" x="7683"/>
        <item m="1" x="4890"/>
        <item m="1" x="5226"/>
        <item m="1" x="6619"/>
        <item m="1" x="6398"/>
        <item m="1" x="3605"/>
        <item m="1" x="2652"/>
        <item m="1" x="7362"/>
        <item m="1" x="6166"/>
        <item m="1" x="1340"/>
        <item m="1" x="7873"/>
        <item m="1" x="5059"/>
        <item m="1" x="943"/>
        <item m="1" x="7759"/>
        <item m="1" x="3626"/>
        <item m="1" x="3867"/>
        <item m="1" x="2494"/>
        <item m="1" x="6680"/>
        <item m="1" x="4642"/>
        <item m="1" x="5470"/>
        <item m="1" x="4408"/>
        <item m="1" x="7831"/>
        <item m="1" x="4651"/>
        <item m="1" x="1991"/>
        <item m="1" x="792"/>
        <item m="1" x="5266"/>
        <item m="1" x="3253"/>
        <item m="1" x="6892"/>
        <item m="1" x="1110"/>
        <item m="1" x="7732"/>
        <item m="1" x="4237"/>
        <item m="1" x="2701"/>
        <item m="1" x="1856"/>
        <item m="1" x="6740"/>
        <item m="1" x="2290"/>
        <item m="1" x="3206"/>
        <item m="1" x="5952"/>
        <item m="1" x="6479"/>
        <item m="1" x="7628"/>
        <item m="1" x="3943"/>
        <item m="1" x="5225"/>
        <item m="1" x="3614"/>
        <item m="1" x="7169"/>
        <item m="1" x="2856"/>
        <item x="186"/>
        <item m="1" x="2956"/>
        <item m="1" x="2171"/>
        <item m="1" x="1855"/>
        <item m="1" x="7534"/>
        <item m="1" x="1213"/>
        <item m="1" x="4366"/>
        <item m="1" x="1558"/>
        <item m="1" x="7095"/>
        <item m="1" x="5140"/>
        <item m="1" x="5236"/>
        <item m="1" x="3471"/>
        <item m="1" x="4974"/>
        <item m="1" x="6057"/>
        <item m="1" x="892"/>
        <item m="1" x="1275"/>
        <item m="1" x="1118"/>
        <item m="1" x="7484"/>
        <item m="1" x="1879"/>
        <item m="1" x="6364"/>
        <item m="1" x="989"/>
        <item m="1" x="7301"/>
        <item m="1" x="4792"/>
        <item m="1" x="6001"/>
        <item m="1" x="7825"/>
        <item m="1" x="6055"/>
        <item m="1" x="1906"/>
        <item m="1" x="5240"/>
        <item m="1" x="3174"/>
        <item m="1" x="701"/>
        <item m="1" x="5699"/>
        <item m="1" x="4519"/>
        <item m="1" x="3518"/>
        <item m="1" x="3751"/>
        <item m="1" x="4863"/>
        <item m="1" x="1773"/>
        <item m="1" x="811"/>
        <item m="1" x="5993"/>
        <item m="1" x="5250"/>
        <item m="1" x="4354"/>
        <item m="1" x="1962"/>
        <item m="1" x="7445"/>
        <item m="1" x="6066"/>
        <item m="1" x="1798"/>
        <item m="1" x="4558"/>
        <item m="1" x="6307"/>
        <item m="1" x="5275"/>
        <item m="1" x="5762"/>
        <item m="1" x="4058"/>
        <item m="1" x="6059"/>
        <item m="1" x="6054"/>
        <item m="1" x="1493"/>
        <item m="1" x="2381"/>
        <item m="1" x="2600"/>
        <item m="1" x="4344"/>
        <item m="1" x="4465"/>
        <item m="1" x="3887"/>
        <item x="214"/>
        <item m="1" x="1144"/>
        <item m="1" x="6706"/>
        <item m="1" x="1427"/>
        <item m="1" x="2211"/>
        <item m="1" x="5666"/>
        <item m="1" x="3069"/>
        <item m="1" x="3350"/>
        <item m="1" x="1963"/>
        <item m="1" x="4266"/>
        <item m="1" x="2775"/>
        <item m="1" x="6584"/>
        <item m="1" x="3728"/>
        <item m="1" x="4901"/>
        <item m="1" x="3170"/>
        <item m="1" x="6915"/>
        <item m="1" x="5107"/>
        <item m="1" x="2210"/>
        <item m="1" x="7667"/>
        <item m="1" x="1020"/>
        <item m="1" x="3397"/>
        <item m="1" x="5510"/>
        <item m="1" x="6845"/>
        <item x="325"/>
        <item m="1" x="7387"/>
        <item m="1" x="6697"/>
        <item m="1" x="6801"/>
        <item m="1" x="3407"/>
        <item m="1" x="2050"/>
        <item m="1" x="756"/>
        <item m="1" x="7243"/>
        <item m="1" x="7238"/>
        <item m="1" x="7968"/>
        <item m="1" x="3445"/>
        <item m="1" x="7728"/>
        <item m="1" x="5190"/>
        <item m="1" x="5411"/>
        <item m="1" x="2913"/>
        <item m="1" x="2813"/>
        <item m="1" x="4788"/>
        <item m="1" x="710"/>
        <item m="1" x="5725"/>
        <item m="1" x="2148"/>
        <item m="1" x="7961"/>
        <item m="1" x="3105"/>
        <item m="1" x="1149"/>
        <item m="1" x="3844"/>
        <item m="1" x="4152"/>
        <item m="1" x="794"/>
        <item m="1" x="1850"/>
        <item m="1" x="4364"/>
        <item m="1" x="2297"/>
        <item m="1" x="2255"/>
        <item m="1" x="7144"/>
        <item m="1" x="5734"/>
        <item m="1" x="5358"/>
        <item m="1" x="5571"/>
        <item m="1" x="6533"/>
        <item m="1" x="3178"/>
        <item m="1" x="1673"/>
        <item m="1" x="2070"/>
        <item m="1" x="7145"/>
        <item m="1" x="2312"/>
        <item m="1" x="7996"/>
        <item m="1" x="4488"/>
        <item m="1" x="7102"/>
        <item m="1" x="2654"/>
        <item m="1" x="6551"/>
        <item m="1" x="3441"/>
        <item m="1" x="5369"/>
        <item x="326"/>
        <item m="1" x="5028"/>
        <item m="1" x="5919"/>
        <item m="1" x="1135"/>
        <item m="1" x="6168"/>
        <item m="1" x="4715"/>
        <item m="1" x="6152"/>
        <item m="1" x="7789"/>
        <item m="1" x="7531"/>
        <item m="1" x="3888"/>
        <item m="1" x="5064"/>
        <item m="1" x="3603"/>
        <item m="1" x="1745"/>
        <item m="1" x="6047"/>
        <item m="1" x="2363"/>
        <item m="1" x="6782"/>
        <item m="1" x="4843"/>
        <item m="1" x="2888"/>
        <item m="1" x="3028"/>
        <item m="1" x="7928"/>
        <item m="1" x="1071"/>
        <item m="1" x="3632"/>
        <item m="1" x="6205"/>
        <item m="1" x="5476"/>
        <item m="1" x="6437"/>
        <item m="1" x="6045"/>
        <item m="1" x="2149"/>
        <item m="1" x="1518"/>
        <item m="1" x="6384"/>
        <item m="1" x="1146"/>
        <item m="1" x="6595"/>
        <item m="1" x="4365"/>
        <item m="1" x="7300"/>
        <item m="1" x="1997"/>
        <item m="1" x="1394"/>
        <item m="1" x="6676"/>
        <item m="1" x="4011"/>
        <item m="1" x="7817"/>
        <item m="1" x="2897"/>
        <item m="1" x="3929"/>
        <item m="1" x="7436"/>
        <item m="1" x="3883"/>
        <item m="1" x="4733"/>
        <item m="1" x="1462"/>
        <item m="1" x="1873"/>
        <item m="1" x="1910"/>
        <item m="1" x="6082"/>
        <item m="1" x="6591"/>
        <item m="1" x="2340"/>
        <item m="1" x="7462"/>
        <item m="1" x="3287"/>
        <item m="1" x="4195"/>
        <item m="1" x="4298"/>
        <item m="1" x="1977"/>
        <item m="1" x="1187"/>
        <item m="1" x="7348"/>
        <item m="1" x="898"/>
        <item m="1" x="4988"/>
        <item m="1" x="2488"/>
        <item m="1" x="4472"/>
        <item m="1" x="5831"/>
        <item m="1" x="4979"/>
        <item m="1" x="6299"/>
        <item m="1" x="2133"/>
        <item m="1" x="3260"/>
        <item m="1" x="760"/>
        <item m="1" x="6031"/>
        <item m="1" x="604"/>
        <item m="1" x="5163"/>
        <item m="1" x="3613"/>
        <item m="1" x="5381"/>
        <item m="1" x="2258"/>
        <item m="1" x="3849"/>
        <item m="1" x="4291"/>
        <item m="1" x="7474"/>
        <item m="1" x="7563"/>
        <item m="1" x="3819"/>
        <item m="1" x="4304"/>
        <item m="1" x="6947"/>
        <item m="1" x="7662"/>
        <item m="1" x="4184"/>
        <item m="1" x="7808"/>
        <item m="1" x="7019"/>
        <item m="1" x="3513"/>
        <item m="1" x="6357"/>
        <item m="1" x="7277"/>
        <item m="1" x="6512"/>
        <item m="1" x="3598"/>
        <item m="1" x="5218"/>
        <item m="1" x="5925"/>
        <item m="1" x="5552"/>
        <item m="1" x="7469"/>
        <item m="1" x="4376"/>
        <item m="1" x="7923"/>
        <item m="1" x="7819"/>
        <item m="1" x="4719"/>
        <item m="1" x="6882"/>
        <item m="1" x="755"/>
        <item m="1" x="4799"/>
        <item m="1" x="7040"/>
        <item m="1" x="7861"/>
        <item m="1" x="1293"/>
        <item m="1" x="7279"/>
        <item m="1" x="6508"/>
        <item m="1" x="4876"/>
        <item m="1" x="7452"/>
        <item x="236"/>
        <item m="1" x="1166"/>
        <item m="1" x="2930"/>
        <item m="1" x="6176"/>
        <item m="1" x="2219"/>
        <item m="1" x="5450"/>
        <item m="1" x="1150"/>
        <item m="1" x="7244"/>
        <item m="1" x="1812"/>
        <item m="1" x="7714"/>
        <item m="1" x="4637"/>
        <item m="1" x="6618"/>
        <item x="91"/>
        <item m="1" x="7510"/>
        <item m="1" x="1281"/>
        <item m="1" x="7342"/>
        <item m="1" x="3968"/>
        <item m="1" x="7585"/>
        <item m="1" x="6731"/>
        <item m="1" x="3348"/>
        <item x="475"/>
        <item m="1" x="626"/>
        <item m="1" x="795"/>
        <item m="1" x="3001"/>
        <item m="1" x="3285"/>
        <item m="1" x="5202"/>
        <item m="1" x="3681"/>
        <item m="1" x="1278"/>
        <item m="1" x="1211"/>
        <item m="1" x="5995"/>
        <item m="1" x="6956"/>
        <item x="223"/>
        <item m="1" x="6901"/>
        <item m="1" x="5916"/>
        <item m="1" x="5177"/>
        <item m="1" x="3452"/>
        <item m="1" x="6068"/>
        <item m="1" x="618"/>
        <item m="1" x="4985"/>
        <item m="1" x="6573"/>
        <item m="1" x="2623"/>
        <item m="1" x="614"/>
        <item m="1" x="769"/>
        <item m="1" x="5839"/>
        <item m="1" x="602"/>
        <item m="1" x="1914"/>
        <item m="1" x="7096"/>
        <item x="117"/>
        <item m="1" x="4143"/>
        <item m="1" x="4424"/>
        <item m="1" x="1660"/>
        <item m="1" x="3782"/>
        <item m="1" x="2426"/>
        <item m="1" x="7702"/>
        <item m="1" x="1557"/>
        <item m="1" x="4263"/>
        <item m="1" x="3512"/>
        <item m="1" x="4497"/>
        <item m="1" x="5329"/>
        <item m="1" x="3711"/>
        <item m="1" x="4159"/>
        <item m="1" x="3955"/>
        <item m="1" x="945"/>
        <item m="1" x="3236"/>
        <item m="1" x="2125"/>
        <item m="1" x="1663"/>
        <item m="1" x="3756"/>
        <item m="1" x="4742"/>
        <item m="1" x="1598"/>
        <item m="1" x="942"/>
        <item m="1" x="3475"/>
        <item m="1" x="1131"/>
        <item m="1" x="4231"/>
        <item m="1" x="4524"/>
        <item m="1" x="547"/>
        <item m="1" x="2749"/>
        <item m="1" x="2593"/>
        <item m="1" x="7745"/>
        <item m="1" x="1471"/>
        <item m="1" x="5814"/>
        <item m="1" x="3143"/>
        <item m="1" x="2736"/>
        <item m="1" x="2497"/>
        <item m="1" x="1255"/>
        <item m="1" x="6716"/>
        <item m="1" x="1968"/>
        <item m="1" x="3916"/>
        <item m="1" x="7158"/>
        <item m="1" x="4963"/>
        <item m="1" x="3294"/>
        <item m="1" x="2634"/>
        <item m="1" x="949"/>
        <item m="1" x="7268"/>
        <item m="1" x="7542"/>
        <item m="1" x="7881"/>
        <item m="1" x="6818"/>
        <item m="1" x="6677"/>
        <item m="1" x="2020"/>
        <item m="1" x="6642"/>
        <item m="1" x="1151"/>
        <item m="1" x="7495"/>
        <item m="1" x="6854"/>
        <item m="1" x="7519"/>
        <item m="1" x="7682"/>
        <item m="1" x="2675"/>
        <item m="1" x="5610"/>
        <item m="1" x="2269"/>
        <item m="1" x="1757"/>
        <item m="1" x="3168"/>
        <item m="1" x="662"/>
        <item m="1" x="7829"/>
        <item m="1" x="1282"/>
        <item m="1" x="1227"/>
        <item m="1" x="2249"/>
        <item m="1" x="7869"/>
        <item m="1" x="3251"/>
        <item m="1" x="5614"/>
        <item m="1" x="3394"/>
        <item m="1" x="6327"/>
        <item m="1" x="4103"/>
        <item m="1" x="6666"/>
        <item m="1" x="5072"/>
        <item m="1" x="1801"/>
        <item m="1" x="6332"/>
        <item m="1" x="2247"/>
        <item m="1" x="5798"/>
        <item m="1" x="2783"/>
        <item m="1" x="2059"/>
        <item m="1" x="2685"/>
        <item m="1" x="7295"/>
        <item m="1" x="5030"/>
        <item m="1" x="2256"/>
        <item m="1" x="2230"/>
        <item m="1" x="5249"/>
        <item m="1" x="4728"/>
        <item m="1" x="3577"/>
        <item m="1" x="2268"/>
        <item m="1" x="4990"/>
        <item m="1" x="5595"/>
        <item m="1" x="2794"/>
        <item m="1" x="5034"/>
        <item m="1" x="7429"/>
        <item m="1" x="1966"/>
        <item m="1" x="4516"/>
        <item m="1" x="4602"/>
        <item m="1" x="664"/>
        <item m="1" x="2437"/>
        <item m="1" x="4405"/>
        <item m="1" x="3498"/>
        <item m="1" x="1286"/>
        <item x="311"/>
        <item m="1" x="1050"/>
        <item m="1" x="6861"/>
        <item m="1" x="7965"/>
        <item m="1" x="4346"/>
        <item m="1" x="5416"/>
        <item m="1" x="1683"/>
        <item m="1" x="1929"/>
        <item m="1" x="1957"/>
        <item m="1" x="1669"/>
        <item m="1" x="7565"/>
        <item m="1" x="7114"/>
        <item m="1" x="5729"/>
        <item m="1" x="1390"/>
        <item m="1" x="6986"/>
        <item m="1" x="4432"/>
        <item m="1" x="7172"/>
        <item m="1" x="2574"/>
        <item m="1" x="3864"/>
        <item m="1" x="3077"/>
        <item m="1" x="1720"/>
        <item m="1" x="1347"/>
        <item m="1" x="5366"/>
        <item m="1" x="4561"/>
        <item m="1" x="3173"/>
        <item m="1" x="7352"/>
        <item m="1" x="955"/>
        <item m="1" x="5267"/>
        <item m="1" x="7546"/>
        <item m="1" x="6890"/>
        <item m="1" x="5937"/>
        <item m="1" x="3489"/>
        <item m="1" x="6824"/>
        <item m="1" x="5694"/>
        <item m="1" x="4864"/>
        <item m="1" x="1377"/>
        <item m="1" x="6051"/>
        <item m="1" x="7343"/>
        <item m="1" x="3935"/>
        <item m="1" x="1415"/>
        <item m="1" x="3036"/>
        <item m="1" x="7466"/>
        <item m="1" x="5718"/>
        <item m="1" x="3305"/>
        <item m="1" x="1894"/>
        <item m="1" x="4018"/>
        <item m="1" x="6862"/>
        <item m="1" x="7386"/>
        <item m="1" x="7439"/>
        <item m="1" x="6756"/>
        <item m="1" x="1578"/>
        <item x="520"/>
        <item m="1" x="4947"/>
        <item m="1" x="1954"/>
        <item m="1" x="4776"/>
        <item m="1" x="2941"/>
        <item m="1" x="4463"/>
        <item m="1" x="5698"/>
        <item x="428"/>
        <item m="1" x="1018"/>
        <item m="1" x="1421"/>
        <item m="1" x="720"/>
        <item m="1" x="954"/>
        <item m="1" x="953"/>
        <item m="1" x="6728"/>
        <item m="1" x="1134"/>
        <item m="1" x="3684"/>
        <item m="1" x="5205"/>
        <item m="1" x="3811"/>
        <item m="1" x="3241"/>
        <item m="1" x="6196"/>
        <item m="1" x="4643"/>
        <item m="1" x="5075"/>
        <item m="1" x="1335"/>
        <item m="1" x="3193"/>
        <item m="1" x="6099"/>
        <item m="1" x="6557"/>
        <item m="1" x="7051"/>
        <item m="1" x="5130"/>
        <item m="1" x="6083"/>
        <item m="1" x="1867"/>
        <item m="1" x="1411"/>
        <item m="1" x="3583"/>
        <item m="1" x="6016"/>
        <item m="1" x="3905"/>
        <item m="1" x="3046"/>
        <item m="1" x="7442"/>
        <item x="467"/>
        <item m="1" x="2997"/>
        <item m="1" x="7117"/>
        <item m="1" x="5837"/>
        <item m="1" x="6682"/>
        <item m="1" x="6065"/>
        <item m="1" x="717"/>
        <item m="1" x="2421"/>
        <item m="1" x="5983"/>
        <item m="1" x="7231"/>
        <item m="1" x="7809"/>
        <item m="1" x="2061"/>
        <item m="1" x="4061"/>
        <item m="1" x="2067"/>
        <item m="1" x="2970"/>
        <item m="1" x="3194"/>
        <item m="1" x="3854"/>
        <item m="1" x="1872"/>
        <item m="1" x="1196"/>
        <item m="1" x="7796"/>
        <item m="1" x="5324"/>
        <item m="1" x="4028"/>
        <item m="1" x="2935"/>
        <item m="1" x="2915"/>
        <item m="1" x="1272"/>
        <item m="1" x="1563"/>
        <item m="1" x="4135"/>
        <item m="1" x="1017"/>
        <item m="1" x="7303"/>
        <item m="1" x="7302"/>
        <item m="1" x="1917"/>
        <item m="1" x="5738"/>
        <item m="1" x="2951"/>
        <item m="1" x="4525"/>
        <item m="1" x="5260"/>
        <item m="1" x="7240"/>
        <item m="1" x="1737"/>
        <item m="1" x="7660"/>
        <item m="1" x="4825"/>
        <item m="1" x="2450"/>
        <item m="1" x="6076"/>
        <item m="1" x="2601"/>
        <item m="1" x="6101"/>
        <item m="1" x="5231"/>
        <item m="1" x="7918"/>
        <item m="1" x="1792"/>
        <item m="1" x="6776"/>
        <item m="1" x="6434"/>
        <item x="145"/>
        <item m="1" x="3969"/>
        <item m="1" x="3000"/>
        <item m="1" x="4009"/>
        <item m="1" x="2722"/>
        <item m="1" x="3697"/>
        <item m="1" x="2302"/>
        <item m="1" x="3809"/>
        <item x="316"/>
        <item m="1" x="3196"/>
        <item m="1" x="1195"/>
        <item m="1" x="3584"/>
        <item m="1" x="3852"/>
        <item m="1" x="2924"/>
        <item m="1" x="4720"/>
        <item m="1" x="777"/>
        <item m="1" x="7733"/>
        <item m="1" x="3764"/>
        <item m="1" x="579"/>
        <item m="1" x="5973"/>
        <item m="1" x="1069"/>
        <item m="1" x="6123"/>
        <item m="1" x="1932"/>
        <item m="1" x="7075"/>
        <item m="1" x="896"/>
        <item m="1" x="1826"/>
        <item m="1" x="1285"/>
        <item x="441"/>
        <item m="1" x="3088"/>
        <item m="1" x="6899"/>
        <item x="462"/>
        <item m="1" x="2800"/>
        <item m="1" x="4621"/>
        <item m="1" x="1261"/>
        <item m="1" x="7396"/>
        <item m="1" x="5094"/>
        <item m="1" x="5930"/>
        <item m="1" x="4978"/>
        <item m="1" x="2635"/>
        <item m="1" x="6849"/>
        <item m="1" x="4540"/>
        <item m="1" x="7717"/>
        <item m="1" x="7887"/>
        <item m="1" x="1635"/>
        <item m="1" x="1941"/>
        <item m="1" x="2416"/>
        <item m="1" x="7583"/>
        <item m="1" x="1152"/>
        <item m="1" x="1045"/>
        <item m="1" x="7545"/>
        <item m="1" x="1289"/>
        <item m="1" x="2730"/>
        <item m="1" x="2702"/>
        <item m="1" x="6238"/>
        <item m="1" x="6569"/>
        <item m="1" x="1763"/>
        <item m="1" x="6556"/>
        <item m="1" x="1218"/>
        <item m="1" x="3507"/>
        <item m="1" x="7409"/>
        <item m="1" x="2181"/>
        <item m="1" x="2692"/>
        <item m="1" x="7150"/>
        <item m="1" x="2875"/>
        <item m="1" x="4337"/>
        <item m="1" x="4680"/>
        <item m="1" x="5914"/>
        <item m="1" x="6125"/>
        <item m="1" x="3302"/>
        <item m="1" x="1266"/>
        <item m="1" x="2528"/>
        <item m="1" x="3181"/>
        <item m="1" x="4705"/>
        <item m="1" x="7397"/>
        <item m="1" x="3304"/>
        <item m="1" x="5722"/>
        <item m="1" x="2885"/>
        <item m="1" x="5453"/>
        <item m="1" x="6535"/>
        <item m="1" x="5945"/>
        <item m="1" x="1247"/>
        <item m="1" x="6012"/>
        <item m="1" x="5305"/>
        <item m="1" x="3477"/>
        <item m="1" x="4549"/>
        <item m="1" x="2390"/>
        <item m="1" x="857"/>
        <item m="1" x="1953"/>
        <item m="1" x="1529"/>
        <item m="1" x="5824"/>
        <item m="1" x="7350"/>
        <item m="1" x="1485"/>
        <item m="1" x="7671"/>
        <item m="1" x="7074"/>
        <item m="1" x="2732"/>
        <item m="1" x="5033"/>
        <item m="1" x="5527"/>
        <item m="1" x="4759"/>
        <item m="1" x="5741"/>
        <item m="1" x="984"/>
        <item m="1" x="4926"/>
        <item m="1" x="6786"/>
        <item m="1" x="6726"/>
        <item m="1" x="2594"/>
        <item m="1" x="2410"/>
        <item m="1" x="5043"/>
        <item m="1" x="1059"/>
        <item m="1" x="2417"/>
        <item m="1" x="6970"/>
        <item m="1" x="2310"/>
        <item m="1" x="3739"/>
        <item m="1" x="1310"/>
        <item m="1" x="7212"/>
        <item m="1" x="2968"/>
        <item m="1" x="1145"/>
        <item m="1" x="3049"/>
        <item m="1" x="6234"/>
        <item m="1" x="2933"/>
        <item m="1" x="2927"/>
        <item m="1" x="1993"/>
        <item m="1" x="2989"/>
        <item m="1" x="6153"/>
        <item m="1" x="7349"/>
        <item m="1" x="2837"/>
        <item m="1" x="7317"/>
        <item m="1" x="2152"/>
        <item m="1" x="4943"/>
        <item m="1" x="1907"/>
        <item m="1" x="6253"/>
        <item m="1" x="6995"/>
        <item m="1" x="7633"/>
        <item m="1" x="6366"/>
        <item m="1" x="6426"/>
        <item m="1" x="3522"/>
        <item m="1" x="1888"/>
        <item m="1" x="808"/>
        <item m="1" x="4468"/>
        <item m="1" x="7066"/>
        <item m="1" x="2242"/>
        <item m="1" x="5251"/>
        <item m="1" x="1076"/>
        <item m="1" x="2398"/>
        <item m="1" x="3470"/>
        <item m="1" x="1785"/>
        <item m="1" x="2608"/>
        <item m="1" x="2056"/>
        <item m="1" x="4617"/>
        <item m="1" x="5474"/>
        <item m="1" x="2008"/>
        <item m="1" x="1136"/>
        <item m="1" x="1944"/>
        <item m="1" x="5066"/>
        <item m="1" x="3058"/>
        <item m="1" x="2519"/>
        <item m="1" x="3337"/>
        <item m="1" x="6353"/>
        <item m="1" x="5526"/>
        <item m="1" x="1065"/>
        <item m="1" x="2727"/>
        <item m="1" x="2788"/>
        <item m="1" x="6144"/>
        <item m="1" x="2777"/>
        <item m="1" x="759"/>
        <item m="1" x="1869"/>
        <item m="1" x="3900"/>
        <item m="1" x="1360"/>
        <item m="1" x="7410"/>
        <item m="1" x="3115"/>
        <item m="1" x="5578"/>
        <item m="1" x="4418"/>
        <item m="1" x="7779"/>
        <item m="1" x="6265"/>
        <item m="1" x="3469"/>
        <item m="1" x="783"/>
        <item m="1" x="3590"/>
        <item m="1" x="2428"/>
        <item m="1" x="3990"/>
        <item m="1" x="1010"/>
        <item m="1" x="6785"/>
        <item m="1" x="3061"/>
        <item m="1" x="4216"/>
        <item m="1" x="2945"/>
        <item m="1" x="7737"/>
        <item m="1" x="1713"/>
        <item m="1" x="6180"/>
        <item m="1" x="5301"/>
        <item m="1" x="1582"/>
        <item m="1" x="6648"/>
        <item m="1" x="1453"/>
        <item m="1" x="3872"/>
        <item m="1" x="652"/>
        <item m="1" x="7105"/>
        <item m="1" x="5988"/>
        <item m="1" x="3555"/>
        <item m="1" x="7426"/>
        <item m="1" x="6455"/>
        <item m="1" x="3295"/>
        <item m="1" x="5752"/>
        <item m="1" x="1114"/>
        <item m="1" x="2458"/>
        <item m="1" x="5153"/>
        <item m="1" x="2678"/>
        <item m="1" x="6013"/>
        <item x="135"/>
        <item m="1" x="3326"/>
        <item m="1" x="4509"/>
        <item m="1" x="4980"/>
        <item m="1" x="594"/>
        <item m="1" x="2147"/>
        <item m="1" x="7269"/>
        <item m="1" x="3585"/>
        <item m="1" x="1283"/>
        <item m="1" x="3892"/>
        <item x="385"/>
        <item m="1" x="2917"/>
        <item m="1" x="7221"/>
        <item m="1" x="1405"/>
        <item m="1" x="3313"/>
        <item m="1" x="6503"/>
        <item m="1" x="3152"/>
        <item m="1" x="6883"/>
        <item m="1" x="7650"/>
        <item m="1" x="2076"/>
        <item m="1" x="3770"/>
        <item m="1" x="3642"/>
        <item m="1" x="3204"/>
        <item m="1" x="1760"/>
        <item m="1" x="6248"/>
        <item m="1" x="7636"/>
        <item m="1" x="6661"/>
        <item m="1" x="4185"/>
        <item m="1" x="2489"/>
        <item m="1" x="6063"/>
        <item m="1" x="1724"/>
        <item m="1" x="2969"/>
        <item m="1" x="6629"/>
        <item m="1" x="7647"/>
        <item m="1" x="3635"/>
        <item m="1" x="6983"/>
        <item m="1" x="5690"/>
        <item m="1" x="6712"/>
        <item m="1" x="821"/>
        <item m="1" x="4515"/>
        <item m="1" x="4483"/>
        <item m="1" x="4534"/>
        <item m="1" x="4685"/>
        <item m="1" x="4944"/>
        <item m="1" x="6375"/>
        <item x="341"/>
        <item m="1" x="2751"/>
        <item m="1" x="2087"/>
        <item m="1" x="3718"/>
        <item m="1" x="3659"/>
        <item x="227"/>
        <item x="229"/>
        <item x="230"/>
        <item x="233"/>
        <item m="1" x="7164"/>
        <item m="1" x="4793"/>
        <item m="1" x="7826"/>
        <item m="1" x="7025"/>
        <item m="1" x="7220"/>
        <item m="1" x="5362"/>
        <item m="1" x="5926"/>
        <item m="1" x="4503"/>
        <item m="1" x="5935"/>
        <item m="1" x="4539"/>
        <item m="1" x="1566"/>
        <item m="1" x="1830"/>
        <item m="1" x="6564"/>
        <item m="1" x="7408"/>
        <item m="1" x="3954"/>
        <item m="1" x="715"/>
        <item m="1" x="1425"/>
        <item x="8"/>
        <item m="1" x="6157"/>
        <item m="1" x="1327"/>
        <item m="1" x="5804"/>
        <item m="1" x="3080"/>
        <item m="1" x="934"/>
        <item m="1" x="5491"/>
        <item m="1" x="4725"/>
        <item m="1" x="4741"/>
        <item m="1" x="1035"/>
        <item m="1" x="6708"/>
        <item m="1" x="7332"/>
        <item m="1" x="3763"/>
        <item m="1" x="1508"/>
        <item m="1" x="6106"/>
        <item m="1" x="6792"/>
        <item m="1" x="7770"/>
        <item m="1" x="7315"/>
        <item m="1" x="1177"/>
        <item m="1" x="2511"/>
        <item m="1" x="5717"/>
        <item m="1" x="5795"/>
        <item m="1" x="1685"/>
        <item m="1" x="2589"/>
        <item m="1" x="7981"/>
        <item m="1" x="6766"/>
        <item m="1" x="848"/>
        <item x="211"/>
        <item m="1" x="6742"/>
        <item m="1" x="2925"/>
        <item m="1" x="1331"/>
        <item m="1" x="1648"/>
        <item m="1" x="7690"/>
        <item m="1" x="2866"/>
        <item m="1" x="2919"/>
        <item m="1" x="3519"/>
        <item m="1" x="3455"/>
        <item m="1" x="1515"/>
        <item m="1" x="2260"/>
        <item m="1" x="4737"/>
        <item x="536"/>
        <item m="1" x="6227"/>
        <item m="1" x="6149"/>
        <item m="1" x="4873"/>
        <item m="1" x="6865"/>
        <item m="1" x="750"/>
        <item m="1" x="810"/>
        <item m="1" x="6965"/>
        <item m="1" x="4227"/>
        <item m="1" x="5946"/>
        <item m="1" x="4167"/>
        <item m="1" x="3355"/>
        <item m="1" x="6810"/>
        <item m="1" x="6021"/>
        <item m="1" x="735"/>
        <item m="1" x="7391"/>
        <item m="1" x="5701"/>
        <item m="1" x="6814"/>
        <item m="1" x="6192"/>
        <item m="1" x="7780"/>
        <item m="1" x="5060"/>
        <item m="1" x="803"/>
        <item m="1" x="5843"/>
        <item m="1" x="6732"/>
        <item m="1" x="5089"/>
        <item m="1" x="5618"/>
        <item m="1" x="4909"/>
        <item m="1" x="725"/>
        <item m="1" x="4470"/>
        <item m="1" x="4307"/>
        <item m="1" x="3474"/>
        <item m="1" x="883"/>
        <item m="1" x="6189"/>
        <item m="1" x="7071"/>
        <item x="371"/>
        <item m="1" x="7505"/>
        <item m="1" x="4908"/>
        <item m="1" x="2169"/>
        <item m="1" x="2704"/>
        <item m="1" x="4265"/>
        <item m="1" x="7502"/>
        <item m="1" x="4416"/>
        <item m="1" x="1007"/>
        <item m="1" x="7039"/>
        <item x="502"/>
        <item m="1" x="5826"/>
        <item m="1" x="702"/>
        <item x="258"/>
        <item m="1" x="5095"/>
        <item m="1" x="3899"/>
        <item m="1" x="1133"/>
        <item m="1" x="5039"/>
        <item x="469"/>
        <item m="1" x="931"/>
        <item m="1" x="3021"/>
        <item m="1" x="2872"/>
        <item m="1" x="4303"/>
        <item m="1" x="3392"/>
        <item m="1" x="4674"/>
        <item m="1" x="7405"/>
        <item m="1" x="3730"/>
        <item m="1" x="1296"/>
        <item m="1" x="6260"/>
        <item m="1" x="5289"/>
        <item m="1" x="1224"/>
        <item m="1" x="6191"/>
        <item m="1" x="7784"/>
        <item m="1" x="4860"/>
        <item m="1" x="5471"/>
        <item m="1" x="7778"/>
        <item m="1" x="2122"/>
        <item m="1" x="6803"/>
        <item m="1" x="4808"/>
        <item m="1" x="3650"/>
        <item m="1" x="789"/>
        <item m="1" x="6657"/>
        <item m="1" x="7644"/>
        <item m="1" x="5691"/>
        <item m="1" x="3159"/>
        <item m="1" x="4464"/>
        <item m="1" x="7846"/>
        <item m="1" x="4113"/>
        <item m="1" x="802"/>
        <item m="1" x="7896"/>
        <item m="1" x="7370"/>
        <item m="1" x="1326"/>
        <item m="1" x="4210"/>
        <item m="1" x="2309"/>
        <item m="1" x="7428"/>
        <item m="1" x="6773"/>
        <item m="1" x="3645"/>
        <item m="1" x="2118"/>
        <item m="1" x="2002"/>
        <item m="1" x="1736"/>
        <item m="1" x="2950"/>
        <item m="1" x="4896"/>
        <item m="1" x="2671"/>
        <item m="1" x="1627"/>
        <item m="1" x="6913"/>
        <item m="1" x="851"/>
        <item m="1" x="1870"/>
        <item m="1" x="7481"/>
        <item m="1" x="561"/>
        <item m="1" x="633"/>
        <item m="1" x="2365"/>
        <item m="1" x="1212"/>
        <item m="1" x="3082"/>
        <item m="1" x="1803"/>
        <item m="1" x="1300"/>
        <item m="1" x="3602"/>
        <item m="1" x="2037"/>
        <item m="1" x="5398"/>
        <item m="1" x="2706"/>
        <item m="1" x="5915"/>
        <item m="1" x="1983"/>
        <item m="1" x="1353"/>
        <item m="1" x="5764"/>
        <item m="1" x="4854"/>
        <item m="1" x="5444"/>
        <item m="1" x="4554"/>
        <item m="1" x="7847"/>
        <item m="1" x="6990"/>
        <item m="1" x="4734"/>
        <item m="1" x="1859"/>
        <item m="1" x="6851"/>
        <item m="1" x="2030"/>
        <item m="1" x="7814"/>
        <item m="1" x="5245"/>
        <item m="1" x="956"/>
        <item m="1" x="2660"/>
        <item m="1" x="5445"/>
        <item m="1" x="3267"/>
        <item m="1" x="4610"/>
        <item m="1" x="7151"/>
        <item m="1" x="7687"/>
        <item m="1" x="946"/>
        <item m="1" x="5985"/>
        <item m="1" x="5728"/>
        <item m="1" x="5111"/>
        <item m="1" x="1409"/>
        <item m="1" x="6713"/>
        <item m="1" x="4991"/>
        <item m="1" x="2222"/>
        <item m="1" x="5936"/>
        <item m="1" x="7314"/>
        <item m="1" x="1510"/>
        <item m="1" x="3083"/>
        <item m="1" x="4955"/>
        <item m="1" x="5596"/>
        <item m="1" x="5544"/>
        <item m="1" x="7041"/>
        <item m="1" x="1418"/>
        <item m="1" x="3316"/>
        <item m="1" x="1531"/>
        <item m="1" x="5545"/>
        <item m="1" x="864"/>
        <item m="1" x="2406"/>
        <item m="1" x="4638"/>
        <item m="1" x="7316"/>
        <item m="1" x="4726"/>
        <item m="1" x="7056"/>
        <item m="1" x="546"/>
        <item m="1" x="6317"/>
        <item m="1" x="5302"/>
        <item m="1" x="5024"/>
        <item m="1" x="950"/>
        <item m="1" x="881"/>
        <item m="1" x="612"/>
        <item m="1" x="555"/>
        <item m="1" x="1918"/>
        <item m="1" x="4230"/>
        <item x="535"/>
        <item m="1" x="1979"/>
        <item m="1" x="1413"/>
        <item m="1" x="7226"/>
        <item m="1" x="7187"/>
        <item m="1" x="1970"/>
        <item m="1" x="3418"/>
        <item m="1" x="1256"/>
        <item m="1" x="6170"/>
        <item m="1" x="2809"/>
        <item m="1" x="1440"/>
        <item m="1" x="4500"/>
        <item m="1" x="4822"/>
        <item m="1" x="4888"/>
        <item m="1" x="6385"/>
        <item m="1" x="6979"/>
        <item m="1" x="625"/>
        <item m="1" x="6116"/>
        <item m="1" x="5037"/>
        <item m="1" x="4064"/>
        <item m="1" x="7446"/>
        <item m="1" x="6404"/>
        <item m="1" x="7757"/>
        <item m="1" x="5884"/>
        <item m="1" x="4207"/>
        <item m="1" x="4671"/>
        <item m="1" x="5441"/>
        <item m="1" x="5753"/>
        <item m="1" x="3837"/>
        <item m="1" x="5268"/>
        <item m="1" x="7234"/>
        <item m="1" x="4950"/>
        <item m="1" x="1943"/>
        <item m="1" x="7229"/>
        <item m="1" x="4699"/>
        <item m="1" x="3640"/>
        <item m="1" x="6494"/>
        <item m="1" x="5297"/>
        <item m="1" x="5565"/>
        <item m="1" x="776"/>
        <item m="1" x="6951"/>
        <item m="1" x="4627"/>
        <item m="1" x="3771"/>
        <item m="1" x="1693"/>
        <item m="1" x="5434"/>
        <item m="1" x="3378"/>
        <item m="1" x="6614"/>
        <item m="1" x="1811"/>
        <item m="1" x="7787"/>
        <item m="1" x="730"/>
        <item x="128"/>
        <item m="1" x="4014"/>
        <item m="1" x="7181"/>
        <item m="1" x="7258"/>
        <item m="1" x="1575"/>
        <item m="1" x="2088"/>
        <item m="1" x="970"/>
        <item m="1" x="2179"/>
        <item m="1" x="2320"/>
        <item m="1" x="5210"/>
        <item m="1" x="2478"/>
        <item m="1" x="1559"/>
        <item m="1" x="7369"/>
        <item x="494"/>
        <item m="1" x="5796"/>
        <item m="1" x="7479"/>
        <item m="1" x="3045"/>
        <item m="1" x="2778"/>
        <item m="1" x="5987"/>
        <item m="1" x="7359"/>
        <item m="1" x="3390"/>
        <item m="1" x="1486"/>
        <item m="1" x="6669"/>
        <item m="1" x="1122"/>
        <item m="1" x="599"/>
        <item m="1" x="3927"/>
        <item m="1" x="7326"/>
        <item m="1" x="5227"/>
        <item m="1" x="6905"/>
        <item m="1" x="4059"/>
        <item m="1" x="2609"/>
        <item x="307"/>
        <item m="1" x="4810"/>
        <item m="1" x="2295"/>
        <item m="1" x="4684"/>
        <item m="1" x="1371"/>
        <item m="1" x="7199"/>
        <item x="216"/>
        <item m="1" x="2086"/>
        <item m="1" x="3456"/>
        <item m="1" x="6688"/>
        <item m="1" x="3876"/>
        <item m="1" x="2820"/>
        <item m="1" x="3644"/>
        <item m="1" x="3552"/>
        <item m="1" x="1370"/>
        <item m="1" x="7709"/>
        <item m="1" x="1434"/>
        <item m="1" x="4042"/>
        <item m="1" x="2303"/>
        <item m="1" x="2326"/>
        <item m="1" x="4837"/>
        <item m="1" x="4841"/>
        <item m="1" x="5016"/>
        <item m="1" x="2243"/>
        <item m="1" x="2656"/>
        <item m="1" x="1662"/>
        <item m="1" x="3376"/>
        <item m="1" x="849"/>
        <item m="1" x="6654"/>
        <item x="58"/>
        <item x="384"/>
        <item m="1" x="3608"/>
        <item m="1" x="4391"/>
        <item m="1" x="2484"/>
        <item m="1" x="4681"/>
        <item m="1" x="3571"/>
        <item m="1" x="7206"/>
        <item m="1" x="7612"/>
        <item m="1" x="550"/>
        <item m="1" x="6578"/>
        <item m="1" x="6644"/>
        <item m="1" x="4131"/>
        <item m="1" x="1844"/>
        <item x="146"/>
        <item m="1" x="7228"/>
        <item m="1" x="3988"/>
        <item m="1" x="3790"/>
        <item m="1" x="7422"/>
        <item m="1" x="5447"/>
        <item m="1" x="1772"/>
        <item m="1" x="2920"/>
        <item m="1" x="4541"/>
        <item m="1" x="5684"/>
        <item m="1" x="1646"/>
        <item m="1" x="5911"/>
        <item m="1" x="6090"/>
        <item m="1" x="2618"/>
        <item m="1" x="6559"/>
        <item x="268"/>
        <item m="1" x="1424"/>
        <item m="1" x="5747"/>
        <item m="1" x="1226"/>
        <item m="1" x="609"/>
        <item m="1" x="1087"/>
        <item m="1" x="2753"/>
        <item m="1" x="6852"/>
        <item x="172"/>
        <item x="14"/>
        <item m="1" x="1637"/>
        <item m="1" x="4081"/>
        <item m="1" x="1751"/>
        <item m="1" x="2352"/>
        <item m="1" x="2205"/>
        <item m="1" x="5900"/>
        <item m="1" x="5201"/>
        <item m="1" x="6821"/>
        <item m="1" x="5378"/>
        <item m="1" x="2052"/>
        <item m="1" x="5484"/>
        <item m="1" x="6775"/>
        <item m="1" x="6609"/>
        <item m="1" x="3320"/>
        <item x="353"/>
        <item m="1" x="5247"/>
        <item m="1" x="2031"/>
        <item m="1" x="3680"/>
        <item m="1" x="7635"/>
        <item m="1" x="2217"/>
        <item m="1" x="7453"/>
        <item m="1" x="1512"/>
        <item m="1" x="7467"/>
        <item m="1" x="6840"/>
        <item m="1" x="4567"/>
        <item m="1" x="7844"/>
        <item m="1" x="634"/>
        <item m="1" x="2275"/>
        <item m="1" x="2854"/>
        <item m="1" x="5693"/>
        <item m="1" x="972"/>
        <item m="1" x="3987"/>
        <item m="1" x="2756"/>
        <item m="1" x="2610"/>
        <item m="1" x="7684"/>
        <item m="1" x="3209"/>
        <item m="1" x="2357"/>
        <item m="1" x="6610"/>
        <item m="1" x="2178"/>
        <item m="1" x="4882"/>
        <item m="1" x="5081"/>
        <item m="1" x="7740"/>
        <item m="1" x="1714"/>
        <item m="1" x="563"/>
        <item m="1" x="885"/>
        <item m="1" x="3161"/>
        <item m="1" x="575"/>
        <item m="1" x="6359"/>
        <item m="1" x="5014"/>
        <item m="1" x="6960"/>
        <item m="1" x="6447"/>
        <item m="1" x="3918"/>
        <item m="1" x="3200"/>
        <item m="1" x="2532"/>
        <item m="1" x="2606"/>
        <item m="1" x="3527"/>
        <item m="1" x="3534"/>
        <item m="1" x="6313"/>
        <item m="1" x="4278"/>
        <item m="1" x="3175"/>
        <item m="1" x="6884"/>
        <item m="1" x="1806"/>
        <item m="1" x="2333"/>
        <item m="1" x="2542"/>
        <item m="1" x="2598"/>
        <item m="1" x="819"/>
        <item m="1" x="5783"/>
        <item m="1" x="3637"/>
        <item m="1" x="5078"/>
        <item m="1" x="2409"/>
        <item m="1" x="1019"/>
        <item m="1" x="6403"/>
        <item m="1" x="3053"/>
        <item m="1" x="5564"/>
        <item m="1" x="1157"/>
        <item m="1" x="6024"/>
        <item m="1" x="6701"/>
        <item m="1" x="4116"/>
        <item m="1" x="5655"/>
        <item m="1" x="6545"/>
        <item x="411"/>
        <item x="39"/>
        <item m="1" x="5087"/>
        <item m="1" x="7503"/>
        <item m="1" x="4435"/>
        <item m="1" x="6870"/>
        <item m="1" x="6131"/>
        <item m="1" x="3222"/>
        <item m="1" x="5744"/>
        <item m="1" x="1782"/>
        <item m="1" x="558"/>
        <item m="1" x="6993"/>
        <item m="1" x="2451"/>
        <item m="1" x="5634"/>
        <item m="1" x="7967"/>
        <item m="1" x="1778"/>
        <item m="1" x="5742"/>
        <item m="1" x="5121"/>
        <item m="1" x="6165"/>
        <item m="1" x="5830"/>
        <item m="1" x="6997"/>
        <item m="1" x="1919"/>
        <item m="1" x="1115"/>
        <item m="1" x="5602"/>
        <item m="1" x="7686"/>
        <item x="447"/>
        <item m="1" x="3146"/>
        <item m="1" x="7473"/>
        <item m="1" x="6394"/>
        <item m="1" x="2341"/>
        <item m="1" x="2307"/>
        <item m="1" x="4773"/>
        <item m="1" x="5459"/>
        <item m="1" x="5746"/>
        <item m="1" x="665"/>
        <item m="1" x="7458"/>
        <item m="1" x="3457"/>
        <item m="1" x="6493"/>
        <item m="1" x="1351"/>
        <item m="1" x="1193"/>
        <item m="1" x="3933"/>
        <item m="1" x="4390"/>
        <item m="1" x="3652"/>
        <item x="32"/>
        <item m="1" x="4708"/>
        <item m="1" x="838"/>
        <item m="1" x="6592"/>
        <item m="1" x="4780"/>
        <item m="1" x="7432"/>
        <item m="1" x="5402"/>
        <item m="1" x="2334"/>
        <item m="1" x="7841"/>
        <item m="1" x="4191"/>
        <item m="1" x="7468"/>
        <item m="1" x="3880"/>
        <item m="1" x="2274"/>
        <item m="1" x="4462"/>
        <item m="1" x="2418"/>
        <item m="1" x="3994"/>
        <item m="1" x="7213"/>
        <item m="1" x="4290"/>
        <item m="1" x="1754"/>
        <item x="22"/>
        <item m="1" x="6079"/>
        <item m="1" x="4935"/>
        <item x="29"/>
        <item m="1" x="4057"/>
        <item m="1" x="6537"/>
        <item m="1" x="4484"/>
        <item m="1" x="5404"/>
        <item m="1" x="5604"/>
        <item m="1" x="4008"/>
        <item m="1" x="3248"/>
        <item m="1" x="822"/>
        <item m="1" x="1841"/>
        <item m="1" x="2665"/>
        <item m="1" x="1350"/>
        <item m="1" x="5300"/>
        <item m="1" x="6565"/>
        <item m="1" x="2620"/>
        <item m="1" x="4910"/>
        <item m="1" x="5890"/>
        <item m="1" x="4565"/>
        <item m="1" x="5151"/>
        <item m="1" x="1358"/>
        <item m="1" x="3676"/>
        <item m="1" x="2960"/>
        <item m="1" x="2936"/>
        <item m="1" x="1781"/>
        <item x="394"/>
        <item m="1" x="7100"/>
        <item x="4"/>
        <item x="5"/>
        <item m="1" x="583"/>
        <item m="1" x="5170"/>
        <item m="1" x="5048"/>
        <item m="1" x="7345"/>
        <item m="1" x="3579"/>
        <item m="1" x="2821"/>
        <item m="1" x="2401"/>
        <item m="1" x="7653"/>
        <item m="1" x="3917"/>
        <item m="1" x="1080"/>
        <item m="1" x="3908"/>
        <item m="1" x="5657"/>
        <item m="1" x="4478"/>
        <item m="1" x="2343"/>
        <item m="1" x="5480"/>
        <item m="1" x="621"/>
        <item m="1" x="983"/>
        <item m="1" x="3600"/>
        <item m="1" x="4031"/>
        <item m="1" x="6791"/>
        <item m="1" x="3672"/>
        <item m="1" x="754"/>
        <item m="1" x="2282"/>
        <item m="1" x="3857"/>
        <item m="1" x="2955"/>
        <item m="1" x="2964"/>
        <item m="1" x="3740"/>
        <item m="1" x="7028"/>
        <item m="1" x="6226"/>
        <item x="110"/>
        <item x="23"/>
        <item m="1" x="5117"/>
        <item m="1" x="1945"/>
        <item m="1" x="6244"/>
        <item m="1" x="2308"/>
        <item x="17"/>
        <item x="16"/>
        <item m="1" x="5290"/>
        <item m="1" x="1491"/>
        <item m="1" x="2763"/>
        <item x="218"/>
        <item x="173"/>
        <item m="1" x="6142"/>
        <item m="1" x="847"/>
        <item x="115"/>
        <item m="1" x="5068"/>
        <item m="1" x="7767"/>
        <item m="1" x="2231"/>
        <item m="1" x="6002"/>
        <item m="1" x="3496"/>
        <item m="1" x="7992"/>
        <item m="1" x="4989"/>
        <item m="1" x="7271"/>
        <item m="1" x="7801"/>
        <item m="1" x="3620"/>
        <item m="1" x="4657"/>
        <item m="1" x="1885"/>
        <item m="1" x="7124"/>
        <item m="1" x="2225"/>
        <item m="1" x="6693"/>
        <item m="1" x="3275"/>
        <item m="1" x="2005"/>
        <item m="1" x="2977"/>
        <item m="1" x="6672"/>
        <item m="1" x="7643"/>
        <item m="1" x="3938"/>
        <item m="1" x="1607"/>
        <item m="1" x="1776"/>
        <item m="1" x="2661"/>
        <item m="1" x="5613"/>
        <item m="1" x="2580"/>
        <item m="1" x="6127"/>
        <item m="1" x="7146"/>
        <item m="1" x="5455"/>
        <item m="1" x="1449"/>
        <item m="1" x="5726"/>
        <item m="1" x="7375"/>
        <item x="225"/>
        <item x="36"/>
        <item m="1" x="3760"/>
        <item m="1" x="6164"/>
        <item m="1" x="6356"/>
        <item x="33"/>
        <item m="1" x="7092"/>
        <item m="1" x="2188"/>
        <item m="1" x="6597"/>
        <item m="1" x="1311"/>
        <item m="1" x="4758"/>
        <item m="1" x="1484"/>
        <item m="1" x="2305"/>
        <item m="1" x="3347"/>
        <item m="1" x="2957"/>
        <item m="1" x="727"/>
        <item x="123"/>
        <item m="1" x="3767"/>
        <item m="1" x="5763"/>
        <item m="1" x="5228"/>
        <item m="1" x="1431"/>
        <item m="1" x="6492"/>
        <item m="1" x="5787"/>
        <item m="1" x="2080"/>
        <item m="1" x="5551"/>
        <item m="1" x="6431"/>
        <item m="1" x="4395"/>
        <item m="1" x="1866"/>
        <item m="1" x="4755"/>
        <item x="273"/>
        <item m="1" x="1070"/>
        <item m="1" x="1649"/>
        <item m="1" x="6827"/>
        <item m="1" x="5412"/>
        <item m="1" x="7128"/>
        <item m="1" x="4338"/>
        <item m="1" x="2220"/>
        <item m="1" x="5733"/>
        <item m="1" x="5103"/>
        <item m="1" x="5515"/>
        <item m="1" x="5479"/>
        <item m="1" x="5505"/>
        <item m="1" x="2382"/>
        <item m="1" x="679"/>
        <item m="1" x="901"/>
        <item m="1" x="3911"/>
        <item m="1" x="5910"/>
        <item m="1" x="797"/>
        <item m="1" x="3473"/>
        <item m="1" x="7133"/>
        <item m="1" x="5084"/>
        <item m="1" x="557"/>
        <item m="1" x="4102"/>
        <item m="1" x="7851"/>
        <item x="222"/>
        <item m="1" x="4580"/>
        <item m="1" x="1013"/>
        <item m="1" x="7539"/>
        <item m="1" x="745"/>
        <item m="1" x="1691"/>
        <item m="1" x="4400"/>
        <item m="1" x="6850"/>
        <item m="1" x="1545"/>
        <item m="1" x="4441"/>
        <item m="1" x="5159"/>
        <item m="1" x="3106"/>
        <item m="1" x="7920"/>
        <item m="1" x="5401"/>
        <item m="1" x="586"/>
        <item m="1" x="1790"/>
        <item m="1" x="5375"/>
        <item m="1" x="2041"/>
        <item m="1" x="6620"/>
        <item m="1" x="7443"/>
        <item m="1" x="6561"/>
        <item m="1" x="2721"/>
        <item m="1" x="2535"/>
        <item m="1" x="4632"/>
        <item m="1" x="2881"/>
        <item x="51"/>
        <item x="52"/>
        <item m="1" x="4302"/>
        <item m="1" x="6506"/>
        <item m="1" x="3834"/>
        <item m="1" x="544"/>
        <item m="1" x="2515"/>
        <item m="1" x="5720"/>
        <item m="1" x="2850"/>
        <item m="1" x="2912"/>
        <item m="1" x="2216"/>
        <item m="1" x="2782"/>
        <item m="1" x="3509"/>
        <item m="1" x="4629"/>
        <item m="1" x="835"/>
        <item m="1" x="7265"/>
        <item m="1" x="6705"/>
        <item m="1" x="6402"/>
        <item m="1" x="3205"/>
        <item m="1" x="6343"/>
        <item m="1" x="843"/>
        <item m="1" x="1147"/>
        <item m="1" x="928"/>
        <item m="1" x="3636"/>
        <item m="1" x="6925"/>
        <item m="1" x="2804"/>
        <item m="1" x="5320"/>
        <item m="1" x="3796"/>
        <item m="1" x="2549"/>
        <item m="1" x="5606"/>
        <item m="1" x="3762"/>
        <item m="1" x="5334"/>
        <item m="1" x="3660"/>
        <item m="1" x="2733"/>
        <item m="1" x="7792"/>
        <item m="1" x="3692"/>
        <item m="1" x="2155"/>
        <item m="1" x="5713"/>
        <item m="1" x="1258"/>
        <item m="1" x="5807"/>
        <item m="1" x="906"/>
        <item m="1" x="1066"/>
        <item m="1" x="6700"/>
        <item m="1" x="3641"/>
        <item m="1" x="4815"/>
        <item m="1" x="6949"/>
        <item m="1" x="5106"/>
        <item m="1" x="1292"/>
        <item m="1" x="2764"/>
        <item m="1" x="2540"/>
        <item m="1" x="6121"/>
        <item m="1" x="3386"/>
        <item m="1" x="3449"/>
        <item m="1" x="5570"/>
        <item m="1" x="6778"/>
        <item m="1" x="5721"/>
        <item m="1" x="630"/>
        <item m="1" x="2046"/>
        <item m="1" x="4490"/>
        <item m="1" x="4847"/>
        <item m="1" x="5429"/>
        <item m="1" x="5803"/>
        <item m="1" x="7388"/>
        <item m="1" x="1099"/>
        <item m="1" x="3827"/>
        <item x="169"/>
        <item m="1" x="7168"/>
        <item m="1" x="7755"/>
        <item m="1" x="5314"/>
        <item m="1" x="7721"/>
        <item m="1" x="764"/>
        <item m="1" x="3158"/>
        <item m="1" x="5538"/>
        <item m="1" x="7884"/>
        <item m="1" x="7624"/>
        <item m="1" x="3601"/>
        <item m="1" x="2405"/>
        <item m="1" x="3576"/>
        <item m="1" x="7273"/>
        <item m="1" x="4945"/>
        <item m="1" x="4593"/>
        <item m="1" x="3273"/>
        <item x="56"/>
        <item m="1" x="3736"/>
        <item m="1" x="6235"/>
        <item m="1" x="4906"/>
        <item m="1" x="5597"/>
        <item m="1" x="7936"/>
        <item m="1" x="6955"/>
        <item m="1" x="3791"/>
        <item m="1" x="982"/>
        <item m="1" x="5285"/>
        <item m="1" x="6934"/>
        <item m="1" x="2946"/>
        <item m="1" x="5387"/>
        <item x="10"/>
        <item x="19"/>
        <item m="1" x="3190"/>
        <item m="1" x="6624"/>
        <item m="1" x="5004"/>
        <item m="1" x="7845"/>
        <item m="1" x="6604"/>
        <item x="64"/>
        <item x="70"/>
        <item m="1" x="4604"/>
        <item m="1" x="1142"/>
        <item x="83"/>
        <item m="1" x="897"/>
        <item m="1" x="3729"/>
        <item m="1" x="1783"/>
        <item m="1" x="1191"/>
        <item m="1" x="1990"/>
        <item x="93"/>
        <item x="85"/>
        <item x="87"/>
        <item x="89"/>
        <item x="103"/>
        <item m="1" x="7625"/>
        <item m="1" x="1262"/>
        <item x="106"/>
        <item x="107"/>
        <item x="108"/>
        <item x="109"/>
        <item x="111"/>
        <item m="1" x="639"/>
        <item m="1" x="3276"/>
        <item m="1" x="729"/>
        <item m="1" x="3945"/>
        <item m="1" x="629"/>
        <item m="1" x="2672"/>
        <item m="1" x="7394"/>
        <item m="1" x="7320"/>
        <item m="1" x="818"/>
        <item m="1" x="1389"/>
        <item m="1" x="6719"/>
        <item m="1" x="7132"/>
        <item m="1" x="809"/>
        <item m="1" x="3352"/>
        <item m="1" x="3148"/>
        <item m="1" x="4182"/>
        <item m="1" x="3186"/>
        <item m="1" x="6685"/>
        <item m="1" x="1399"/>
        <item m="1" x="3564"/>
        <item m="1" x="3189"/>
        <item m="1" x="964"/>
        <item m="1" x="771"/>
        <item x="9"/>
        <item x="339"/>
        <item m="1" x="1936"/>
        <item x="11"/>
        <item x="57"/>
        <item m="1" x="1269"/>
        <item m="1" x="2700"/>
        <item m="1" x="2815"/>
        <item x="20"/>
        <item m="1" x="1237"/>
        <item m="1" x="3492"/>
        <item m="1" x="7638"/>
        <item m="1" x="4785"/>
        <item m="1" x="4698"/>
        <item m="1" x="5350"/>
        <item m="1" x="5607"/>
        <item m="1" x="7578"/>
        <item m="1" x="3744"/>
        <item m="1" x="4476"/>
        <item m="1" x="6365"/>
        <item m="1" x="7299"/>
        <item x="25"/>
        <item x="26"/>
        <item x="21"/>
        <item m="1" x="6432"/>
        <item m="1" x="5790"/>
        <item m="1" x="5706"/>
        <item m="1" x="7459"/>
        <item m="1" x="7547"/>
        <item m="1" x="6335"/>
        <item m="1" x="1690"/>
        <item m="1" x="4325"/>
        <item x="38"/>
        <item m="1" x="4088"/>
        <item m="1" x="960"/>
        <item m="1" x="6401"/>
        <item m="1" x="5298"/>
        <item m="1" x="7026"/>
        <item m="1" x="4360"/>
        <item m="1" x="2328"/>
        <item m="1" x="3409"/>
        <item x="41"/>
        <item m="1" x="871"/>
        <item x="44"/>
        <item x="45"/>
        <item m="1" x="7175"/>
        <item x="205"/>
        <item m="1" x="854"/>
        <item m="1" x="7685"/>
        <item m="1" x="3833"/>
        <item m="1" x="2979"/>
        <item m="1" x="3957"/>
        <item m="1" x="7910"/>
        <item x="125"/>
        <item x="197"/>
        <item x="124"/>
        <item m="1" x="4392"/>
        <item m="1" x="4144"/>
        <item m="1" x="5204"/>
        <item m="1" x="4066"/>
        <item m="1" x="2807"/>
        <item m="1" x="2224"/>
        <item m="1" x="4658"/>
        <item m="1" x="1500"/>
        <item m="1" x="7227"/>
        <item m="1" x="3019"/>
        <item m="1" x="3338"/>
        <item m="1" x="2479"/>
        <item m="1" x="4526"/>
        <item m="1" x="981"/>
        <item m="1" x="7557"/>
        <item m="1" x="5656"/>
        <item m="1" x="5419"/>
        <item m="1" x="4584"/>
        <item m="1" x="1552"/>
        <item m="1" x="3067"/>
        <item x="67"/>
        <item m="1" x="4255"/>
        <item m="1" x="1712"/>
        <item m="1" x="2512"/>
        <item m="1" x="4352"/>
        <item m="1" x="1374"/>
        <item m="1" x="1956"/>
        <item m="1" x="5845"/>
        <item m="1" x="4371"/>
        <item m="1" x="3461"/>
        <item m="1" x="7471"/>
        <item m="1" x="7401"/>
        <item m="1" x="6627"/>
        <item m="1" x="3838"/>
        <item m="1" x="6184"/>
        <item x="461"/>
        <item m="1" x="600"/>
        <item m="1" x="5521"/>
        <item m="1" x="4564"/>
        <item x="79"/>
        <item m="1" x="2502"/>
        <item m="1" x="3607"/>
        <item m="1" x="6710"/>
        <item m="1" x="4802"/>
        <item m="1" x="5539"/>
        <item m="1" x="6978"/>
        <item m="1" x="1143"/>
        <item m="1" x="4513"/>
        <item m="1" x="5801"/>
        <item m="1" x="6972"/>
        <item m="1" x="1079"/>
        <item m="1" x="598"/>
        <item m="1" x="3128"/>
        <item m="1" x="4076"/>
        <item m="1" x="1127"/>
        <item m="1" x="976"/>
        <item m="1" x="7526"/>
        <item x="75"/>
        <item m="1" x="5886"/>
        <item m="1" x="7184"/>
        <item m="1" x="4282"/>
        <item m="1" x="7935"/>
        <item m="1" x="5232"/>
        <item m="1" x="2446"/>
        <item x="84"/>
        <item m="1" x="7091"/>
        <item m="1" x="2520"/>
        <item m="1" x="6257"/>
        <item m="1" x="761"/>
        <item m="1" x="3589"/>
        <item m="1" x="5980"/>
        <item m="1" x="1937"/>
        <item m="1" x="5626"/>
        <item m="1" x="4902"/>
        <item x="90"/>
        <item x="92"/>
        <item m="1" x="6303"/>
        <item m="1" x="1094"/>
        <item m="1" x="5397"/>
        <item x="86"/>
        <item x="96"/>
        <item x="97"/>
        <item x="99"/>
        <item x="101"/>
        <item x="279"/>
        <item m="1" x="5885"/>
        <item m="1" x="3427"/>
        <item m="1" x="6115"/>
        <item m="1" x="4723"/>
        <item m="1" x="1090"/>
        <item m="1" x="2776"/>
        <item m="1" x="2625"/>
        <item x="118"/>
        <item x="119"/>
        <item m="1" x="622"/>
        <item m="1" x="6945"/>
        <item m="1" x="6510"/>
        <item m="1" x="4997"/>
        <item m="1" x="4173"/>
        <item x="112"/>
        <item x="113"/>
        <item m="1" x="651"/>
        <item m="1" x="1297"/>
        <item x="144"/>
        <item m="1" x="932"/>
        <item m="1" x="4813"/>
        <item m="1" x="5002"/>
        <item m="1" x="7160"/>
        <item m="1" x="2407"/>
        <item x="121"/>
        <item x="486"/>
        <item x="395"/>
        <item m="1" x="1305"/>
        <item m="1" x="1277"/>
        <item m="1" x="7756"/>
        <item m="1" x="2529"/>
        <item m="1" x="3009"/>
        <item m="1" x="2668"/>
        <item m="1" x="3947"/>
        <item m="1" x="4308"/>
        <item m="1" x="4439"/>
        <item m="1" x="6185"/>
        <item m="1" x="4309"/>
        <item m="1" x="3223"/>
        <item m="1" x="6209"/>
        <item m="1" x="4096"/>
        <item m="1" x="7045"/>
        <item m="1" x="5616"/>
        <item m="1" x="3016"/>
        <item m="1" x="1702"/>
        <item x="352"/>
        <item m="1" x="7103"/>
        <item m="1" x="1041"/>
        <item m="1" x="4543"/>
        <item m="1" x="1890"/>
        <item m="1" x="4025"/>
        <item m="1" x="6302"/>
        <item m="1" x="7960"/>
        <item m="1" x="689"/>
        <item m="1" x="4687"/>
        <item m="1" x="3604"/>
        <item m="1" x="7691"/>
        <item m="1" x="6134"/>
        <item m="1" x="2184"/>
        <item x="458"/>
        <item m="1" x="6371"/>
        <item m="1" x="4349"/>
        <item m="1" x="7457"/>
        <item m="1" x="1722"/>
        <item m="1" x="3221"/>
        <item x="130"/>
        <item m="1" x="5950"/>
        <item m="1" x="7715"/>
        <item m="1" x="5761"/>
        <item m="1" x="7855"/>
        <item m="1" x="2963"/>
        <item m="1" x="5838"/>
        <item m="1" x="1477"/>
        <item x="126"/>
        <item m="1" x="4522"/>
        <item m="1" x="1836"/>
        <item m="1" x="2359"/>
        <item m="1" x="2632"/>
        <item m="1" x="2099"/>
        <item m="1" x="3593"/>
        <item m="1" x="5323"/>
        <item m="1" x="1320"/>
        <item m="1" x="2759"/>
        <item m="1" x="1684"/>
        <item x="35"/>
        <item m="1" x="4425"/>
        <item m="1" x="4197"/>
        <item m="1" x="3820"/>
        <item m="1" x="5881"/>
        <item m="1" x="7371"/>
        <item x="80"/>
        <item m="1" x="6064"/>
        <item m="1" x="6422"/>
        <item m="1" x="5825"/>
        <item x="249"/>
        <item m="1" x="3501"/>
        <item m="1" x="4050"/>
        <item m="1" x="850"/>
        <item m="1" x="4552"/>
        <item m="1" x="1536"/>
        <item m="1" x="2988"/>
        <item m="1" x="6052"/>
        <item m="1" x="5093"/>
        <item m="1" x="3419"/>
        <item m="1" x="3179"/>
        <item m="1" x="4538"/>
        <item x="174"/>
        <item x="175"/>
        <item x="187"/>
        <item x="188"/>
        <item x="190"/>
        <item m="1" x="1383"/>
        <item m="1" x="2735"/>
        <item m="1" x="1939"/>
        <item m="1" x="7693"/>
        <item m="1" x="1234"/>
        <item m="1" x="3599"/>
        <item x="247"/>
        <item m="1" x="5110"/>
        <item x="231"/>
        <item x="220"/>
        <item m="1" x="7533"/>
        <item m="1" x="4996"/>
        <item m="1" x="6338"/>
        <item m="1" x="4310"/>
        <item x="346"/>
        <item m="1" x="7742"/>
        <item m="1" x="7321"/>
        <item m="1" x="2932"/>
        <item x="274"/>
        <item m="1" x="1321"/>
        <item x="292"/>
        <item x="2"/>
        <item m="1" x="1473"/>
        <item m="1" x="3166"/>
        <item m="1" x="5703"/>
        <item m="1" x="2263"/>
        <item x="13"/>
        <item m="1" x="6026"/>
        <item x="167"/>
        <item x="24"/>
        <item m="1" x="1349"/>
        <item m="1" x="7832"/>
        <item m="1" x="5749"/>
        <item m="1" x="2440"/>
        <item m="1" x="3971"/>
        <item x="30"/>
        <item x="34"/>
        <item m="1" x="3893"/>
        <item m="1" x="7306"/>
        <item m="1" x="1450"/>
        <item m="1" x="6204"/>
        <item m="1" x="5658"/>
        <item x="61"/>
        <item x="66"/>
        <item x="78"/>
        <item m="1" x="7372"/>
        <item m="1" x="5835"/>
        <item m="1" x="3722"/>
        <item m="1" x="2505"/>
        <item m="1" x="3541"/>
        <item x="94"/>
        <item m="1" x="3932"/>
        <item x="95"/>
        <item m="1" x="7263"/>
        <item m="1" x="1794"/>
        <item m="1" x="2311"/>
        <item m="1" x="7595"/>
        <item x="102"/>
        <item m="1" x="1167"/>
        <item x="114"/>
        <item m="1" x="6345"/>
        <item m="1" x="3274"/>
        <item x="134"/>
        <item m="1" x="4679"/>
        <item m="1" x="2003"/>
        <item m="1" x="3424"/>
        <item m="1" x="4661"/>
        <item m="1" x="4973"/>
        <item m="1" x="3278"/>
        <item x="131"/>
        <item x="143"/>
        <item m="1" x="3950"/>
        <item m="1" x="3039"/>
        <item m="1" x="5956"/>
        <item m="1" x="3301"/>
        <item m="1" x="5306"/>
        <item m="1" x="4369"/>
        <item x="158"/>
        <item m="1" x="4713"/>
        <item m="1" x="2394"/>
        <item m="1" x="6254"/>
        <item x="161"/>
        <item m="1" x="4097"/>
        <item m="1" x="6674"/>
        <item m="1" x="3118"/>
        <item m="1" x="1623"/>
        <item m="1" x="6397"/>
        <item m="1" x="6309"/>
        <item m="1" x="915"/>
        <item x="163"/>
        <item x="164"/>
        <item x="165"/>
        <item m="1" x="6337"/>
        <item m="1" x="2285"/>
        <item m="1" x="1615"/>
        <item x="155"/>
        <item m="1" x="2853"/>
        <item m="1" x="3587"/>
        <item x="147"/>
        <item x="170"/>
        <item m="1" x="5576"/>
        <item x="194"/>
        <item x="372"/>
        <item m="1" x="2369"/>
        <item x="405"/>
        <item x="437"/>
        <item m="1" x="7456"/>
        <item m="1" x="7552"/>
        <item x="180"/>
        <item m="1" x="2768"/>
        <item m="1" x="3259"/>
        <item m="1" x="7917"/>
        <item x="176"/>
        <item x="177"/>
        <item x="178"/>
        <item x="182"/>
        <item m="1" x="5976"/>
        <item m="1" x="2645"/>
        <item m="1" x="5871"/>
        <item m="1" x="2550"/>
        <item x="183"/>
        <item x="181"/>
        <item m="1" x="3442"/>
        <item m="1" x="6691"/>
        <item x="448"/>
        <item m="1" x="6387"/>
        <item m="1" x="5777"/>
        <item m="1" x="6056"/>
        <item m="1" x="7874"/>
        <item m="1" x="3694"/>
        <item m="1" x="5750"/>
        <item x="221"/>
        <item m="1" x="541"/>
        <item m="1" x="2527"/>
        <item m="1" x="4835"/>
        <item m="1" x="2348"/>
        <item m="1" x="5978"/>
        <item m="1" x="655"/>
        <item x="238"/>
        <item m="1" x="2447"/>
        <item x="235"/>
        <item m="1" x="6505"/>
        <item m="1" x="7824"/>
        <item m="1" x="2754"/>
        <item m="1" x="6846"/>
        <item m="1" x="3973"/>
        <item m="1" x="7094"/>
        <item m="1" x="6298"/>
        <item m="1" x="2681"/>
        <item m="1" x="726"/>
        <item m="1" x="7669"/>
        <item m="1" x="6361"/>
        <item m="1" x="4247"/>
        <item m="1" x="2127"/>
        <item m="1" x="7815"/>
        <item m="1" x="1252"/>
        <item m="1" x="7381"/>
        <item m="1" x="7634"/>
        <item m="1" x="6699"/>
        <item x="445"/>
        <item m="1" x="5585"/>
        <item m="1" x="5046"/>
        <item m="1" x="4818"/>
        <item m="1" x="3334"/>
        <item x="217"/>
        <item x="219"/>
        <item m="1" x="7837"/>
        <item m="1" x="7286"/>
        <item x="237"/>
        <item m="1" x="6202"/>
        <item x="280"/>
        <item m="1" x="3119"/>
        <item m="1" x="7064"/>
        <item m="1" x="4110"/>
        <item m="1" x="7862"/>
        <item x="277"/>
        <item m="1" x="1847"/>
        <item x="245"/>
        <item x="246"/>
        <item m="1" x="7582"/>
        <item x="284"/>
        <item x="285"/>
        <item m="1" x="2615"/>
        <item m="1" x="6096"/>
        <item m="1" x="6686"/>
        <item x="330"/>
        <item m="1" x="793"/>
        <item m="1" x="663"/>
        <item m="1" x="7651"/>
        <item m="1" x="926"/>
        <item m="1" x="3566"/>
        <item m="1" x="6589"/>
        <item x="281"/>
        <item m="1" x="5096"/>
        <item m="1" x="624"/>
        <item m="1" x="1503"/>
        <item m="1" x="6637"/>
        <item m="1" x="4330"/>
        <item m="1" x="6902"/>
        <item x="287"/>
        <item m="1" x="1215"/>
        <item m="1" x="3318"/>
        <item x="275"/>
        <item m="1" x="2279"/>
        <item x="254"/>
        <item m="1" x="4183"/>
        <item x="262"/>
        <item m="1" x="5642"/>
        <item x="265"/>
        <item m="1" x="4168"/>
        <item x="267"/>
        <item x="269"/>
        <item m="1" x="6741"/>
        <item x="288"/>
        <item x="289"/>
        <item x="290"/>
        <item x="376"/>
        <item m="1" x="5368"/>
        <item m="1" x="2351"/>
        <item m="1" x="1668"/>
        <item m="1" x="7147"/>
        <item x="0"/>
        <item x="6"/>
        <item x="7"/>
        <item x="12"/>
        <item x="15"/>
        <item x="18"/>
        <item x="27"/>
        <item x="28"/>
        <item x="31"/>
        <item x="37"/>
        <item x="40"/>
        <item x="42"/>
        <item x="43"/>
        <item x="46"/>
        <item x="47"/>
        <item x="48"/>
        <item x="53"/>
        <item x="54"/>
        <item x="55"/>
        <item x="59"/>
        <item x="60"/>
        <item x="62"/>
        <item x="63"/>
        <item x="65"/>
        <item x="69"/>
        <item x="71"/>
        <item x="72"/>
        <item x="73"/>
        <item x="74"/>
        <item x="77"/>
        <item x="81"/>
        <item x="82"/>
        <item x="88"/>
        <item x="100"/>
        <item x="104"/>
        <item x="105"/>
        <item x="120"/>
        <item x="122"/>
        <item x="127"/>
        <item x="129"/>
        <item x="132"/>
        <item x="133"/>
        <item x="137"/>
        <item x="139"/>
        <item x="141"/>
        <item x="142"/>
        <item x="148"/>
        <item x="149"/>
        <item x="150"/>
        <item x="151"/>
        <item x="152"/>
        <item x="153"/>
        <item x="154"/>
        <item x="157"/>
        <item x="159"/>
        <item x="160"/>
        <item x="166"/>
        <item x="168"/>
        <item x="179"/>
        <item x="184"/>
        <item x="185"/>
        <item x="189"/>
        <item x="191"/>
        <item x="192"/>
        <item x="196"/>
        <item x="198"/>
        <item x="199"/>
        <item x="200"/>
        <item x="201"/>
        <item x="202"/>
        <item x="203"/>
        <item x="204"/>
        <item x="206"/>
        <item x="207"/>
        <item x="208"/>
        <item x="209"/>
        <item x="210"/>
        <item x="212"/>
        <item x="213"/>
        <item x="234"/>
        <item x="239"/>
        <item x="240"/>
        <item x="241"/>
        <item x="242"/>
        <item x="243"/>
        <item x="244"/>
        <item x="248"/>
        <item x="251"/>
        <item x="252"/>
        <item x="253"/>
        <item x="255"/>
        <item x="256"/>
        <item x="263"/>
        <item x="264"/>
        <item x="266"/>
        <item x="270"/>
        <item x="271"/>
        <item x="272"/>
        <item x="276"/>
        <item x="278"/>
        <item x="283"/>
        <item x="291"/>
        <item x="294"/>
        <item x="295"/>
        <item x="296"/>
        <item x="298"/>
        <item x="300"/>
        <item x="301"/>
        <item x="302"/>
        <item x="303"/>
        <item x="304"/>
        <item x="305"/>
        <item x="306"/>
        <item x="308"/>
        <item x="309"/>
        <item x="310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7"/>
        <item x="328"/>
        <item x="329"/>
        <item x="331"/>
        <item x="332"/>
        <item x="333"/>
        <item x="334"/>
        <item x="335"/>
        <item x="336"/>
        <item x="337"/>
        <item x="338"/>
        <item x="340"/>
        <item x="342"/>
        <item x="343"/>
        <item x="344"/>
        <item x="345"/>
        <item x="347"/>
        <item x="349"/>
        <item x="351"/>
        <item x="354"/>
        <item x="355"/>
        <item x="356"/>
        <item x="358"/>
        <item x="359"/>
        <item x="360"/>
        <item x="361"/>
        <item x="362"/>
        <item x="363"/>
        <item x="364"/>
        <item x="365"/>
        <item x="368"/>
        <item x="369"/>
        <item x="370"/>
        <item x="373"/>
        <item x="374"/>
        <item x="375"/>
        <item x="377"/>
        <item x="378"/>
        <item x="379"/>
        <item x="380"/>
        <item x="382"/>
        <item x="383"/>
        <item x="386"/>
        <item x="387"/>
        <item x="388"/>
        <item x="390"/>
        <item x="391"/>
        <item x="392"/>
        <item x="396"/>
        <item x="397"/>
        <item x="398"/>
        <item x="399"/>
        <item x="400"/>
        <item x="401"/>
        <item x="402"/>
        <item x="403"/>
        <item x="404"/>
        <item x="406"/>
        <item x="407"/>
        <item x="408"/>
        <item x="409"/>
        <item x="410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5"/>
        <item x="429"/>
        <item x="430"/>
        <item x="432"/>
        <item x="433"/>
        <item x="434"/>
        <item x="435"/>
        <item x="436"/>
        <item x="438"/>
        <item x="439"/>
        <item x="440"/>
        <item x="442"/>
        <item x="443"/>
        <item x="444"/>
        <item x="446"/>
        <item x="449"/>
        <item x="450"/>
        <item x="451"/>
        <item x="452"/>
        <item x="453"/>
        <item x="454"/>
        <item x="455"/>
        <item x="456"/>
        <item x="459"/>
        <item x="460"/>
        <item x="463"/>
        <item x="464"/>
        <item x="465"/>
        <item x="466"/>
        <item x="468"/>
        <item x="470"/>
        <item x="471"/>
        <item x="472"/>
        <item x="473"/>
        <item x="474"/>
        <item x="476"/>
        <item x="477"/>
        <item x="478"/>
        <item x="479"/>
        <item x="480"/>
        <item x="481"/>
        <item x="482"/>
        <item x="483"/>
        <item x="484"/>
        <item x="487"/>
        <item x="488"/>
        <item x="489"/>
        <item x="491"/>
        <item x="492"/>
        <item x="495"/>
        <item x="496"/>
        <item x="497"/>
        <item x="498"/>
        <item x="500"/>
        <item x="503"/>
        <item x="504"/>
        <item x="505"/>
        <item x="506"/>
        <item x="507"/>
        <item x="508"/>
        <item x="510"/>
        <item x="512"/>
        <item x="513"/>
        <item x="518"/>
        <item x="519"/>
        <item x="521"/>
        <item x="522"/>
        <item x="523"/>
        <item x="524"/>
        <item x="525"/>
        <item x="527"/>
        <item x="528"/>
        <item x="529"/>
        <item x="530"/>
        <item x="531"/>
        <item x="532"/>
        <item x="533"/>
        <item x="5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x="1"/>
        <item m="1" x="6"/>
        <item x="5"/>
        <item x="0"/>
        <item x="4"/>
        <item x="2"/>
        <item m="1" x="7"/>
        <item m="1"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3"/>
        <item x="2"/>
        <item x="1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0"/>
    <field x="24"/>
    <field x="11"/>
    <field x="9"/>
    <field x="17"/>
    <field x="18"/>
    <field x="2"/>
    <field x="19"/>
    <field x="1"/>
    <field x="7"/>
  </rowFields>
  <rowItems count="688">
    <i>
      <x/>
      <x/>
      <x/>
      <x v="2"/>
      <x v="3717"/>
      <x/>
      <x/>
      <x/>
      <x v="1"/>
      <x/>
    </i>
    <i r="4">
      <x v="7807"/>
      <x/>
      <x/>
      <x/>
      <x/>
      <x/>
    </i>
    <i r="4">
      <x v="7829"/>
      <x/>
      <x/>
      <x/>
      <x v="1"/>
      <x/>
    </i>
    <i r="4">
      <x v="7890"/>
      <x/>
      <x/>
      <x/>
      <x/>
      <x/>
    </i>
    <i r="4">
      <x v="7967"/>
      <x/>
      <x/>
      <x/>
      <x/>
      <x/>
    </i>
    <i r="4">
      <x v="7968"/>
      <x/>
      <x/>
      <x/>
      <x/>
      <x/>
    </i>
    <i r="2">
      <x v="1"/>
      <x/>
      <x v="7773"/>
      <x/>
      <x/>
      <x v="3"/>
      <x/>
      <x v="1"/>
    </i>
    <i r="3">
      <x v="2"/>
      <x v="7827"/>
      <x/>
      <x/>
      <x v="3"/>
      <x v="1"/>
      <x/>
    </i>
    <i r="4">
      <x v="7828"/>
      <x/>
      <x/>
      <x v="3"/>
      <x v="1"/>
      <x/>
    </i>
    <i r="1">
      <x v="1"/>
      <x/>
      <x/>
      <x v="7738"/>
      <x/>
      <x/>
      <x v="8"/>
      <x v="1"/>
      <x v="1"/>
    </i>
    <i r="3">
      <x v="2"/>
      <x v="7480"/>
      <x/>
      <x/>
      <x/>
      <x v="1"/>
      <x/>
    </i>
    <i r="4">
      <x v="7752"/>
      <x/>
      <x/>
      <x/>
      <x v="1"/>
      <x/>
    </i>
    <i r="2">
      <x v="1"/>
      <x/>
      <x v="7167"/>
      <x/>
      <x/>
      <x v="3"/>
      <x/>
      <x v="1"/>
    </i>
    <i r="4">
      <x v="7641"/>
      <x/>
      <x/>
      <x v="3"/>
      <x/>
      <x v="1"/>
    </i>
    <i r="1">
      <x v="2"/>
      <x/>
      <x/>
      <x v="7730"/>
      <x/>
      <x/>
      <x v="8"/>
      <x v="1"/>
      <x v="1"/>
    </i>
    <i>
      <x v="1"/>
      <x/>
      <x/>
      <x v="2"/>
      <x v="6453"/>
      <x/>
      <x v="1"/>
      <x/>
      <x v="1"/>
      <x/>
    </i>
    <i r="4">
      <x v="7845"/>
      <x/>
      <x v="1"/>
      <x/>
      <x/>
      <x/>
    </i>
    <i r="4">
      <x v="7877"/>
      <x/>
      <x v="1"/>
      <x/>
      <x/>
      <x/>
    </i>
    <i r="4">
      <x v="7990"/>
      <x/>
      <x v="1"/>
      <x/>
      <x/>
      <x/>
    </i>
    <i r="4">
      <x v="7995"/>
      <x/>
      <x v="1"/>
      <x/>
      <x v="1"/>
      <x/>
    </i>
    <i r="4">
      <x v="7998"/>
      <x/>
      <x v="1"/>
      <x/>
      <x/>
      <x/>
    </i>
    <i r="2">
      <x v="1"/>
      <x/>
      <x v="7728"/>
      <x/>
      <x v="1"/>
      <x v="3"/>
      <x/>
      <x v="1"/>
    </i>
    <i r="3">
      <x v="2"/>
      <x v="7996"/>
      <x/>
      <x v="1"/>
      <x v="3"/>
      <x v="1"/>
      <x/>
    </i>
    <i r="1">
      <x v="1"/>
      <x/>
      <x v="2"/>
      <x v="4505"/>
      <x/>
      <x v="1"/>
      <x/>
      <x v="1"/>
      <x/>
    </i>
    <i r="4">
      <x v="7571"/>
      <x/>
      <x v="1"/>
      <x/>
      <x/>
      <x/>
    </i>
    <i r="4">
      <x v="7729"/>
      <x/>
      <x v="1"/>
      <x/>
      <x/>
      <x/>
    </i>
    <i r="4">
      <x v="7769"/>
      <x/>
      <x v="1"/>
      <x/>
      <x/>
      <x/>
    </i>
    <i r="4">
      <x v="7772"/>
      <x/>
      <x v="1"/>
      <x/>
      <x v="1"/>
      <x/>
    </i>
    <i r="4">
      <x v="7776"/>
      <x/>
      <x v="1"/>
      <x/>
      <x/>
      <x/>
    </i>
    <i r="1">
      <x v="2"/>
      <x v="1"/>
      <x/>
      <x v="7728"/>
      <x/>
      <x v="1"/>
      <x v="3"/>
      <x/>
      <x v="1"/>
    </i>
    <i r="4">
      <x v="7732"/>
      <x/>
      <x v="1"/>
      <x v="3"/>
      <x/>
      <x v="1"/>
    </i>
    <i r="1">
      <x v="3"/>
      <x v="1"/>
      <x/>
      <x v="6772"/>
      <x/>
      <x v="1"/>
      <x v="3"/>
      <x/>
      <x v="1"/>
    </i>
    <i>
      <x v="2"/>
      <x/>
      <x/>
      <x v="2"/>
      <x v="3427"/>
      <x/>
      <x v="2"/>
      <x/>
      <x/>
      <x/>
    </i>
    <i r="4">
      <x v="5356"/>
      <x/>
      <x v="2"/>
      <x/>
      <x/>
      <x/>
    </i>
    <i r="4">
      <x v="5575"/>
      <x/>
      <x v="2"/>
      <x/>
      <x/>
      <x/>
    </i>
    <i r="4">
      <x v="7290"/>
      <x/>
      <x v="2"/>
      <x/>
      <x/>
      <x/>
    </i>
    <i r="4">
      <x v="7293"/>
      <x/>
      <x v="2"/>
      <x/>
      <x/>
      <x/>
    </i>
    <i r="4">
      <x v="7515"/>
      <x/>
      <x v="2"/>
      <x/>
      <x/>
      <x/>
    </i>
    <i r="4">
      <x v="7519"/>
      <x/>
      <x v="2"/>
      <x/>
      <x/>
      <x/>
    </i>
    <i r="4">
      <x v="7686"/>
      <x/>
      <x v="2"/>
      <x/>
      <x/>
      <x/>
    </i>
    <i r="4">
      <x v="7693"/>
      <x/>
      <x v="2"/>
      <x/>
      <x/>
      <x/>
    </i>
    <i r="4">
      <x v="7734"/>
      <x/>
      <x v="2"/>
      <x/>
      <x/>
      <x/>
    </i>
    <i r="4">
      <x v="7735"/>
      <x/>
      <x v="2"/>
      <x/>
      <x/>
      <x/>
    </i>
    <i r="4">
      <x v="7845"/>
      <x/>
      <x v="2"/>
      <x/>
      <x/>
      <x/>
    </i>
    <i r="4">
      <x v="7847"/>
      <x/>
      <x v="2"/>
      <x/>
      <x/>
      <x/>
    </i>
    <i r="4">
      <x v="7866"/>
      <x/>
      <x v="2"/>
      <x/>
      <x/>
      <x/>
    </i>
    <i r="4">
      <x v="7987"/>
      <x/>
      <x v="2"/>
      <x/>
      <x/>
      <x/>
    </i>
    <i r="4">
      <x v="7991"/>
      <x/>
      <x v="2"/>
      <x/>
      <x/>
      <x/>
    </i>
    <i r="2">
      <x v="1"/>
      <x v="2"/>
      <x v="5292"/>
      <x/>
      <x v="2"/>
      <x v="3"/>
      <x/>
      <x/>
    </i>
    <i r="4">
      <x v="5885"/>
      <x/>
      <x v="2"/>
      <x v="3"/>
      <x/>
      <x/>
    </i>
    <i r="4">
      <x v="7253"/>
      <x/>
      <x v="2"/>
      <x v="3"/>
      <x/>
      <x/>
    </i>
    <i r="4">
      <x v="7983"/>
      <x/>
      <x v="2"/>
      <x v="3"/>
      <x/>
      <x/>
    </i>
    <i r="3">
      <x v="3"/>
      <x v="7742"/>
      <x/>
      <x v="2"/>
      <x v="3"/>
      <x/>
      <x/>
    </i>
    <i r="1">
      <x v="1"/>
      <x/>
      <x v="1"/>
      <x v="7205"/>
      <x/>
      <x v="2"/>
      <x/>
      <x/>
      <x v="1"/>
    </i>
    <i r="3">
      <x v="2"/>
      <x v="7293"/>
      <x/>
      <x v="2"/>
      <x/>
      <x/>
      <x/>
    </i>
    <i r="4">
      <x v="7304"/>
      <x/>
      <x v="2"/>
      <x/>
      <x/>
      <x/>
    </i>
    <i>
      <x v="3"/>
      <x v="1"/>
      <x v="1"/>
      <x/>
      <x v="7736"/>
      <x/>
      <x v="3"/>
      <x v="3"/>
      <x/>
      <x v="1"/>
    </i>
    <i r="1">
      <x v="2"/>
      <x/>
      <x/>
      <x v="7738"/>
      <x/>
      <x v="3"/>
      <x v="8"/>
      <x v="1"/>
      <x v="1"/>
    </i>
    <i r="1">
      <x v="4"/>
      <x v="1"/>
      <x/>
      <x v="7722"/>
      <x/>
      <x v="3"/>
      <x v="3"/>
      <x v="1"/>
      <x v="1"/>
    </i>
    <i>
      <x v="4"/>
      <x/>
      <x/>
      <x v="2"/>
      <x v="7845"/>
      <x/>
      <x v="4"/>
      <x/>
      <x/>
      <x/>
    </i>
    <i r="4">
      <x v="7899"/>
      <x/>
      <x v="4"/>
      <x/>
      <x v="1"/>
      <x/>
    </i>
    <i r="4">
      <x v="7900"/>
      <x/>
      <x v="4"/>
      <x/>
      <x v="1"/>
      <x/>
    </i>
    <i r="4">
      <x v="7901"/>
      <x/>
      <x v="4"/>
      <x/>
      <x v="1"/>
      <x/>
    </i>
    <i r="2">
      <x v="1"/>
      <x v="2"/>
      <x v="7835"/>
      <x/>
      <x v="4"/>
      <x v="3"/>
      <x v="1"/>
      <x/>
    </i>
    <i>
      <x v="5"/>
      <x/>
      <x/>
      <x v="2"/>
      <x v="4085"/>
      <x/>
      <x v="5"/>
      <x/>
      <x/>
      <x/>
    </i>
    <i r="4">
      <x v="5425"/>
      <x/>
      <x v="5"/>
      <x/>
      <x/>
      <x/>
    </i>
    <i r="4">
      <x v="7250"/>
      <x/>
      <x v="5"/>
      <x/>
      <x/>
      <x/>
    </i>
    <i r="4">
      <x v="7292"/>
      <x/>
      <x v="5"/>
      <x/>
      <x/>
      <x/>
    </i>
    <i r="4">
      <x v="7295"/>
      <x/>
      <x v="5"/>
      <x/>
      <x/>
      <x/>
    </i>
    <i r="4">
      <x v="7302"/>
      <x/>
      <x v="5"/>
      <x/>
      <x/>
      <x/>
    </i>
    <i r="4">
      <x v="7304"/>
      <x/>
      <x v="5"/>
      <x/>
      <x/>
      <x/>
    </i>
    <i r="4">
      <x v="7522"/>
      <x/>
      <x v="5"/>
      <x/>
      <x v="1"/>
      <x/>
    </i>
    <i r="4">
      <x v="7758"/>
      <x/>
      <x v="5"/>
      <x/>
      <x/>
      <x/>
    </i>
    <i r="4">
      <x v="7788"/>
      <x/>
      <x v="5"/>
      <x/>
      <x/>
      <x/>
    </i>
    <i r="4">
      <x v="7789"/>
      <x/>
      <x v="5"/>
      <x/>
      <x/>
      <x/>
    </i>
    <i r="4">
      <x v="7790"/>
      <x/>
      <x v="5"/>
      <x/>
      <x/>
      <x/>
    </i>
    <i r="4">
      <x v="7791"/>
      <x/>
      <x v="5"/>
      <x/>
      <x/>
      <x/>
    </i>
    <i r="4">
      <x v="7792"/>
      <x/>
      <x v="5"/>
      <x/>
      <x/>
      <x/>
    </i>
    <i r="4">
      <x v="7793"/>
      <x/>
      <x v="5"/>
      <x/>
      <x/>
      <x/>
    </i>
    <i r="4">
      <x v="7845"/>
      <x/>
      <x v="5"/>
      <x/>
      <x/>
      <x/>
    </i>
    <i r="4">
      <x v="7858"/>
      <x/>
      <x v="5"/>
      <x/>
      <x/>
      <x/>
    </i>
    <i r="4">
      <x v="7859"/>
      <x/>
      <x v="5"/>
      <x/>
      <x/>
      <x/>
    </i>
    <i r="4">
      <x v="7860"/>
      <x/>
      <x v="5"/>
      <x/>
      <x/>
      <x/>
    </i>
    <i r="4">
      <x v="7868"/>
      <x/>
      <x v="5"/>
      <x/>
      <x/>
      <x/>
    </i>
    <i r="4">
      <x v="7869"/>
      <x/>
      <x v="5"/>
      <x/>
      <x/>
      <x/>
    </i>
    <i r="4">
      <x v="7870"/>
      <x/>
      <x v="5"/>
      <x/>
      <x v="1"/>
      <x/>
    </i>
    <i r="4">
      <x v="7879"/>
      <x/>
      <x v="5"/>
      <x/>
      <x/>
      <x/>
    </i>
    <i r="4">
      <x v="7880"/>
      <x/>
      <x v="5"/>
      <x/>
      <x/>
      <x/>
    </i>
    <i r="4">
      <x v="7881"/>
      <x/>
      <x v="5"/>
      <x/>
      <x/>
      <x/>
    </i>
    <i r="4">
      <x v="7898"/>
      <x/>
      <x v="5"/>
      <x/>
      <x/>
      <x/>
    </i>
    <i r="4">
      <x v="7922"/>
      <x/>
      <x v="5"/>
      <x/>
      <x/>
      <x/>
    </i>
    <i r="4">
      <x v="7923"/>
      <x/>
      <x v="5"/>
      <x/>
      <x/>
      <x/>
    </i>
    <i r="4">
      <x v="7924"/>
      <x/>
      <x v="5"/>
      <x/>
      <x/>
      <x/>
    </i>
    <i r="4">
      <x v="7962"/>
      <x/>
      <x v="5"/>
      <x/>
      <x/>
      <x/>
    </i>
    <i r="4">
      <x v="7963"/>
      <x/>
      <x v="5"/>
      <x/>
      <x/>
      <x/>
    </i>
    <i r="4">
      <x v="7964"/>
      <x/>
      <x v="5"/>
      <x/>
      <x/>
      <x/>
    </i>
    <i r="4">
      <x v="7965"/>
      <x/>
      <x v="5"/>
      <x/>
      <x/>
      <x/>
    </i>
    <i r="4">
      <x v="7966"/>
      <x/>
      <x v="5"/>
      <x/>
      <x/>
      <x/>
    </i>
    <i r="4">
      <x v="7971"/>
      <x/>
      <x v="5"/>
      <x/>
      <x v="1"/>
      <x/>
    </i>
    <i r="4">
      <x v="7981"/>
      <x/>
      <x v="5"/>
      <x/>
      <x/>
      <x/>
    </i>
    <i r="3">
      <x v="3"/>
      <x v="6705"/>
      <x/>
      <x v="5"/>
      <x/>
      <x/>
      <x/>
    </i>
    <i r="4">
      <x v="7834"/>
      <x/>
      <x v="5"/>
      <x/>
      <x/>
      <x/>
    </i>
    <i r="2">
      <x v="1"/>
      <x/>
      <x v="6166"/>
      <x/>
      <x v="5"/>
      <x v="3"/>
      <x/>
      <x v="1"/>
    </i>
    <i r="3">
      <x v="2"/>
      <x v="4135"/>
      <x/>
      <x v="5"/>
      <x v="3"/>
      <x v="1"/>
      <x/>
    </i>
    <i r="1">
      <x v="1"/>
      <x/>
      <x v="2"/>
      <x v="6975"/>
      <x/>
      <x v="5"/>
      <x/>
      <x v="1"/>
      <x/>
    </i>
    <i r="4">
      <x v="6976"/>
      <x/>
      <x v="5"/>
      <x/>
      <x v="1"/>
      <x/>
    </i>
    <i r="4">
      <x v="7218"/>
      <x/>
      <x v="5"/>
      <x/>
      <x v="1"/>
      <x/>
    </i>
    <i r="4">
      <x v="7221"/>
      <x/>
      <x v="5"/>
      <x/>
      <x v="1"/>
      <x/>
    </i>
    <i r="4">
      <x v="7222"/>
      <x/>
      <x v="5"/>
      <x/>
      <x v="1"/>
      <x/>
    </i>
    <i r="4">
      <x v="7223"/>
      <x/>
      <x v="5"/>
      <x/>
      <x v="1"/>
      <x/>
    </i>
    <i r="4">
      <x v="7224"/>
      <x/>
      <x v="5"/>
      <x/>
      <x v="1"/>
      <x/>
    </i>
    <i r="4">
      <x v="7225"/>
      <x/>
      <x v="5"/>
      <x/>
      <x v="1"/>
      <x/>
    </i>
    <i r="4">
      <x v="7498"/>
      <x/>
      <x v="5"/>
      <x/>
      <x v="1"/>
      <x/>
    </i>
    <i r="4">
      <x v="7499"/>
      <x/>
      <x v="5"/>
      <x/>
      <x v="1"/>
      <x/>
    </i>
    <i r="4">
      <x v="7500"/>
      <x/>
      <x v="5"/>
      <x/>
      <x v="1"/>
      <x/>
    </i>
    <i r="4">
      <x v="7753"/>
      <x/>
      <x v="5"/>
      <x/>
      <x v="1"/>
      <x/>
    </i>
    <i r="4">
      <x v="7756"/>
      <x/>
      <x v="5"/>
      <x/>
      <x v="1"/>
      <x/>
    </i>
    <i r="4">
      <x v="7757"/>
      <x/>
      <x v="5"/>
      <x/>
      <x v="1"/>
      <x/>
    </i>
    <i r="4">
      <x v="7783"/>
      <x v="1"/>
      <x v="5"/>
      <x/>
      <x v="1"/>
      <x/>
    </i>
    <i r="4">
      <x v="7787"/>
      <x/>
      <x v="5"/>
      <x/>
      <x/>
      <x/>
    </i>
    <i r="1">
      <x v="2"/>
      <x/>
      <x v="1"/>
      <x v="7536"/>
      <x/>
      <x v="5"/>
      <x/>
      <x/>
      <x v="1"/>
    </i>
    <i r="3">
      <x v="2"/>
      <x v="7290"/>
      <x/>
      <x v="5"/>
      <x/>
      <x/>
      <x/>
    </i>
    <i r="4">
      <x v="7292"/>
      <x/>
      <x v="5"/>
      <x/>
      <x/>
      <x/>
    </i>
    <i r="4">
      <x v="7293"/>
      <x/>
      <x v="5"/>
      <x/>
      <x/>
      <x/>
    </i>
    <i r="4">
      <x v="7733"/>
      <x/>
      <x v="5"/>
      <x/>
      <x/>
      <x/>
    </i>
    <i r="4">
      <x v="7734"/>
      <x/>
      <x v="5"/>
      <x/>
      <x/>
      <x/>
    </i>
    <i r="4">
      <x v="7735"/>
      <x/>
      <x v="5"/>
      <x/>
      <x/>
      <x/>
    </i>
    <i r="2">
      <x v="1"/>
      <x/>
      <x v="7728"/>
      <x/>
      <x v="5"/>
      <x v="3"/>
      <x/>
      <x v="1"/>
    </i>
    <i r="1">
      <x v="3"/>
      <x/>
      <x v="4"/>
      <x v="4204"/>
      <x/>
      <x v="5"/>
      <x/>
      <x v="1"/>
      <x v="4"/>
    </i>
    <i>
      <x v="6"/>
      <x/>
      <x/>
      <x v="1"/>
      <x v="7215"/>
      <x/>
      <x/>
      <x/>
      <x/>
      <x v="1"/>
    </i>
    <i r="4">
      <x v="7703"/>
      <x/>
      <x/>
      <x/>
      <x v="1"/>
      <x v="1"/>
    </i>
    <i r="4">
      <x v="7823"/>
      <x/>
      <x/>
      <x/>
      <x v="1"/>
      <x v="1"/>
    </i>
    <i r="4">
      <x v="7976"/>
      <x/>
      <x/>
      <x/>
      <x/>
      <x v="1"/>
    </i>
    <i r="4">
      <x v="7977"/>
      <x/>
      <x/>
      <x/>
      <x/>
      <x v="1"/>
    </i>
    <i r="4">
      <x v="7978"/>
      <x/>
      <x/>
      <x/>
      <x/>
      <x v="1"/>
    </i>
    <i r="4">
      <x v="7979"/>
      <x/>
      <x/>
      <x/>
      <x/>
      <x v="1"/>
    </i>
    <i r="4">
      <x v="7980"/>
      <x/>
      <x/>
      <x/>
      <x/>
      <x v="1"/>
    </i>
    <i r="3">
      <x v="2"/>
      <x v="4204"/>
      <x/>
      <x/>
      <x/>
      <x v="1"/>
      <x/>
    </i>
    <i r="4">
      <x v="4548"/>
      <x/>
      <x/>
      <x/>
      <x v="1"/>
      <x/>
    </i>
    <i r="4">
      <x v="5316"/>
      <x/>
      <x/>
      <x/>
      <x v="1"/>
      <x/>
    </i>
    <i r="4">
      <x v="7389"/>
      <x/>
      <x/>
      <x/>
      <x v="1"/>
      <x/>
    </i>
    <i r="4">
      <x v="7449"/>
      <x/>
      <x/>
      <x/>
      <x v="1"/>
      <x/>
    </i>
    <i r="4">
      <x v="7778"/>
      <x/>
      <x/>
      <x/>
      <x v="1"/>
      <x/>
    </i>
    <i r="4">
      <x v="7783"/>
      <x v="1"/>
      <x/>
      <x/>
      <x v="1"/>
      <x/>
    </i>
    <i r="4">
      <x v="7806"/>
      <x/>
      <x/>
      <x/>
      <x v="1"/>
      <x/>
    </i>
    <i r="4">
      <x v="7864"/>
      <x/>
      <x/>
      <x/>
      <x v="1"/>
      <x/>
    </i>
    <i r="4">
      <x v="7867"/>
      <x/>
      <x/>
      <x/>
      <x v="1"/>
      <x/>
    </i>
    <i r="4">
      <x v="7873"/>
      <x/>
      <x/>
      <x/>
      <x/>
      <x/>
    </i>
    <i r="4">
      <x v="7874"/>
      <x/>
      <x/>
      <x/>
      <x/>
      <x/>
    </i>
    <i r="4">
      <x v="7875"/>
      <x/>
      <x/>
      <x/>
      <x/>
      <x/>
    </i>
    <i r="4">
      <x v="7876"/>
      <x/>
      <x/>
      <x/>
      <x/>
      <x/>
    </i>
    <i r="4">
      <x v="7892"/>
      <x/>
      <x/>
      <x/>
      <x v="1"/>
      <x/>
    </i>
    <i r="4">
      <x v="7893"/>
      <x/>
      <x/>
      <x/>
      <x v="1"/>
      <x/>
    </i>
    <i r="4">
      <x v="7911"/>
      <x/>
      <x/>
      <x/>
      <x v="1"/>
      <x/>
    </i>
    <i r="4">
      <x v="7945"/>
      <x/>
      <x/>
      <x/>
      <x v="1"/>
      <x/>
    </i>
    <i r="4">
      <x v="7969"/>
      <x/>
      <x/>
      <x/>
      <x v="1"/>
      <x/>
    </i>
    <i r="4">
      <x v="7972"/>
      <x/>
      <x/>
      <x/>
      <x v="1"/>
      <x/>
    </i>
    <i r="4">
      <x v="7973"/>
      <x/>
      <x/>
      <x/>
      <x v="1"/>
      <x/>
    </i>
    <i r="4">
      <x v="7975"/>
      <x/>
      <x/>
      <x/>
      <x v="1"/>
      <x/>
    </i>
    <i r="3">
      <x v="3"/>
      <x v="7804"/>
      <x/>
      <x/>
      <x/>
      <x v="1"/>
      <x/>
    </i>
    <i r="4">
      <x v="7805"/>
      <x/>
      <x/>
      <x/>
      <x v="1"/>
      <x/>
    </i>
    <i r="4">
      <x v="7820"/>
      <x/>
      <x/>
      <x/>
      <x v="1"/>
      <x/>
    </i>
    <i r="2">
      <x v="1"/>
      <x/>
      <x v="7949"/>
      <x/>
      <x/>
      <x v="3"/>
      <x v="1"/>
      <x v="1"/>
    </i>
    <i r="3">
      <x v="1"/>
      <x v="7725"/>
      <x/>
      <x/>
      <x v="3"/>
      <x v="1"/>
      <x v="1"/>
    </i>
    <i r="4">
      <x v="7853"/>
      <x/>
      <x/>
      <x v="3"/>
      <x v="1"/>
      <x v="1"/>
    </i>
    <i r="3">
      <x v="2"/>
      <x v="4864"/>
      <x/>
      <x/>
      <x v="3"/>
      <x v="1"/>
      <x/>
    </i>
    <i r="4">
      <x v="4865"/>
      <x/>
      <x/>
      <x v="3"/>
      <x v="1"/>
      <x/>
    </i>
    <i r="4">
      <x v="5162"/>
      <x/>
      <x/>
      <x v="3"/>
      <x v="1"/>
      <x/>
    </i>
    <i r="4">
      <x v="7052"/>
      <x/>
      <x/>
      <x v="3"/>
      <x v="1"/>
      <x/>
    </i>
    <i r="4">
      <x v="7253"/>
      <x/>
      <x/>
      <x v="3"/>
      <x/>
      <x/>
    </i>
    <i r="4">
      <x v="7543"/>
      <x/>
      <x/>
      <x v="3"/>
      <x v="1"/>
      <x/>
    </i>
    <i r="4">
      <x v="7844"/>
      <x/>
      <x/>
      <x v="3"/>
      <x v="1"/>
      <x/>
    </i>
    <i r="4">
      <x v="7960"/>
      <x/>
      <x/>
      <x v="3"/>
      <x v="1"/>
      <x/>
    </i>
    <i r="4">
      <x v="7974"/>
      <x/>
      <x/>
      <x v="3"/>
      <x v="1"/>
      <x/>
    </i>
    <i r="4">
      <x v="7982"/>
      <x/>
      <x/>
      <x v="3"/>
      <x v="1"/>
      <x/>
    </i>
    <i r="3">
      <x v="3"/>
      <x v="7947"/>
      <x/>
      <x/>
      <x v="3"/>
      <x v="1"/>
      <x/>
    </i>
    <i r="4">
      <x v="7948"/>
      <x/>
      <x/>
      <x v="3"/>
      <x v="1"/>
      <x/>
    </i>
    <i r="4">
      <x v="7950"/>
      <x/>
      <x/>
      <x v="3"/>
      <x v="1"/>
      <x/>
    </i>
    <i r="1">
      <x v="1"/>
      <x/>
      <x v="1"/>
      <x v="609"/>
      <x/>
      <x/>
      <x/>
      <x v="1"/>
      <x v="1"/>
    </i>
    <i r="4">
      <x v="613"/>
      <x/>
      <x/>
      <x/>
      <x v="1"/>
      <x v="1"/>
    </i>
    <i r="4">
      <x v="1240"/>
      <x v="1"/>
      <x/>
      <x v="5"/>
      <x v="1"/>
      <x v="1"/>
    </i>
    <i r="4">
      <x v="5621"/>
      <x v="1"/>
      <x/>
      <x/>
      <x v="1"/>
      <x v="1"/>
    </i>
    <i r="4">
      <x v="6392"/>
      <x/>
      <x/>
      <x/>
      <x v="1"/>
      <x v="1"/>
    </i>
    <i r="4">
      <x v="6393"/>
      <x/>
      <x/>
      <x/>
      <x v="1"/>
      <x v="1"/>
    </i>
    <i r="4">
      <x v="6394"/>
      <x/>
      <x/>
      <x/>
      <x v="1"/>
      <x v="1"/>
    </i>
    <i r="4">
      <x v="6395"/>
      <x v="1"/>
      <x/>
      <x/>
      <x v="1"/>
      <x v="1"/>
    </i>
    <i r="4">
      <x v="7509"/>
      <x/>
      <x/>
      <x/>
      <x v="1"/>
      <x v="1"/>
    </i>
    <i r="4">
      <x v="7765"/>
      <x/>
      <x/>
      <x/>
      <x v="1"/>
      <x v="1"/>
    </i>
    <i r="3">
      <x v="2"/>
      <x v="3874"/>
      <x/>
      <x/>
      <x/>
      <x/>
      <x/>
    </i>
    <i r="4">
      <x v="7023"/>
      <x/>
      <x/>
      <x/>
      <x/>
      <x/>
    </i>
    <i r="4">
      <x v="7077"/>
      <x/>
      <x/>
      <x/>
      <x/>
      <x/>
    </i>
    <i r="4">
      <x v="7578"/>
      <x/>
      <x/>
      <x/>
      <x/>
      <x/>
    </i>
    <i r="4">
      <x v="7632"/>
      <x/>
      <x/>
      <x/>
      <x/>
      <x/>
    </i>
    <i r="3">
      <x v="3"/>
      <x v="7039"/>
      <x/>
      <x/>
      <x/>
      <x v="1"/>
      <x/>
    </i>
    <i r="4">
      <x v="7558"/>
      <x/>
      <x/>
      <x/>
      <x v="1"/>
      <x/>
    </i>
    <i r="2">
      <x v="1"/>
      <x/>
      <x v="1043"/>
      <x/>
      <x/>
      <x v="3"/>
      <x v="1"/>
      <x v="1"/>
    </i>
    <i r="3">
      <x v="1"/>
      <x v="4135"/>
      <x/>
      <x/>
      <x v="3"/>
      <x v="1"/>
      <x v="1"/>
    </i>
    <i r="3">
      <x v="2"/>
      <x v="7214"/>
      <x/>
      <x/>
      <x v="3"/>
      <x v="1"/>
      <x/>
    </i>
    <i r="3">
      <x v="3"/>
      <x v="7774"/>
      <x/>
      <x/>
      <x v="3"/>
      <x v="1"/>
      <x/>
    </i>
    <i r="1">
      <x v="2"/>
      <x/>
      <x v="1"/>
      <x v="6734"/>
      <x/>
      <x/>
      <x/>
      <x v="1"/>
      <x v="1"/>
    </i>
    <i r="4">
      <x v="7739"/>
      <x/>
      <x/>
      <x/>
      <x v="1"/>
      <x v="1"/>
    </i>
    <i r="2">
      <x v="1"/>
      <x v="3"/>
      <x v="6854"/>
      <x v="1"/>
      <x/>
      <x v="3"/>
      <x v="1"/>
      <x/>
    </i>
    <i r="1">
      <x v="3"/>
      <x/>
      <x/>
      <x v="7197"/>
      <x v="1"/>
      <x/>
      <x v="8"/>
      <x v="1"/>
      <x v="1"/>
    </i>
    <i r="3">
      <x v="1"/>
      <x v="6981"/>
      <x/>
      <x/>
      <x/>
      <x v="1"/>
      <x v="1"/>
    </i>
    <i r="4">
      <x v="7249"/>
      <x/>
      <x/>
      <x/>
      <x v="1"/>
      <x v="1"/>
    </i>
    <i r="3">
      <x v="3"/>
      <x v="6944"/>
      <x/>
      <x/>
      <x/>
      <x v="1"/>
      <x/>
    </i>
    <i r="4">
      <x v="7522"/>
      <x/>
      <x/>
      <x/>
      <x v="1"/>
      <x/>
    </i>
    <i r="1">
      <x v="4"/>
      <x v="1"/>
      <x/>
      <x v="5443"/>
      <x v="1"/>
      <x/>
      <x v="3"/>
      <x v="1"/>
      <x v="1"/>
    </i>
    <i>
      <x v="7"/>
      <x/>
      <x/>
      <x v="2"/>
      <x v="1939"/>
      <x/>
      <x v="1"/>
      <x/>
      <x/>
      <x/>
    </i>
    <i r="4">
      <x v="3857"/>
      <x/>
      <x v="1"/>
      <x/>
      <x/>
      <x/>
    </i>
    <i r="4">
      <x v="5500"/>
      <x/>
      <x v="1"/>
      <x/>
      <x v="1"/>
      <x/>
    </i>
    <i r="4">
      <x v="6487"/>
      <x v="1"/>
      <x v="1"/>
      <x/>
      <x v="1"/>
      <x/>
    </i>
    <i r="4">
      <x v="6878"/>
      <x/>
      <x v="1"/>
      <x/>
      <x v="1"/>
      <x/>
    </i>
    <i r="4">
      <x v="7292"/>
      <x/>
      <x v="1"/>
      <x/>
      <x/>
      <x/>
    </i>
    <i r="4">
      <x v="7676"/>
      <x/>
      <x v="1"/>
      <x/>
      <x/>
      <x/>
    </i>
    <i r="4">
      <x v="7714"/>
      <x/>
      <x v="1"/>
      <x/>
      <x/>
      <x/>
    </i>
    <i r="4">
      <x v="7715"/>
      <x/>
      <x v="1"/>
      <x/>
      <x/>
      <x/>
    </i>
    <i r="4">
      <x v="7716"/>
      <x/>
      <x v="1"/>
      <x/>
      <x/>
      <x/>
    </i>
    <i r="4">
      <x v="7748"/>
      <x/>
      <x v="1"/>
      <x/>
      <x v="1"/>
      <x/>
    </i>
    <i r="4">
      <x v="7806"/>
      <x/>
      <x v="1"/>
      <x/>
      <x v="1"/>
      <x/>
    </i>
    <i r="4">
      <x v="7824"/>
      <x/>
      <x v="1"/>
      <x/>
      <x v="1"/>
      <x/>
    </i>
    <i r="4">
      <x v="7825"/>
      <x/>
      <x v="1"/>
      <x/>
      <x v="1"/>
      <x/>
    </i>
    <i r="4">
      <x v="7831"/>
      <x/>
      <x v="1"/>
      <x/>
      <x v="1"/>
      <x/>
    </i>
    <i r="4">
      <x v="7832"/>
      <x/>
      <x v="1"/>
      <x/>
      <x v="1"/>
      <x/>
    </i>
    <i r="4">
      <x v="7846"/>
      <x/>
      <x v="1"/>
      <x/>
      <x/>
      <x/>
    </i>
    <i r="4">
      <x v="7882"/>
      <x/>
      <x v="1"/>
      <x/>
      <x v="1"/>
      <x/>
    </i>
    <i r="4">
      <x v="7883"/>
      <x/>
      <x v="1"/>
      <x/>
      <x/>
      <x/>
    </i>
    <i r="4">
      <x v="7888"/>
      <x/>
      <x v="1"/>
      <x/>
      <x v="1"/>
      <x/>
    </i>
    <i r="4">
      <x v="7911"/>
      <x/>
      <x v="1"/>
      <x/>
      <x v="1"/>
      <x/>
    </i>
    <i r="4">
      <x v="7912"/>
      <x/>
      <x v="1"/>
      <x/>
      <x v="1"/>
      <x/>
    </i>
    <i r="4">
      <x v="7913"/>
      <x/>
      <x v="1"/>
      <x/>
      <x v="1"/>
      <x/>
    </i>
    <i r="4">
      <x v="7933"/>
      <x/>
      <x v="1"/>
      <x/>
      <x/>
      <x/>
    </i>
    <i r="4">
      <x v="7934"/>
      <x/>
      <x v="1"/>
      <x/>
      <x/>
      <x/>
    </i>
    <i r="4">
      <x v="7935"/>
      <x/>
      <x v="1"/>
      <x/>
      <x/>
      <x/>
    </i>
    <i r="4">
      <x v="7970"/>
      <x/>
      <x v="1"/>
      <x/>
      <x/>
      <x/>
    </i>
    <i r="3">
      <x v="3"/>
      <x v="7507"/>
      <x v="1"/>
      <x v="1"/>
      <x/>
      <x v="1"/>
      <x/>
    </i>
    <i r="4">
      <x v="7842"/>
      <x/>
      <x v="1"/>
      <x v="3"/>
      <x/>
      <x/>
    </i>
    <i r="2">
      <x v="1"/>
      <x/>
      <x v="5885"/>
      <x/>
      <x v="1"/>
      <x v="3"/>
      <x/>
      <x v="1"/>
    </i>
    <i r="3">
      <x v="2"/>
      <x v="6505"/>
      <x/>
      <x v="1"/>
      <x v="3"/>
      <x v="1"/>
      <x/>
    </i>
    <i r="4">
      <x v="7671"/>
      <x/>
      <x v="1"/>
      <x v="3"/>
      <x v="1"/>
      <x/>
    </i>
    <i r="4">
      <x v="7830"/>
      <x/>
      <x v="1"/>
      <x v="3"/>
      <x v="1"/>
      <x/>
    </i>
    <i r="4">
      <x v="7952"/>
      <x/>
      <x v="1"/>
      <x v="3"/>
      <x v="1"/>
      <x/>
    </i>
    <i r="4">
      <x v="7997"/>
      <x/>
      <x v="1"/>
      <x v="3"/>
      <x v="1"/>
      <x/>
    </i>
    <i r="3">
      <x v="3"/>
      <x v="6352"/>
      <x/>
      <x v="1"/>
      <x v="3"/>
      <x/>
      <x/>
    </i>
    <i r="4">
      <x v="7808"/>
      <x/>
      <x v="1"/>
      <x v="3"/>
      <x v="1"/>
      <x/>
    </i>
    <i r="1">
      <x v="1"/>
      <x/>
      <x v="2"/>
      <x v="2496"/>
      <x/>
      <x v="1"/>
      <x/>
      <x v="1"/>
      <x/>
    </i>
    <i r="4">
      <x v="2917"/>
      <x/>
      <x v="1"/>
      <x/>
      <x v="1"/>
      <x/>
    </i>
    <i r="4">
      <x v="5901"/>
      <x/>
      <x v="1"/>
      <x/>
      <x v="1"/>
      <x/>
    </i>
    <i r="4">
      <x v="6990"/>
      <x/>
      <x v="1"/>
      <x/>
      <x v="1"/>
      <x/>
    </i>
    <i r="4">
      <x v="7385"/>
      <x/>
      <x v="1"/>
      <x/>
      <x v="1"/>
      <x/>
    </i>
    <i r="4">
      <x v="7386"/>
      <x/>
      <x v="1"/>
      <x/>
      <x v="1"/>
      <x/>
    </i>
    <i r="4">
      <x v="7387"/>
      <x/>
      <x v="1"/>
      <x/>
      <x v="1"/>
      <x/>
    </i>
    <i r="4">
      <x v="7397"/>
      <x/>
      <x v="1"/>
      <x/>
      <x v="1"/>
      <x/>
    </i>
    <i r="4">
      <x v="7398"/>
      <x/>
      <x v="1"/>
      <x/>
      <x v="1"/>
      <x/>
    </i>
    <i r="4">
      <x v="7551"/>
      <x/>
      <x v="1"/>
      <x/>
      <x v="1"/>
      <x/>
    </i>
    <i r="4">
      <x v="7553"/>
      <x/>
      <x v="1"/>
      <x/>
      <x v="1"/>
      <x/>
    </i>
    <i r="4">
      <x v="7613"/>
      <x/>
      <x v="1"/>
      <x/>
      <x v="1"/>
      <x/>
    </i>
    <i r="4">
      <x v="7614"/>
      <x/>
      <x v="1"/>
      <x/>
      <x v="1"/>
      <x/>
    </i>
    <i r="4">
      <x v="7615"/>
      <x/>
      <x v="1"/>
      <x/>
      <x v="1"/>
      <x/>
    </i>
    <i r="4">
      <x v="7616"/>
      <x/>
      <x v="1"/>
      <x/>
      <x v="1"/>
      <x/>
    </i>
    <i r="4">
      <x v="7767"/>
      <x/>
      <x v="1"/>
      <x/>
      <x v="1"/>
      <x/>
    </i>
    <i r="4">
      <x v="7776"/>
      <x/>
      <x v="1"/>
      <x/>
      <x/>
      <x/>
    </i>
    <i r="4">
      <x v="7780"/>
      <x/>
      <x v="1"/>
      <x/>
      <x v="1"/>
      <x/>
    </i>
    <i r="4">
      <x v="7784"/>
      <x/>
      <x v="1"/>
      <x/>
      <x v="1"/>
      <x/>
    </i>
    <i r="4">
      <x v="7785"/>
      <x/>
      <x v="1"/>
      <x/>
      <x v="1"/>
      <x/>
    </i>
    <i r="3">
      <x v="3"/>
      <x v="7463"/>
      <x/>
      <x v="1"/>
      <x/>
      <x/>
      <x/>
    </i>
    <i r="4">
      <x v="7769"/>
      <x/>
      <x v="1"/>
      <x/>
      <x/>
      <x/>
    </i>
    <i r="4">
      <x v="7777"/>
      <x/>
      <x v="1"/>
      <x/>
      <x/>
      <x/>
    </i>
    <i r="2">
      <x v="1"/>
      <x/>
      <x v="7773"/>
      <x/>
      <x v="1"/>
      <x v="3"/>
      <x/>
      <x v="1"/>
    </i>
    <i r="3">
      <x v="2"/>
      <x v="7770"/>
      <x/>
      <x v="1"/>
      <x v="3"/>
      <x v="1"/>
      <x/>
    </i>
    <i r="3">
      <x v="3"/>
      <x v="7369"/>
      <x/>
      <x v="1"/>
      <x v="3"/>
      <x v="1"/>
      <x/>
    </i>
    <i r="4">
      <x v="7582"/>
      <x/>
      <x v="1"/>
      <x v="3"/>
      <x/>
      <x/>
    </i>
    <i r="4">
      <x v="7609"/>
      <x/>
      <x v="1"/>
      <x v="3"/>
      <x v="1"/>
      <x/>
    </i>
    <i r="4">
      <x v="7726"/>
      <x/>
      <x v="1"/>
      <x v="3"/>
      <x v="1"/>
      <x/>
    </i>
    <i r="4">
      <x v="7786"/>
      <x/>
      <x v="1"/>
      <x v="3"/>
      <x v="1"/>
      <x/>
    </i>
    <i r="1">
      <x v="2"/>
      <x/>
      <x v="1"/>
      <x v="7103"/>
      <x/>
      <x v="1"/>
      <x/>
      <x v="1"/>
      <x v="1"/>
    </i>
    <i r="3">
      <x v="2"/>
      <x v="7731"/>
      <x/>
      <x v="1"/>
      <x v="3"/>
      <x v="1"/>
      <x/>
    </i>
    <i r="2">
      <x v="1"/>
      <x/>
      <x v="7253"/>
      <x/>
      <x v="1"/>
      <x v="3"/>
      <x/>
      <x v="1"/>
    </i>
    <i r="3">
      <x v="1"/>
      <x v="7102"/>
      <x/>
      <x v="1"/>
      <x v="3"/>
      <x v="1"/>
      <x v="1"/>
    </i>
    <i r="3">
      <x v="3"/>
      <x v="7184"/>
      <x/>
      <x v="1"/>
      <x v="3"/>
      <x/>
      <x/>
    </i>
    <i r="4">
      <x v="7726"/>
      <x/>
      <x v="1"/>
      <x v="3"/>
      <x v="1"/>
      <x/>
    </i>
    <i r="1">
      <x v="3"/>
      <x v="1"/>
      <x v="3"/>
      <x v="7252"/>
      <x/>
      <x v="1"/>
      <x v="3"/>
      <x v="1"/>
      <x/>
    </i>
    <i r="4">
      <x v="7725"/>
      <x/>
      <x v="1"/>
      <x v="3"/>
      <x v="1"/>
      <x/>
    </i>
    <i>
      <x v="8"/>
      <x/>
      <x/>
      <x v="1"/>
      <x v="4354"/>
      <x/>
      <x v="2"/>
      <x/>
      <x/>
      <x v="1"/>
    </i>
    <i r="4">
      <x v="7681"/>
      <x/>
      <x v="2"/>
      <x/>
      <x/>
      <x v="1"/>
    </i>
    <i r="4">
      <x v="7682"/>
      <x/>
      <x v="2"/>
      <x/>
      <x/>
      <x v="1"/>
    </i>
    <i r="3">
      <x v="2"/>
      <x v="2496"/>
      <x/>
      <x v="2"/>
      <x/>
      <x v="1"/>
      <x/>
    </i>
    <i r="4">
      <x v="3390"/>
      <x/>
      <x v="2"/>
      <x/>
      <x v="1"/>
      <x/>
    </i>
    <i r="4">
      <x v="4204"/>
      <x/>
      <x v="2"/>
      <x/>
      <x v="1"/>
      <x/>
    </i>
    <i r="4">
      <x v="4415"/>
      <x/>
      <x v="2"/>
      <x/>
      <x v="1"/>
      <x/>
    </i>
    <i r="4">
      <x v="4437"/>
      <x/>
      <x v="2"/>
      <x/>
      <x v="1"/>
      <x/>
    </i>
    <i r="4">
      <x v="4439"/>
      <x/>
      <x v="2"/>
      <x/>
      <x v="1"/>
      <x/>
    </i>
    <i r="4">
      <x v="4443"/>
      <x/>
      <x v="2"/>
      <x/>
      <x v="1"/>
      <x/>
    </i>
    <i r="4">
      <x v="4515"/>
      <x/>
      <x v="2"/>
      <x/>
      <x v="1"/>
      <x/>
    </i>
    <i r="4">
      <x v="5466"/>
      <x/>
      <x v="2"/>
      <x/>
      <x v="1"/>
      <x/>
    </i>
    <i r="4">
      <x v="5514"/>
      <x/>
      <x v="2"/>
      <x/>
      <x v="1"/>
      <x/>
    </i>
    <i r="4">
      <x v="6062"/>
      <x/>
      <x v="2"/>
      <x/>
      <x v="1"/>
      <x/>
    </i>
    <i r="4">
      <x v="6147"/>
      <x/>
      <x v="2"/>
      <x/>
      <x v="1"/>
      <x/>
    </i>
    <i r="4">
      <x v="6500"/>
      <x/>
      <x v="2"/>
      <x/>
      <x v="1"/>
      <x/>
    </i>
    <i r="4">
      <x v="6763"/>
      <x v="1"/>
      <x v="2"/>
      <x/>
      <x v="1"/>
      <x/>
    </i>
    <i r="4">
      <x v="6915"/>
      <x/>
      <x v="2"/>
      <x/>
      <x v="1"/>
      <x/>
    </i>
    <i r="4">
      <x v="6976"/>
      <x/>
      <x v="2"/>
      <x/>
      <x v="1"/>
      <x/>
    </i>
    <i r="4">
      <x v="6990"/>
      <x/>
      <x v="2"/>
      <x/>
      <x v="1"/>
      <x/>
    </i>
    <i r="4">
      <x v="7221"/>
      <x/>
      <x v="2"/>
      <x/>
      <x v="1"/>
      <x/>
    </i>
    <i r="4">
      <x v="7249"/>
      <x/>
      <x v="2"/>
      <x/>
      <x v="1"/>
      <x/>
    </i>
    <i r="4">
      <x v="7292"/>
      <x/>
      <x v="2"/>
      <x/>
      <x/>
      <x/>
    </i>
    <i r="4">
      <x v="7302"/>
      <x/>
      <x v="2"/>
      <x/>
      <x/>
      <x/>
    </i>
    <i r="4">
      <x v="7484"/>
      <x/>
      <x v="2"/>
      <x/>
      <x v="1"/>
      <x/>
    </i>
    <i r="4">
      <x v="7606"/>
      <x/>
      <x v="2"/>
      <x/>
      <x v="1"/>
      <x/>
    </i>
    <i r="4">
      <x v="7625"/>
      <x/>
      <x v="2"/>
      <x/>
      <x v="1"/>
      <x/>
    </i>
    <i r="4">
      <x v="7700"/>
      <x/>
      <x v="2"/>
      <x/>
      <x v="1"/>
      <x/>
    </i>
    <i r="4">
      <x v="7705"/>
      <x/>
      <x v="2"/>
      <x/>
      <x v="1"/>
      <x/>
    </i>
    <i r="4">
      <x v="7707"/>
      <x/>
      <x v="2"/>
      <x/>
      <x v="1"/>
      <x/>
    </i>
    <i r="4">
      <x v="7709"/>
      <x v="1"/>
      <x v="2"/>
      <x/>
      <x v="1"/>
      <x/>
    </i>
    <i r="4">
      <x v="7711"/>
      <x v="1"/>
      <x v="2"/>
      <x/>
      <x v="1"/>
      <x/>
    </i>
    <i r="4">
      <x v="7737"/>
      <x/>
      <x v="2"/>
      <x/>
      <x v="1"/>
      <x/>
    </i>
    <i r="4">
      <x v="7777"/>
      <x/>
      <x v="2"/>
      <x/>
      <x/>
      <x/>
    </i>
    <i r="4">
      <x v="7809"/>
      <x/>
      <x v="2"/>
      <x/>
      <x v="1"/>
      <x/>
    </i>
    <i r="4">
      <x v="7810"/>
      <x/>
      <x v="2"/>
      <x/>
      <x v="1"/>
      <x/>
    </i>
    <i r="4">
      <x v="7811"/>
      <x/>
      <x v="2"/>
      <x/>
      <x v="1"/>
      <x/>
    </i>
    <i r="4">
      <x v="7812"/>
      <x/>
      <x v="2"/>
      <x/>
      <x v="1"/>
      <x/>
    </i>
    <i r="4">
      <x v="7813"/>
      <x/>
      <x v="2"/>
      <x/>
      <x v="1"/>
      <x/>
    </i>
    <i r="4">
      <x v="7814"/>
      <x/>
      <x v="2"/>
      <x/>
      <x v="1"/>
      <x/>
    </i>
    <i r="4">
      <x v="7815"/>
      <x/>
      <x v="2"/>
      <x/>
      <x v="1"/>
      <x/>
    </i>
    <i r="4">
      <x v="7816"/>
      <x v="1"/>
      <x v="2"/>
      <x/>
      <x v="1"/>
      <x/>
    </i>
    <i r="4">
      <x v="7817"/>
      <x v="1"/>
      <x v="2"/>
      <x/>
      <x v="1"/>
      <x/>
    </i>
    <i r="4">
      <x v="7818"/>
      <x v="1"/>
      <x v="2"/>
      <x/>
      <x v="1"/>
      <x/>
    </i>
    <i r="4">
      <x v="7819"/>
      <x/>
      <x v="2"/>
      <x/>
      <x v="1"/>
      <x/>
    </i>
    <i r="4">
      <x v="7821"/>
      <x/>
      <x v="2"/>
      <x/>
      <x v="1"/>
      <x/>
    </i>
    <i r="4">
      <x v="7840"/>
      <x/>
      <x v="2"/>
      <x/>
      <x v="1"/>
      <x/>
    </i>
    <i r="4">
      <x v="7843"/>
      <x/>
      <x v="2"/>
      <x/>
      <x v="1"/>
      <x/>
    </i>
    <i r="4">
      <x v="7852"/>
      <x/>
      <x v="2"/>
      <x/>
      <x v="1"/>
      <x/>
    </i>
    <i r="4">
      <x v="7854"/>
      <x/>
      <x v="2"/>
      <x/>
      <x v="1"/>
      <x/>
    </i>
    <i r="4">
      <x v="7855"/>
      <x/>
      <x v="2"/>
      <x/>
      <x v="1"/>
      <x/>
    </i>
    <i r="4">
      <x v="7856"/>
      <x/>
      <x v="2"/>
      <x/>
      <x v="1"/>
      <x/>
    </i>
    <i r="4">
      <x v="7896"/>
      <x/>
      <x v="2"/>
      <x/>
      <x v="1"/>
      <x/>
    </i>
    <i r="4">
      <x v="7902"/>
      <x/>
      <x v="2"/>
      <x/>
      <x v="1"/>
      <x/>
    </i>
    <i r="4">
      <x v="7915"/>
      <x/>
      <x v="2"/>
      <x/>
      <x v="1"/>
      <x/>
    </i>
    <i r="4">
      <x v="7916"/>
      <x/>
      <x v="2"/>
      <x/>
      <x v="1"/>
      <x/>
    </i>
    <i r="4">
      <x v="7925"/>
      <x/>
      <x v="2"/>
      <x/>
      <x v="1"/>
      <x/>
    </i>
    <i r="4">
      <x v="7926"/>
      <x/>
      <x v="2"/>
      <x/>
      <x v="1"/>
      <x/>
    </i>
    <i r="4">
      <x v="7927"/>
      <x/>
      <x v="2"/>
      <x/>
      <x v="1"/>
      <x/>
    </i>
    <i r="4">
      <x v="7928"/>
      <x/>
      <x v="2"/>
      <x/>
      <x v="1"/>
      <x/>
    </i>
    <i r="4">
      <x v="7951"/>
      <x/>
      <x v="2"/>
      <x/>
      <x v="1"/>
      <x/>
    </i>
    <i r="4">
      <x v="7988"/>
      <x/>
      <x v="2"/>
      <x/>
      <x/>
      <x/>
    </i>
    <i r="3">
      <x v="3"/>
      <x v="5701"/>
      <x/>
      <x v="2"/>
      <x/>
      <x/>
      <x/>
    </i>
    <i r="4">
      <x v="5748"/>
      <x/>
      <x v="2"/>
      <x/>
      <x/>
      <x/>
    </i>
    <i r="4">
      <x v="6915"/>
      <x/>
      <x v="2"/>
      <x/>
      <x/>
      <x/>
    </i>
    <i r="4">
      <x v="6975"/>
      <x/>
      <x v="2"/>
      <x/>
      <x v="1"/>
      <x/>
    </i>
    <i r="4">
      <x v="7848"/>
      <x/>
      <x v="2"/>
      <x/>
      <x/>
      <x/>
    </i>
    <i r="4">
      <x v="7849"/>
      <x/>
      <x v="2"/>
      <x/>
      <x/>
      <x/>
    </i>
    <i r="4">
      <x v="7850"/>
      <x/>
      <x v="2"/>
      <x/>
      <x/>
      <x/>
    </i>
    <i r="4">
      <x v="7851"/>
      <x/>
      <x v="2"/>
      <x/>
      <x/>
      <x/>
    </i>
    <i r="2">
      <x v="1"/>
      <x/>
      <x v="7582"/>
      <x/>
      <x v="2"/>
      <x v="3"/>
      <x/>
      <x v="1"/>
    </i>
    <i r="4">
      <x v="7878"/>
      <x/>
      <x v="2"/>
      <x v="3"/>
      <x/>
      <x v="1"/>
    </i>
    <i r="3">
      <x v="2"/>
      <x v="6169"/>
      <x/>
      <x v="2"/>
      <x v="3"/>
      <x v="1"/>
      <x/>
    </i>
    <i r="4">
      <x v="6497"/>
      <x/>
      <x v="2"/>
      <x v="3"/>
      <x/>
      <x/>
    </i>
    <i r="4">
      <x v="6687"/>
      <x/>
      <x v="2"/>
      <x v="3"/>
      <x v="1"/>
      <x/>
    </i>
    <i r="4">
      <x v="7603"/>
      <x/>
      <x v="2"/>
      <x v="3"/>
      <x v="1"/>
      <x/>
    </i>
    <i r="4">
      <x v="7669"/>
      <x/>
      <x v="2"/>
      <x v="3"/>
      <x v="1"/>
      <x/>
    </i>
    <i r="4">
      <x v="7712"/>
      <x v="1"/>
      <x v="2"/>
      <x v="3"/>
      <x v="1"/>
      <x/>
    </i>
    <i r="4">
      <x v="7727"/>
      <x/>
      <x v="2"/>
      <x v="3"/>
      <x v="1"/>
      <x/>
    </i>
    <i r="4">
      <x v="7822"/>
      <x/>
      <x v="2"/>
      <x v="3"/>
      <x/>
      <x/>
    </i>
    <i r="4">
      <x v="7841"/>
      <x/>
      <x v="2"/>
      <x v="3"/>
      <x v="1"/>
      <x/>
    </i>
    <i r="4">
      <x v="7844"/>
      <x/>
      <x v="2"/>
      <x v="3"/>
      <x v="1"/>
      <x/>
    </i>
    <i r="4">
      <x v="7878"/>
      <x/>
      <x v="2"/>
      <x v="3"/>
      <x/>
      <x/>
    </i>
    <i r="4">
      <x v="7886"/>
      <x/>
      <x v="2"/>
      <x v="3"/>
      <x v="1"/>
      <x/>
    </i>
    <i r="4">
      <x v="7903"/>
      <x/>
      <x v="2"/>
      <x v="3"/>
      <x v="1"/>
      <x/>
    </i>
    <i r="4">
      <x v="7929"/>
      <x/>
      <x v="2"/>
      <x v="3"/>
      <x v="1"/>
      <x/>
    </i>
    <i r="4">
      <x v="7932"/>
      <x/>
      <x v="2"/>
      <x v="5"/>
      <x v="1"/>
      <x/>
    </i>
    <i r="4">
      <x v="7953"/>
      <x/>
      <x v="2"/>
      <x v="3"/>
      <x v="1"/>
      <x/>
    </i>
    <i r="4">
      <x v="7989"/>
      <x/>
      <x v="2"/>
      <x v="3"/>
      <x/>
      <x/>
    </i>
    <i r="4">
      <x v="7994"/>
      <x/>
      <x v="2"/>
      <x v="3"/>
      <x v="1"/>
      <x/>
    </i>
    <i r="3">
      <x v="3"/>
      <x v="7871"/>
      <x/>
      <x v="2"/>
      <x v="4"/>
      <x v="1"/>
      <x/>
    </i>
    <i r="1">
      <x v="1"/>
      <x/>
      <x v="1"/>
      <x v="7751"/>
      <x/>
      <x v="2"/>
      <x/>
      <x v="1"/>
      <x v="1"/>
    </i>
    <i r="3">
      <x v="2"/>
      <x v="4191"/>
      <x/>
      <x v="2"/>
      <x/>
      <x/>
      <x/>
    </i>
    <i r="4">
      <x v="4818"/>
      <x/>
      <x v="2"/>
      <x/>
      <x/>
      <x/>
    </i>
    <i r="4">
      <x v="5428"/>
      <x v="1"/>
      <x v="2"/>
      <x/>
      <x v="1"/>
      <x/>
    </i>
    <i r="4">
      <x v="6674"/>
      <x/>
      <x v="2"/>
      <x/>
      <x/>
      <x/>
    </i>
    <i r="4">
      <x v="6711"/>
      <x/>
      <x v="2"/>
      <x/>
      <x/>
      <x/>
    </i>
    <i r="4">
      <x v="7039"/>
      <x/>
      <x v="2"/>
      <x/>
      <x v="1"/>
      <x/>
    </i>
    <i r="4">
      <x v="7302"/>
      <x/>
      <x v="2"/>
      <x/>
      <x/>
      <x/>
    </i>
    <i r="4">
      <x v="7510"/>
      <x/>
      <x v="2"/>
      <x/>
      <x v="1"/>
      <x/>
    </i>
    <i r="4">
      <x v="7590"/>
      <x/>
      <x v="2"/>
      <x/>
      <x/>
      <x/>
    </i>
    <i r="4">
      <x v="7591"/>
      <x/>
      <x v="2"/>
      <x/>
      <x/>
      <x/>
    </i>
    <i r="4">
      <x v="7592"/>
      <x/>
      <x v="2"/>
      <x/>
      <x/>
      <x/>
    </i>
    <i r="4">
      <x v="7599"/>
      <x/>
      <x v="2"/>
      <x/>
      <x v="1"/>
      <x/>
    </i>
    <i r="4">
      <x v="7746"/>
      <x/>
      <x v="2"/>
      <x/>
      <x/>
      <x/>
    </i>
    <i r="4">
      <x v="7768"/>
      <x/>
      <x v="2"/>
      <x/>
      <x v="1"/>
      <x/>
    </i>
    <i r="4">
      <x v="7778"/>
      <x/>
      <x v="2"/>
      <x/>
      <x v="1"/>
      <x/>
    </i>
    <i r="4">
      <x v="7779"/>
      <x/>
      <x v="2"/>
      <x/>
      <x v="1"/>
      <x/>
    </i>
    <i r="3">
      <x v="3"/>
      <x v="1781"/>
      <x v="1"/>
      <x v="2"/>
      <x/>
      <x v="1"/>
      <x/>
    </i>
    <i r="4">
      <x v="4199"/>
      <x/>
      <x v="2"/>
      <x/>
      <x/>
      <x/>
    </i>
    <i r="4">
      <x v="5866"/>
      <x/>
      <x v="2"/>
      <x/>
      <x/>
      <x/>
    </i>
    <i r="4">
      <x v="6342"/>
      <x/>
      <x v="2"/>
      <x/>
      <x v="1"/>
      <x/>
    </i>
    <i r="4">
      <x v="7217"/>
      <x/>
      <x v="2"/>
      <x/>
      <x/>
      <x/>
    </i>
    <i r="4">
      <x v="7379"/>
      <x/>
      <x v="2"/>
      <x/>
      <x/>
      <x/>
    </i>
    <i r="4">
      <x v="7380"/>
      <x/>
      <x v="2"/>
      <x/>
      <x/>
      <x/>
    </i>
    <i r="4">
      <x v="7748"/>
      <x/>
      <x v="2"/>
      <x/>
      <x v="1"/>
      <x/>
    </i>
    <i r="2">
      <x v="1"/>
      <x/>
      <x v="5885"/>
      <x/>
      <x v="2"/>
      <x v="3"/>
      <x/>
      <x v="1"/>
    </i>
    <i r="4">
      <x v="7766"/>
      <x/>
      <x v="2"/>
      <x v="3"/>
      <x/>
      <x v="1"/>
    </i>
    <i r="3">
      <x v="1"/>
      <x v="7600"/>
      <x/>
      <x v="2"/>
      <x v="3"/>
      <x v="1"/>
      <x v="1"/>
    </i>
    <i r="3">
      <x v="2"/>
      <x v="7414"/>
      <x/>
      <x v="2"/>
      <x v="3"/>
      <x v="1"/>
      <x/>
    </i>
    <i r="4">
      <x v="7529"/>
      <x/>
      <x v="2"/>
      <x v="3"/>
      <x v="1"/>
      <x/>
    </i>
    <i r="4">
      <x v="7543"/>
      <x/>
      <x v="2"/>
      <x v="3"/>
      <x v="1"/>
      <x/>
    </i>
    <i r="4">
      <x v="7727"/>
      <x/>
      <x v="2"/>
      <x v="3"/>
      <x v="1"/>
      <x/>
    </i>
    <i r="3">
      <x v="3"/>
      <x v="5225"/>
      <x/>
      <x v="2"/>
      <x v="3"/>
      <x/>
      <x/>
    </i>
    <i r="4">
      <x v="7184"/>
      <x/>
      <x v="2"/>
      <x v="3"/>
      <x/>
      <x/>
    </i>
    <i r="4">
      <x v="7215"/>
      <x/>
      <x v="2"/>
      <x v="3"/>
      <x/>
      <x/>
    </i>
    <i r="4">
      <x v="7216"/>
      <x/>
      <x v="2"/>
      <x v="3"/>
      <x/>
      <x/>
    </i>
    <i r="4">
      <x v="7362"/>
      <x/>
      <x v="2"/>
      <x v="3"/>
      <x/>
      <x/>
    </i>
    <i r="4">
      <x v="7384"/>
      <x/>
      <x v="2"/>
      <x v="3"/>
      <x/>
      <x/>
    </i>
    <i r="4">
      <x v="7414"/>
      <x/>
      <x v="2"/>
      <x v="3"/>
      <x v="1"/>
      <x/>
    </i>
    <i r="4">
      <x v="7527"/>
      <x/>
      <x v="2"/>
      <x v="5"/>
      <x v="1"/>
      <x/>
    </i>
    <i r="4">
      <x v="7563"/>
      <x/>
      <x v="2"/>
      <x v="3"/>
      <x/>
      <x/>
    </i>
    <i r="4">
      <x v="7727"/>
      <x/>
      <x v="2"/>
      <x v="3"/>
      <x v="1"/>
      <x/>
    </i>
    <i r="4">
      <x v="7747"/>
      <x/>
      <x v="2"/>
      <x v="3"/>
      <x v="1"/>
      <x/>
    </i>
    <i r="4">
      <x v="7749"/>
      <x/>
      <x v="2"/>
      <x v="3"/>
      <x/>
      <x/>
    </i>
    <i r="4">
      <x v="7750"/>
      <x/>
      <x v="2"/>
      <x v="3"/>
      <x/>
      <x/>
    </i>
    <i r="4">
      <x v="7754"/>
      <x/>
      <x v="2"/>
      <x v="3"/>
      <x/>
      <x/>
    </i>
    <i r="4">
      <x v="7764"/>
      <x/>
      <x v="2"/>
      <x v="3"/>
      <x v="1"/>
      <x/>
    </i>
    <i r="1">
      <x v="2"/>
      <x/>
      <x v="1"/>
      <x v="7474"/>
      <x/>
      <x v="2"/>
      <x/>
      <x v="1"/>
      <x v="1"/>
    </i>
    <i r="3">
      <x v="2"/>
      <x v="7325"/>
      <x/>
      <x v="2"/>
      <x/>
      <x v="1"/>
      <x/>
    </i>
    <i r="4">
      <x v="7737"/>
      <x/>
      <x v="2"/>
      <x/>
      <x v="1"/>
      <x/>
    </i>
    <i r="3">
      <x v="3"/>
      <x v="4191"/>
      <x/>
      <x v="2"/>
      <x/>
      <x v="1"/>
      <x/>
    </i>
    <i r="4">
      <x v="6915"/>
      <x/>
      <x v="2"/>
      <x/>
      <x v="1"/>
      <x/>
    </i>
    <i r="4">
      <x v="6918"/>
      <x v="1"/>
      <x v="2"/>
      <x v="3"/>
      <x v="1"/>
      <x/>
    </i>
    <i r="4">
      <x v="6976"/>
      <x/>
      <x v="2"/>
      <x/>
      <x v="1"/>
      <x/>
    </i>
    <i r="4">
      <x v="7272"/>
      <x/>
      <x v="2"/>
      <x/>
      <x v="1"/>
      <x/>
    </i>
    <i r="2">
      <x v="1"/>
      <x/>
      <x v="7543"/>
      <x/>
      <x v="2"/>
      <x v="3"/>
      <x v="1"/>
      <x v="1"/>
    </i>
    <i r="3">
      <x v="3"/>
      <x v="7270"/>
      <x/>
      <x v="2"/>
      <x v="3"/>
      <x v="1"/>
      <x/>
    </i>
    <i r="4">
      <x v="7271"/>
      <x/>
      <x v="2"/>
      <x v="3"/>
      <x v="1"/>
      <x/>
    </i>
    <i>
      <x v="9"/>
      <x/>
      <x/>
      <x v="2"/>
      <x v="789"/>
      <x/>
      <x v="3"/>
      <x/>
      <x v="1"/>
      <x/>
    </i>
    <i r="4">
      <x v="2630"/>
      <x/>
      <x v="3"/>
      <x/>
      <x v="1"/>
      <x/>
    </i>
    <i r="4">
      <x v="4155"/>
      <x/>
      <x v="3"/>
      <x/>
      <x v="1"/>
      <x/>
    </i>
    <i r="4">
      <x v="5274"/>
      <x v="1"/>
      <x v="3"/>
      <x/>
      <x v="1"/>
      <x/>
    </i>
    <i r="4">
      <x v="6055"/>
      <x/>
      <x v="3"/>
      <x/>
      <x v="1"/>
      <x/>
    </i>
    <i r="4">
      <x v="6624"/>
      <x/>
      <x v="3"/>
      <x/>
      <x v="1"/>
      <x/>
    </i>
    <i r="4">
      <x v="6853"/>
      <x/>
      <x v="3"/>
      <x/>
      <x/>
      <x/>
    </i>
    <i r="4">
      <x v="7660"/>
      <x/>
      <x v="3"/>
      <x/>
      <x v="1"/>
      <x/>
    </i>
    <i r="4">
      <x v="7734"/>
      <x/>
      <x v="3"/>
      <x/>
      <x v="1"/>
      <x/>
    </i>
    <i r="4">
      <x v="7737"/>
      <x/>
      <x v="3"/>
      <x/>
      <x v="1"/>
      <x/>
    </i>
    <i r="4">
      <x v="7768"/>
      <x/>
      <x v="3"/>
      <x/>
      <x v="1"/>
      <x/>
    </i>
    <i r="4">
      <x v="7802"/>
      <x/>
      <x v="3"/>
      <x/>
      <x v="1"/>
      <x/>
    </i>
    <i r="4">
      <x v="7836"/>
      <x/>
      <x v="3"/>
      <x/>
      <x v="1"/>
      <x/>
    </i>
    <i r="4">
      <x v="7837"/>
      <x/>
      <x v="3"/>
      <x/>
      <x v="1"/>
      <x/>
    </i>
    <i r="4">
      <x v="7873"/>
      <x/>
      <x v="3"/>
      <x/>
      <x/>
      <x/>
    </i>
    <i r="4">
      <x v="7887"/>
      <x/>
      <x v="3"/>
      <x/>
      <x v="1"/>
      <x/>
    </i>
    <i r="4">
      <x v="7894"/>
      <x/>
      <x v="3"/>
      <x/>
      <x v="1"/>
      <x/>
    </i>
    <i r="4">
      <x v="7897"/>
      <x/>
      <x v="3"/>
      <x/>
      <x v="1"/>
      <x/>
    </i>
    <i r="4">
      <x v="7909"/>
      <x/>
      <x v="3"/>
      <x/>
      <x/>
      <x/>
    </i>
    <i r="4">
      <x v="7910"/>
      <x/>
      <x v="3"/>
      <x/>
      <x/>
      <x/>
    </i>
    <i r="4">
      <x v="7913"/>
      <x/>
      <x v="3"/>
      <x/>
      <x v="1"/>
      <x/>
    </i>
    <i r="4">
      <x v="7946"/>
      <x/>
      <x v="3"/>
      <x/>
      <x v="1"/>
      <x/>
    </i>
    <i r="4">
      <x v="7985"/>
      <x/>
      <x v="3"/>
      <x/>
      <x v="1"/>
      <x/>
    </i>
    <i r="4">
      <x v="7986"/>
      <x/>
      <x v="3"/>
      <x/>
      <x v="1"/>
      <x/>
    </i>
    <i r="4">
      <x v="7992"/>
      <x/>
      <x v="3"/>
      <x/>
      <x v="1"/>
      <x/>
    </i>
    <i r="4">
      <x v="7993"/>
      <x/>
      <x v="3"/>
      <x/>
      <x v="1"/>
      <x/>
    </i>
    <i r="4">
      <x v="7999"/>
      <x/>
      <x v="3"/>
      <x/>
      <x v="1"/>
      <x/>
    </i>
    <i r="2">
      <x v="1"/>
      <x/>
      <x v="7052"/>
      <x/>
      <x v="3"/>
      <x v="3"/>
      <x v="1"/>
      <x v="1"/>
    </i>
    <i r="4">
      <x v="7543"/>
      <x/>
      <x v="3"/>
      <x v="3"/>
      <x v="1"/>
      <x v="1"/>
    </i>
    <i r="4">
      <x v="7605"/>
      <x/>
      <x v="3"/>
      <x v="8"/>
      <x v="1"/>
      <x v="1"/>
    </i>
    <i r="3">
      <x v="1"/>
      <x v="7904"/>
      <x/>
      <x v="3"/>
      <x v="8"/>
      <x v="1"/>
      <x v="1"/>
    </i>
    <i r="4">
      <x v="7905"/>
      <x/>
      <x v="3"/>
      <x v="8"/>
      <x v="1"/>
      <x v="1"/>
    </i>
    <i r="3">
      <x v="2"/>
      <x v="5433"/>
      <x/>
      <x v="3"/>
      <x v="3"/>
      <x v="1"/>
      <x/>
    </i>
    <i r="4">
      <x v="7884"/>
      <x/>
      <x v="3"/>
      <x v="4"/>
      <x v="1"/>
      <x/>
    </i>
    <i r="4">
      <x v="7936"/>
      <x/>
      <x v="3"/>
      <x v="3"/>
      <x v="1"/>
      <x/>
    </i>
    <i r="3">
      <x v="3"/>
      <x v="7521"/>
      <x/>
      <x v="3"/>
      <x v="3"/>
      <x v="1"/>
      <x/>
    </i>
    <i r="4">
      <x v="7914"/>
      <x/>
      <x v="3"/>
      <x v="3"/>
      <x v="1"/>
      <x/>
    </i>
    <i r="1">
      <x v="1"/>
      <x/>
      <x v="1"/>
      <x v="7622"/>
      <x/>
      <x v="3"/>
      <x/>
      <x v="1"/>
      <x v="1"/>
    </i>
    <i r="3">
      <x v="2"/>
      <x v="6440"/>
      <x/>
      <x v="3"/>
      <x/>
      <x v="1"/>
      <x/>
    </i>
    <i r="4">
      <x v="7197"/>
      <x v="1"/>
      <x v="3"/>
      <x/>
      <x v="1"/>
      <x/>
    </i>
    <i r="3">
      <x v="3"/>
      <x v="3106"/>
      <x/>
      <x v="3"/>
      <x/>
      <x v="1"/>
      <x/>
    </i>
    <i r="1">
      <x v="2"/>
      <x/>
      <x/>
      <x v="7197"/>
      <x v="1"/>
      <x v="3"/>
      <x v="8"/>
      <x v="1"/>
      <x v="1"/>
    </i>
    <i r="4">
      <x v="7740"/>
      <x/>
      <x v="3"/>
      <x v="8"/>
      <x v="1"/>
      <x v="1"/>
    </i>
    <i>
      <x v="10"/>
      <x/>
      <x/>
      <x v="2"/>
      <x v="45"/>
      <x/>
      <x v="4"/>
      <x/>
      <x v="1"/>
      <x/>
    </i>
    <i r="4">
      <x v="5082"/>
      <x/>
      <x v="4"/>
      <x/>
      <x v="1"/>
      <x/>
    </i>
    <i r="4">
      <x v="6004"/>
      <x v="1"/>
      <x v="4"/>
      <x/>
      <x v="1"/>
      <x/>
    </i>
    <i r="4">
      <x v="7416"/>
      <x/>
      <x v="4"/>
      <x/>
      <x/>
      <x/>
    </i>
    <i r="4">
      <x v="7435"/>
      <x/>
      <x v="4"/>
      <x/>
      <x v="1"/>
      <x/>
    </i>
    <i r="4">
      <x v="7544"/>
      <x/>
      <x v="4"/>
      <x/>
      <x v="1"/>
      <x/>
    </i>
    <i r="4">
      <x v="7678"/>
      <x v="1"/>
      <x v="4"/>
      <x/>
      <x v="1"/>
      <x/>
    </i>
    <i r="4">
      <x v="7679"/>
      <x v="1"/>
      <x v="4"/>
      <x/>
      <x v="1"/>
      <x/>
    </i>
    <i r="4">
      <x v="7717"/>
      <x/>
      <x v="4"/>
      <x/>
      <x v="1"/>
      <x/>
    </i>
    <i r="4">
      <x v="7743"/>
      <x/>
      <x v="4"/>
      <x/>
      <x v="1"/>
      <x/>
    </i>
    <i r="4">
      <x v="7745"/>
      <x/>
      <x v="4"/>
      <x/>
      <x v="1"/>
      <x/>
    </i>
    <i r="4">
      <x v="7762"/>
      <x/>
      <x v="4"/>
      <x/>
      <x v="1"/>
      <x/>
    </i>
    <i r="4">
      <x v="7763"/>
      <x/>
      <x v="4"/>
      <x/>
      <x v="1"/>
      <x/>
    </i>
    <i r="4">
      <x v="7767"/>
      <x/>
      <x v="4"/>
      <x/>
      <x v="1"/>
      <x/>
    </i>
    <i r="4">
      <x v="7803"/>
      <x/>
      <x v="4"/>
      <x/>
      <x v="1"/>
      <x/>
    </i>
    <i r="4">
      <x v="7809"/>
      <x/>
      <x v="4"/>
      <x/>
      <x v="1"/>
      <x/>
    </i>
    <i r="4">
      <x v="7810"/>
      <x/>
      <x v="4"/>
      <x/>
      <x v="1"/>
      <x/>
    </i>
    <i r="4">
      <x v="7831"/>
      <x/>
      <x v="4"/>
      <x/>
      <x v="1"/>
      <x/>
    </i>
    <i r="4">
      <x v="7832"/>
      <x/>
      <x v="4"/>
      <x/>
      <x v="1"/>
      <x/>
    </i>
    <i r="4">
      <x v="7833"/>
      <x/>
      <x v="4"/>
      <x/>
      <x v="1"/>
      <x/>
    </i>
    <i r="4">
      <x v="7838"/>
      <x/>
      <x v="4"/>
      <x/>
      <x v="1"/>
      <x/>
    </i>
    <i r="4">
      <x v="7843"/>
      <x/>
      <x v="4"/>
      <x/>
      <x v="1"/>
      <x/>
    </i>
    <i r="4">
      <x v="7864"/>
      <x/>
      <x v="4"/>
      <x/>
      <x v="1"/>
      <x/>
    </i>
    <i r="4">
      <x v="7865"/>
      <x/>
      <x v="4"/>
      <x/>
      <x v="1"/>
      <x/>
    </i>
    <i r="4">
      <x v="7885"/>
      <x/>
      <x v="4"/>
      <x/>
      <x v="1"/>
      <x/>
    </i>
    <i r="4">
      <x v="7891"/>
      <x/>
      <x v="4"/>
      <x/>
      <x v="1"/>
      <x/>
    </i>
    <i r="4">
      <x v="7895"/>
      <x/>
      <x v="4"/>
      <x/>
      <x/>
      <x/>
    </i>
    <i r="4">
      <x v="7906"/>
      <x/>
      <x v="4"/>
      <x/>
      <x/>
      <x/>
    </i>
    <i r="4">
      <x v="7907"/>
      <x/>
      <x v="4"/>
      <x/>
      <x/>
      <x/>
    </i>
    <i r="4">
      <x v="7917"/>
      <x/>
      <x v="4"/>
      <x/>
      <x v="1"/>
      <x/>
    </i>
    <i r="4">
      <x v="7918"/>
      <x/>
      <x v="4"/>
      <x/>
      <x v="1"/>
      <x/>
    </i>
    <i r="4">
      <x v="7919"/>
      <x/>
      <x v="4"/>
      <x/>
      <x v="1"/>
      <x/>
    </i>
    <i r="4">
      <x v="7920"/>
      <x/>
      <x v="4"/>
      <x/>
      <x v="1"/>
      <x/>
    </i>
    <i r="4">
      <x v="7921"/>
      <x/>
      <x v="4"/>
      <x/>
      <x v="1"/>
      <x/>
    </i>
    <i r="4">
      <x v="7930"/>
      <x/>
      <x v="4"/>
      <x/>
      <x/>
      <x/>
    </i>
    <i r="4">
      <x v="7931"/>
      <x/>
      <x v="4"/>
      <x/>
      <x/>
      <x/>
    </i>
    <i r="4">
      <x v="7937"/>
      <x/>
      <x v="4"/>
      <x/>
      <x v="1"/>
      <x/>
    </i>
    <i r="4">
      <x v="7938"/>
      <x/>
      <x v="4"/>
      <x/>
      <x v="1"/>
      <x/>
    </i>
    <i r="4">
      <x v="7939"/>
      <x/>
      <x v="4"/>
      <x/>
      <x v="1"/>
      <x/>
    </i>
    <i r="4">
      <x v="7959"/>
      <x/>
      <x v="4"/>
      <x/>
      <x v="1"/>
      <x/>
    </i>
    <i r="4">
      <x v="7984"/>
      <x/>
      <x v="4"/>
      <x/>
      <x/>
      <x/>
    </i>
    <i r="2">
      <x v="1"/>
      <x/>
      <x v="7861"/>
      <x/>
      <x v="4"/>
      <x v="3"/>
      <x v="1"/>
      <x v="1"/>
    </i>
    <i r="3">
      <x v="1"/>
      <x v="7861"/>
      <x/>
      <x v="4"/>
      <x v="3"/>
      <x v="1"/>
      <x v="1"/>
    </i>
    <i r="4">
      <x v="7862"/>
      <x/>
      <x v="4"/>
      <x v="3"/>
      <x v="1"/>
      <x v="1"/>
    </i>
    <i r="3">
      <x v="2"/>
      <x v="6945"/>
      <x v="1"/>
      <x v="4"/>
      <x v="3"/>
      <x v="1"/>
      <x/>
    </i>
    <i r="4">
      <x v="7543"/>
      <x/>
      <x v="4"/>
      <x v="3"/>
      <x v="1"/>
      <x/>
    </i>
    <i r="4">
      <x v="7830"/>
      <x/>
      <x v="4"/>
      <x v="3"/>
      <x v="1"/>
      <x/>
    </i>
    <i r="4">
      <x v="7844"/>
      <x/>
      <x v="4"/>
      <x v="3"/>
      <x v="1"/>
      <x/>
    </i>
    <i r="4">
      <x v="7884"/>
      <x/>
      <x v="4"/>
      <x v="4"/>
      <x v="1"/>
      <x/>
    </i>
    <i r="4">
      <x v="7886"/>
      <x/>
      <x v="4"/>
      <x v="3"/>
      <x v="1"/>
      <x/>
    </i>
    <i r="4">
      <x v="7983"/>
      <x/>
      <x v="4"/>
      <x v="3"/>
      <x/>
      <x/>
    </i>
    <i r="1">
      <x v="1"/>
      <x/>
      <x v="1"/>
      <x v="6771"/>
      <x/>
      <x v="4"/>
      <x/>
      <x v="1"/>
      <x v="1"/>
    </i>
    <i r="4">
      <x v="6987"/>
      <x/>
      <x v="4"/>
      <x/>
      <x v="1"/>
      <x v="1"/>
    </i>
    <i r="4">
      <x v="7496"/>
      <x v="1"/>
      <x v="4"/>
      <x/>
      <x v="1"/>
      <x v="1"/>
    </i>
    <i r="4">
      <x v="7497"/>
      <x v="1"/>
      <x v="4"/>
      <x/>
      <x v="1"/>
      <x v="1"/>
    </i>
    <i r="4">
      <x v="7755"/>
      <x/>
      <x v="4"/>
      <x/>
      <x v="1"/>
      <x v="1"/>
    </i>
    <i r="4">
      <x v="7801"/>
      <x/>
      <x v="4"/>
      <x/>
      <x v="1"/>
      <x v="1"/>
    </i>
    <i r="3">
      <x v="2"/>
      <x v="6748"/>
      <x/>
      <x v="4"/>
      <x/>
      <x v="1"/>
      <x/>
    </i>
    <i r="4">
      <x v="7204"/>
      <x/>
      <x v="4"/>
      <x/>
      <x v="1"/>
      <x/>
    </i>
    <i r="4">
      <x v="7344"/>
      <x/>
      <x v="4"/>
      <x/>
      <x v="1"/>
      <x/>
    </i>
    <i r="4">
      <x v="7404"/>
      <x/>
      <x v="4"/>
      <x/>
      <x v="1"/>
      <x/>
    </i>
    <i r="4">
      <x v="7405"/>
      <x/>
      <x v="4"/>
      <x/>
      <x v="1"/>
      <x/>
    </i>
    <i r="4">
      <x v="7544"/>
      <x/>
      <x v="4"/>
      <x/>
      <x v="1"/>
      <x/>
    </i>
    <i r="4">
      <x v="7570"/>
      <x/>
      <x v="4"/>
      <x/>
      <x v="1"/>
      <x/>
    </i>
    <i r="4">
      <x v="7596"/>
      <x/>
      <x v="4"/>
      <x/>
      <x/>
      <x/>
    </i>
    <i r="4">
      <x v="7743"/>
      <x/>
      <x v="4"/>
      <x/>
      <x v="1"/>
      <x/>
    </i>
    <i r="4">
      <x v="7744"/>
      <x/>
      <x v="4"/>
      <x/>
      <x v="1"/>
      <x/>
    </i>
    <i r="4">
      <x v="7760"/>
      <x/>
      <x v="4"/>
      <x/>
      <x v="1"/>
      <x/>
    </i>
    <i r="4">
      <x v="7762"/>
      <x/>
      <x v="4"/>
      <x/>
      <x v="1"/>
      <x/>
    </i>
    <i r="4">
      <x v="7763"/>
      <x/>
      <x v="4"/>
      <x/>
      <x v="1"/>
      <x/>
    </i>
    <i r="4">
      <x v="7771"/>
      <x/>
      <x v="4"/>
      <x/>
      <x v="1"/>
      <x/>
    </i>
    <i r="3">
      <x v="3"/>
      <x v="7729"/>
      <x/>
      <x v="4"/>
      <x/>
      <x/>
      <x/>
    </i>
    <i r="2">
      <x v="1"/>
      <x/>
      <x v="5854"/>
      <x/>
      <x v="4"/>
      <x v="3"/>
      <x/>
      <x v="1"/>
    </i>
    <i r="4">
      <x v="7270"/>
      <x/>
      <x v="4"/>
      <x v="3"/>
      <x v="1"/>
      <x v="1"/>
    </i>
    <i r="4">
      <x v="7560"/>
      <x/>
      <x v="4"/>
      <x v="3"/>
      <x/>
      <x v="1"/>
    </i>
    <i r="3">
      <x v="2"/>
      <x v="7545"/>
      <x/>
      <x v="4"/>
      <x v="3"/>
      <x v="1"/>
      <x/>
    </i>
    <i r="1">
      <x v="2"/>
      <x/>
      <x v="2"/>
      <x v="7028"/>
      <x/>
      <x v="4"/>
      <x/>
      <x v="1"/>
      <x/>
    </i>
    <i r="4">
      <x v="7204"/>
      <x/>
      <x v="4"/>
      <x/>
      <x v="1"/>
      <x/>
    </i>
    <i r="4">
      <x v="7537"/>
      <x/>
      <x v="4"/>
      <x/>
      <x v="1"/>
      <x/>
    </i>
    <i r="4">
      <x v="7544"/>
      <x/>
      <x v="4"/>
      <x/>
      <x v="1"/>
      <x/>
    </i>
    <i r="4">
      <x v="7738"/>
      <x/>
      <x v="4"/>
      <x/>
      <x v="1"/>
      <x/>
    </i>
    <i r="4">
      <x v="7743"/>
      <x/>
      <x v="4"/>
      <x/>
      <x v="1"/>
      <x/>
    </i>
    <i r="4">
      <x v="7744"/>
      <x/>
      <x v="4"/>
      <x/>
      <x v="1"/>
      <x/>
    </i>
    <i r="4">
      <x v="7745"/>
      <x/>
      <x v="4"/>
      <x/>
      <x v="1"/>
      <x/>
    </i>
    <i r="1">
      <x v="3"/>
      <x/>
      <x/>
      <x v="7723"/>
      <x/>
      <x v="4"/>
      <x v="8"/>
      <x v="1"/>
      <x v="1"/>
    </i>
    <i r="2">
      <x v="1"/>
      <x/>
      <x v="6945"/>
      <x v="1"/>
      <x v="4"/>
      <x v="5"/>
      <x v="1"/>
      <x v="1"/>
    </i>
    <i r="3">
      <x v="3"/>
      <x v="7527"/>
      <x/>
      <x v="4"/>
      <x v="8"/>
      <x v="1"/>
      <x/>
    </i>
    <i>
      <x v="11"/>
      <x/>
      <x/>
      <x v="1"/>
      <x v="85"/>
      <x/>
      <x v="5"/>
      <x/>
      <x/>
      <x v="1"/>
    </i>
    <i r="4">
      <x v="3117"/>
      <x/>
      <x v="5"/>
      <x/>
      <x v="1"/>
      <x v="1"/>
    </i>
    <i r="4">
      <x v="6487"/>
      <x v="1"/>
      <x v="5"/>
      <x/>
      <x v="1"/>
      <x v="1"/>
    </i>
    <i r="4">
      <x v="6942"/>
      <x/>
      <x v="5"/>
      <x/>
      <x v="1"/>
      <x v="1"/>
    </i>
    <i r="4">
      <x v="7290"/>
      <x/>
      <x v="5"/>
      <x/>
      <x/>
      <x v="1"/>
    </i>
    <i r="4">
      <x v="7293"/>
      <x/>
      <x v="5"/>
      <x/>
      <x/>
      <x v="1"/>
    </i>
    <i r="4">
      <x v="7863"/>
      <x/>
      <x v="5"/>
      <x/>
      <x/>
      <x v="1"/>
    </i>
    <i r="3">
      <x v="2"/>
      <x v="4431"/>
      <x v="1"/>
      <x v="5"/>
      <x/>
      <x v="1"/>
      <x/>
    </i>
    <i r="7">
      <x v="5"/>
      <x v="1"/>
      <x/>
    </i>
    <i r="4">
      <x v="4515"/>
      <x/>
      <x v="5"/>
      <x/>
      <x v="1"/>
      <x/>
    </i>
    <i r="4">
      <x v="4825"/>
      <x/>
      <x v="5"/>
      <x/>
      <x v="1"/>
      <x/>
    </i>
    <i r="4">
      <x v="5456"/>
      <x/>
      <x v="5"/>
      <x/>
      <x/>
      <x/>
    </i>
    <i r="4">
      <x v="6062"/>
      <x/>
      <x v="5"/>
      <x/>
      <x v="1"/>
      <x/>
    </i>
    <i r="4">
      <x v="6091"/>
      <x/>
      <x v="5"/>
      <x/>
      <x/>
      <x/>
    </i>
    <i r="4">
      <x v="6387"/>
      <x/>
      <x v="5"/>
      <x/>
      <x v="1"/>
      <x/>
    </i>
    <i r="4">
      <x v="6734"/>
      <x/>
      <x v="5"/>
      <x/>
      <x v="1"/>
      <x/>
    </i>
    <i r="4">
      <x v="6735"/>
      <x/>
      <x v="5"/>
      <x/>
      <x v="1"/>
      <x/>
    </i>
    <i r="4">
      <x v="6787"/>
      <x/>
      <x v="5"/>
      <x/>
      <x v="1"/>
      <x/>
    </i>
    <i r="4">
      <x v="6975"/>
      <x/>
      <x v="5"/>
      <x/>
      <x v="1"/>
      <x/>
    </i>
    <i r="4">
      <x v="6976"/>
      <x/>
      <x v="5"/>
      <x/>
      <x v="1"/>
      <x/>
    </i>
    <i r="4">
      <x v="7250"/>
      <x/>
      <x v="5"/>
      <x/>
      <x/>
      <x/>
    </i>
    <i r="4">
      <x v="7290"/>
      <x/>
      <x v="5"/>
      <x/>
      <x/>
      <x/>
    </i>
    <i r="4">
      <x v="7292"/>
      <x/>
      <x v="5"/>
      <x/>
      <x/>
      <x/>
    </i>
    <i r="4">
      <x v="7293"/>
      <x/>
      <x v="5"/>
      <x/>
      <x/>
      <x/>
    </i>
    <i r="4">
      <x v="7295"/>
      <x/>
      <x v="5"/>
      <x/>
      <x/>
      <x/>
    </i>
    <i r="4">
      <x v="7415"/>
      <x/>
      <x v="5"/>
      <x/>
      <x v="1"/>
      <x/>
    </i>
    <i r="4">
      <x v="7639"/>
      <x/>
      <x v="5"/>
      <x/>
      <x/>
      <x/>
    </i>
    <i r="4">
      <x v="7734"/>
      <x/>
      <x v="5"/>
      <x/>
      <x/>
      <x/>
    </i>
    <i r="4">
      <x v="7735"/>
      <x/>
      <x v="5"/>
      <x/>
      <x/>
      <x/>
    </i>
    <i r="4">
      <x v="7758"/>
      <x/>
      <x v="5"/>
      <x/>
      <x/>
      <x/>
    </i>
    <i r="4">
      <x v="7778"/>
      <x/>
      <x v="5"/>
      <x/>
      <x v="1"/>
      <x/>
    </i>
    <i r="4">
      <x v="7809"/>
      <x/>
      <x v="5"/>
      <x/>
      <x v="1"/>
      <x/>
    </i>
    <i r="4">
      <x v="7810"/>
      <x/>
      <x v="5"/>
      <x/>
      <x v="1"/>
      <x/>
    </i>
    <i r="4">
      <x v="7811"/>
      <x/>
      <x v="5"/>
      <x/>
      <x v="1"/>
      <x/>
    </i>
    <i r="4">
      <x v="7826"/>
      <x/>
      <x v="5"/>
      <x/>
      <x/>
      <x/>
    </i>
    <i r="4">
      <x v="7839"/>
      <x/>
      <x v="5"/>
      <x/>
      <x v="1"/>
      <x/>
    </i>
    <i r="4">
      <x v="7843"/>
      <x/>
      <x v="5"/>
      <x/>
      <x v="1"/>
      <x/>
    </i>
    <i r="4">
      <x v="7845"/>
      <x/>
      <x v="5"/>
      <x/>
      <x/>
      <x/>
    </i>
    <i r="4">
      <x v="7847"/>
      <x/>
      <x v="5"/>
      <x/>
      <x/>
      <x/>
    </i>
    <i r="4">
      <x v="7857"/>
      <x v="1"/>
      <x v="5"/>
      <x/>
      <x v="1"/>
      <x/>
    </i>
    <i r="4">
      <x v="7858"/>
      <x/>
      <x v="5"/>
      <x/>
      <x/>
      <x/>
    </i>
    <i r="4">
      <x v="7859"/>
      <x/>
      <x v="5"/>
      <x/>
      <x/>
      <x/>
    </i>
    <i r="4">
      <x v="7860"/>
      <x/>
      <x v="5"/>
      <x/>
      <x/>
      <x/>
    </i>
    <i r="4">
      <x v="7872"/>
      <x/>
      <x v="5"/>
      <x/>
      <x/>
      <x/>
    </i>
    <i r="4">
      <x v="7879"/>
      <x/>
      <x v="5"/>
      <x/>
      <x/>
      <x/>
    </i>
    <i r="4">
      <x v="7889"/>
      <x/>
      <x v="5"/>
      <x/>
      <x v="1"/>
      <x/>
    </i>
    <i r="4">
      <x v="7908"/>
      <x/>
      <x v="5"/>
      <x/>
      <x/>
      <x/>
    </i>
    <i r="4">
      <x v="7940"/>
      <x/>
      <x v="5"/>
      <x/>
      <x v="1"/>
      <x/>
    </i>
    <i r="4">
      <x v="7941"/>
      <x/>
      <x v="5"/>
      <x/>
      <x v="1"/>
      <x/>
    </i>
    <i r="4">
      <x v="7942"/>
      <x/>
      <x v="5"/>
      <x/>
      <x v="1"/>
      <x/>
    </i>
    <i r="4">
      <x v="7943"/>
      <x/>
      <x v="5"/>
      <x/>
      <x v="1"/>
      <x/>
    </i>
    <i r="4">
      <x v="7944"/>
      <x/>
      <x v="5"/>
      <x/>
      <x v="1"/>
      <x/>
    </i>
    <i r="4">
      <x v="7954"/>
      <x/>
      <x v="5"/>
      <x/>
      <x/>
      <x/>
    </i>
    <i r="4">
      <x v="7961"/>
      <x/>
      <x v="5"/>
      <x/>
      <x/>
      <x/>
    </i>
    <i r="3">
      <x v="3"/>
      <x v="7807"/>
      <x/>
      <x v="5"/>
      <x/>
      <x/>
      <x/>
    </i>
    <i r="2">
      <x v="1"/>
      <x/>
      <x v="7543"/>
      <x/>
      <x v="5"/>
      <x v="3"/>
      <x v="1"/>
      <x v="1"/>
    </i>
    <i r="4">
      <x v="7726"/>
      <x/>
      <x v="5"/>
      <x v="3"/>
      <x v="1"/>
      <x v="1"/>
    </i>
    <i r="4">
      <x v="7742"/>
      <x/>
      <x v="5"/>
      <x v="3"/>
      <x/>
      <x v="1"/>
    </i>
    <i r="3">
      <x v="1"/>
      <x v="7340"/>
      <x/>
      <x v="5"/>
      <x v="3"/>
      <x v="1"/>
      <x v="1"/>
    </i>
    <i r="3">
      <x v="2"/>
      <x v="1595"/>
      <x/>
      <x v="5"/>
      <x v="3"/>
      <x v="1"/>
      <x/>
    </i>
    <i r="4">
      <x v="5874"/>
      <x/>
      <x v="5"/>
      <x v="3"/>
      <x v="1"/>
      <x/>
    </i>
    <i r="4">
      <x v="7271"/>
      <x/>
      <x v="5"/>
      <x v="3"/>
      <x v="1"/>
      <x/>
    </i>
    <i r="4">
      <x v="7955"/>
      <x/>
      <x v="5"/>
      <x v="4"/>
      <x v="1"/>
      <x/>
    </i>
    <i r="4">
      <x v="7956"/>
      <x/>
      <x v="5"/>
      <x v="3"/>
      <x v="1"/>
      <x/>
    </i>
    <i r="4">
      <x v="7957"/>
      <x/>
      <x v="5"/>
      <x v="3"/>
      <x v="1"/>
      <x/>
    </i>
    <i r="4">
      <x v="7958"/>
      <x/>
      <x v="5"/>
      <x v="3"/>
      <x v="1"/>
      <x/>
    </i>
    <i r="1">
      <x v="1"/>
      <x/>
      <x v="1"/>
      <x v="5564"/>
      <x/>
      <x v="5"/>
      <x/>
      <x/>
      <x v="1"/>
    </i>
    <i r="4">
      <x v="6986"/>
      <x/>
      <x v="5"/>
      <x/>
      <x v="1"/>
      <x v="1"/>
    </i>
    <i r="4">
      <x v="7602"/>
      <x/>
      <x v="5"/>
      <x/>
      <x/>
      <x v="1"/>
    </i>
    <i r="4">
      <x v="7621"/>
      <x/>
      <x v="5"/>
      <x/>
      <x v="1"/>
      <x v="1"/>
    </i>
    <i r="4">
      <x v="7665"/>
      <x/>
      <x v="5"/>
      <x/>
      <x v="1"/>
      <x v="1"/>
    </i>
    <i r="4">
      <x v="7666"/>
      <x/>
      <x v="5"/>
      <x/>
      <x v="1"/>
      <x v="1"/>
    </i>
    <i r="3">
      <x v="2"/>
      <x v="7208"/>
      <x/>
      <x v="5"/>
      <x/>
      <x v="1"/>
      <x/>
    </i>
    <i r="4">
      <x v="7295"/>
      <x/>
      <x v="5"/>
      <x/>
      <x/>
      <x/>
    </i>
    <i r="4">
      <x v="7303"/>
      <x/>
      <x v="5"/>
      <x/>
      <x/>
      <x/>
    </i>
    <i r="4">
      <x v="7388"/>
      <x/>
      <x v="5"/>
      <x/>
      <x v="1"/>
      <x/>
    </i>
    <i r="4">
      <x v="7455"/>
      <x/>
      <x v="5"/>
      <x/>
      <x/>
      <x/>
    </i>
    <i r="4">
      <x v="7758"/>
      <x/>
      <x v="5"/>
      <x/>
      <x/>
      <x/>
    </i>
    <i r="4">
      <x v="7761"/>
      <x/>
      <x v="5"/>
      <x/>
      <x/>
      <x/>
    </i>
    <i r="4">
      <x v="7787"/>
      <x/>
      <x v="5"/>
      <x/>
      <x/>
      <x/>
    </i>
    <i r="4">
      <x v="7788"/>
      <x/>
      <x v="5"/>
      <x/>
      <x/>
      <x/>
    </i>
    <i r="4">
      <x v="7789"/>
      <x/>
      <x v="5"/>
      <x/>
      <x/>
      <x/>
    </i>
    <i r="4">
      <x v="7790"/>
      <x/>
      <x v="5"/>
      <x/>
      <x/>
      <x/>
    </i>
    <i r="4">
      <x v="7791"/>
      <x/>
      <x v="5"/>
      <x/>
      <x/>
      <x/>
    </i>
    <i r="4">
      <x v="7792"/>
      <x/>
      <x v="5"/>
      <x/>
      <x/>
      <x/>
    </i>
    <i r="4">
      <x v="7793"/>
      <x/>
      <x v="5"/>
      <x/>
      <x/>
      <x/>
    </i>
    <i r="4">
      <x v="7794"/>
      <x/>
      <x v="5"/>
      <x/>
      <x/>
      <x/>
    </i>
    <i r="4">
      <x v="7795"/>
      <x/>
      <x v="5"/>
      <x/>
      <x/>
      <x/>
    </i>
    <i r="4">
      <x v="7796"/>
      <x/>
      <x v="5"/>
      <x/>
      <x/>
      <x/>
    </i>
    <i r="4">
      <x v="7797"/>
      <x/>
      <x v="5"/>
      <x/>
      <x/>
      <x/>
    </i>
    <i r="4">
      <x v="7798"/>
      <x/>
      <x v="5"/>
      <x/>
      <x/>
      <x/>
    </i>
    <i r="4">
      <x v="7799"/>
      <x/>
      <x v="5"/>
      <x/>
      <x v="1"/>
      <x/>
    </i>
    <i r="4">
      <x v="7800"/>
      <x/>
      <x v="5"/>
      <x/>
      <x v="1"/>
      <x/>
    </i>
    <i r="3">
      <x v="3"/>
      <x v="5678"/>
      <x v="1"/>
      <x v="5"/>
      <x/>
      <x v="1"/>
      <x/>
    </i>
    <i r="2">
      <x v="1"/>
      <x/>
      <x v="6139"/>
      <x/>
      <x v="5"/>
      <x v="3"/>
      <x v="1"/>
      <x v="1"/>
    </i>
    <i r="4">
      <x v="7408"/>
      <x/>
      <x v="5"/>
      <x v="3"/>
      <x v="1"/>
      <x v="1"/>
    </i>
    <i r="4">
      <x v="7759"/>
      <x/>
      <x v="5"/>
      <x v="3"/>
      <x v="1"/>
      <x v="1"/>
    </i>
    <i r="4">
      <x v="7775"/>
      <x/>
      <x v="5"/>
      <x v="3"/>
      <x/>
      <x v="1"/>
    </i>
    <i r="3">
      <x v="1"/>
      <x v="7198"/>
      <x/>
      <x v="5"/>
      <x v="3"/>
      <x v="1"/>
      <x v="1"/>
    </i>
    <i r="4">
      <x v="7782"/>
      <x/>
      <x v="5"/>
      <x v="3"/>
      <x v="1"/>
      <x v="1"/>
    </i>
    <i r="3">
      <x v="3"/>
      <x v="7781"/>
      <x/>
      <x v="5"/>
      <x v="3"/>
      <x v="1"/>
      <x/>
    </i>
    <i r="1">
      <x v="2"/>
      <x/>
      <x/>
      <x v="7024"/>
      <x/>
      <x v="5"/>
      <x v="3"/>
      <x v="1"/>
      <x v="1"/>
    </i>
    <i r="4">
      <x v="7281"/>
      <x v="1"/>
      <x v="5"/>
      <x v="5"/>
      <x v="1"/>
      <x v="1"/>
    </i>
    <i r="4">
      <x v="7729"/>
      <x/>
      <x v="5"/>
      <x v="3"/>
      <x/>
      <x v="1"/>
    </i>
    <i r="3">
      <x v="1"/>
      <x v="2833"/>
      <x/>
      <x v="5"/>
      <x/>
      <x v="1"/>
      <x v="1"/>
    </i>
    <i r="4">
      <x v="6896"/>
      <x/>
      <x v="5"/>
      <x/>
      <x v="1"/>
      <x v="1"/>
    </i>
    <i r="4">
      <x v="7741"/>
      <x/>
      <x v="5"/>
      <x/>
      <x v="1"/>
      <x v="1"/>
    </i>
    <i r="3">
      <x v="2"/>
      <x v="5512"/>
      <x/>
      <x v="5"/>
      <x/>
      <x/>
      <x/>
    </i>
    <i r="4">
      <x v="7290"/>
      <x/>
      <x v="5"/>
      <x/>
      <x/>
      <x/>
    </i>
    <i r="4">
      <x v="7292"/>
      <x/>
      <x v="5"/>
      <x/>
      <x/>
      <x/>
    </i>
    <i r="4">
      <x v="7293"/>
      <x/>
      <x v="5"/>
      <x/>
      <x/>
      <x/>
    </i>
    <i r="4">
      <x v="7733"/>
      <x/>
      <x v="5"/>
      <x/>
      <x/>
      <x/>
    </i>
    <i r="4">
      <x v="7734"/>
      <x/>
      <x v="5"/>
      <x/>
      <x/>
      <x/>
    </i>
    <i r="4">
      <x v="7735"/>
      <x/>
      <x v="5"/>
      <x/>
      <x/>
      <x/>
    </i>
    <i r="4">
      <x v="7746"/>
      <x/>
      <x v="5"/>
      <x/>
      <x/>
      <x/>
    </i>
    <i r="3">
      <x v="3"/>
      <x v="7530"/>
      <x/>
      <x v="5"/>
      <x/>
      <x v="1"/>
      <x/>
    </i>
    <i r="2">
      <x v="1"/>
      <x/>
      <x v="7736"/>
      <x/>
      <x v="5"/>
      <x v="3"/>
      <x/>
      <x v="1"/>
    </i>
    <i r="4">
      <x v="7742"/>
      <x/>
      <x v="5"/>
      <x v="3"/>
      <x/>
      <x v="1"/>
    </i>
    <i r="1">
      <x v="3"/>
      <x/>
      <x v="1"/>
      <x v="7724"/>
      <x/>
      <x v="5"/>
      <x/>
      <x/>
      <x v="1"/>
    </i>
    <i r="3">
      <x v="2"/>
      <x v="7257"/>
      <x/>
      <x v="5"/>
      <x/>
      <x/>
      <x/>
    </i>
    <i r="3">
      <x v="3"/>
      <x v="6413"/>
      <x/>
      <x v="5"/>
      <x/>
      <x/>
      <x/>
    </i>
    <i r="2">
      <x v="1"/>
      <x/>
      <x v="7198"/>
      <x/>
      <x v="5"/>
      <x v="3"/>
      <x v="1"/>
      <x v="1"/>
    </i>
    <i r="3">
      <x v="1"/>
      <x v="7726"/>
      <x/>
      <x v="5"/>
      <x v="3"/>
      <x v="1"/>
      <x v="1"/>
    </i>
    <i r="3">
      <x v="3"/>
      <x v="6982"/>
      <x/>
      <x v="5"/>
      <x v="3"/>
      <x v="1"/>
      <x/>
    </i>
    <i r="4">
      <x v="7727"/>
      <x/>
      <x v="5"/>
      <x v="3"/>
      <x v="1"/>
      <x/>
    </i>
    <i>
      <x v="12"/>
      <x v="5"/>
      <x v="2"/>
      <x v="5"/>
      <x v="607"/>
      <x v="2"/>
      <x v="6"/>
      <x v="2"/>
      <x v="2"/>
      <x v="2"/>
    </i>
  </rowItems>
  <colFields count="1">
    <field x="-2"/>
  </colFields>
  <colItems count="2">
    <i>
      <x/>
    </i>
    <i i="1">
      <x v="1"/>
    </i>
  </colItems>
  <dataFields count="2">
    <dataField name="Contagem de Batch ID" fld="3" subtotal="count" baseField="6" baseItem="1"/>
    <dataField name="Soma de Valor R$" fld="17" baseField="6" baseItem="1" numFmtId="165"/>
  </dataFields>
  <formats count="1120">
    <format dxfId="13477">
      <pivotArea type="all" dataOnly="0" outline="0" fieldPosition="0"/>
    </format>
    <format dxfId="13476">
      <pivotArea outline="0" collapsedLevelsAreSubtotals="1" fieldPosition="0"/>
    </format>
    <format dxfId="13475">
      <pivotArea field="0" type="button" dataOnly="0" labelOnly="1" outline="0" axis="axisRow" fieldPosition="0"/>
    </format>
    <format dxfId="13474">
      <pivotArea field="24" type="button" dataOnly="0" labelOnly="1" outline="0" axis="axisRow" fieldPosition="1"/>
    </format>
    <format dxfId="13473">
      <pivotArea field="11" type="button" dataOnly="0" labelOnly="1" outline="0" axis="axisRow" fieldPosition="2"/>
    </format>
    <format dxfId="13472">
      <pivotArea field="9" type="button" dataOnly="0" labelOnly="1" outline="0" axis="axisRow" fieldPosition="3"/>
    </format>
    <format dxfId="13471">
      <pivotArea field="17" type="button" dataOnly="0" labelOnly="1" outline="0" axis="axisRow" fieldPosition="4"/>
    </format>
    <format dxfId="13470">
      <pivotArea field="18" type="button" dataOnly="0" labelOnly="1" outline="0" axis="axisRow" fieldPosition="5"/>
    </format>
    <format dxfId="13469">
      <pivotArea field="7" type="button" dataOnly="0" labelOnly="1" outline="0" axis="axisRow" fieldPosition="9"/>
    </format>
    <format dxfId="13468">
      <pivotArea dataOnly="0" labelOnly="1" outline="0" fieldPosition="0">
        <references count="1">
          <reference field="0" count="0"/>
        </references>
      </pivotArea>
    </format>
    <format dxfId="13467">
      <pivotArea dataOnly="0" labelOnly="1" outline="0" fieldPosition="0">
        <references count="2">
          <reference field="0" count="1" selected="0">
            <x v="0"/>
          </reference>
          <reference field="24" count="3">
            <x v="0"/>
            <x v="1"/>
            <x v="2"/>
          </reference>
        </references>
      </pivotArea>
    </format>
    <format dxfId="13466">
      <pivotArea dataOnly="0" labelOnly="1" outline="0" fieldPosition="0">
        <references count="2">
          <reference field="0" count="1" selected="0">
            <x v="1"/>
          </reference>
          <reference field="24" count="4">
            <x v="0"/>
            <x v="1"/>
            <x v="2"/>
            <x v="4"/>
          </reference>
        </references>
      </pivotArea>
    </format>
    <format dxfId="13465">
      <pivotArea dataOnly="0" labelOnly="1" outline="0" fieldPosition="0">
        <references count="2">
          <reference field="0" count="1" selected="0">
            <x v="2"/>
          </reference>
          <reference field="24" count="3">
            <x v="0"/>
            <x v="1"/>
            <x v="3"/>
          </reference>
        </references>
      </pivotArea>
    </format>
    <format dxfId="13464">
      <pivotArea dataOnly="0" labelOnly="1" outline="0" fieldPosition="0">
        <references count="2">
          <reference field="0" count="1" selected="0">
            <x v="3"/>
          </reference>
          <reference field="24" count="3">
            <x v="0"/>
            <x v="1"/>
            <x v="2"/>
          </reference>
        </references>
      </pivotArea>
    </format>
    <format dxfId="13463">
      <pivotArea dataOnly="0" labelOnly="1" outline="0" fieldPosition="0">
        <references count="2">
          <reference field="0" count="1" selected="0">
            <x v="4"/>
          </reference>
          <reference field="24" count="4">
            <x v="0"/>
            <x v="1"/>
            <x v="2"/>
            <x v="3"/>
          </reference>
        </references>
      </pivotArea>
    </format>
    <format dxfId="13462">
      <pivotArea dataOnly="0" labelOnly="1" outline="0" fieldPosition="0">
        <references count="2">
          <reference field="0" count="1" selected="0">
            <x v="5"/>
          </reference>
          <reference field="24" count="5">
            <x v="0"/>
            <x v="1"/>
            <x v="2"/>
            <x v="3"/>
            <x v="4"/>
          </reference>
        </references>
      </pivotArea>
    </format>
    <format dxfId="13461">
      <pivotArea dataOnly="0" labelOnly="1" outline="0" fieldPosition="0">
        <references count="2">
          <reference field="0" count="1" selected="0">
            <x v="6"/>
          </reference>
          <reference field="24" count="5">
            <x v="0"/>
            <x v="1"/>
            <x v="2"/>
            <x v="3"/>
            <x v="4"/>
          </reference>
        </references>
      </pivotArea>
    </format>
    <format dxfId="13460">
      <pivotArea dataOnly="0" labelOnly="1" outline="0" fieldPosition="0">
        <references count="2">
          <reference field="0" count="1" selected="0">
            <x v="7"/>
          </reference>
          <reference field="24" count="5">
            <x v="0"/>
            <x v="1"/>
            <x v="2"/>
            <x v="3"/>
            <x v="4"/>
          </reference>
        </references>
      </pivotArea>
    </format>
    <format dxfId="13459">
      <pivotArea dataOnly="0" labelOnly="1" outline="0" fieldPosition="0">
        <references count="2">
          <reference field="0" count="1" selected="0">
            <x v="8"/>
          </reference>
          <reference field="24" count="4">
            <x v="0"/>
            <x v="1"/>
            <x v="2"/>
            <x v="3"/>
          </reference>
        </references>
      </pivotArea>
    </format>
    <format dxfId="13458">
      <pivotArea dataOnly="0" labelOnly="1" outline="0" fieldPosition="0">
        <references count="2">
          <reference field="0" count="1" selected="0">
            <x v="9"/>
          </reference>
          <reference field="24" count="5">
            <x v="0"/>
            <x v="1"/>
            <x v="2"/>
            <x v="3"/>
            <x v="4"/>
          </reference>
        </references>
      </pivotArea>
    </format>
    <format dxfId="13457">
      <pivotArea dataOnly="0" labelOnly="1" outline="0" fieldPosition="0">
        <references count="2">
          <reference field="0" count="1" selected="0">
            <x v="10"/>
          </reference>
          <reference field="24" count="4">
            <x v="0"/>
            <x v="1"/>
            <x v="2"/>
            <x v="3"/>
          </reference>
        </references>
      </pivotArea>
    </format>
    <format dxfId="13456">
      <pivotArea dataOnly="0" labelOnly="1" outline="0" fieldPosition="0">
        <references count="2">
          <reference field="0" count="1" selected="0">
            <x v="11"/>
          </reference>
          <reference field="24" count="5">
            <x v="0"/>
            <x v="1"/>
            <x v="2"/>
            <x v="3"/>
            <x v="4"/>
          </reference>
        </references>
      </pivotArea>
    </format>
    <format dxfId="13455">
      <pivotArea dataOnly="0" labelOnly="1" outline="0" fieldPosition="0">
        <references count="2">
          <reference field="0" count="1" selected="0">
            <x v="12"/>
          </reference>
          <reference field="24" count="1">
            <x v="5"/>
          </reference>
        </references>
      </pivotArea>
    </format>
    <format dxfId="13454">
      <pivotArea dataOnly="0" labelOnly="1" outline="0" fieldPosition="0">
        <references count="3">
          <reference field="0" count="1" selected="0">
            <x v="0"/>
          </reference>
          <reference field="11" count="2">
            <x v="0"/>
            <x v="1"/>
          </reference>
          <reference field="24" count="1" selected="0">
            <x v="0"/>
          </reference>
        </references>
      </pivotArea>
    </format>
    <format dxfId="13453">
      <pivotArea dataOnly="0" labelOnly="1" outline="0" fieldPosition="0">
        <references count="3">
          <reference field="0" count="1" selected="0">
            <x v="0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52">
      <pivotArea dataOnly="0" labelOnly="1" outline="0" fieldPosition="0">
        <references count="3">
          <reference field="0" count="1" selected="0">
            <x v="1"/>
          </reference>
          <reference field="11" count="2">
            <x v="0"/>
            <x v="1"/>
          </reference>
          <reference field="24" count="1" selected="0">
            <x v="0"/>
          </reference>
        </references>
      </pivotArea>
    </format>
    <format dxfId="13451">
      <pivotArea dataOnly="0" labelOnly="1" outline="0" fieldPosition="0">
        <references count="3">
          <reference field="0" count="1" selected="0">
            <x v="1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50">
      <pivotArea dataOnly="0" labelOnly="1" outline="0" fieldPosition="0">
        <references count="3">
          <reference field="0" count="1" selected="0">
            <x v="1"/>
          </reference>
          <reference field="11" count="1">
            <x v="0"/>
          </reference>
          <reference field="24" count="1" selected="0">
            <x v="4"/>
          </reference>
        </references>
      </pivotArea>
    </format>
    <format dxfId="13449">
      <pivotArea dataOnly="0" labelOnly="1" outline="0" fieldPosition="0">
        <references count="3">
          <reference field="0" count="1" selected="0">
            <x v="2"/>
          </reference>
          <reference field="11" count="1">
            <x v="1"/>
          </reference>
          <reference field="24" count="1" selected="0">
            <x v="0"/>
          </reference>
        </references>
      </pivotArea>
    </format>
    <format dxfId="13448">
      <pivotArea dataOnly="0" labelOnly="1" outline="0" fieldPosition="0">
        <references count="3">
          <reference field="0" count="1" selected="0">
            <x v="3"/>
          </reference>
          <reference field="11" count="2">
            <x v="0"/>
            <x v="1"/>
          </reference>
          <reference field="24" count="1" selected="0">
            <x v="0"/>
          </reference>
        </references>
      </pivotArea>
    </format>
    <format dxfId="13447">
      <pivotArea dataOnly="0" labelOnly="1" outline="0" fieldPosition="0">
        <references count="3">
          <reference field="0" count="1" selected="0">
            <x v="3"/>
          </reference>
          <reference field="11" count="1">
            <x v="0"/>
          </reference>
          <reference field="24" count="1" selected="0">
            <x v="1"/>
          </reference>
        </references>
      </pivotArea>
    </format>
    <format dxfId="13446">
      <pivotArea dataOnly="0" labelOnly="1" outline="0" fieldPosition="0">
        <references count="3">
          <reference field="0" count="1" selected="0">
            <x v="3"/>
          </reference>
          <reference field="11" count="1">
            <x v="1"/>
          </reference>
          <reference field="24" count="1" selected="0">
            <x v="2"/>
          </reference>
        </references>
      </pivotArea>
    </format>
    <format dxfId="13445">
      <pivotArea dataOnly="0" labelOnly="1" outline="0" fieldPosition="0">
        <references count="3">
          <reference field="0" count="1" selected="0">
            <x v="4"/>
          </reference>
          <reference field="11" count="2">
            <x v="0"/>
            <x v="1"/>
          </reference>
          <reference field="24" count="1" selected="0">
            <x v="0"/>
          </reference>
        </references>
      </pivotArea>
    </format>
    <format dxfId="13444">
      <pivotArea dataOnly="0" labelOnly="1" outline="0" fieldPosition="0">
        <references count="3">
          <reference field="0" count="1" selected="0">
            <x v="4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43">
      <pivotArea dataOnly="0" labelOnly="1" outline="0" fieldPosition="0">
        <references count="3">
          <reference field="0" count="1" selected="0">
            <x v="4"/>
          </reference>
          <reference field="11" count="2">
            <x v="0"/>
            <x v="1"/>
          </reference>
          <reference field="24" count="1" selected="0">
            <x v="2"/>
          </reference>
        </references>
      </pivotArea>
    </format>
    <format dxfId="13442">
      <pivotArea dataOnly="0" labelOnly="1" outline="0" fieldPosition="0">
        <references count="3">
          <reference field="0" count="1" selected="0">
            <x v="5"/>
          </reference>
          <reference field="11" count="2">
            <x v="0"/>
            <x v="1"/>
          </reference>
          <reference field="24" count="1" selected="0">
            <x v="0"/>
          </reference>
        </references>
      </pivotArea>
    </format>
    <format dxfId="13441">
      <pivotArea dataOnly="0" labelOnly="1" outline="0" fieldPosition="0">
        <references count="3">
          <reference field="0" count="1" selected="0">
            <x v="5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40">
      <pivotArea dataOnly="0" labelOnly="1" outline="0" fieldPosition="0">
        <references count="3">
          <reference field="0" count="1" selected="0">
            <x v="6"/>
          </reference>
          <reference field="11" count="2">
            <x v="0"/>
            <x v="1"/>
          </reference>
          <reference field="24" count="1" selected="0">
            <x v="0"/>
          </reference>
        </references>
      </pivotArea>
    </format>
    <format dxfId="13439">
      <pivotArea dataOnly="0" labelOnly="1" outline="0" fieldPosition="0">
        <references count="3">
          <reference field="0" count="1" selected="0">
            <x v="6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38">
      <pivotArea dataOnly="0" labelOnly="1" outline="0" fieldPosition="0">
        <references count="3">
          <reference field="0" count="1" selected="0">
            <x v="6"/>
          </reference>
          <reference field="11" count="2">
            <x v="0"/>
            <x v="1"/>
          </reference>
          <reference field="24" count="1" selected="0">
            <x v="2"/>
          </reference>
        </references>
      </pivotArea>
    </format>
    <format dxfId="13437">
      <pivotArea dataOnly="0" labelOnly="1" outline="0" fieldPosition="0">
        <references count="3">
          <reference field="0" count="1" selected="0">
            <x v="6"/>
          </reference>
          <reference field="11" count="2">
            <x v="0"/>
            <x v="1"/>
          </reference>
          <reference field="24" count="1" selected="0">
            <x v="3"/>
          </reference>
        </references>
      </pivotArea>
    </format>
    <format dxfId="13436">
      <pivotArea dataOnly="0" labelOnly="1" outline="0" fieldPosition="0">
        <references count="3">
          <reference field="0" count="1" selected="0">
            <x v="6"/>
          </reference>
          <reference field="11" count="2">
            <x v="0"/>
            <x v="1"/>
          </reference>
          <reference field="24" count="1" selected="0">
            <x v="4"/>
          </reference>
        </references>
      </pivotArea>
    </format>
    <format dxfId="13435">
      <pivotArea dataOnly="0" labelOnly="1" outline="0" fieldPosition="0">
        <references count="3">
          <reference field="0" count="1" selected="0">
            <x v="7"/>
          </reference>
          <reference field="11" count="2">
            <x v="0"/>
            <x v="1"/>
          </reference>
          <reference field="24" count="1" selected="0">
            <x v="0"/>
          </reference>
        </references>
      </pivotArea>
    </format>
    <format dxfId="13434">
      <pivotArea dataOnly="0" labelOnly="1" outline="0" fieldPosition="0">
        <references count="3">
          <reference field="0" count="1" selected="0">
            <x v="7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33">
      <pivotArea dataOnly="0" labelOnly="1" outline="0" fieldPosition="0">
        <references count="3">
          <reference field="0" count="1" selected="0">
            <x v="7"/>
          </reference>
          <reference field="11" count="2">
            <x v="0"/>
            <x v="1"/>
          </reference>
          <reference field="24" count="1" selected="0">
            <x v="2"/>
          </reference>
        </references>
      </pivotArea>
    </format>
    <format dxfId="13432">
      <pivotArea dataOnly="0" labelOnly="1" outline="0" fieldPosition="0">
        <references count="3">
          <reference field="0" count="1" selected="0">
            <x v="7"/>
          </reference>
          <reference field="11" count="2">
            <x v="0"/>
            <x v="1"/>
          </reference>
          <reference field="24" count="1" selected="0">
            <x v="3"/>
          </reference>
        </references>
      </pivotArea>
    </format>
    <format dxfId="13431">
      <pivotArea dataOnly="0" labelOnly="1" outline="0" fieldPosition="0">
        <references count="3">
          <reference field="0" count="1" selected="0">
            <x v="7"/>
          </reference>
          <reference field="11" count="2">
            <x v="0"/>
            <x v="1"/>
          </reference>
          <reference field="24" count="1" selected="0">
            <x v="4"/>
          </reference>
        </references>
      </pivotArea>
    </format>
    <format dxfId="13430">
      <pivotArea dataOnly="0" labelOnly="1" outline="0" fieldPosition="0">
        <references count="3">
          <reference field="0" count="1" selected="0">
            <x v="8"/>
          </reference>
          <reference field="11" count="2">
            <x v="0"/>
            <x v="1"/>
          </reference>
          <reference field="24" count="1" selected="0">
            <x v="0"/>
          </reference>
        </references>
      </pivotArea>
    </format>
    <format dxfId="13429">
      <pivotArea dataOnly="0" labelOnly="1" outline="0" fieldPosition="0">
        <references count="3">
          <reference field="0" count="1" selected="0">
            <x v="8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28">
      <pivotArea dataOnly="0" labelOnly="1" outline="0" fieldPosition="0">
        <references count="3">
          <reference field="0" count="1" selected="0">
            <x v="8"/>
          </reference>
          <reference field="11" count="2">
            <x v="0"/>
            <x v="1"/>
          </reference>
          <reference field="24" count="1" selected="0">
            <x v="2"/>
          </reference>
        </references>
      </pivotArea>
    </format>
    <format dxfId="13427">
      <pivotArea dataOnly="0" labelOnly="1" outline="0" fieldPosition="0">
        <references count="3">
          <reference field="0" count="1" selected="0">
            <x v="8"/>
          </reference>
          <reference field="11" count="1">
            <x v="0"/>
          </reference>
          <reference field="24" count="1" selected="0">
            <x v="3"/>
          </reference>
        </references>
      </pivotArea>
    </format>
    <format dxfId="13426">
      <pivotArea dataOnly="0" labelOnly="1" outline="0" fieldPosition="0">
        <references count="3">
          <reference field="0" count="1" selected="0">
            <x v="9"/>
          </reference>
          <reference field="11" count="1">
            <x v="1"/>
          </reference>
          <reference field="24" count="1" selected="0">
            <x v="0"/>
          </reference>
        </references>
      </pivotArea>
    </format>
    <format dxfId="13425">
      <pivotArea dataOnly="0" labelOnly="1" outline="0" fieldPosition="0">
        <references count="3">
          <reference field="0" count="1" selected="0">
            <x v="9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24">
      <pivotArea dataOnly="0" labelOnly="1" outline="0" fieldPosition="0">
        <references count="3">
          <reference field="0" count="1" selected="0">
            <x v="9"/>
          </reference>
          <reference field="11" count="2">
            <x v="0"/>
            <x v="1"/>
          </reference>
          <reference field="24" count="1" selected="0">
            <x v="2"/>
          </reference>
        </references>
      </pivotArea>
    </format>
    <format dxfId="13423">
      <pivotArea dataOnly="0" labelOnly="1" outline="0" fieldPosition="0">
        <references count="3">
          <reference field="0" count="1" selected="0">
            <x v="9"/>
          </reference>
          <reference field="11" count="2">
            <x v="0"/>
            <x v="1"/>
          </reference>
          <reference field="24" count="1" selected="0">
            <x v="3"/>
          </reference>
        </references>
      </pivotArea>
    </format>
    <format dxfId="13422">
      <pivotArea dataOnly="0" labelOnly="1" outline="0" fieldPosition="0">
        <references count="3">
          <reference field="0" count="1" selected="0">
            <x v="9"/>
          </reference>
          <reference field="11" count="1">
            <x v="0"/>
          </reference>
          <reference field="24" count="1" selected="0">
            <x v="4"/>
          </reference>
        </references>
      </pivotArea>
    </format>
    <format dxfId="13421">
      <pivotArea dataOnly="0" labelOnly="1" outline="0" fieldPosition="0">
        <references count="3">
          <reference field="0" count="1" selected="0">
            <x v="10"/>
          </reference>
          <reference field="11" count="1">
            <x v="1"/>
          </reference>
          <reference field="24" count="1" selected="0">
            <x v="0"/>
          </reference>
        </references>
      </pivotArea>
    </format>
    <format dxfId="13420">
      <pivotArea dataOnly="0" labelOnly="1" outline="0" fieldPosition="0">
        <references count="3">
          <reference field="0" count="1" selected="0">
            <x v="10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19">
      <pivotArea dataOnly="0" labelOnly="1" outline="0" fieldPosition="0">
        <references count="3">
          <reference field="0" count="1" selected="0">
            <x v="10"/>
          </reference>
          <reference field="11" count="2">
            <x v="0"/>
            <x v="1"/>
          </reference>
          <reference field="24" count="1" selected="0">
            <x v="2"/>
          </reference>
        </references>
      </pivotArea>
    </format>
    <format dxfId="13418">
      <pivotArea dataOnly="0" labelOnly="1" outline="0" fieldPosition="0">
        <references count="3">
          <reference field="0" count="1" selected="0">
            <x v="10"/>
          </reference>
          <reference field="11" count="2">
            <x v="0"/>
            <x v="1"/>
          </reference>
          <reference field="24" count="1" selected="0">
            <x v="3"/>
          </reference>
        </references>
      </pivotArea>
    </format>
    <format dxfId="13417">
      <pivotArea dataOnly="0" labelOnly="1" outline="0" fieldPosition="0">
        <references count="3">
          <reference field="0" count="1" selected="0">
            <x v="11"/>
          </reference>
          <reference field="11" count="2">
            <x v="0"/>
            <x v="1"/>
          </reference>
          <reference field="24" count="1" selected="0">
            <x v="0"/>
          </reference>
        </references>
      </pivotArea>
    </format>
    <format dxfId="13416">
      <pivotArea dataOnly="0" labelOnly="1" outline="0" fieldPosition="0">
        <references count="3">
          <reference field="0" count="1" selected="0">
            <x v="11"/>
          </reference>
          <reference field="11" count="2">
            <x v="0"/>
            <x v="1"/>
          </reference>
          <reference field="24" count="1" selected="0">
            <x v="1"/>
          </reference>
        </references>
      </pivotArea>
    </format>
    <format dxfId="13415">
      <pivotArea dataOnly="0" labelOnly="1" outline="0" fieldPosition="0">
        <references count="3">
          <reference field="0" count="1" selected="0">
            <x v="11"/>
          </reference>
          <reference field="11" count="2">
            <x v="0"/>
            <x v="1"/>
          </reference>
          <reference field="24" count="1" selected="0">
            <x v="2"/>
          </reference>
        </references>
      </pivotArea>
    </format>
    <format dxfId="13414">
      <pivotArea dataOnly="0" labelOnly="1" outline="0" fieldPosition="0">
        <references count="3">
          <reference field="0" count="1" selected="0">
            <x v="11"/>
          </reference>
          <reference field="11" count="2">
            <x v="0"/>
            <x v="1"/>
          </reference>
          <reference field="24" count="1" selected="0">
            <x v="3"/>
          </reference>
        </references>
      </pivotArea>
    </format>
    <format dxfId="13413">
      <pivotArea dataOnly="0" labelOnly="1" outline="0" fieldPosition="0">
        <references count="3">
          <reference field="0" count="1" selected="0">
            <x v="11"/>
          </reference>
          <reference field="11" count="2">
            <x v="0"/>
            <x v="1"/>
          </reference>
          <reference field="24" count="1" selected="0">
            <x v="4"/>
          </reference>
        </references>
      </pivotArea>
    </format>
    <format dxfId="13412">
      <pivotArea dataOnly="0" labelOnly="1" outline="0" fieldPosition="0">
        <references count="3">
          <reference field="0" count="1" selected="0">
            <x v="12"/>
          </reference>
          <reference field="11" count="1">
            <x v="2"/>
          </reference>
          <reference field="24" count="1" selected="0">
            <x v="5"/>
          </reference>
        </references>
      </pivotArea>
    </format>
    <format dxfId="13411">
      <pivotArea dataOnly="0" labelOnly="1" outline="0" fieldPosition="0">
        <references count="4">
          <reference field="0" count="1" selected="0">
            <x v="0"/>
          </reference>
          <reference field="9" count="3">
            <x v="1"/>
            <x v="2"/>
            <x v="4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410">
      <pivotArea dataOnly="0" labelOnly="1" outline="0" fieldPosition="0">
        <references count="4">
          <reference field="0" count="1" selected="0">
            <x v="0"/>
          </reference>
          <reference field="9" count="3">
            <x v="0"/>
            <x v="1"/>
            <x v="2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409">
      <pivotArea dataOnly="0" labelOnly="1" outline="0" fieldPosition="0">
        <references count="4">
          <reference field="0" count="1" selected="0">
            <x v="0"/>
          </reference>
          <reference field="9" count="2">
            <x v="0"/>
            <x v="2"/>
          </reference>
          <reference field="11" count="1" selected="0">
            <x v="1"/>
          </reference>
          <reference field="24" count="1" selected="0">
            <x v="1"/>
          </reference>
        </references>
      </pivotArea>
    </format>
    <format dxfId="13408">
      <pivotArea dataOnly="0" labelOnly="1" outline="0" fieldPosition="0">
        <references count="4">
          <reference field="0" count="1" selected="0">
            <x v="1"/>
          </reference>
          <reference field="9" count="1">
            <x v="3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407">
      <pivotArea dataOnly="0" labelOnly="1" outline="0" fieldPosition="0">
        <references count="4">
          <reference field="0" count="1" selected="0">
            <x v="1"/>
          </reference>
          <reference field="9" count="1">
            <x v="2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406">
      <pivotArea dataOnly="0" labelOnly="1" outline="0" fieldPosition="0">
        <references count="4">
          <reference field="0" count="1" selected="0">
            <x v="1"/>
          </reference>
          <reference field="9" count="2">
            <x v="1"/>
            <x v="2"/>
          </reference>
          <reference field="11" count="1" selected="0">
            <x v="0"/>
          </reference>
          <reference field="24" count="1" selected="0">
            <x v="1"/>
          </reference>
        </references>
      </pivotArea>
    </format>
    <format dxfId="13405">
      <pivotArea dataOnly="0" labelOnly="1" outline="0" fieldPosition="0">
        <references count="4">
          <reference field="0" count="1" selected="0">
            <x v="1"/>
          </reference>
          <reference field="9" count="2">
            <x v="0"/>
            <x v="2"/>
          </reference>
          <reference field="11" count="1" selected="0">
            <x v="1"/>
          </reference>
          <reference field="24" count="1" selected="0">
            <x v="2"/>
          </reference>
        </references>
      </pivotArea>
    </format>
    <format dxfId="13404">
      <pivotArea dataOnly="0" labelOnly="1" outline="0" fieldPosition="0">
        <references count="4">
          <reference field="0" count="1" selected="0">
            <x v="2"/>
          </reference>
          <reference field="9" count="2">
            <x v="1"/>
            <x v="2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403">
      <pivotArea dataOnly="0" labelOnly="1" outline="0" fieldPosition="0">
        <references count="4">
          <reference field="0" count="1" selected="0">
            <x v="2"/>
          </reference>
          <reference field="9" count="4">
            <x v="0"/>
            <x v="1"/>
            <x v="2"/>
            <x v="3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402">
      <pivotArea dataOnly="0" labelOnly="1" outline="0" fieldPosition="0">
        <references count="4">
          <reference field="0" count="1" selected="0">
            <x v="2"/>
          </reference>
          <reference field="9" count="1">
            <x v="2"/>
          </reference>
          <reference field="11" count="1" selected="0">
            <x v="1"/>
          </reference>
          <reference field="24" count="1" selected="0">
            <x v="1"/>
          </reference>
        </references>
      </pivotArea>
    </format>
    <format dxfId="13401">
      <pivotArea dataOnly="0" labelOnly="1" outline="0" fieldPosition="0">
        <references count="4">
          <reference field="0" count="1" selected="0">
            <x v="3"/>
          </reference>
          <reference field="9" count="1">
            <x v="3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400">
      <pivotArea dataOnly="0" labelOnly="1" outline="0" fieldPosition="0">
        <references count="4">
          <reference field="0" count="1" selected="0">
            <x v="3"/>
          </reference>
          <reference field="9" count="3">
            <x v="0"/>
            <x v="1"/>
            <x v="2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399">
      <pivotArea dataOnly="0" labelOnly="1" outline="0" fieldPosition="0">
        <references count="4">
          <reference field="0" count="1" selected="0">
            <x v="4"/>
          </reference>
          <reference field="9" count="2">
            <x v="1"/>
            <x v="2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398">
      <pivotArea dataOnly="0" labelOnly="1" outline="0" fieldPosition="0">
        <references count="4">
          <reference field="0" count="1" selected="0">
            <x v="4"/>
          </reference>
          <reference field="9" count="2">
            <x v="1"/>
            <x v="2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397">
      <pivotArea dataOnly="0" labelOnly="1" outline="0" fieldPosition="0">
        <references count="4">
          <reference field="0" count="1" selected="0">
            <x v="4"/>
          </reference>
          <reference field="9" count="1">
            <x v="1"/>
          </reference>
          <reference field="11" count="1" selected="0">
            <x v="0"/>
          </reference>
          <reference field="24" count="1" selected="0">
            <x v="2"/>
          </reference>
        </references>
      </pivotArea>
    </format>
    <format dxfId="13396">
      <pivotArea dataOnly="0" labelOnly="1" outline="0" fieldPosition="0">
        <references count="4">
          <reference field="0" count="1" selected="0">
            <x v="4"/>
          </reference>
          <reference field="9" count="1">
            <x v="2"/>
          </reference>
          <reference field="11" count="1" selected="0">
            <x v="1"/>
          </reference>
          <reference field="24" count="1" selected="0">
            <x v="2"/>
          </reference>
        </references>
      </pivotArea>
    </format>
    <format dxfId="13395">
      <pivotArea dataOnly="0" labelOnly="1" outline="0" fieldPosition="0">
        <references count="4">
          <reference field="0" count="1" selected="0">
            <x v="5"/>
          </reference>
          <reference field="9" count="2">
            <x v="3"/>
            <x v="4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394">
      <pivotArea dataOnly="0" labelOnly="1" outline="0" fieldPosition="0">
        <references count="4">
          <reference field="0" count="1" selected="0">
            <x v="5"/>
          </reference>
          <reference field="9" count="3">
            <x v="0"/>
            <x v="2"/>
            <x v="3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393">
      <pivotArea dataOnly="0" labelOnly="1" outline="0" fieldPosition="0">
        <references count="4">
          <reference field="0" count="1" selected="0">
            <x v="5"/>
          </reference>
          <reference field="9" count="1">
            <x v="2"/>
          </reference>
          <reference field="11" count="1" selected="0">
            <x v="0"/>
          </reference>
          <reference field="24" count="1" selected="0">
            <x v="1"/>
          </reference>
        </references>
      </pivotArea>
    </format>
    <format dxfId="13392">
      <pivotArea dataOnly="0" labelOnly="1" outline="0" fieldPosition="0">
        <references count="4">
          <reference field="0" count="1" selected="0">
            <x v="5"/>
          </reference>
          <reference field="9" count="2">
            <x v="0"/>
            <x v="2"/>
          </reference>
          <reference field="11" count="1" selected="0">
            <x v="1"/>
          </reference>
          <reference field="24" count="1" selected="0">
            <x v="1"/>
          </reference>
        </references>
      </pivotArea>
    </format>
    <format dxfId="13391">
      <pivotArea dataOnly="0" labelOnly="1" outline="0" fieldPosition="0">
        <references count="4">
          <reference field="0" count="1" selected="0">
            <x v="5"/>
          </reference>
          <reference field="9" count="1">
            <x v="1"/>
          </reference>
          <reference field="11" count="1" selected="0">
            <x v="1"/>
          </reference>
          <reference field="24" count="1" selected="0">
            <x v="4"/>
          </reference>
        </references>
      </pivotArea>
    </format>
    <format dxfId="13390">
      <pivotArea dataOnly="0" labelOnly="1" outline="0" fieldPosition="0">
        <references count="4">
          <reference field="0" count="1" selected="0">
            <x v="6"/>
          </reference>
          <reference field="9" count="2">
            <x v="2"/>
            <x v="3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389">
      <pivotArea dataOnly="0" labelOnly="1" outline="0" fieldPosition="0">
        <references count="4">
          <reference field="0" count="1" selected="0">
            <x v="6"/>
          </reference>
          <reference field="9" count="4">
            <x v="0"/>
            <x v="1"/>
            <x v="2"/>
            <x v="3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388">
      <pivotArea dataOnly="0" labelOnly="1" outline="0" fieldPosition="0">
        <references count="4">
          <reference field="0" count="1" selected="0">
            <x v="6"/>
          </reference>
          <reference field="9" count="3">
            <x v="1"/>
            <x v="2"/>
            <x v="3"/>
          </reference>
          <reference field="11" count="1" selected="0">
            <x v="0"/>
          </reference>
          <reference field="24" count="1" selected="0">
            <x v="1"/>
          </reference>
        </references>
      </pivotArea>
    </format>
    <format dxfId="13387">
      <pivotArea dataOnly="0" labelOnly="1" outline="0" fieldPosition="0">
        <references count="4">
          <reference field="0" count="1" selected="0">
            <x v="6"/>
          </reference>
          <reference field="9" count="1">
            <x v="0"/>
          </reference>
          <reference field="11" count="1" selected="0">
            <x v="1"/>
          </reference>
          <reference field="24" count="1" selected="0">
            <x v="1"/>
          </reference>
        </references>
      </pivotArea>
    </format>
    <format dxfId="13386">
      <pivotArea dataOnly="0" labelOnly="1" outline="0" fieldPosition="0">
        <references count="4">
          <reference field="0" count="1" selected="0">
            <x v="6"/>
          </reference>
          <reference field="9" count="2">
            <x v="1"/>
            <x v="2"/>
          </reference>
          <reference field="11" count="1" selected="0">
            <x v="0"/>
          </reference>
          <reference field="24" count="1" selected="0">
            <x v="2"/>
          </reference>
        </references>
      </pivotArea>
    </format>
    <format dxfId="13385">
      <pivotArea dataOnly="0" labelOnly="1" outline="0" fieldPosition="0">
        <references count="4">
          <reference field="0" count="1" selected="0">
            <x v="6"/>
          </reference>
          <reference field="9" count="2">
            <x v="0"/>
            <x v="1"/>
          </reference>
          <reference field="11" count="1" selected="0">
            <x v="1"/>
          </reference>
          <reference field="24" count="1" selected="0">
            <x v="2"/>
          </reference>
        </references>
      </pivotArea>
    </format>
    <format dxfId="13384">
      <pivotArea dataOnly="0" labelOnly="1" outline="0" fieldPosition="0">
        <references count="4">
          <reference field="0" count="1" selected="0">
            <x v="6"/>
          </reference>
          <reference field="9" count="3">
            <x v="2"/>
            <x v="3"/>
            <x v="4"/>
          </reference>
          <reference field="11" count="1" selected="0">
            <x v="0"/>
          </reference>
          <reference field="24" count="1" selected="0">
            <x v="3"/>
          </reference>
        </references>
      </pivotArea>
    </format>
    <format dxfId="13383">
      <pivotArea dataOnly="0" labelOnly="1" outline="0" fieldPosition="0">
        <references count="4">
          <reference field="0" count="1" selected="0">
            <x v="6"/>
          </reference>
          <reference field="9" count="3">
            <x v="0"/>
            <x v="1"/>
            <x v="2"/>
          </reference>
          <reference field="11" count="1" selected="0">
            <x v="1"/>
          </reference>
          <reference field="24" count="1" selected="0">
            <x v="3"/>
          </reference>
        </references>
      </pivotArea>
    </format>
    <format dxfId="13382">
      <pivotArea dataOnly="0" labelOnly="1" outline="0" fieldPosition="0">
        <references count="4">
          <reference field="0" count="1" selected="0">
            <x v="6"/>
          </reference>
          <reference field="9" count="2">
            <x v="3"/>
            <x v="4"/>
          </reference>
          <reference field="11" count="1" selected="0">
            <x v="0"/>
          </reference>
          <reference field="24" count="1" selected="0">
            <x v="4"/>
          </reference>
        </references>
      </pivotArea>
    </format>
    <format dxfId="13381">
      <pivotArea dataOnly="0" labelOnly="1" outline="0" fieldPosition="0">
        <references count="4">
          <reference field="0" count="1" selected="0">
            <x v="6"/>
          </reference>
          <reference field="9" count="3">
            <x v="0"/>
            <x v="1"/>
            <x v="3"/>
          </reference>
          <reference field="11" count="1" selected="0">
            <x v="1"/>
          </reference>
          <reference field="24" count="1" selected="0">
            <x v="4"/>
          </reference>
        </references>
      </pivotArea>
    </format>
    <format dxfId="13380">
      <pivotArea dataOnly="0" labelOnly="1" outline="0" fieldPosition="0">
        <references count="4">
          <reference field="0" count="1" selected="0">
            <x v="7"/>
          </reference>
          <reference field="9" count="4">
            <x v="1"/>
            <x v="2"/>
            <x v="3"/>
            <x v="4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379">
      <pivotArea dataOnly="0" labelOnly="1" outline="0" fieldPosition="0">
        <references count="4">
          <reference field="0" count="1" selected="0">
            <x v="7"/>
          </reference>
          <reference field="9" count="4">
            <x v="0"/>
            <x v="2"/>
            <x v="3"/>
            <x v="4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378">
      <pivotArea dataOnly="0" labelOnly="1" outline="0" fieldPosition="0">
        <references count="4">
          <reference field="0" count="1" selected="0">
            <x v="7"/>
          </reference>
          <reference field="9" count="3">
            <x v="1"/>
            <x v="2"/>
            <x v="4"/>
          </reference>
          <reference field="11" count="1" selected="0">
            <x v="0"/>
          </reference>
          <reference field="24" count="1" selected="0">
            <x v="1"/>
          </reference>
        </references>
      </pivotArea>
    </format>
    <format dxfId="13377">
      <pivotArea dataOnly="0" labelOnly="1" outline="0" fieldPosition="0">
        <references count="4">
          <reference field="0" count="1" selected="0">
            <x v="7"/>
          </reference>
          <reference field="9" count="1">
            <x v="2"/>
          </reference>
          <reference field="11" count="1" selected="0">
            <x v="1"/>
          </reference>
          <reference field="24" count="1" selected="0">
            <x v="1"/>
          </reference>
        </references>
      </pivotArea>
    </format>
    <format dxfId="13376">
      <pivotArea dataOnly="0" labelOnly="1" outline="0" fieldPosition="0">
        <references count="4">
          <reference field="0" count="1" selected="0">
            <x v="7"/>
          </reference>
          <reference field="9" count="4">
            <x v="1"/>
            <x v="2"/>
            <x v="3"/>
            <x v="4"/>
          </reference>
          <reference field="11" count="1" selected="0">
            <x v="0"/>
          </reference>
          <reference field="24" count="1" selected="0">
            <x v="2"/>
          </reference>
        </references>
      </pivotArea>
    </format>
    <format dxfId="13375">
      <pivotArea dataOnly="0" labelOnly="1" outline="0" fieldPosition="0">
        <references count="4">
          <reference field="0" count="1" selected="0">
            <x v="7"/>
          </reference>
          <reference field="9" count="3">
            <x v="0"/>
            <x v="1"/>
            <x v="2"/>
          </reference>
          <reference field="11" count="1" selected="0">
            <x v="1"/>
          </reference>
          <reference field="24" count="1" selected="0">
            <x v="2"/>
          </reference>
        </references>
      </pivotArea>
    </format>
    <format dxfId="13374">
      <pivotArea dataOnly="0" labelOnly="1" outline="0" fieldPosition="0">
        <references count="4">
          <reference field="0" count="1" selected="0">
            <x v="7"/>
          </reference>
          <reference field="9" count="4">
            <x v="1"/>
            <x v="2"/>
            <x v="3"/>
            <x v="4"/>
          </reference>
          <reference field="11" count="1" selected="0">
            <x v="0"/>
          </reference>
          <reference field="24" count="1" selected="0">
            <x v="3"/>
          </reference>
        </references>
      </pivotArea>
    </format>
    <format dxfId="13373">
      <pivotArea dataOnly="0" labelOnly="1" outline="0" fieldPosition="0">
        <references count="4">
          <reference field="0" count="1" selected="0">
            <x v="7"/>
          </reference>
          <reference field="9" count="5">
            <x v="0"/>
            <x v="1"/>
            <x v="2"/>
            <x v="3"/>
            <x v="4"/>
          </reference>
          <reference field="11" count="1" selected="0">
            <x v="1"/>
          </reference>
          <reference field="24" count="1" selected="0">
            <x v="3"/>
          </reference>
        </references>
      </pivotArea>
    </format>
    <format dxfId="13372">
      <pivotArea dataOnly="0" labelOnly="1" outline="0" fieldPosition="0">
        <references count="4">
          <reference field="0" count="1" selected="0">
            <x v="7"/>
          </reference>
          <reference field="9" count="3">
            <x v="1"/>
            <x v="2"/>
            <x v="3"/>
          </reference>
          <reference field="11" count="1" selected="0">
            <x v="0"/>
          </reference>
          <reference field="24" count="1" selected="0">
            <x v="4"/>
          </reference>
        </references>
      </pivotArea>
    </format>
    <format dxfId="13371">
      <pivotArea dataOnly="0" labelOnly="1" outline="0" fieldPosition="0">
        <references count="4">
          <reference field="0" count="1" selected="0">
            <x v="7"/>
          </reference>
          <reference field="9" count="3">
            <x v="0"/>
            <x v="1"/>
            <x v="3"/>
          </reference>
          <reference field="11" count="1" selected="0">
            <x v="1"/>
          </reference>
          <reference field="24" count="1" selected="0">
            <x v="4"/>
          </reference>
        </references>
      </pivotArea>
    </format>
    <format dxfId="13370">
      <pivotArea dataOnly="0" labelOnly="1" outline="0" fieldPosition="0">
        <references count="4">
          <reference field="0" count="1" selected="0">
            <x v="8"/>
          </reference>
          <reference field="9" count="3">
            <x v="1"/>
            <x v="2"/>
            <x v="3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369">
      <pivotArea dataOnly="0" labelOnly="1" outline="0" fieldPosition="0">
        <references count="4">
          <reference field="0" count="1" selected="0">
            <x v="8"/>
          </reference>
          <reference field="9" count="3">
            <x v="0"/>
            <x v="1"/>
            <x v="2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368">
      <pivotArea dataOnly="0" labelOnly="1" outline="0" fieldPosition="0">
        <references count="4">
          <reference field="0" count="1" selected="0">
            <x v="8"/>
          </reference>
          <reference field="9" count="4">
            <x v="1"/>
            <x v="2"/>
            <x v="3"/>
            <x v="4"/>
          </reference>
          <reference field="11" count="1" selected="0">
            <x v="0"/>
          </reference>
          <reference field="24" count="1" selected="0">
            <x v="1"/>
          </reference>
        </references>
      </pivotArea>
    </format>
    <format dxfId="13367">
      <pivotArea dataOnly="0" labelOnly="1" outline="0" fieldPosition="0">
        <references count="4">
          <reference field="0" count="1" selected="0">
            <x v="8"/>
          </reference>
          <reference field="9" count="3">
            <x v="0"/>
            <x v="2"/>
            <x v="3"/>
          </reference>
          <reference field="11" count="1" selected="0">
            <x v="1"/>
          </reference>
          <reference field="24" count="1" selected="0">
            <x v="1"/>
          </reference>
        </references>
      </pivotArea>
    </format>
    <format dxfId="13366">
      <pivotArea dataOnly="0" labelOnly="1" outline="0" fieldPosition="0">
        <references count="4">
          <reference field="0" count="1" selected="0">
            <x v="8"/>
          </reference>
          <reference field="9" count="3">
            <x v="1"/>
            <x v="2"/>
            <x v="3"/>
          </reference>
          <reference field="11" count="1" selected="0">
            <x v="0"/>
          </reference>
          <reference field="24" count="1" selected="0">
            <x v="2"/>
          </reference>
        </references>
      </pivotArea>
    </format>
    <format dxfId="13365">
      <pivotArea dataOnly="0" labelOnly="1" outline="0" fieldPosition="0">
        <references count="4">
          <reference field="0" count="1" selected="0">
            <x v="8"/>
          </reference>
          <reference field="9" count="3">
            <x v="1"/>
            <x v="2"/>
            <x v="3"/>
          </reference>
          <reference field="11" count="1" selected="0">
            <x v="1"/>
          </reference>
          <reference field="24" count="1" selected="0">
            <x v="2"/>
          </reference>
        </references>
      </pivotArea>
    </format>
    <format dxfId="13364">
      <pivotArea dataOnly="0" labelOnly="1" outline="0" fieldPosition="0">
        <references count="4">
          <reference field="0" count="1" selected="0">
            <x v="8"/>
          </reference>
          <reference field="9" count="4">
            <x v="1"/>
            <x v="2"/>
            <x v="3"/>
            <x v="4"/>
          </reference>
          <reference field="11" count="1" selected="0">
            <x v="0"/>
          </reference>
          <reference field="24" count="1" selected="0">
            <x v="3"/>
          </reference>
        </references>
      </pivotArea>
    </format>
    <format dxfId="13363">
      <pivotArea dataOnly="0" labelOnly="1" outline="0" fieldPosition="0">
        <references count="4">
          <reference field="0" count="1" selected="0">
            <x v="9"/>
          </reference>
          <reference field="9" count="2">
            <x v="1"/>
            <x v="2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362">
      <pivotArea dataOnly="0" labelOnly="1" outline="0" fieldPosition="0">
        <references count="4">
          <reference field="0" count="1" selected="0">
            <x v="9"/>
          </reference>
          <reference field="9" count="3">
            <x v="0"/>
            <x v="1"/>
            <x v="2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361">
      <pivotArea dataOnly="0" labelOnly="1" outline="0" fieldPosition="0">
        <references count="4">
          <reference field="0" count="1" selected="0">
            <x v="9"/>
          </reference>
          <reference field="9" count="3">
            <x v="1"/>
            <x v="2"/>
            <x v="3"/>
          </reference>
          <reference field="11" count="1" selected="0">
            <x v="0"/>
          </reference>
          <reference field="24" count="1" selected="0">
            <x v="1"/>
          </reference>
        </references>
      </pivotArea>
    </format>
    <format dxfId="13360">
      <pivotArea dataOnly="0" labelOnly="1" outline="0" fieldPosition="0">
        <references count="4">
          <reference field="0" count="1" selected="0">
            <x v="9"/>
          </reference>
          <reference field="9" count="4">
            <x v="0"/>
            <x v="1"/>
            <x v="2"/>
            <x v="3"/>
          </reference>
          <reference field="11" count="1" selected="0">
            <x v="1"/>
          </reference>
          <reference field="24" count="1" selected="0">
            <x v="1"/>
          </reference>
        </references>
      </pivotArea>
    </format>
    <format dxfId="13359">
      <pivotArea dataOnly="0" labelOnly="1" outline="0" fieldPosition="0">
        <references count="4">
          <reference field="0" count="1" selected="0">
            <x v="9"/>
          </reference>
          <reference field="9" count="1">
            <x v="2"/>
          </reference>
          <reference field="11" count="1" selected="0">
            <x v="0"/>
          </reference>
          <reference field="24" count="1" selected="0">
            <x v="2"/>
          </reference>
        </references>
      </pivotArea>
    </format>
    <format dxfId="13358">
      <pivotArea dataOnly="0" labelOnly="1" outline="0" fieldPosition="0">
        <references count="4">
          <reference field="0" count="1" selected="0">
            <x v="9"/>
          </reference>
          <reference field="9" count="1">
            <x v="3"/>
          </reference>
          <reference field="11" count="1" selected="0">
            <x v="1"/>
          </reference>
          <reference field="24" count="1" selected="0">
            <x v="2"/>
          </reference>
        </references>
      </pivotArea>
    </format>
    <format dxfId="13357">
      <pivotArea dataOnly="0" labelOnly="1" outline="0" fieldPosition="0">
        <references count="4">
          <reference field="0" count="1" selected="0">
            <x v="9"/>
          </reference>
          <reference field="9" count="1">
            <x v="2"/>
          </reference>
          <reference field="11" count="1" selected="0">
            <x v="1"/>
          </reference>
          <reference field="24" count="1" selected="0">
            <x v="3"/>
          </reference>
        </references>
      </pivotArea>
    </format>
    <format dxfId="13356">
      <pivotArea dataOnly="0" labelOnly="1" outline="0" fieldPosition="0">
        <references count="4">
          <reference field="0" count="1" selected="0">
            <x v="10"/>
          </reference>
          <reference field="9" count="1">
            <x v="4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355">
      <pivotArea dataOnly="0" labelOnly="1" outline="0" fieldPosition="0">
        <references count="4">
          <reference field="0" count="1" selected="0">
            <x v="10"/>
          </reference>
          <reference field="9" count="2">
            <x v="0"/>
            <x v="2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354">
      <pivotArea dataOnly="0" labelOnly="1" outline="0" fieldPosition="0">
        <references count="4">
          <reference field="0" count="1" selected="0">
            <x v="10"/>
          </reference>
          <reference field="9" count="1">
            <x v="3"/>
          </reference>
          <reference field="11" count="1" selected="0">
            <x v="0"/>
          </reference>
          <reference field="24" count="1" selected="0">
            <x v="1"/>
          </reference>
        </references>
      </pivotArea>
    </format>
    <format dxfId="13353">
      <pivotArea dataOnly="0" labelOnly="1" outline="0" fieldPosition="0">
        <references count="4">
          <reference field="0" count="1" selected="0">
            <x v="10"/>
          </reference>
          <reference field="9" count="2">
            <x v="0"/>
            <x v="2"/>
          </reference>
          <reference field="11" count="1" selected="0">
            <x v="1"/>
          </reference>
          <reference field="24" count="1" selected="0">
            <x v="1"/>
          </reference>
        </references>
      </pivotArea>
    </format>
    <format dxfId="13352">
      <pivotArea dataOnly="0" labelOnly="1" outline="0" fieldPosition="0">
        <references count="4">
          <reference field="0" count="1" selected="0">
            <x v="10"/>
          </reference>
          <reference field="9" count="4">
            <x v="1"/>
            <x v="2"/>
            <x v="3"/>
            <x v="4"/>
          </reference>
          <reference field="11" count="1" selected="0">
            <x v="0"/>
          </reference>
          <reference field="24" count="1" selected="0">
            <x v="2"/>
          </reference>
        </references>
      </pivotArea>
    </format>
    <format dxfId="13351">
      <pivotArea dataOnly="0" labelOnly="1" outline="0" fieldPosition="0">
        <references count="4">
          <reference field="0" count="1" selected="0">
            <x v="10"/>
          </reference>
          <reference field="9" count="2">
            <x v="2"/>
            <x v="3"/>
          </reference>
          <reference field="11" count="1" selected="0">
            <x v="1"/>
          </reference>
          <reference field="24" count="1" selected="0">
            <x v="2"/>
          </reference>
        </references>
      </pivotArea>
    </format>
    <format dxfId="13350">
      <pivotArea dataOnly="0" labelOnly="1" outline="0" fieldPosition="0">
        <references count="4">
          <reference field="0" count="1" selected="0">
            <x v="10"/>
          </reference>
          <reference field="9" count="2">
            <x v="1"/>
            <x v="2"/>
          </reference>
          <reference field="11" count="1" selected="0">
            <x v="0"/>
          </reference>
          <reference field="24" count="1" selected="0">
            <x v="3"/>
          </reference>
        </references>
      </pivotArea>
    </format>
    <format dxfId="13349">
      <pivotArea dataOnly="0" labelOnly="1" outline="0" fieldPosition="0">
        <references count="4">
          <reference field="0" count="1" selected="0">
            <x v="10"/>
          </reference>
          <reference field="9" count="3">
            <x v="1"/>
            <x v="2"/>
            <x v="3"/>
          </reference>
          <reference field="11" count="1" selected="0">
            <x v="1"/>
          </reference>
          <reference field="24" count="1" selected="0">
            <x v="3"/>
          </reference>
        </references>
      </pivotArea>
    </format>
    <format dxfId="13348">
      <pivotArea dataOnly="0" labelOnly="1" outline="0" fieldPosition="0">
        <references count="4">
          <reference field="0" count="1" selected="0">
            <x v="11"/>
          </reference>
          <reference field="9" count="4">
            <x v="1"/>
            <x v="2"/>
            <x v="3"/>
            <x v="4"/>
          </reference>
          <reference field="11" count="1" selected="0">
            <x v="0"/>
          </reference>
          <reference field="24" count="1" selected="0">
            <x v="0"/>
          </reference>
        </references>
      </pivotArea>
    </format>
    <format dxfId="13347">
      <pivotArea dataOnly="0" labelOnly="1" outline="0" fieldPosition="0">
        <references count="4">
          <reference field="0" count="1" selected="0">
            <x v="11"/>
          </reference>
          <reference field="9" count="3">
            <x v="0"/>
            <x v="1"/>
            <x v="2"/>
          </reference>
          <reference field="11" count="1" selected="0">
            <x v="1"/>
          </reference>
          <reference field="24" count="1" selected="0">
            <x v="0"/>
          </reference>
        </references>
      </pivotArea>
    </format>
    <format dxfId="13346">
      <pivotArea dataOnly="0" labelOnly="1" outline="0" fieldPosition="0">
        <references count="4">
          <reference field="0" count="1" selected="0">
            <x v="11"/>
          </reference>
          <reference field="9" count="4">
            <x v="1"/>
            <x v="2"/>
            <x v="3"/>
            <x v="4"/>
          </reference>
          <reference field="11" count="1" selected="0">
            <x v="0"/>
          </reference>
          <reference field="24" count="1" selected="0">
            <x v="1"/>
          </reference>
        </references>
      </pivotArea>
    </format>
    <format dxfId="13345">
      <pivotArea dataOnly="0" labelOnly="1" outline="0" fieldPosition="0">
        <references count="4">
          <reference field="0" count="1" selected="0">
            <x v="11"/>
          </reference>
          <reference field="9" count="4">
            <x v="0"/>
            <x v="1"/>
            <x v="2"/>
            <x v="3"/>
          </reference>
          <reference field="11" count="1" selected="0">
            <x v="1"/>
          </reference>
          <reference field="24" count="1" selected="0">
            <x v="1"/>
          </reference>
        </references>
      </pivotArea>
    </format>
    <format dxfId="13344">
      <pivotArea dataOnly="0" labelOnly="1" outline="0" fieldPosition="0">
        <references count="4">
          <reference field="0" count="1" selected="0">
            <x v="11"/>
          </reference>
          <reference field="9" count="2">
            <x v="2"/>
            <x v="3"/>
          </reference>
          <reference field="11" count="1" selected="0">
            <x v="0"/>
          </reference>
          <reference field="24" count="1" selected="0">
            <x v="2"/>
          </reference>
        </references>
      </pivotArea>
    </format>
    <format dxfId="13343">
      <pivotArea dataOnly="0" labelOnly="1" outline="0" fieldPosition="0">
        <references count="4">
          <reference field="0" count="1" selected="0">
            <x v="11"/>
          </reference>
          <reference field="9" count="4">
            <x v="0"/>
            <x v="1"/>
            <x v="2"/>
            <x v="4"/>
          </reference>
          <reference field="11" count="1" selected="0">
            <x v="1"/>
          </reference>
          <reference field="24" count="1" selected="0">
            <x v="2"/>
          </reference>
        </references>
      </pivotArea>
    </format>
    <format dxfId="13342">
      <pivotArea dataOnly="0" labelOnly="1" outline="0" fieldPosition="0">
        <references count="4">
          <reference field="0" count="1" selected="0">
            <x v="11"/>
          </reference>
          <reference field="9" count="3">
            <x v="1"/>
            <x v="2"/>
            <x v="3"/>
          </reference>
          <reference field="11" count="1" selected="0">
            <x v="0"/>
          </reference>
          <reference field="24" count="1" selected="0">
            <x v="3"/>
          </reference>
        </references>
      </pivotArea>
    </format>
    <format dxfId="13341">
      <pivotArea dataOnly="0" labelOnly="1" outline="0" fieldPosition="0">
        <references count="4">
          <reference field="0" count="1" selected="0">
            <x v="11"/>
          </reference>
          <reference field="9" count="3">
            <x v="0"/>
            <x v="2"/>
            <x v="3"/>
          </reference>
          <reference field="11" count="1" selected="0">
            <x v="1"/>
          </reference>
          <reference field="24" count="1" selected="0">
            <x v="3"/>
          </reference>
        </references>
      </pivotArea>
    </format>
    <format dxfId="13340">
      <pivotArea dataOnly="0" labelOnly="1" outline="0" fieldPosition="0">
        <references count="4">
          <reference field="0" count="1" selected="0">
            <x v="11"/>
          </reference>
          <reference field="9" count="1">
            <x v="2"/>
          </reference>
          <reference field="11" count="1" selected="0">
            <x v="0"/>
          </reference>
          <reference field="24" count="1" selected="0">
            <x v="4"/>
          </reference>
        </references>
      </pivotArea>
    </format>
    <format dxfId="13339">
      <pivotArea dataOnly="0" labelOnly="1" outline="0" fieldPosition="0">
        <references count="4">
          <reference field="0" count="1" selected="0">
            <x v="11"/>
          </reference>
          <reference field="9" count="2">
            <x v="0"/>
            <x v="1"/>
          </reference>
          <reference field="11" count="1" selected="0">
            <x v="1"/>
          </reference>
          <reference field="24" count="1" selected="0">
            <x v="4"/>
          </reference>
        </references>
      </pivotArea>
    </format>
    <format dxfId="13338">
      <pivotArea dataOnly="0" labelOnly="1" outline="0" fieldPosition="0">
        <references count="4">
          <reference field="0" count="1" selected="0">
            <x v="12"/>
          </reference>
          <reference field="9" count="1">
            <x v="5"/>
          </reference>
          <reference field="11" count="1" selected="0">
            <x v="2"/>
          </reference>
          <reference field="24" count="1" selected="0">
            <x v="5"/>
          </reference>
        </references>
      </pivotArea>
    </format>
    <format dxfId="13337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423"/>
          </reference>
          <reference field="24" count="1" selected="0">
            <x v="0"/>
          </reference>
        </references>
      </pivotArea>
    </format>
    <format dxfId="13336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9">
            <x v="36"/>
            <x v="58"/>
            <x v="106"/>
            <x v="108"/>
            <x v="129"/>
            <x v="187"/>
            <x v="237"/>
            <x v="283"/>
            <x v="473"/>
          </reference>
          <reference field="24" count="1" selected="0">
            <x v="0"/>
          </reference>
        </references>
      </pivotArea>
    </format>
    <format dxfId="13335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4"/>
          </reference>
          <reference field="11" count="1" selected="0">
            <x v="0"/>
          </reference>
          <reference field="17" count="1">
            <x v="395"/>
          </reference>
          <reference field="24" count="1" selected="0">
            <x v="0"/>
          </reference>
        </references>
      </pivotArea>
    </format>
    <format dxfId="13334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0"/>
          </reference>
          <reference field="11" count="1" selected="0">
            <x v="1"/>
          </reference>
          <reference field="17" count="2">
            <x v="318"/>
            <x v="480"/>
          </reference>
          <reference field="24" count="1" selected="0">
            <x v="0"/>
          </reference>
        </references>
      </pivotArea>
    </format>
    <format dxfId="13333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350"/>
          </reference>
          <reference field="24" count="1" selected="0">
            <x v="0"/>
          </reference>
        </references>
      </pivotArea>
    </format>
    <format dxfId="13332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0">
            <x v="376"/>
            <x v="386"/>
            <x v="464"/>
            <x v="508"/>
            <x v="511"/>
            <x v="529"/>
            <x v="530"/>
            <x v="545"/>
            <x v="597"/>
            <x v="599"/>
          </reference>
          <reference field="24" count="1" selected="0">
            <x v="0"/>
          </reference>
        </references>
      </pivotArea>
    </format>
    <format dxfId="13331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7">
            <x v="14"/>
            <x v="25"/>
            <x v="206"/>
            <x v="232"/>
            <x v="256"/>
            <x v="282"/>
            <x v="305"/>
          </reference>
          <reference field="24" count="1" selected="0">
            <x v="1"/>
          </reference>
        </references>
      </pivotArea>
    </format>
    <format dxfId="13330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368"/>
          </reference>
          <reference field="24" count="1" selected="0">
            <x v="1"/>
          </reference>
        </references>
      </pivotArea>
    </format>
    <format dxfId="13329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320"/>
          </reference>
          <reference field="24" count="1" selected="0">
            <x v="1"/>
          </reference>
        </references>
      </pivotArea>
    </format>
    <format dxfId="13328">
      <pivotArea dataOnly="0" labelOnly="1" outline="0" fieldPosition="0">
        <references count="5">
          <reference field="0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321"/>
          </reference>
          <reference field="24" count="1" selected="0">
            <x v="2"/>
          </reference>
        </references>
      </pivotArea>
    </format>
    <format dxfId="13327">
      <pivotArea dataOnly="0" labelOnly="1" outline="0" fieldPosition="0">
        <references count="5">
          <reference field="0" count="1" selected="0">
            <x v="1"/>
          </reference>
          <reference field="9" count="1" selected="0">
            <x v="2"/>
          </reference>
          <reference field="11" count="1" selected="0">
            <x v="0"/>
          </reference>
          <reference field="17" count="14">
            <x v="73"/>
            <x v="99"/>
            <x v="118"/>
            <x v="126"/>
            <x v="220"/>
            <x v="236"/>
            <x v="276"/>
            <x v="287"/>
            <x v="330"/>
            <x v="331"/>
            <x v="349"/>
            <x v="367"/>
            <x v="389"/>
            <x v="446"/>
          </reference>
          <reference field="24" count="1" selected="0">
            <x v="0"/>
          </reference>
        </references>
      </pivotArea>
    </format>
    <format dxfId="13326">
      <pivotArea dataOnly="0" labelOnly="1" outline="0" fieldPosition="0">
        <references count="5">
          <reference field="0" count="1" selected="0">
            <x v="1"/>
          </reference>
          <reference field="9" count="1" selected="0">
            <x v="3"/>
          </reference>
          <reference field="11" count="1" selected="0">
            <x v="0"/>
          </reference>
          <reference field="17" count="1">
            <x v="31"/>
          </reference>
          <reference field="24" count="1" selected="0">
            <x v="0"/>
          </reference>
        </references>
      </pivotArea>
    </format>
    <format dxfId="13325">
      <pivotArea dataOnly="0" labelOnly="1" outline="0" fieldPosition="0">
        <references count="5">
          <reference field="0" count="1" selected="0">
            <x v="1"/>
          </reference>
          <reference field="9" count="1" selected="0">
            <x v="2"/>
          </reference>
          <reference field="11" count="1" selected="0">
            <x v="1"/>
          </reference>
          <reference field="17" count="8">
            <x v="243"/>
            <x v="419"/>
            <x v="462"/>
            <x v="469"/>
            <x v="485"/>
            <x v="542"/>
            <x v="567"/>
            <x v="599"/>
          </reference>
          <reference field="24" count="1" selected="0">
            <x v="0"/>
          </reference>
        </references>
      </pivotArea>
    </format>
    <format dxfId="13324">
      <pivotArea dataOnly="0" labelOnly="1" outline="0" fieldPosition="0">
        <references count="5">
          <reference field="0" count="1" selected="0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276"/>
          </reference>
          <reference field="24" count="1" selected="0">
            <x v="1"/>
          </reference>
        </references>
      </pivotArea>
    </format>
    <format dxfId="13323">
      <pivotArea dataOnly="0" labelOnly="1" outline="0" fieldPosition="0">
        <references count="5">
          <reference field="0" count="1" selected="0">
            <x v="1"/>
          </reference>
          <reference field="9" count="1" selected="0">
            <x v="2"/>
          </reference>
          <reference field="11" count="1" selected="0">
            <x v="0"/>
          </reference>
          <reference field="17" count="1">
            <x v="236"/>
          </reference>
          <reference field="24" count="1" selected="0">
            <x v="1"/>
          </reference>
        </references>
      </pivotArea>
    </format>
    <format dxfId="13322">
      <pivotArea dataOnly="0" labelOnly="1" outline="0" fieldPosition="0">
        <references count="5">
          <reference field="0" count="1" selected="0">
            <x v="1"/>
          </reference>
          <reference field="9" count="1" selected="0">
            <x v="2"/>
          </reference>
          <reference field="11" count="1" selected="0">
            <x v="1"/>
          </reference>
          <reference field="17" count="2">
            <x v="430"/>
            <x v="605"/>
          </reference>
          <reference field="24" count="1" selected="0">
            <x v="1"/>
          </reference>
        </references>
      </pivotArea>
    </format>
    <format dxfId="13321">
      <pivotArea dataOnly="0" labelOnly="1" outline="0" fieldPosition="0">
        <references count="5">
          <reference field="0" count="1" selected="0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222"/>
          </reference>
          <reference field="24" count="1" selected="0">
            <x v="2"/>
          </reference>
        </references>
      </pivotArea>
    </format>
    <format dxfId="13320">
      <pivotArea dataOnly="0" labelOnly="1" outline="0" fieldPosition="0">
        <references count="5">
          <reference field="0" count="1" selected="0">
            <x v="1"/>
          </reference>
          <reference field="9" count="1" selected="0">
            <x v="2"/>
          </reference>
          <reference field="11" count="1" selected="0">
            <x v="1"/>
          </reference>
          <reference field="17" count="2">
            <x v="339"/>
            <x v="517"/>
          </reference>
          <reference field="24" count="1" selected="0">
            <x v="2"/>
          </reference>
        </references>
      </pivotArea>
    </format>
    <format dxfId="13319">
      <pivotArea dataOnly="0" labelOnly="1" outline="0" fieldPosition="0">
        <references count="5">
          <reference field="0" count="1" selected="0">
            <x v="1"/>
          </reference>
          <reference field="9" count="1" selected="0">
            <x v="2"/>
          </reference>
          <reference field="11" count="1" selected="0">
            <x v="0"/>
          </reference>
          <reference field="17" count="1">
            <x v="111"/>
          </reference>
          <reference field="24" count="1" selected="0">
            <x v="4"/>
          </reference>
        </references>
      </pivotArea>
    </format>
    <format dxfId="13318">
      <pivotArea dataOnly="0" labelOnly="1" outline="0" fieldPosition="0">
        <references count="5">
          <reference field="0" count="1" selected="0">
            <x v="2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288"/>
          </reference>
          <reference field="24" count="1" selected="0">
            <x v="0"/>
          </reference>
        </references>
      </pivotArea>
    </format>
    <format dxfId="13317">
      <pivotArea dataOnly="0" labelOnly="1" outline="0" fieldPosition="0">
        <references count="5">
          <reference field="0" count="1" selected="0">
            <x v="2"/>
          </reference>
          <reference field="9" count="1" selected="0">
            <x v="2"/>
          </reference>
          <reference field="11" count="1" selected="0">
            <x v="0"/>
          </reference>
          <reference field="17" count="29">
            <x v="34"/>
            <x v="41"/>
            <x v="53"/>
            <x v="75"/>
            <x v="115"/>
            <x v="139"/>
            <x v="148"/>
            <x v="165"/>
            <x v="167"/>
            <x v="180"/>
            <x v="192"/>
            <x v="198"/>
            <x v="200"/>
            <x v="201"/>
            <x v="203"/>
            <x v="218"/>
            <x v="221"/>
            <x v="223"/>
            <x v="284"/>
            <x v="286"/>
            <x v="298"/>
            <x v="300"/>
            <x v="309"/>
            <x v="340"/>
            <x v="343"/>
            <x v="349"/>
            <x v="398"/>
            <x v="431"/>
            <x v="569"/>
          </reference>
          <reference field="24" count="1" selected="0">
            <x v="0"/>
          </reference>
        </references>
      </pivotArea>
    </format>
    <format dxfId="13316">
      <pivotArea dataOnly="0" labelOnly="1" outline="0" fieldPosition="0">
        <references count="5">
          <reference field="0" count="1" selected="0">
            <x v="2"/>
          </reference>
          <reference field="9" count="1" selected="0">
            <x v="1"/>
          </reference>
          <reference field="11" count="1" selected="0">
            <x v="1"/>
          </reference>
          <reference field="17" count="3">
            <x v="460"/>
            <x v="580"/>
            <x v="604"/>
          </reference>
          <reference field="24" count="1" selected="0">
            <x v="0"/>
          </reference>
        </references>
      </pivotArea>
    </format>
    <format dxfId="13315">
      <pivotArea dataOnly="0" labelOnly="1" outline="0" fieldPosition="0">
        <references count="5">
          <reference field="0" count="1" selected="0">
            <x v="2"/>
          </reference>
          <reference field="9" count="1" selected="0">
            <x v="2"/>
          </reference>
          <reference field="11" count="1" selected="0">
            <x v="1"/>
          </reference>
          <reference field="17" count="4">
            <x v="499"/>
            <x v="570"/>
            <x v="577"/>
            <x v="599"/>
          </reference>
          <reference field="24" count="1" selected="0">
            <x v="0"/>
          </reference>
        </references>
      </pivotArea>
    </format>
    <format dxfId="13314">
      <pivotArea dataOnly="0" labelOnly="1" outline="0" fieldPosition="0">
        <references count="5">
          <reference field="0" count="1" selected="0">
            <x v="2"/>
          </reference>
          <reference field="9" count="1" selected="0">
            <x v="3"/>
          </reference>
          <reference field="11" count="1" selected="0">
            <x v="1"/>
          </reference>
          <reference field="17" count="1">
            <x v="602"/>
          </reference>
          <reference field="24" count="1" selected="0">
            <x v="0"/>
          </reference>
        </references>
      </pivotArea>
    </format>
    <format dxfId="13313">
      <pivotArea dataOnly="0" labelOnly="1" outline="0" fieldPosition="0">
        <references count="5">
          <reference field="0" count="1" selected="0">
            <x v="2"/>
          </reference>
          <reference field="9" count="1" selected="0">
            <x v="2"/>
          </reference>
          <reference field="11" count="1" selected="0">
            <x v="1"/>
          </reference>
          <reference field="17" count="2">
            <x v="407"/>
            <x v="429"/>
          </reference>
          <reference field="24" count="1" selected="0">
            <x v="1"/>
          </reference>
        </references>
      </pivotArea>
    </format>
    <format dxfId="13312">
      <pivotArea dataOnly="0" labelOnly="1" outline="0" fieldPosition="0">
        <references count="5">
          <reference field="0" count="1" selected="0">
            <x v="2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559"/>
          </reference>
          <reference field="24" count="1" selected="0">
            <x v="3"/>
          </reference>
        </references>
      </pivotArea>
    </format>
    <format dxfId="13311">
      <pivotArea dataOnly="0" labelOnly="1" outline="0" fieldPosition="0">
        <references count="5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28">
            <x v="8"/>
            <x v="30"/>
            <x v="54"/>
            <x v="57"/>
            <x v="63"/>
            <x v="64"/>
            <x v="67"/>
            <x v="69"/>
            <x v="78"/>
            <x v="85"/>
            <x v="100"/>
            <x v="105"/>
            <x v="132"/>
            <x v="141"/>
            <x v="147"/>
            <x v="151"/>
            <x v="160"/>
            <x v="170"/>
            <x v="202"/>
            <x v="209"/>
            <x v="239"/>
            <x v="280"/>
            <x v="307"/>
            <x v="314"/>
            <x v="324"/>
            <x v="333"/>
            <x v="363"/>
            <x v="583"/>
          </reference>
          <reference field="24" count="1" selected="0">
            <x v="0"/>
          </reference>
        </references>
      </pivotArea>
    </format>
    <format dxfId="13310">
      <pivotArea dataOnly="0" labelOnly="1" outline="0" fieldPosition="0">
        <references count="5">
          <reference field="0" count="1" selected="0">
            <x v="3"/>
          </reference>
          <reference field="9" count="1" selected="0">
            <x v="3"/>
          </reference>
          <reference field="11" count="1" selected="0">
            <x v="0"/>
          </reference>
          <reference field="17" count="2">
            <x v="299"/>
            <x v="514"/>
          </reference>
          <reference field="24" count="1" selected="0">
            <x v="0"/>
          </reference>
        </references>
      </pivotArea>
    </format>
    <format dxfId="13309">
      <pivotArea dataOnly="0" labelOnly="1" outline="0" fieldPosition="0">
        <references count="5">
          <reference field="0" count="1" selected="0">
            <x v="3"/>
          </reference>
          <reference field="9" count="1" selected="0">
            <x v="0"/>
          </reference>
          <reference field="11" count="1" selected="0">
            <x v="1"/>
          </reference>
          <reference field="17" count="2">
            <x v="339"/>
            <x v="604"/>
          </reference>
          <reference field="24" count="1" selected="0">
            <x v="0"/>
          </reference>
        </references>
      </pivotArea>
    </format>
    <format dxfId="13308">
      <pivotArea dataOnly="0" labelOnly="1" outline="0" fieldPosition="0">
        <references count="5">
          <reference field="0" count="1" selected="0">
            <x v="3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403"/>
          </reference>
          <reference field="24" count="1" selected="0">
            <x v="0"/>
          </reference>
        </references>
      </pivotArea>
    </format>
    <format dxfId="13307">
      <pivotArea dataOnly="0" labelOnly="1" outline="0" fieldPosition="0">
        <references count="5">
          <reference field="0" count="1" selected="0">
            <x v="3"/>
          </reference>
          <reference field="9" count="1" selected="0">
            <x v="2"/>
          </reference>
          <reference field="11" count="1" selected="0">
            <x v="1"/>
          </reference>
          <reference field="17" count="4">
            <x v="365"/>
            <x v="369"/>
            <x v="394"/>
            <x v="518"/>
          </reference>
          <reference field="24" count="1" selected="0">
            <x v="0"/>
          </reference>
        </references>
      </pivotArea>
    </format>
    <format dxfId="13306">
      <pivotArea dataOnly="0" labelOnly="1" outline="0" fieldPosition="0">
        <references count="5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3">
            <x v="93"/>
            <x v="292"/>
            <x v="439"/>
          </reference>
          <reference field="24" count="1" selected="0">
            <x v="1"/>
          </reference>
        </references>
      </pivotArea>
    </format>
    <format dxfId="13305">
      <pivotArea dataOnly="0" labelOnly="1" outline="0" fieldPosition="0">
        <references count="5">
          <reference field="0" count="1" selected="0">
            <x v="4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372"/>
          </reference>
          <reference field="24" count="1" selected="0">
            <x v="0"/>
          </reference>
        </references>
      </pivotArea>
    </format>
    <format dxfId="13304">
      <pivotArea dataOnly="0" labelOnly="1" outline="0" fieldPosition="0">
        <references count="5">
          <reference field="0" count="1" selected="0">
            <x v="4"/>
          </reference>
          <reference field="9" count="1" selected="0">
            <x v="2"/>
          </reference>
          <reference field="11" count="1" selected="0">
            <x v="0"/>
          </reference>
          <reference field="17" count="7">
            <x v="21"/>
            <x v="38"/>
            <x v="49"/>
            <x v="50"/>
            <x v="226"/>
            <x v="248"/>
            <x v="561"/>
          </reference>
          <reference field="24" count="1" selected="0">
            <x v="0"/>
          </reference>
        </references>
      </pivotArea>
    </format>
    <format dxfId="13303">
      <pivotArea dataOnly="0" labelOnly="1" outline="0" fieldPosition="0">
        <references count="5">
          <reference field="0" count="1" selected="0">
            <x v="4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369"/>
          </reference>
          <reference field="24" count="1" selected="0">
            <x v="0"/>
          </reference>
        </references>
      </pivotArea>
    </format>
    <format dxfId="13302">
      <pivotArea dataOnly="0" labelOnly="1" outline="0" fieldPosition="0">
        <references count="5">
          <reference field="0" count="1" selected="0">
            <x v="4"/>
          </reference>
          <reference field="9" count="1" selected="0">
            <x v="2"/>
          </reference>
          <reference field="11" count="1" selected="0">
            <x v="1"/>
          </reference>
          <reference field="17" count="5">
            <x v="403"/>
            <x v="427"/>
            <x v="447"/>
            <x v="459"/>
            <x v="602"/>
          </reference>
          <reference field="24" count="1" selected="0">
            <x v="0"/>
          </reference>
        </references>
      </pivotArea>
    </format>
    <format dxfId="13301">
      <pivotArea dataOnly="0" labelOnly="1" outline="0" fieldPosition="0">
        <references count="5">
          <reference field="0" count="1" selected="0">
            <x v="4"/>
          </reference>
          <reference field="9" count="1" selected="0">
            <x v="2"/>
          </reference>
          <reference field="11" count="1" selected="0">
            <x v="0"/>
          </reference>
          <reference field="17" count="1">
            <x v="443"/>
          </reference>
          <reference field="24" count="1" selected="0">
            <x v="1"/>
          </reference>
        </references>
      </pivotArea>
    </format>
    <format dxfId="13300">
      <pivotArea dataOnly="0" labelOnly="1" outline="0" fieldPosition="0">
        <references count="5">
          <reference field="0" count="1" selected="0">
            <x v="4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382"/>
          </reference>
          <reference field="24" count="1" selected="0">
            <x v="1"/>
          </reference>
        </references>
      </pivotArea>
    </format>
    <format dxfId="13299">
      <pivotArea dataOnly="0" labelOnly="1" outline="0" fieldPosition="0">
        <references count="5">
          <reference field="0" count="1" selected="0">
            <x v="4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379"/>
          </reference>
          <reference field="24" count="1" selected="0">
            <x v="2"/>
          </reference>
        </references>
      </pivotArea>
    </format>
    <format dxfId="13298">
      <pivotArea dataOnly="0" labelOnly="1" outline="0" fieldPosition="0">
        <references count="5">
          <reference field="0" count="1" selected="0">
            <x v="4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518"/>
          </reference>
          <reference field="24" count="1" selected="0">
            <x v="2"/>
          </reference>
        </references>
      </pivotArea>
    </format>
    <format dxfId="13297">
      <pivotArea dataOnly="0" labelOnly="1" outline="0" fieldPosition="0">
        <references count="5">
          <reference field="0" count="1" selected="0">
            <x v="4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430"/>
          </reference>
          <reference field="24" count="1" selected="0">
            <x v="3"/>
          </reference>
        </references>
      </pivotArea>
    </format>
    <format dxfId="13296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2"/>
          </reference>
          <reference field="11" count="1" selected="0">
            <x v="0"/>
          </reference>
          <reference field="17" count="43">
            <x v="10"/>
            <x v="13"/>
            <x v="20"/>
            <x v="23"/>
            <x v="40"/>
            <x v="52"/>
            <x v="56"/>
            <x v="60"/>
            <x v="72"/>
            <x v="77"/>
            <x v="80"/>
            <x v="81"/>
            <x v="90"/>
            <x v="95"/>
            <x v="102"/>
            <x v="103"/>
            <x v="113"/>
            <x v="128"/>
            <x v="140"/>
            <x v="143"/>
            <x v="155"/>
            <x v="178"/>
            <x v="182"/>
            <x v="188"/>
            <x v="189"/>
            <x v="191"/>
            <x v="193"/>
            <x v="215"/>
            <x v="217"/>
            <x v="234"/>
            <x v="253"/>
            <x v="259"/>
            <x v="260"/>
            <x v="262"/>
            <x v="273"/>
            <x v="291"/>
            <x v="294"/>
            <x v="295"/>
            <x v="326"/>
            <x v="332"/>
            <x v="341"/>
            <x v="412"/>
            <x v="549"/>
          </reference>
          <reference field="24" count="1" selected="0">
            <x v="0"/>
          </reference>
        </references>
      </pivotArea>
    </format>
    <format dxfId="13295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3"/>
          </reference>
          <reference field="11" count="1" selected="0">
            <x v="0"/>
          </reference>
          <reference field="17" count="1">
            <x v="259"/>
          </reference>
          <reference field="24" count="1" selected="0">
            <x v="0"/>
          </reference>
        </references>
      </pivotArea>
    </format>
    <format dxfId="13294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4"/>
          </reference>
          <reference field="11" count="1" selected="0">
            <x v="0"/>
          </reference>
          <reference field="17" count="1">
            <x v="181"/>
          </reference>
          <reference field="24" count="1" selected="0">
            <x v="0"/>
          </reference>
        </references>
      </pivotArea>
    </format>
    <format dxfId="13293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0"/>
          </reference>
          <reference field="11" count="1" selected="0">
            <x v="1"/>
          </reference>
          <reference field="17" count="2">
            <x v="450"/>
            <x v="500"/>
          </reference>
          <reference field="24" count="1" selected="0">
            <x v="0"/>
          </reference>
        </references>
      </pivotArea>
    </format>
    <format dxfId="13292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2"/>
          </reference>
          <reference field="11" count="1" selected="0">
            <x v="1"/>
          </reference>
          <reference field="17" count="7">
            <x v="434"/>
            <x v="497"/>
            <x v="498"/>
            <x v="555"/>
            <x v="599"/>
            <x v="602"/>
            <x v="604"/>
          </reference>
          <reference field="24" count="1" selected="0">
            <x v="0"/>
          </reference>
        </references>
      </pivotArea>
    </format>
    <format dxfId="13291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3"/>
          </reference>
          <reference field="11" count="1" selected="0">
            <x v="1"/>
          </reference>
          <reference field="17" count="2">
            <x v="313"/>
            <x v="560"/>
          </reference>
          <reference field="24" count="1" selected="0">
            <x v="0"/>
          </reference>
        </references>
      </pivotArea>
    </format>
    <format dxfId="13290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2"/>
          </reference>
          <reference field="11" count="1" selected="0">
            <x v="0"/>
          </reference>
          <reference field="17" count="6">
            <x v="15"/>
            <x v="33"/>
            <x v="274"/>
            <x v="364"/>
            <x v="416"/>
            <x v="554"/>
          </reference>
          <reference field="24" count="1" selected="0">
            <x v="1"/>
          </reference>
        </references>
      </pivotArea>
    </format>
    <format dxfId="13289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568"/>
          </reference>
          <reference field="24" count="1" selected="0">
            <x v="1"/>
          </reference>
        </references>
      </pivotArea>
    </format>
    <format dxfId="13288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339"/>
          </reference>
          <reference field="24" count="1" selected="0">
            <x v="1"/>
          </reference>
        </references>
      </pivotArea>
    </format>
    <format dxfId="13287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2"/>
          </reference>
          <reference field="11" count="1" selected="0">
            <x v="1"/>
          </reference>
          <reference field="17" count="3">
            <x v="316"/>
            <x v="355"/>
            <x v="407"/>
          </reference>
          <reference field="24" count="1" selected="0">
            <x v="2"/>
          </reference>
        </references>
      </pivotArea>
    </format>
    <format dxfId="13286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355"/>
          </reference>
          <reference field="24" count="1" selected="0">
            <x v="3"/>
          </reference>
        </references>
      </pivotArea>
    </format>
    <format dxfId="13285">
      <pivotArea dataOnly="0" labelOnly="1" outline="0" fieldPosition="0">
        <references count="5">
          <reference field="0" count="1" selected="0">
            <x v="5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435"/>
          </reference>
          <reference field="24" count="1" selected="0">
            <x v="4"/>
          </reference>
        </references>
      </pivotArea>
    </format>
    <format dxfId="13284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159"/>
          </reference>
          <reference field="24" count="1" selected="0">
            <x v="0"/>
          </reference>
        </references>
      </pivotArea>
    </format>
    <format dxfId="13283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2"/>
          </reference>
          <reference field="11" count="1" selected="0">
            <x v="0"/>
          </reference>
          <reference field="17" count="21">
            <x v="12"/>
            <x v="19"/>
            <x v="36"/>
            <x v="42"/>
            <x v="45"/>
            <x v="55"/>
            <x v="58"/>
            <x v="83"/>
            <x v="121"/>
            <x v="124"/>
            <x v="171"/>
            <x v="177"/>
            <x v="214"/>
            <x v="266"/>
            <x v="378"/>
            <x v="381"/>
            <x v="391"/>
            <x v="433"/>
            <x v="466"/>
            <x v="470"/>
            <x v="563"/>
          </reference>
          <reference field="24" count="1" selected="0">
            <x v="0"/>
          </reference>
        </references>
      </pivotArea>
    </format>
    <format dxfId="13282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3"/>
          </reference>
          <reference field="11" count="1" selected="0">
            <x v="0"/>
          </reference>
          <reference field="17" count="1">
            <x v="445"/>
          </reference>
          <reference field="24" count="1" selected="0">
            <x v="0"/>
          </reference>
        </references>
      </pivotArea>
    </format>
    <format dxfId="13281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0"/>
          </reference>
          <reference field="11" count="1" selected="0">
            <x v="1"/>
          </reference>
          <reference field="17" count="3">
            <x v="425"/>
            <x v="557"/>
            <x v="604"/>
          </reference>
          <reference field="24" count="1" selected="0">
            <x v="0"/>
          </reference>
        </references>
      </pivotArea>
    </format>
    <format dxfId="13280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527"/>
          </reference>
          <reference field="24" count="1" selected="0">
            <x v="0"/>
          </reference>
        </references>
      </pivotArea>
    </format>
    <format dxfId="13279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2"/>
          </reference>
          <reference field="11" count="1" selected="0">
            <x v="1"/>
          </reference>
          <reference field="17" count="5">
            <x v="359"/>
            <x v="373"/>
            <x v="402"/>
            <x v="504"/>
            <x v="584"/>
          </reference>
          <reference field="24" count="1" selected="0">
            <x v="0"/>
          </reference>
        </references>
      </pivotArea>
    </format>
    <format dxfId="13278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3"/>
          </reference>
          <reference field="11" count="1" selected="0">
            <x v="1"/>
          </reference>
          <reference field="17" count="1">
            <x v="458"/>
          </reference>
          <reference field="24" count="1" selected="0">
            <x v="0"/>
          </reference>
        </references>
      </pivotArea>
    </format>
    <format dxfId="13277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1"/>
          </reference>
          <reference field="11" count="1" selected="0">
            <x v="0"/>
          </reference>
          <reference field="17" count="3">
            <x v="297"/>
            <x v="377"/>
            <x v="426"/>
          </reference>
          <reference field="24" count="1" selected="0">
            <x v="1"/>
          </reference>
        </references>
      </pivotArea>
    </format>
    <format dxfId="13276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2"/>
          </reference>
          <reference field="11" count="1" selected="0">
            <x v="0"/>
          </reference>
          <reference field="17" count="3">
            <x v="70"/>
            <x v="213"/>
            <x v="375"/>
          </reference>
          <reference field="24" count="1" selected="0">
            <x v="1"/>
          </reference>
        </references>
      </pivotArea>
    </format>
    <format dxfId="13275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3"/>
          </reference>
          <reference field="11" count="1" selected="0">
            <x v="0"/>
          </reference>
          <reference field="17" count="5">
            <x v="210"/>
            <x v="279"/>
            <x v="285"/>
            <x v="346"/>
            <x v="512"/>
          </reference>
          <reference field="24" count="1" selected="0">
            <x v="1"/>
          </reference>
        </references>
      </pivotArea>
    </format>
    <format dxfId="13274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522"/>
          </reference>
          <reference field="24" count="1" selected="0">
            <x v="1"/>
          </reference>
        </references>
      </pivotArea>
    </format>
    <format dxfId="13273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310"/>
          </reference>
          <reference field="24" count="1" selected="0">
            <x v="2"/>
          </reference>
        </references>
      </pivotArea>
    </format>
    <format dxfId="13272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2"/>
          </reference>
          <reference field="11" count="1" selected="0">
            <x v="0"/>
          </reference>
          <reference field="17" count="5">
            <x v="18"/>
            <x v="144"/>
            <x v="216"/>
            <x v="301"/>
            <x v="361"/>
          </reference>
          <reference field="24" count="1" selected="0">
            <x v="2"/>
          </reference>
        </references>
      </pivotArea>
    </format>
    <format dxfId="13271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541"/>
          </reference>
          <reference field="24" count="1" selected="0">
            <x v="2"/>
          </reference>
        </references>
      </pivotArea>
    </format>
    <format dxfId="13270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510"/>
          </reference>
          <reference field="24" count="1" selected="0">
            <x v="2"/>
          </reference>
        </references>
      </pivotArea>
    </format>
    <format dxfId="13269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1"/>
          </reference>
          <reference field="11" count="1" selected="0">
            <x v="0"/>
          </reference>
          <reference field="17" count="4">
            <x v="190"/>
            <x v="308"/>
            <x v="323"/>
            <x v="362"/>
          </reference>
          <reference field="24" count="1" selected="0">
            <x v="3"/>
          </reference>
        </references>
      </pivotArea>
    </format>
    <format dxfId="13268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2"/>
          </reference>
          <reference field="11" count="1" selected="0">
            <x v="0"/>
          </reference>
          <reference field="17" count="10">
            <x v="91"/>
            <x v="114"/>
            <x v="116"/>
            <x v="169"/>
            <x v="186"/>
            <x v="241"/>
            <x v="268"/>
            <x v="468"/>
            <x v="502"/>
            <x v="521"/>
          </reference>
          <reference field="24" count="1" selected="0">
            <x v="3"/>
          </reference>
        </references>
      </pivotArea>
    </format>
    <format dxfId="13267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3"/>
          </reference>
          <reference field="11" count="1" selected="0">
            <x v="0"/>
          </reference>
          <reference field="17" count="2">
            <x v="289"/>
            <x v="347"/>
          </reference>
          <reference field="24" count="1" selected="0">
            <x v="3"/>
          </reference>
        </references>
      </pivotArea>
    </format>
    <format dxfId="13266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4"/>
          </reference>
          <reference field="11" count="1" selected="0">
            <x v="0"/>
          </reference>
          <reference field="17" count="1">
            <x v="202"/>
          </reference>
          <reference field="24" count="1" selected="0">
            <x v="3"/>
          </reference>
        </references>
      </pivotArea>
    </format>
    <format dxfId="13265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0"/>
          </reference>
          <reference field="11" count="1" selected="0">
            <x v="1"/>
          </reference>
          <reference field="17" count="2">
            <x v="441"/>
            <x v="555"/>
          </reference>
          <reference field="24" count="1" selected="0">
            <x v="3"/>
          </reference>
        </references>
      </pivotArea>
    </format>
    <format dxfId="13264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1"/>
          </reference>
          <reference field="11" count="1" selected="0">
            <x v="1"/>
          </reference>
          <reference field="17" count="2">
            <x v="478"/>
            <x v="581"/>
          </reference>
          <reference field="24" count="1" selected="0">
            <x v="3"/>
          </reference>
        </references>
      </pivotArea>
    </format>
    <format dxfId="13263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533"/>
          </reference>
          <reference field="24" count="1" selected="0">
            <x v="3"/>
          </reference>
        </references>
      </pivotArea>
    </format>
    <format dxfId="13262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3"/>
          </reference>
          <reference field="11" count="1" selected="0">
            <x v="0"/>
          </reference>
          <reference field="17" count="4">
            <x v="101"/>
            <x v="228"/>
            <x v="371"/>
            <x v="390"/>
          </reference>
          <reference field="24" count="1" selected="0">
            <x v="4"/>
          </reference>
        </references>
      </pivotArea>
    </format>
    <format dxfId="13261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4"/>
          </reference>
          <reference field="11" count="1" selected="0">
            <x v="0"/>
          </reference>
          <reference field="17" count="1">
            <x v="271"/>
          </reference>
          <reference field="24" count="1" selected="0">
            <x v="4"/>
          </reference>
        </references>
      </pivotArea>
    </format>
    <format dxfId="13260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594"/>
          </reference>
          <reference field="24" count="1" selected="0">
            <x v="4"/>
          </reference>
        </references>
      </pivotArea>
    </format>
    <format dxfId="13259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1"/>
          </reference>
          <reference field="11" count="1" selected="0">
            <x v="1"/>
          </reference>
          <reference field="17" count="2">
            <x v="319"/>
            <x v="418"/>
          </reference>
          <reference field="24" count="1" selected="0">
            <x v="4"/>
          </reference>
        </references>
      </pivotArea>
    </format>
    <format dxfId="13258">
      <pivotArea dataOnly="0" labelOnly="1" outline="0" fieldPosition="0">
        <references count="5">
          <reference field="0" count="1" selected="0">
            <x v="6"/>
          </reference>
          <reference field="9" count="1" selected="0">
            <x v="3"/>
          </reference>
          <reference field="11" count="1" selected="0">
            <x v="1"/>
          </reference>
          <reference field="17" count="1">
            <x v="319"/>
          </reference>
          <reference field="24" count="1" selected="0">
            <x v="4"/>
          </reference>
        </references>
      </pivotArea>
    </format>
    <format dxfId="13257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1"/>
          </reference>
          <reference field="11" count="1" selected="0">
            <x v="0"/>
          </reference>
          <reference field="17" count="3">
            <x v="96"/>
            <x v="146"/>
            <x v="479"/>
          </reference>
          <reference field="24" count="1" selected="0">
            <x v="0"/>
          </reference>
        </references>
      </pivotArea>
    </format>
    <format dxfId="13256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12">
            <x v="7"/>
            <x v="28"/>
            <x v="37"/>
            <x v="163"/>
            <x v="224"/>
            <x v="235"/>
            <x v="238"/>
            <x v="245"/>
            <x v="264"/>
            <x v="438"/>
            <x v="484"/>
            <x v="566"/>
          </reference>
          <reference field="24" count="1" selected="0">
            <x v="0"/>
          </reference>
        </references>
      </pivotArea>
    </format>
    <format dxfId="13255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3"/>
          </reference>
          <reference field="11" count="1" selected="0">
            <x v="0"/>
          </reference>
          <reference field="17" count="4">
            <x v="28"/>
            <x v="98"/>
            <x v="233"/>
            <x v="353"/>
          </reference>
          <reference field="24" count="1" selected="0">
            <x v="0"/>
          </reference>
        </references>
      </pivotArea>
    </format>
    <format dxfId="13254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4"/>
          </reference>
          <reference field="11" count="1" selected="0">
            <x v="0"/>
          </reference>
          <reference field="17" count="2">
            <x v="47"/>
            <x v="88"/>
          </reference>
          <reference field="24" count="1" selected="0">
            <x v="0"/>
          </reference>
        </references>
      </pivotArea>
    </format>
    <format dxfId="13253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459"/>
          </reference>
          <reference field="24" count="1" selected="0">
            <x v="0"/>
          </reference>
        </references>
      </pivotArea>
    </format>
    <format dxfId="13252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2"/>
          </reference>
          <reference field="11" count="1" selected="0">
            <x v="1"/>
          </reference>
          <reference field="17" count="4">
            <x v="278"/>
            <x v="430"/>
            <x v="558"/>
            <x v="604"/>
          </reference>
          <reference field="24" count="1" selected="0">
            <x v="0"/>
          </reference>
        </references>
      </pivotArea>
    </format>
    <format dxfId="13251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3"/>
          </reference>
          <reference field="11" count="1" selected="0">
            <x v="1"/>
          </reference>
          <reference field="17" count="2">
            <x v="413"/>
            <x v="440"/>
          </reference>
          <reference field="24" count="1" selected="0">
            <x v="0"/>
          </reference>
        </references>
      </pivotArea>
    </format>
    <format dxfId="13250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4"/>
          </reference>
          <reference field="24" count="1" selected="0">
            <x v="1"/>
          </reference>
        </references>
      </pivotArea>
    </format>
    <format dxfId="13249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14">
            <x v="2"/>
            <x v="5"/>
            <x v="6"/>
            <x v="27"/>
            <x v="29"/>
            <x v="35"/>
            <x v="77"/>
            <x v="84"/>
            <x v="87"/>
            <x v="158"/>
            <x v="194"/>
            <x v="242"/>
            <x v="252"/>
            <x v="366"/>
          </reference>
          <reference field="24" count="1" selected="0">
            <x v="1"/>
          </reference>
        </references>
      </pivotArea>
    </format>
    <format dxfId="13248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4"/>
          </reference>
          <reference field="11" count="1" selected="0">
            <x v="0"/>
          </reference>
          <reference field="17" count="1">
            <x v="265"/>
          </reference>
          <reference field="24" count="1" selected="0">
            <x v="1"/>
          </reference>
        </references>
      </pivotArea>
    </format>
    <format dxfId="13247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576"/>
          </reference>
          <reference field="24" count="1" selected="0">
            <x v="1"/>
          </reference>
        </references>
      </pivotArea>
    </format>
    <format dxfId="13246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1"/>
          </reference>
          <reference field="11" count="1" selected="0">
            <x v="0"/>
          </reference>
          <reference field="17" count="5">
            <x v="250"/>
            <x v="335"/>
            <x v="341"/>
            <x v="409"/>
            <x v="476"/>
          </reference>
          <reference field="24" count="1" selected="0">
            <x v="2"/>
          </reference>
        </references>
      </pivotArea>
    </format>
    <format dxfId="13245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7">
            <x v="28"/>
            <x v="56"/>
            <x v="118"/>
            <x v="204"/>
            <x v="255"/>
            <x v="358"/>
            <x v="454"/>
          </reference>
          <reference field="24" count="1" selected="0">
            <x v="2"/>
          </reference>
        </references>
      </pivotArea>
    </format>
    <format dxfId="13244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3"/>
          </reference>
          <reference field="11" count="1" selected="0">
            <x v="0"/>
          </reference>
          <reference field="17" count="5">
            <x v="7"/>
            <x v="28"/>
            <x v="156"/>
            <x v="161"/>
            <x v="420"/>
          </reference>
          <reference field="24" count="1" selected="0">
            <x v="2"/>
          </reference>
        </references>
      </pivotArea>
    </format>
    <format dxfId="13243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4"/>
          </reference>
          <reference field="11" count="1" selected="0">
            <x v="0"/>
          </reference>
          <reference field="17" count="1">
            <x v="51"/>
          </reference>
          <reference field="24" count="1" selected="0">
            <x v="2"/>
          </reference>
        </references>
      </pivotArea>
    </format>
    <format dxfId="13242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601"/>
          </reference>
          <reference field="24" count="1" selected="0">
            <x v="2"/>
          </reference>
        </references>
      </pivotArea>
    </format>
    <format dxfId="13241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1"/>
          </reference>
          <reference field="11" count="1" selected="0">
            <x v="1"/>
          </reference>
          <reference field="17" count="3">
            <x v="458"/>
            <x v="461"/>
            <x v="513"/>
          </reference>
          <reference field="24" count="1" selected="0">
            <x v="2"/>
          </reference>
        </references>
      </pivotArea>
    </format>
    <format dxfId="13240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2"/>
          </reference>
          <reference field="11" count="1" selected="0">
            <x v="1"/>
          </reference>
          <reference field="17" count="2">
            <x v="374"/>
            <x v="428"/>
          </reference>
          <reference field="24" count="1" selected="0">
            <x v="2"/>
          </reference>
        </references>
      </pivotArea>
    </format>
    <format dxfId="13239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1"/>
          </reference>
          <reference field="11" count="1" selected="0">
            <x v="0"/>
          </reference>
          <reference field="17" count="7">
            <x v="3"/>
            <x v="28"/>
            <x v="46"/>
            <x v="256"/>
            <x v="272"/>
            <x v="290"/>
            <x v="383"/>
          </reference>
          <reference field="24" count="1" selected="0">
            <x v="3"/>
          </reference>
        </references>
      </pivotArea>
    </format>
    <format dxfId="13238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2">
            <x v="3"/>
            <x v="164"/>
          </reference>
          <reference field="24" count="1" selected="0">
            <x v="3"/>
          </reference>
        </references>
      </pivotArea>
    </format>
    <format dxfId="13237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3"/>
          </reference>
          <reference field="11" count="1" selected="0">
            <x v="0"/>
          </reference>
          <reference field="17" count="3">
            <x v="486"/>
            <x v="494"/>
            <x v="520"/>
          </reference>
          <reference field="24" count="1" selected="0">
            <x v="3"/>
          </reference>
        </references>
      </pivotArea>
    </format>
    <format dxfId="13236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4"/>
          </reference>
          <reference field="11" count="1" selected="0">
            <x v="0"/>
          </reference>
          <reference field="17" count="3">
            <x v="0"/>
            <x v="39"/>
            <x v="62"/>
          </reference>
          <reference field="24" count="1" selected="0">
            <x v="3"/>
          </reference>
        </references>
      </pivotArea>
    </format>
    <format dxfId="13235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411"/>
          </reference>
          <reference field="24" count="1" selected="0">
            <x v="3"/>
          </reference>
        </references>
      </pivotArea>
    </format>
    <format dxfId="13234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506"/>
          </reference>
          <reference field="24" count="1" selected="0">
            <x v="3"/>
          </reference>
        </references>
      </pivotArea>
    </format>
    <format dxfId="13233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469"/>
          </reference>
          <reference field="24" count="1" selected="0">
            <x v="3"/>
          </reference>
        </references>
      </pivotArea>
    </format>
    <format dxfId="13232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3"/>
          </reference>
          <reference field="11" count="1" selected="0">
            <x v="1"/>
          </reference>
          <reference field="17" count="1">
            <x v="562"/>
          </reference>
          <reference field="24" count="1" selected="0">
            <x v="3"/>
          </reference>
        </references>
      </pivotArea>
    </format>
    <format dxfId="13231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4"/>
          </reference>
          <reference field="11" count="1" selected="0">
            <x v="1"/>
          </reference>
          <reference field="17" count="1">
            <x v="455"/>
          </reference>
          <reference field="24" count="1" selected="0">
            <x v="3"/>
          </reference>
        </references>
      </pivotArea>
    </format>
    <format dxfId="13230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1"/>
          </reference>
          <reference field="11" count="1" selected="0">
            <x v="0"/>
          </reference>
          <reference field="17" count="2">
            <x v="120"/>
            <x v="208"/>
          </reference>
          <reference field="24" count="1" selected="0">
            <x v="4"/>
          </reference>
        </references>
      </pivotArea>
    </format>
    <format dxfId="13229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1">
            <x v="539"/>
          </reference>
          <reference field="24" count="1" selected="0">
            <x v="4"/>
          </reference>
        </references>
      </pivotArea>
    </format>
    <format dxfId="13228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0"/>
          </reference>
          <reference field="11" count="1" selected="0">
            <x v="1"/>
          </reference>
          <reference field="17" count="3">
            <x v="465"/>
            <x v="525"/>
            <x v="560"/>
          </reference>
          <reference field="24" count="1" selected="0">
            <x v="4"/>
          </reference>
        </references>
      </pivotArea>
    </format>
    <format dxfId="13227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1"/>
          </reference>
          <reference field="11" count="1" selected="0">
            <x v="1"/>
          </reference>
          <reference field="17" count="2">
            <x v="369"/>
            <x v="491"/>
          </reference>
          <reference field="24" count="1" selected="0">
            <x v="4"/>
          </reference>
        </references>
      </pivotArea>
    </format>
    <format dxfId="13226">
      <pivotArea dataOnly="0" labelOnly="1" outline="0" fieldPosition="0">
        <references count="5">
          <reference field="0" count="1" selected="0">
            <x v="7"/>
          </reference>
          <reference field="9" count="1" selected="0">
            <x v="3"/>
          </reference>
          <reference field="11" count="1" selected="0">
            <x v="1"/>
          </reference>
          <reference field="17" count="1">
            <x v="591"/>
          </reference>
          <reference field="24" count="1" selected="0">
            <x v="4"/>
          </reference>
        </references>
      </pivotArea>
    </format>
    <format dxfId="13225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1"/>
          </reference>
          <reference field="11" count="1" selected="0">
            <x v="0"/>
          </reference>
          <reference field="17" count="2">
            <x v="352"/>
            <x v="520"/>
          </reference>
          <reference field="24" count="1" selected="0">
            <x v="0"/>
          </reference>
        </references>
      </pivotArea>
    </format>
    <format dxfId="13224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29">
            <x v="9"/>
            <x v="11"/>
            <x v="29"/>
            <x v="32"/>
            <x v="61"/>
            <x v="66"/>
            <x v="89"/>
            <x v="110"/>
            <x v="127"/>
            <x v="133"/>
            <x v="135"/>
            <x v="173"/>
            <x v="207"/>
            <x v="211"/>
            <x v="219"/>
            <x v="225"/>
            <x v="247"/>
            <x v="267"/>
            <x v="302"/>
            <x v="311"/>
            <x v="352"/>
            <x v="370"/>
            <x v="380"/>
            <x v="387"/>
            <x v="396"/>
            <x v="421"/>
            <x v="477"/>
            <x v="528"/>
            <x v="537"/>
          </reference>
          <reference field="24" count="1" selected="0">
            <x v="0"/>
          </reference>
        </references>
      </pivotArea>
    </format>
    <format dxfId="13223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3"/>
          </reference>
          <reference field="11" count="1" selected="0">
            <x v="0"/>
          </reference>
          <reference field="17" count="1">
            <x v="136"/>
          </reference>
          <reference field="24" count="1" selected="0">
            <x v="0"/>
          </reference>
        </references>
      </pivotArea>
    </format>
    <format dxfId="13222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318"/>
          </reference>
          <reference field="24" count="1" selected="0">
            <x v="0"/>
          </reference>
        </references>
      </pivotArea>
    </format>
    <format dxfId="13221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517"/>
          </reference>
          <reference field="24" count="1" selected="0">
            <x v="0"/>
          </reference>
        </references>
      </pivotArea>
    </format>
    <format dxfId="13220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2"/>
          </reference>
          <reference field="11" count="1" selected="0">
            <x v="1"/>
          </reference>
          <reference field="17" count="9">
            <x v="123"/>
            <x v="384"/>
            <x v="441"/>
            <x v="448"/>
            <x v="531"/>
            <x v="560"/>
            <x v="570"/>
            <x v="574"/>
            <x v="599"/>
          </reference>
          <reference field="24" count="1" selected="0">
            <x v="0"/>
          </reference>
        </references>
      </pivotArea>
    </format>
    <format dxfId="13219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1"/>
          </reference>
          <reference field="11" count="1" selected="0">
            <x v="0"/>
          </reference>
          <reference field="17" count="4">
            <x v="107"/>
            <x v="229"/>
            <x v="244"/>
            <x v="432"/>
          </reference>
          <reference field="24" count="1" selected="0">
            <x v="1"/>
          </reference>
        </references>
      </pivotArea>
    </format>
    <format dxfId="13218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8">
            <x v="26"/>
            <x v="52"/>
            <x v="172"/>
            <x v="173"/>
            <x v="306"/>
            <x v="348"/>
            <x v="354"/>
            <x v="420"/>
          </reference>
          <reference field="24" count="1" selected="0">
            <x v="1"/>
          </reference>
        </references>
      </pivotArea>
    </format>
    <format dxfId="13217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3"/>
          </reference>
          <reference field="11" count="1" selected="0">
            <x v="0"/>
          </reference>
          <reference field="17" count="3">
            <x v="235"/>
            <x v="257"/>
            <x v="329"/>
          </reference>
          <reference field="24" count="1" selected="0">
            <x v="1"/>
          </reference>
        </references>
      </pivotArea>
    </format>
    <format dxfId="13216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4"/>
          </reference>
          <reference field="11" count="1" selected="0">
            <x v="0"/>
          </reference>
          <reference field="17" count="2">
            <x v="312"/>
            <x v="475"/>
          </reference>
          <reference field="24" count="1" selected="0">
            <x v="1"/>
          </reference>
        </references>
      </pivotArea>
    </format>
    <format dxfId="13215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441"/>
          </reference>
          <reference field="24" count="1" selected="0">
            <x v="1"/>
          </reference>
        </references>
      </pivotArea>
    </format>
    <format dxfId="13214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2"/>
          </reference>
          <reference field="11" count="1" selected="0">
            <x v="1"/>
          </reference>
          <reference field="17" count="3">
            <x v="374"/>
            <x v="430"/>
            <x v="590"/>
          </reference>
          <reference field="24" count="1" selected="0">
            <x v="1"/>
          </reference>
        </references>
      </pivotArea>
    </format>
    <format dxfId="13213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3"/>
          </reference>
          <reference field="11" count="1" selected="0">
            <x v="1"/>
          </reference>
          <reference field="17" count="2">
            <x v="556"/>
            <x v="579"/>
          </reference>
          <reference field="24" count="1" selected="0">
            <x v="1"/>
          </reference>
        </references>
      </pivotArea>
    </format>
    <format dxfId="13212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548"/>
          </reference>
          <reference field="24" count="1" selected="0">
            <x v="2"/>
          </reference>
        </references>
      </pivotArea>
    </format>
    <format dxfId="13211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3">
            <x v="293"/>
            <x v="457"/>
            <x v="524"/>
          </reference>
          <reference field="24" count="1" selected="0">
            <x v="2"/>
          </reference>
        </references>
      </pivotArea>
    </format>
    <format dxfId="13210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3"/>
          </reference>
          <reference field="11" count="1" selected="0">
            <x v="0"/>
          </reference>
          <reference field="17" count="2">
            <x v="254"/>
            <x v="262"/>
          </reference>
          <reference field="24" count="1" selected="0">
            <x v="2"/>
          </reference>
        </references>
      </pivotArea>
    </format>
    <format dxfId="13209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483"/>
          </reference>
          <reference field="24" count="1" selected="0">
            <x v="2"/>
          </reference>
        </references>
      </pivotArea>
    </format>
    <format dxfId="13208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303"/>
          </reference>
          <reference field="24" count="1" selected="0">
            <x v="2"/>
          </reference>
        </references>
      </pivotArea>
    </format>
    <format dxfId="13207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3"/>
          </reference>
          <reference field="11" count="1" selected="0">
            <x v="1"/>
          </reference>
          <reference field="17" count="1">
            <x v="572"/>
          </reference>
          <reference field="24" count="1" selected="0">
            <x v="2"/>
          </reference>
        </references>
      </pivotArea>
    </format>
    <format dxfId="13206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1"/>
          </reference>
          <reference field="11" count="1" selected="0">
            <x v="0"/>
          </reference>
          <reference field="17" count="5">
            <x v="304"/>
            <x v="315"/>
            <x v="351"/>
            <x v="456"/>
            <x v="596"/>
          </reference>
          <reference field="24" count="1" selected="0">
            <x v="3"/>
          </reference>
        </references>
      </pivotArea>
    </format>
    <format dxfId="13205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1">
            <x v="404"/>
          </reference>
          <reference field="24" count="1" selected="0">
            <x v="3"/>
          </reference>
        </references>
      </pivotArea>
    </format>
    <format dxfId="13204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3"/>
          </reference>
          <reference field="11" count="1" selected="0">
            <x v="0"/>
          </reference>
          <reference field="17" count="1">
            <x v="524"/>
          </reference>
          <reference field="24" count="1" selected="0">
            <x v="3"/>
          </reference>
        </references>
      </pivotArea>
    </format>
    <format dxfId="13203">
      <pivotArea dataOnly="0" labelOnly="1" outline="0" fieldPosition="0">
        <references count="5">
          <reference field="0" count="1" selected="0">
            <x v="8"/>
          </reference>
          <reference field="9" count="1" selected="0">
            <x v="4"/>
          </reference>
          <reference field="11" count="1" selected="0">
            <x v="0"/>
          </reference>
          <reference field="17" count="1">
            <x v="360"/>
          </reference>
          <reference field="24" count="1" selected="0">
            <x v="3"/>
          </reference>
        </references>
      </pivotArea>
    </format>
    <format dxfId="13202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1"/>
          </reference>
          <reference field="11" count="1" selected="0">
            <x v="0"/>
          </reference>
          <reference field="17" count="3">
            <x v="258"/>
            <x v="296"/>
            <x v="417"/>
          </reference>
          <reference field="24" count="1" selected="0">
            <x v="0"/>
          </reference>
        </references>
      </pivotArea>
    </format>
    <format dxfId="13201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2"/>
          </reference>
          <reference field="11" count="1" selected="0">
            <x v="0"/>
          </reference>
          <reference field="17" count="10">
            <x v="24"/>
            <x v="152"/>
            <x v="179"/>
            <x v="197"/>
            <x v="212"/>
            <x v="325"/>
            <x v="334"/>
            <x v="338"/>
            <x v="437"/>
            <x v="523"/>
          </reference>
          <reference field="24" count="1" selected="0">
            <x v="0"/>
          </reference>
        </references>
      </pivotArea>
    </format>
    <format dxfId="13200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557"/>
          </reference>
          <reference field="24" count="1" selected="0">
            <x v="0"/>
          </reference>
        </references>
      </pivotArea>
    </format>
    <format dxfId="13199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487"/>
          </reference>
          <reference field="24" count="1" selected="0">
            <x v="0"/>
          </reference>
        </references>
      </pivotArea>
    </format>
    <format dxfId="13198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2"/>
          </reference>
          <reference field="11" count="1" selected="0">
            <x v="1"/>
          </reference>
          <reference field="17" count="3">
            <x v="482"/>
            <x v="516"/>
            <x v="542"/>
          </reference>
          <reference field="24" count="1" selected="0">
            <x v="0"/>
          </reference>
        </references>
      </pivotArea>
    </format>
    <format dxfId="13197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1"/>
          </reference>
          <reference field="11" count="1" selected="0">
            <x v="0"/>
          </reference>
          <reference field="17" count="4">
            <x v="138"/>
            <x v="168"/>
            <x v="261"/>
            <x v="357"/>
          </reference>
          <reference field="24" count="1" selected="0">
            <x v="1"/>
          </reference>
        </references>
      </pivotArea>
    </format>
    <format dxfId="13196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2"/>
          </reference>
          <reference field="11" count="1" selected="0">
            <x v="0"/>
          </reference>
          <reference field="17" count="3">
            <x v="44"/>
            <x v="336"/>
            <x v="535"/>
          </reference>
          <reference field="24" count="1" selected="0">
            <x v="1"/>
          </reference>
        </references>
      </pivotArea>
    </format>
    <format dxfId="13195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3"/>
          </reference>
          <reference field="11" count="1" selected="0">
            <x v="0"/>
          </reference>
          <reference field="17" count="6">
            <x v="76"/>
            <x v="170"/>
            <x v="344"/>
            <x v="436"/>
            <x v="543"/>
            <x v="549"/>
          </reference>
          <reference field="24" count="1" selected="0">
            <x v="1"/>
          </reference>
        </references>
      </pivotArea>
    </format>
    <format dxfId="13194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0"/>
          </reference>
          <reference field="11" count="1" selected="0">
            <x v="1"/>
          </reference>
          <reference field="17" count="2">
            <x v="493"/>
            <x v="496"/>
          </reference>
          <reference field="24" count="1" selected="0">
            <x v="1"/>
          </reference>
        </references>
      </pivotArea>
    </format>
    <format dxfId="13193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1"/>
          </reference>
          <reference field="11" count="1" selected="0">
            <x v="1"/>
          </reference>
          <reference field="17" count="3">
            <x v="313"/>
            <x v="492"/>
            <x v="538"/>
          </reference>
          <reference field="24" count="1" selected="0">
            <x v="1"/>
          </reference>
        </references>
      </pivotArea>
    </format>
    <format dxfId="13192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2"/>
          </reference>
          <reference field="11" count="1" selected="0">
            <x v="1"/>
          </reference>
          <reference field="17" count="3">
            <x v="317"/>
            <x v="414"/>
            <x v="490"/>
          </reference>
          <reference field="24" count="1" selected="0">
            <x v="1"/>
          </reference>
        </references>
      </pivotArea>
    </format>
    <format dxfId="13191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3"/>
          </reference>
          <reference field="11" count="1" selected="0">
            <x v="1"/>
          </reference>
          <reference field="17" count="2">
            <x v="342"/>
            <x v="509"/>
          </reference>
          <reference field="24" count="1" selected="0">
            <x v="1"/>
          </reference>
        </references>
      </pivotArea>
    </format>
    <format dxfId="13190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2"/>
          </reference>
          <reference field="11" count="1" selected="0">
            <x v="0"/>
          </reference>
          <reference field="17" count="1">
            <x v="82"/>
          </reference>
          <reference field="24" count="1" selected="0">
            <x v="2"/>
          </reference>
        </references>
      </pivotArea>
    </format>
    <format dxfId="13189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3"/>
          </reference>
          <reference field="11" count="1" selected="0">
            <x v="1"/>
          </reference>
          <reference field="17" count="2">
            <x v="424"/>
            <x v="600"/>
          </reference>
          <reference field="24" count="1" selected="0">
            <x v="2"/>
          </reference>
        </references>
      </pivotArea>
    </format>
    <format dxfId="13188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3"/>
          </reference>
          <reference field="11" count="1" selected="0">
            <x v="0"/>
          </reference>
          <reference field="17" count="1">
            <x v="582"/>
          </reference>
          <reference field="24" count="1" selected="0">
            <x v="3"/>
          </reference>
        </references>
      </pivotArea>
    </format>
    <format dxfId="13187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441"/>
          </reference>
          <reference field="24" count="1" selected="0">
            <x v="3"/>
          </reference>
        </references>
      </pivotArea>
    </format>
    <format dxfId="13186">
      <pivotArea dataOnly="0" labelOnly="1" outline="0" fieldPosition="0">
        <references count="5">
          <reference field="0" count="1" selected="0">
            <x v="9"/>
          </reference>
          <reference field="9" count="1" selected="0">
            <x v="2"/>
          </reference>
          <reference field="11" count="1" selected="0">
            <x v="0"/>
          </reference>
          <reference field="17" count="1">
            <x v="174"/>
          </reference>
          <reference field="24" count="1" selected="0">
            <x v="4"/>
          </reference>
        </references>
      </pivotArea>
    </format>
    <format dxfId="13185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0"/>
          </reference>
          <reference field="17" count="13">
            <x v="17"/>
            <x v="74"/>
            <x v="79"/>
            <x v="117"/>
            <x v="119"/>
            <x v="153"/>
            <x v="194"/>
            <x v="212"/>
            <x v="249"/>
            <x v="322"/>
            <x v="345"/>
            <x v="449"/>
            <x v="472"/>
          </reference>
          <reference field="24" count="1" selected="0">
            <x v="0"/>
          </reference>
        </references>
      </pivotArea>
    </format>
    <format dxfId="13184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4"/>
          </reference>
          <reference field="11" count="1" selected="0">
            <x v="0"/>
          </reference>
          <reference field="17" count="1">
            <x v="281"/>
          </reference>
          <reference field="24" count="1" selected="0">
            <x v="0"/>
          </reference>
        </references>
      </pivotArea>
    </format>
    <format dxfId="13183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369"/>
          </reference>
          <reference field="24" count="1" selected="0">
            <x v="0"/>
          </reference>
        </references>
      </pivotArea>
    </format>
    <format dxfId="13182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9">
            <x v="400"/>
            <x v="410"/>
            <x v="424"/>
            <x v="489"/>
            <x v="550"/>
            <x v="565"/>
            <x v="570"/>
            <x v="572"/>
            <x v="585"/>
          </reference>
          <reference field="24" count="1" selected="0">
            <x v="0"/>
          </reference>
        </references>
      </pivotArea>
    </format>
    <format dxfId="13181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0"/>
          </reference>
          <reference field="17" count="7">
            <x v="122"/>
            <x v="125"/>
            <x v="154"/>
            <x v="223"/>
            <x v="356"/>
            <x v="381"/>
            <x v="453"/>
          </reference>
          <reference field="24" count="1" selected="0">
            <x v="1"/>
          </reference>
        </references>
      </pivotArea>
    </format>
    <format dxfId="13180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0"/>
          </reference>
          <reference field="11" count="1" selected="0">
            <x v="1"/>
          </reference>
          <reference field="17" count="1">
            <x v="481"/>
          </reference>
          <reference field="24" count="1" selected="0">
            <x v="1"/>
          </reference>
        </references>
      </pivotArea>
    </format>
    <format dxfId="13179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7">
            <x v="399"/>
            <x v="402"/>
            <x v="501"/>
            <x v="532"/>
            <x v="573"/>
            <x v="589"/>
            <x v="603"/>
          </reference>
          <reference field="24" count="1" selected="0">
            <x v="1"/>
          </reference>
        </references>
      </pivotArea>
    </format>
    <format dxfId="13178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1"/>
          </reference>
          <reference field="11" count="1" selected="0">
            <x v="0"/>
          </reference>
          <reference field="17" count="4">
            <x v="65"/>
            <x v="86"/>
            <x v="112"/>
            <x v="442"/>
          </reference>
          <reference field="24" count="1" selected="0">
            <x v="2"/>
          </reference>
        </references>
      </pivotArea>
    </format>
    <format dxfId="13177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0"/>
          </reference>
          <reference field="17" count="6">
            <x v="43"/>
            <x v="71"/>
            <x v="104"/>
            <x v="199"/>
            <x v="328"/>
            <x v="392"/>
          </reference>
          <reference field="24" count="1" selected="0">
            <x v="2"/>
          </reference>
        </references>
      </pivotArea>
    </format>
    <format dxfId="13176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3"/>
          </reference>
          <reference field="11" count="1" selected="0">
            <x v="0"/>
          </reference>
          <reference field="17" count="3">
            <x v="65"/>
            <x v="86"/>
            <x v="205"/>
          </reference>
          <reference field="24" count="1" selected="0">
            <x v="2"/>
          </reference>
        </references>
      </pivotArea>
    </format>
    <format dxfId="13175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4"/>
          </reference>
          <reference field="11" count="1" selected="0">
            <x v="0"/>
          </reference>
          <reference field="17" count="1">
            <x v="385"/>
          </reference>
          <reference field="24" count="1" selected="0">
            <x v="2"/>
          </reference>
        </references>
      </pivotArea>
    </format>
    <format dxfId="13174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3"/>
          </reference>
          <reference field="11" count="1" selected="0">
            <x v="1"/>
          </reference>
          <reference field="17" count="1">
            <x v="575"/>
          </reference>
          <reference field="24" count="1" selected="0">
            <x v="2"/>
          </reference>
        </references>
      </pivotArea>
    </format>
    <format dxfId="13173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184"/>
          </reference>
          <reference field="24" count="1" selected="0">
            <x v="3"/>
          </reference>
        </references>
      </pivotArea>
    </format>
    <format dxfId="13172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0"/>
          </reference>
          <reference field="17" count="4">
            <x v="157"/>
            <x v="175"/>
            <x v="183"/>
            <x v="552"/>
          </reference>
          <reference field="24" count="1" selected="0">
            <x v="3"/>
          </reference>
        </references>
      </pivotArea>
    </format>
    <format dxfId="13171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471"/>
          </reference>
          <reference field="24" count="1" selected="0">
            <x v="3"/>
          </reference>
        </references>
      </pivotArea>
    </format>
    <format dxfId="13170">
      <pivotArea dataOnly="0" labelOnly="1" outline="0" fieldPosition="0">
        <references count="5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2">
            <x v="374"/>
            <x v="595"/>
          </reference>
          <reference field="24" count="1" selected="0">
            <x v="3"/>
          </reference>
        </references>
      </pivotArea>
    </format>
    <format dxfId="13169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1"/>
          </reference>
          <reference field="11" count="1" selected="0">
            <x v="0"/>
          </reference>
          <reference field="17" count="2">
            <x v="134"/>
            <x v="452"/>
          </reference>
          <reference field="24" count="1" selected="0">
            <x v="0"/>
          </reference>
        </references>
      </pivotArea>
    </format>
    <format dxfId="13168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2">
            <x v="1"/>
            <x v="16"/>
            <x v="22"/>
            <x v="142"/>
            <x v="145"/>
            <x v="150"/>
            <x v="196"/>
            <x v="259"/>
            <x v="444"/>
            <x v="495"/>
            <x v="503"/>
            <x v="526"/>
          </reference>
          <reference field="24" count="1" selected="0">
            <x v="0"/>
          </reference>
        </references>
      </pivotArea>
    </format>
    <format dxfId="13167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3"/>
          </reference>
          <reference field="11" count="1" selected="0">
            <x v="0"/>
          </reference>
          <reference field="17" count="2">
            <x v="149"/>
            <x v="246"/>
          </reference>
          <reference field="24" count="1" selected="0">
            <x v="0"/>
          </reference>
        </references>
      </pivotArea>
    </format>
    <format dxfId="13166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0"/>
          </reference>
          <reference field="11" count="1" selected="0">
            <x v="1"/>
          </reference>
          <reference field="17" count="2">
            <x v="544"/>
            <x v="560"/>
          </reference>
          <reference field="24" count="1" selected="0">
            <x v="0"/>
          </reference>
        </references>
      </pivotArea>
    </format>
    <format dxfId="13165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1"/>
          </reference>
          <reference field="11" count="1" selected="0">
            <x v="1"/>
          </reference>
          <reference field="17" count="5">
            <x v="422"/>
            <x v="448"/>
            <x v="505"/>
            <x v="551"/>
            <x v="587"/>
          </reference>
          <reference field="24" count="1" selected="0">
            <x v="0"/>
          </reference>
        </references>
      </pivotArea>
    </format>
    <format dxfId="13164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1"/>
          </reference>
          <reference field="17" count="7">
            <x v="316"/>
            <x v="488"/>
            <x v="546"/>
            <x v="570"/>
            <x v="578"/>
            <x v="592"/>
            <x v="606"/>
          </reference>
          <reference field="24" count="1" selected="0">
            <x v="0"/>
          </reference>
        </references>
      </pivotArea>
    </format>
    <format dxfId="13163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137"/>
          </reference>
          <reference field="24" count="1" selected="0">
            <x v="1"/>
          </reference>
        </references>
      </pivotArea>
    </format>
    <format dxfId="13162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5">
            <x v="48"/>
            <x v="68"/>
            <x v="92"/>
            <x v="97"/>
            <x v="130"/>
            <x v="166"/>
            <x v="176"/>
            <x v="195"/>
            <x v="251"/>
            <x v="269"/>
            <x v="277"/>
            <x v="337"/>
            <x v="397"/>
            <x v="406"/>
            <x v="503"/>
          </reference>
          <reference field="24" count="1" selected="0">
            <x v="1"/>
          </reference>
        </references>
      </pivotArea>
    </format>
    <format dxfId="13161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3"/>
          </reference>
          <reference field="11" count="1" selected="0">
            <x v="0"/>
          </reference>
          <reference field="17" count="3">
            <x v="231"/>
            <x v="240"/>
            <x v="408"/>
          </reference>
          <reference field="24" count="1" selected="0">
            <x v="1"/>
          </reference>
        </references>
      </pivotArea>
    </format>
    <format dxfId="13160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4"/>
          </reference>
          <reference field="11" count="1" selected="0">
            <x v="0"/>
          </reference>
          <reference field="17" count="3">
            <x v="109"/>
            <x v="185"/>
            <x v="263"/>
          </reference>
          <reference field="24" count="1" selected="0">
            <x v="1"/>
          </reference>
        </references>
      </pivotArea>
    </format>
    <format dxfId="13159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0"/>
          </reference>
          <reference field="11" count="1" selected="0">
            <x v="1"/>
          </reference>
          <reference field="17" count="3">
            <x v="458"/>
            <x v="515"/>
            <x v="588"/>
          </reference>
          <reference field="24" count="1" selected="0">
            <x v="1"/>
          </reference>
        </references>
      </pivotArea>
    </format>
    <format dxfId="13158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1"/>
          </reference>
          <reference field="11" count="1" selected="0">
            <x v="1"/>
          </reference>
          <reference field="17" count="2">
            <x v="393"/>
            <x v="441"/>
          </reference>
          <reference field="24" count="1" selected="0">
            <x v="1"/>
          </reference>
        </references>
      </pivotArea>
    </format>
    <format dxfId="13157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1"/>
          </reference>
          <reference field="17" count="3">
            <x v="388"/>
            <x v="540"/>
            <x v="547"/>
          </reference>
          <reference field="24" count="1" selected="0">
            <x v="1"/>
          </reference>
        </references>
      </pivotArea>
    </format>
    <format dxfId="13156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3"/>
          </reference>
          <reference field="11" count="1" selected="0">
            <x v="1"/>
          </reference>
          <reference field="17" count="1">
            <x v="498"/>
          </reference>
          <reference field="24" count="1" selected="0">
            <x v="1"/>
          </reference>
        </references>
      </pivotArea>
    </format>
    <format dxfId="13155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5">
            <x v="94"/>
            <x v="131"/>
            <x v="235"/>
            <x v="364"/>
            <x v="571"/>
          </reference>
          <reference field="24" count="1" selected="0">
            <x v="2"/>
          </reference>
        </references>
      </pivotArea>
    </format>
    <format dxfId="13154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3"/>
          </reference>
          <reference field="11" count="1" selected="0">
            <x v="0"/>
          </reference>
          <reference field="17" count="2">
            <x v="227"/>
            <x v="405"/>
          </reference>
          <reference field="24" count="1" selected="0">
            <x v="2"/>
          </reference>
        </references>
      </pivotArea>
    </format>
    <format dxfId="13153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0"/>
          </reference>
          <reference field="11" count="1" selected="0">
            <x v="1"/>
          </reference>
          <reference field="17" count="3">
            <x v="374"/>
            <x v="471"/>
            <x v="593"/>
          </reference>
          <reference field="24" count="1" selected="0">
            <x v="2"/>
          </reference>
        </references>
      </pivotArea>
    </format>
    <format dxfId="13152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1"/>
          </reference>
          <reference field="11" count="1" selected="0">
            <x v="1"/>
          </reference>
          <reference field="17" count="2">
            <x v="530"/>
            <x v="598"/>
          </reference>
          <reference field="24" count="1" selected="0">
            <x v="2"/>
          </reference>
        </references>
      </pivotArea>
    </format>
    <format dxfId="13151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1"/>
          </reference>
          <reference field="17" count="2">
            <x v="415"/>
            <x v="536"/>
          </reference>
          <reference field="24" count="1" selected="0">
            <x v="2"/>
          </reference>
        </references>
      </pivotArea>
    </format>
    <format dxfId="13150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4"/>
          </reference>
          <reference field="11" count="1" selected="0">
            <x v="1"/>
          </reference>
          <reference field="17" count="1">
            <x v="374"/>
          </reference>
          <reference field="24" count="1" selected="0">
            <x v="2"/>
          </reference>
        </references>
      </pivotArea>
    </format>
    <format dxfId="13149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1"/>
          </reference>
          <reference field="11" count="1" selected="0">
            <x v="0"/>
          </reference>
          <reference field="17" count="1">
            <x v="162"/>
          </reference>
          <reference field="24" count="1" selected="0">
            <x v="3"/>
          </reference>
        </references>
      </pivotArea>
    </format>
    <format dxfId="13148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3">
            <x v="240"/>
            <x v="408"/>
            <x v="467"/>
          </reference>
          <reference field="24" count="1" selected="0">
            <x v="3"/>
          </reference>
        </references>
      </pivotArea>
    </format>
    <format dxfId="13147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3"/>
          </reference>
          <reference field="11" count="1" selected="0">
            <x v="0"/>
          </reference>
          <reference field="17" count="8">
            <x v="59"/>
            <x v="230"/>
            <x v="270"/>
            <x v="275"/>
            <x v="449"/>
            <x v="463"/>
            <x v="520"/>
            <x v="564"/>
          </reference>
          <reference field="24" count="1" selected="0">
            <x v="3"/>
          </reference>
        </references>
      </pivotArea>
    </format>
    <format dxfId="13146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0"/>
          </reference>
          <reference field="11" count="1" selected="0">
            <x v="1"/>
          </reference>
          <reference field="17" count="2">
            <x v="327"/>
            <x v="440"/>
          </reference>
          <reference field="24" count="1" selected="0">
            <x v="3"/>
          </reference>
        </references>
      </pivotArea>
    </format>
    <format dxfId="13145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1"/>
          </reference>
          <reference field="17" count="1">
            <x v="519"/>
          </reference>
          <reference field="24" count="1" selected="0">
            <x v="3"/>
          </reference>
        </references>
      </pivotArea>
    </format>
    <format dxfId="13144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3"/>
          </reference>
          <reference field="11" count="1" selected="0">
            <x v="1"/>
          </reference>
          <reference field="17" count="7">
            <x v="393"/>
            <x v="401"/>
            <x v="441"/>
            <x v="474"/>
            <x v="507"/>
            <x v="534"/>
            <x v="565"/>
          </reference>
          <reference field="24" count="1" selected="0">
            <x v="3"/>
          </reference>
        </references>
      </pivotArea>
    </format>
    <format dxfId="13143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0"/>
          </reference>
          <reference field="11" count="1" selected="0">
            <x v="1"/>
          </reference>
          <reference field="17" count="3">
            <x v="313"/>
            <x v="451"/>
            <x v="553"/>
          </reference>
          <reference field="24" count="1" selected="0">
            <x v="4"/>
          </reference>
        </references>
      </pivotArea>
    </format>
    <format dxfId="13142">
      <pivotArea dataOnly="0" labelOnly="1" outline="0" fieldPosition="0">
        <references count="5">
          <reference field="0" count="1" selected="0">
            <x v="11"/>
          </reference>
          <reference field="9" count="1" selected="0">
            <x v="1"/>
          </reference>
          <reference field="11" count="1" selected="0">
            <x v="1"/>
          </reference>
          <reference field="17" count="1">
            <x v="586"/>
          </reference>
          <reference field="24" count="1" selected="0">
            <x v="4"/>
          </reference>
        </references>
      </pivotArea>
    </format>
    <format dxfId="13141">
      <pivotArea dataOnly="0" labelOnly="1" outline="0" fieldPosition="0">
        <references count="5">
          <reference field="0" count="1" selected="0">
            <x v="12"/>
          </reference>
          <reference field="9" count="1" selected="0">
            <x v="5"/>
          </reference>
          <reference field="11" count="1" selected="0">
            <x v="2"/>
          </reference>
          <reference field="17" count="1">
            <x v="607"/>
          </reference>
          <reference field="24" count="1" selected="0">
            <x v="5"/>
          </reference>
        </references>
      </pivotArea>
    </format>
    <format dxfId="13140">
      <pivotArea dataOnly="0" labelOnly="1" outline="0" fieldPosition="0">
        <references count="6">
          <reference field="0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76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39">
      <pivotArea dataOnly="0" labelOnly="1" outline="0" fieldPosition="0">
        <references count="6">
          <reference field="0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08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38">
      <pivotArea dataOnly="0" labelOnly="1" outline="0" fieldPosition="0">
        <references count="6">
          <reference field="0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11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37">
      <pivotArea dataOnly="0" labelOnly="1" outline="0" fieldPosition="0">
        <references count="6">
          <reference field="0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30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36">
      <pivotArea dataOnly="0" labelOnly="1" outline="0" fieldPosition="0">
        <references count="6">
          <reference field="0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45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35">
      <pivotArea dataOnly="0" labelOnly="1" outline="0" fieldPosition="0">
        <references count="6">
          <reference field="0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9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34">
      <pivotArea dataOnly="0" labelOnly="1" outline="0" fieldPosition="0">
        <references count="6">
          <reference field="0" count="1" selected="0">
            <x v="1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17"/>
          </reference>
          <reference field="18" count="1">
            <x v="1"/>
          </reference>
          <reference field="24" count="1" selected="0">
            <x v="2"/>
          </reference>
        </references>
      </pivotArea>
    </format>
    <format dxfId="13133">
      <pivotArea dataOnly="0" labelOnly="1" outline="0" fieldPosition="0">
        <references count="6">
          <reference field="0" count="1" selected="0">
            <x v="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1"/>
          </reference>
          <reference field="18" count="1">
            <x v="0"/>
          </reference>
          <reference field="24" count="1" selected="0">
            <x v="4"/>
          </reference>
        </references>
      </pivotArea>
    </format>
    <format dxfId="13132">
      <pivotArea dataOnly="0" labelOnly="1" outline="0" fieldPosition="0">
        <references count="6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31">
      <pivotArea dataOnly="0" labelOnly="1" outline="0" fieldPosition="0">
        <references count="6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4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30">
      <pivotArea dataOnly="0" labelOnly="1" outline="0" fieldPosition="0">
        <references count="6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9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29">
      <pivotArea dataOnly="0" labelOnly="1" outline="0" fieldPosition="0">
        <references count="6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8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28">
      <pivotArea dataOnly="0" labelOnly="1" outline="0" fieldPosition="0">
        <references count="6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1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27">
      <pivotArea dataOnly="0" labelOnly="1" outline="0" fieldPosition="0">
        <references count="6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9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26">
      <pivotArea dataOnly="0" labelOnly="1" outline="0" fieldPosition="0">
        <references count="6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0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25">
      <pivotArea dataOnly="0" labelOnly="1" outline="0" fieldPosition="0">
        <references count="6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7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24">
      <pivotArea dataOnly="0" labelOnly="1" outline="0" fieldPosition="0">
        <references count="6">
          <reference field="0" count="1" selected="0">
            <x v="3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14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23">
      <pivotArea dataOnly="0" labelOnly="1" outline="0" fieldPosition="0">
        <references count="6">
          <reference field="0" count="1" selected="0">
            <x v="5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74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122">
      <pivotArea dataOnly="0" labelOnly="1" outline="0" fieldPosition="0">
        <references count="6">
          <reference field="0" count="1" selected="0">
            <x v="5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54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121">
      <pivotArea dataOnly="0" labelOnly="1" outline="0" fieldPosition="0">
        <references count="6">
          <reference field="0" count="1" selected="0">
            <x v="5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68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120">
      <pivotArea dataOnly="0" labelOnly="1" outline="0" fieldPosition="0">
        <references count="6">
          <reference field="0" count="1" selected="0">
            <x v="6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89"/>
          </reference>
          <reference field="18" count="1">
            <x v="1"/>
          </reference>
          <reference field="24" count="1" selected="0">
            <x v="3"/>
          </reference>
        </references>
      </pivotArea>
    </format>
    <format dxfId="13119">
      <pivotArea dataOnly="0" labelOnly="1" outline="0" fieldPosition="0">
        <references count="6">
          <reference field="0" count="1" selected="0">
            <x v="6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347"/>
          </reference>
          <reference field="18" count="1">
            <x v="0"/>
          </reference>
          <reference field="24" count="1" selected="0">
            <x v="3"/>
          </reference>
        </references>
      </pivotArea>
    </format>
    <format dxfId="13118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17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16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5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115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7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114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7"/>
          </reference>
          <reference field="18" count="1">
            <x v="1"/>
          </reference>
          <reference field="24" count="1" selected="0">
            <x v="2"/>
          </reference>
        </references>
      </pivotArea>
    </format>
    <format dxfId="13113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8"/>
          </reference>
          <reference field="18" count="1">
            <x v="0"/>
          </reference>
          <reference field="24" count="1" selected="0">
            <x v="2"/>
          </reference>
        </references>
      </pivotArea>
    </format>
    <format dxfId="13112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74"/>
          </reference>
          <reference field="18" count="1">
            <x v="1"/>
          </reference>
          <reference field="24" count="1" selected="0">
            <x v="2"/>
          </reference>
        </references>
      </pivotArea>
    </format>
    <format dxfId="13111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28"/>
          </reference>
          <reference field="18" count="1">
            <x v="0"/>
          </reference>
          <reference field="24" count="1" selected="0">
            <x v="2"/>
          </reference>
        </references>
      </pivotArea>
    </format>
    <format dxfId="13110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83"/>
          </reference>
          <reference field="18" count="1">
            <x v="1"/>
          </reference>
          <reference field="24" count="1" selected="0">
            <x v="3"/>
          </reference>
        </references>
      </pivotArea>
    </format>
    <format dxfId="13109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"/>
          </reference>
          <reference field="18" count="1">
            <x v="0"/>
          </reference>
          <reference field="24" count="1" selected="0">
            <x v="3"/>
          </reference>
        </references>
      </pivotArea>
    </format>
    <format dxfId="13108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20"/>
          </reference>
          <reference field="18" count="1">
            <x v="1"/>
          </reference>
          <reference field="24" count="1" selected="0">
            <x v="3"/>
          </reference>
        </references>
      </pivotArea>
    </format>
    <format dxfId="13107">
      <pivotArea dataOnly="0" labelOnly="1" outline="0" fieldPosition="0">
        <references count="6">
          <reference field="0" count="1" selected="0">
            <x v="7"/>
          </reference>
          <reference field="9" count="1" selected="0">
            <x v="4"/>
          </reference>
          <reference field="11" count="1" selected="0">
            <x v="0"/>
          </reference>
          <reference field="17" count="1" selected="0">
            <x v="0"/>
          </reference>
          <reference field="18" count="1">
            <x v="0"/>
          </reference>
          <reference field="24" count="1" selected="0">
            <x v="3"/>
          </reference>
        </references>
      </pivotArea>
    </format>
    <format dxfId="13106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520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05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04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9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03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25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02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47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101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67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100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17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099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123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098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2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097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74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096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30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095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0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094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56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093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04"/>
          </reference>
          <reference field="18" count="1">
            <x v="0"/>
          </reference>
          <reference field="24" count="1" selected="0">
            <x v="3"/>
          </reference>
        </references>
      </pivotArea>
    </format>
    <format dxfId="13092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596"/>
          </reference>
          <reference field="18" count="1">
            <x v="1"/>
          </reference>
          <reference field="24" count="1" selected="0">
            <x v="3"/>
          </reference>
        </references>
      </pivotArea>
    </format>
    <format dxfId="13091">
      <pivotArea dataOnly="0" labelOnly="1" outline="0" fieldPosition="0">
        <references count="6">
          <reference field="0" count="1" selected="0">
            <x v="8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04"/>
          </reference>
          <reference field="18" count="1">
            <x v="0"/>
          </reference>
          <reference field="24" count="1" selected="0">
            <x v="3"/>
          </reference>
        </references>
      </pivotArea>
    </format>
    <format dxfId="13090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9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089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2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088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38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087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57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086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4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085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17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084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14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083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90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082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342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081">
      <pivotArea dataOnly="0" labelOnly="1" outline="0" fieldPosition="0">
        <references count="6">
          <reference field="0" count="1" selected="0">
            <x v="9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600"/>
          </reference>
          <reference field="18" count="1">
            <x v="1"/>
          </reference>
          <reference field="24" count="1" selected="0">
            <x v="2"/>
          </reference>
        </references>
      </pivotArea>
    </format>
    <format dxfId="13080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079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4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078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00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077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10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076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50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075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2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074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85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073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3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072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65"/>
          </reference>
          <reference field="18" count="1">
            <x v="0"/>
          </reference>
          <reference field="24" count="1" selected="0">
            <x v="2"/>
          </reference>
        </references>
      </pivotArea>
    </format>
    <format dxfId="13071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9"/>
          </reference>
          <reference field="18" count="1">
            <x v="1"/>
          </reference>
          <reference field="24" count="1" selected="0">
            <x v="2"/>
          </reference>
        </references>
      </pivotArea>
    </format>
    <format dxfId="13070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28"/>
          </reference>
          <reference field="18" count="1">
            <x v="0"/>
          </reference>
          <reference field="24" count="1" selected="0">
            <x v="2"/>
          </reference>
        </references>
      </pivotArea>
    </format>
    <format dxfId="13069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74"/>
          </reference>
          <reference field="18" count="1">
            <x v="1"/>
          </reference>
          <reference field="24" count="1" selected="0">
            <x v="3"/>
          </reference>
        </references>
      </pivotArea>
    </format>
    <format dxfId="13068">
      <pivotArea dataOnly="0" labelOnly="1" outline="0" fieldPosition="0">
        <references count="6">
          <reference field="0" count="1" selected="0">
            <x v="1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5"/>
          </reference>
          <reference field="18" count="1">
            <x v="0"/>
          </reference>
          <reference field="24" count="1" selected="0">
            <x v="3"/>
          </reference>
        </references>
      </pivotArea>
    </format>
    <format dxfId="13067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2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066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5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065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6"/>
          </reference>
          <reference field="18" count="1">
            <x v="1"/>
          </reference>
          <reference field="24" count="1" selected="0">
            <x v="0"/>
          </reference>
        </references>
      </pivotArea>
    </format>
    <format dxfId="13064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9"/>
          </reference>
          <reference field="18" count="1">
            <x v="0"/>
          </reference>
          <reference field="24" count="1" selected="0">
            <x v="0"/>
          </reference>
        </references>
      </pivotArea>
    </format>
    <format dxfId="13063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66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062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6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061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5"/>
          </reference>
          <reference field="18" count="1">
            <x v="1"/>
          </reference>
          <reference field="24" count="1" selected="0">
            <x v="1"/>
          </reference>
        </references>
      </pivotArea>
    </format>
    <format dxfId="13060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1"/>
          </reference>
          <reference field="18" count="1">
            <x v="0"/>
          </reference>
          <reference field="24" count="1" selected="0">
            <x v="1"/>
          </reference>
        </references>
      </pivotArea>
    </format>
    <format dxfId="13059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4"/>
          </reference>
          <reference field="18" count="1">
            <x v="1"/>
          </reference>
          <reference field="24" count="1" selected="0">
            <x v="2"/>
          </reference>
        </references>
      </pivotArea>
    </format>
    <format dxfId="13058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31"/>
          </reference>
          <reference field="18" count="1">
            <x v="0"/>
          </reference>
          <reference field="24" count="1" selected="0">
            <x v="2"/>
          </reference>
        </references>
      </pivotArea>
    </format>
    <format dxfId="13057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374"/>
          </reference>
          <reference field="18" count="1">
            <x v="1"/>
          </reference>
          <reference field="24" count="1" selected="0">
            <x v="2"/>
          </reference>
        </references>
      </pivotArea>
    </format>
    <format dxfId="13056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71"/>
          </reference>
          <reference field="18" count="1">
            <x v="0"/>
          </reference>
          <reference field="24" count="1" selected="0">
            <x v="2"/>
          </reference>
        </references>
      </pivotArea>
    </format>
    <format dxfId="13055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98"/>
          </reference>
          <reference field="18" count="1">
            <x v="1"/>
          </reference>
          <reference field="24" count="1" selected="0">
            <x v="2"/>
          </reference>
        </references>
      </pivotArea>
    </format>
    <format dxfId="13054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15"/>
          </reference>
          <reference field="18" count="1">
            <x v="0"/>
          </reference>
          <reference field="24" count="1" selected="0">
            <x v="2"/>
          </reference>
        </references>
      </pivotArea>
    </format>
    <format dxfId="13053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4"/>
          </reference>
          <reference field="11" count="1" selected="0">
            <x v="1"/>
          </reference>
          <reference field="17" count="1" selected="0">
            <x v="374"/>
          </reference>
          <reference field="18" count="1">
            <x v="1"/>
          </reference>
          <reference field="24" count="1" selected="0">
            <x v="2"/>
          </reference>
        </references>
      </pivotArea>
    </format>
    <format dxfId="13052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62"/>
          </reference>
          <reference field="18" count="1">
            <x v="0"/>
          </reference>
          <reference field="24" count="1" selected="0">
            <x v="3"/>
          </reference>
        </references>
      </pivotArea>
    </format>
    <format dxfId="13051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20"/>
          </reference>
          <reference field="18" count="1">
            <x v="1"/>
          </reference>
          <reference field="24" count="1" selected="0">
            <x v="3"/>
          </reference>
        </references>
      </pivotArea>
    </format>
    <format dxfId="13050">
      <pivotArea dataOnly="0" labelOnly="1" outline="0" fieldPosition="0">
        <references count="6">
          <reference field="0" count="1" selected="0">
            <x v="11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64"/>
          </reference>
          <reference field="18" count="1">
            <x v="0"/>
          </reference>
          <reference field="24" count="1" selected="0">
            <x v="3"/>
          </reference>
        </references>
      </pivotArea>
    </format>
    <format dxfId="13049">
      <pivotArea dataOnly="0" labelOnly="1" outline="0" fieldPosition="0">
        <references count="6">
          <reference field="0" count="1" selected="0">
            <x v="12"/>
          </reference>
          <reference field="9" count="1" selected="0">
            <x v="5"/>
          </reference>
          <reference field="11" count="1" selected="0">
            <x v="2"/>
          </reference>
          <reference field="17" count="1" selected="0">
            <x v="607"/>
          </reference>
          <reference field="18" count="1">
            <x v="2"/>
          </reference>
          <reference field="24" count="1" selected="0">
            <x v="5"/>
          </reference>
        </references>
      </pivotArea>
    </format>
    <format dxfId="13048">
      <pivotArea dataOnly="0" labelOnly="1" outline="0" fieldPosition="0">
        <references count="7">
          <reference field="0" count="1" selected="0">
            <x v="0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2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47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46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45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0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44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0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43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2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42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8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41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40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39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7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38">
      <pivotArea dataOnly="0" labelOnly="1" outline="0" fieldPosition="0">
        <references count="7">
          <reference field="0" count="1" selected="0">
            <x v="0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31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37">
      <pivotArea dataOnly="0" labelOnly="1" outline="0" fieldPosition="0">
        <references count="7">
          <reference field="0" count="1" selected="0">
            <x v="0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8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36">
      <pivotArea dataOnly="0" labelOnly="1" outline="0" fieldPosition="0">
        <references count="7">
          <reference field="0" count="1" selected="0">
            <x v="0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35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35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76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3034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86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3033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64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3032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0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31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11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3030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29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3029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3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28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45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3027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7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3026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25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3024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3023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0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3022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3021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3020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3019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3018">
      <pivotArea dataOnly="0" labelOnly="1" outline="0" fieldPosition="0">
        <references count="7">
          <reference field="0" count="1" selected="0">
            <x v="0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36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3017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2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3016">
      <pivotArea dataOnly="0" labelOnly="1" outline="0" fieldPosition="0">
        <references count="7">
          <reference field="0" count="1" selected="0">
            <x v="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2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3015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14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13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12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2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11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2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10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9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7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8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7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3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6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3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5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4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4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6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3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8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2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4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1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3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3000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24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99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1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98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6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97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6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96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8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95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4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94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6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93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92">
      <pivotArea dataOnly="0" labelOnly="1" outline="0" fieldPosition="0">
        <references count="7">
          <reference field="0" count="1" selected="0">
            <x v="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7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991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990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3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989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60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988">
      <pivotArea dataOnly="0" labelOnly="1" outline="0" fieldPosition="0">
        <references count="7">
          <reference field="0" count="1" selected="0">
            <x v="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222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987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39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986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17"/>
          </reference>
          <reference field="18" count="1" selected="0">
            <x v="1"/>
          </reference>
          <reference field="24" count="1" selected="0">
            <x v="2"/>
          </reference>
        </references>
      </pivotArea>
    </format>
    <format dxfId="12985">
      <pivotArea dataOnly="0" labelOnly="1" outline="0" fieldPosition="0">
        <references count="7">
          <reference field="0" count="1" selected="0">
            <x v="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1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984">
      <pivotArea dataOnly="0" labelOnly="1" outline="0" fieldPosition="0">
        <references count="7">
          <reference field="0" count="1" selected="0">
            <x v="2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8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83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82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81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80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9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8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3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7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6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6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5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6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4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8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3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2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1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0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70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0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9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0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8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7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2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6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2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5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4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3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9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2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1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60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4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9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4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8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4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7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9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6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3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5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6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4">
      <pivotArea dataOnly="0" labelOnly="1" outline="0" fieldPosition="0">
        <references count="7">
          <reference field="0" count="1" selected="0">
            <x v="2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6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3">
      <pivotArea dataOnly="0" labelOnly="1" outline="0" fieldPosition="0">
        <references count="7">
          <reference field="0" count="1" selected="0">
            <x v="2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8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2">
      <pivotArea dataOnly="0" labelOnly="1" outline="0" fieldPosition="0">
        <references count="7">
          <reference field="0" count="1" selected="0">
            <x v="2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60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1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9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50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49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48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47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60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46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0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945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2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944">
      <pivotArea dataOnly="0" labelOnly="1" outline="0" fieldPosition="0">
        <references count="7">
          <reference field="0" count="1" selected="0">
            <x v="2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59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943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42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941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40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39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38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37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36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9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935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34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8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33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0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32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0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31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3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30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1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929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28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5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27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6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26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25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0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24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0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23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9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922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21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7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920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1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9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2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8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3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7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6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6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8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5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9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4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1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3">
      <pivotArea dataOnly="0" labelOnly="1" outline="0" fieldPosition="0">
        <references count="7">
          <reference field="0" count="1" selected="0">
            <x v="3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33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2">
      <pivotArea dataOnly="0" labelOnly="1" outline="0" fieldPosition="0">
        <references count="7">
          <reference field="0" count="1" selected="0">
            <x v="3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60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1">
      <pivotArea dataOnly="0" labelOnly="1" outline="0" fieldPosition="0">
        <references count="7">
          <reference field="0" count="1" selected="0">
            <x v="3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0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10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6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09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6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08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9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07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1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06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905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9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904">
      <pivotArea dataOnly="0" labelOnly="1" outline="0" fieldPosition="0">
        <references count="7">
          <reference field="0" count="1" selected="0">
            <x v="3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3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903">
      <pivotArea dataOnly="0" labelOnly="1" outline="0" fieldPosition="0">
        <references count="7">
          <reference field="0" count="1" selected="0">
            <x v="4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7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02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01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900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9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8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2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7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4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6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6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5">
      <pivotArea dataOnly="0" labelOnly="1" outline="0" fieldPosition="0">
        <references count="7">
          <reference field="0" count="1" selected="0">
            <x v="4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36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4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0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3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2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2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4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1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5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90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60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89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4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888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8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887">
      <pivotArea dataOnly="0" labelOnly="1" outline="0" fieldPosition="0">
        <references count="7">
          <reference field="0" count="1" selected="0">
            <x v="4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79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886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1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885">
      <pivotArea dataOnly="0" labelOnly="1" outline="0" fieldPosition="0">
        <references count="7">
          <reference field="0" count="1" selected="0">
            <x v="4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30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884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83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82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81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80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9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8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7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6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5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4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8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3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8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2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1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70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0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9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0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8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7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2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6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5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4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5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3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2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8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1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8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60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8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9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8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7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6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5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4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3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2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6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1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6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50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7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9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9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8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9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7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9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6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2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5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3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4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4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3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1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2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4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1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5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40">
      <pivotArea dataOnly="0" labelOnly="1" outline="0" fieldPosition="0">
        <references count="7">
          <reference field="0" count="1" selected="0">
            <x v="5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5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9">
      <pivotArea dataOnly="0" labelOnly="1" outline="0" fieldPosition="0">
        <references count="7">
          <reference field="0" count="1" selected="0">
            <x v="5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0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8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3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7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9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6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9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5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5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4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3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60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2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60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1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31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30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6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29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828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827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7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826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6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825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1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824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54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823">
      <pivotArea dataOnly="0" labelOnly="1" outline="0" fieldPosition="0">
        <references count="7">
          <reference field="0" count="1" selected="0">
            <x v="5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6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822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3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821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16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820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5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819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07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818">
      <pivotArea dataOnly="0" labelOnly="1" outline="0" fieldPosition="0">
        <references count="7">
          <reference field="0" count="1" selected="0">
            <x v="5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55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817">
      <pivotArea dataOnly="0" labelOnly="1" outline="0" fieldPosition="0">
        <references count="7">
          <reference field="0" count="1" selected="0">
            <x v="5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35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816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5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15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14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13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12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11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10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9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8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8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7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2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6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2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5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4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3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2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6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1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7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800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8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9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9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8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3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7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6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6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7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5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6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4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44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3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2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2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5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1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60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90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2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89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5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88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7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87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0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86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0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85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8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84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45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83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9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82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7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81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2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80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79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78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7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77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1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76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7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75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8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74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34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73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1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72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2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71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10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770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769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4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768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6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767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766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6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765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4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764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10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763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90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62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08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61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23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60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62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9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8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7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6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6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69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5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86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4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4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3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68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2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68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1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02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50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2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49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89"/>
          </reference>
          <reference field="18" count="1" selected="0">
            <x v="1"/>
          </reference>
          <reference field="24" count="1" selected="0">
            <x v="3"/>
          </reference>
        </references>
      </pivotArea>
    </format>
    <format dxfId="12748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347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47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4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46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55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45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78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44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8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43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33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742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101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741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28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740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371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739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390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738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94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737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319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736">
      <pivotArea dataOnly="0" labelOnly="1" outline="0" fieldPosition="0">
        <references count="7">
          <reference field="0" count="1" selected="0">
            <x v="6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18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735">
      <pivotArea dataOnly="0" labelOnly="1" outline="0" fieldPosition="0">
        <references count="7">
          <reference field="0" count="1" selected="0">
            <x v="6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319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734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9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33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4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32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7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31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730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9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8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6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7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2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6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5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4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4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3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6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2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3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1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8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20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6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9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8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9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7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3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6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35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5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5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4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27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3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3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2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5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1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60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10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41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09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44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708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07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06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05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04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03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02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5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701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700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8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699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8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698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5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697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696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4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695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694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6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693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692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50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91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3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90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4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9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09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8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76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7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6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6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5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4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04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3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2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5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1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54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80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7"/>
          </reference>
          <reference field="18" count="1" selected="0">
            <x v="1"/>
          </reference>
          <reference field="24" count="1" selected="0">
            <x v="2"/>
          </reference>
        </references>
      </pivotArea>
    </format>
    <format dxfId="12679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78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156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77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16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76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420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75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60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74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5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73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6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72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13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71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74"/>
          </reference>
          <reference field="18" count="1" selected="0">
            <x v="1"/>
          </reference>
          <reference field="24" count="1" selected="0">
            <x v="2"/>
          </reference>
        </references>
      </pivotArea>
    </format>
    <format dxfId="12670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2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669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68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8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67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6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66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56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65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72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64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90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63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83"/>
          </reference>
          <reference field="18" count="1" selected="0">
            <x v="1"/>
          </reference>
          <reference field="24" count="1" selected="0">
            <x v="3"/>
          </reference>
        </references>
      </pivotArea>
    </format>
    <format dxfId="12662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61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6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60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486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59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49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58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20"/>
          </reference>
          <reference field="18" count="1" selected="0">
            <x v="1"/>
          </reference>
          <reference field="24" count="1" selected="0">
            <x v="3"/>
          </reference>
        </references>
      </pivotArea>
    </format>
    <format dxfId="12657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1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56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06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55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69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54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62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653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20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652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08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651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39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650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65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649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25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648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60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647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369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646">
      <pivotArea dataOnly="0" labelOnly="1" outline="0" fieldPosition="0">
        <references count="7">
          <reference field="0" count="1" selected="0">
            <x v="7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91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645">
      <pivotArea dataOnly="0" labelOnly="1" outline="0" fieldPosition="0">
        <references count="7">
          <reference field="0" count="1" selected="0">
            <x v="7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91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644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5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43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520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642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41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40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9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8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7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6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8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5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4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2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3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3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2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3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1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30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0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29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28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9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627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2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26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47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625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6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24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23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1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22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5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21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7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20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8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19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8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18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9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17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2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16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7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15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2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14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3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13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13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12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31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11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17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610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12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09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8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08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4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07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4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06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3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05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6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04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03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02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601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0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600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2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9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4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8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3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7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6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5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4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3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0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2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4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1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5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90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2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89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3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88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5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87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32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86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41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85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74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584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3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83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0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582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5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81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7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80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54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79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93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78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57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77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24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76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54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75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62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74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83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73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03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72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72"/>
          </reference>
          <reference field="18" count="1" selected="0">
            <x v="1"/>
          </reference>
          <reference field="24" count="1" selected="0">
            <x v="2"/>
          </reference>
        </references>
      </pivotArea>
    </format>
    <format dxfId="12571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0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570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15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569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5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568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56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567">
      <pivotArea dataOnly="0" labelOnly="1" outline="0" fieldPosition="0">
        <references count="7">
          <reference field="0" count="1" selected="0">
            <x v="8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596"/>
          </reference>
          <reference field="18" count="1" selected="0">
            <x v="1"/>
          </reference>
          <reference field="24" count="1" selected="0">
            <x v="3"/>
          </reference>
        </references>
      </pivotArea>
    </format>
    <format dxfId="12566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0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565">
      <pivotArea dataOnly="0" labelOnly="1" outline="0" fieldPosition="0">
        <references count="7">
          <reference field="0" count="1" selected="0">
            <x v="8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2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564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5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63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9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62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1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61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60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5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59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9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558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7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557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56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2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55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3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54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3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53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3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52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2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51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5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50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8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49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8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48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1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47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4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46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3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45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6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44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261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43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357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542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41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3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40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3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9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7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8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17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7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34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6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43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5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4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4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4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3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9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2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9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1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31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30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9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29">
      <pivotArea dataOnly="0" labelOnly="1" outline="0" fieldPosition="0">
        <references count="7">
          <reference field="0" count="1" selected="0">
            <x v="9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3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28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17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527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1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26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90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525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34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24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0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523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82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22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424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521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600"/>
          </reference>
          <reference field="18" count="1" selected="0">
            <x v="1"/>
          </reference>
          <reference field="24" count="1" selected="0">
            <x v="2"/>
          </reference>
        </references>
      </pivotArea>
    </format>
    <format dxfId="12520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82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519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4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518">
      <pivotArea dataOnly="0" labelOnly="1" outline="0" fieldPosition="0">
        <references count="7">
          <reference field="0" count="1" selected="0">
            <x v="9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4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517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516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15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14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13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1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12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5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11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10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1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09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4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08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2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07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4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06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4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05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7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04">
      <pivotArea dataOnly="0" labelOnly="1" outline="0" fieldPosition="0">
        <references count="7">
          <reference field="0" count="1" selected="0">
            <x v="10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36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03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00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502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1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01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2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500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8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99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50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498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6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97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96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2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495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8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94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2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93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2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92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54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91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2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90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5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89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81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88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5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87">
      <pivotArea dataOnly="0" labelOnly="1" outline="0" fieldPosition="0">
        <references count="7">
          <reference field="0" count="1" selected="0">
            <x v="10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81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86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9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85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0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84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01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83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3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82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3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481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89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480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603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479">
      <pivotArea dataOnly="0" labelOnly="1" outline="0" fieldPosition="0">
        <references count="7">
          <reference field="0" count="1" selected="0">
            <x v="10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6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78">
      <pivotArea dataOnly="0" labelOnly="1" outline="0" fieldPosition="0">
        <references count="7">
          <reference field="0" count="1" selected="0">
            <x v="10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86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77">
      <pivotArea dataOnly="0" labelOnly="1" outline="0" fieldPosition="0">
        <references count="7">
          <reference field="0" count="1" selected="0">
            <x v="10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12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76">
      <pivotArea dataOnly="0" labelOnly="1" outline="0" fieldPosition="0">
        <references count="7">
          <reference field="0" count="1" selected="0">
            <x v="10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42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75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3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74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7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73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04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72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9"/>
          </reference>
          <reference field="18" count="1" selected="0">
            <x v="1"/>
          </reference>
          <reference field="24" count="1" selected="0">
            <x v="2"/>
          </reference>
        </references>
      </pivotArea>
    </format>
    <format dxfId="12471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28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70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92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69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6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68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86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67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0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66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7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465">
      <pivotArea dataOnly="0" labelOnly="1" outline="0" fieldPosition="0">
        <references count="7">
          <reference field="0" count="1" selected="0">
            <x v="10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8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464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57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463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5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462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83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461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52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460">
      <pivotArea dataOnly="0" labelOnly="1" outline="0" fieldPosition="0">
        <references count="7">
          <reference field="0" count="1" selected="0">
            <x v="10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7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459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74"/>
          </reference>
          <reference field="18" count="1" selected="0">
            <x v="1"/>
          </reference>
          <reference field="24" count="1" selected="0">
            <x v="3"/>
          </reference>
        </references>
      </pivotArea>
    </format>
    <format dxfId="12458">
      <pivotArea dataOnly="0" labelOnly="1" outline="0" fieldPosition="0">
        <references count="7">
          <reference field="0" count="1" selected="0">
            <x v="10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5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457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3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56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45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55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54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53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52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2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451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4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50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5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49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6"/>
          </reference>
          <reference field="18" count="1" selected="0">
            <x v="1"/>
          </reference>
          <reference field="24" count="1" selected="0">
            <x v="0"/>
          </reference>
        </references>
      </pivotArea>
    </format>
    <format dxfId="12448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47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4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46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9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45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03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44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2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43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149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42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4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41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44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40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6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9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2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8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4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7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05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6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51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5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87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4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1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3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8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2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4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1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0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30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78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29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92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28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606"/>
          </reference>
          <reference field="18" count="1" selected="0">
            <x v="0"/>
          </reference>
          <reference field="24" count="1" selected="0">
            <x v="0"/>
          </reference>
        </references>
      </pivotArea>
    </format>
    <format dxfId="12427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3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26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25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6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24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2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23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22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3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21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66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420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7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19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95"/>
          </reference>
          <reference field="18" count="1" selected="0">
            <x v="1"/>
          </reference>
          <reference field="24" count="1" selected="0">
            <x v="1"/>
          </reference>
        </references>
      </pivotArea>
    </format>
    <format dxfId="12418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51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17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69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16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7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15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3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14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9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13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06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12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0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11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31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10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4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9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40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8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5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7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15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6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8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5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393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4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441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3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38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2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40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1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47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400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498"/>
          </reference>
          <reference field="18" count="1" selected="0">
            <x v="0"/>
          </reference>
          <reference field="24" count="1" selected="0">
            <x v="1"/>
          </reference>
        </references>
      </pivotArea>
    </format>
    <format dxfId="12399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94"/>
          </reference>
          <reference field="18" count="1" selected="0">
            <x v="1"/>
          </reference>
          <reference field="24" count="1" selected="0">
            <x v="2"/>
          </reference>
        </references>
      </pivotArea>
    </format>
    <format dxfId="12398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13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97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3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96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364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95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57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94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27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93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40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92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374"/>
          </reference>
          <reference field="18" count="1" selected="0">
            <x v="1"/>
          </reference>
          <reference field="24" count="1" selected="0">
            <x v="2"/>
          </reference>
        </references>
      </pivotArea>
    </format>
    <format dxfId="12391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71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90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93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89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30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88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98"/>
          </reference>
          <reference field="18" count="1" selected="0">
            <x v="1"/>
          </reference>
          <reference field="24" count="1" selected="0">
            <x v="2"/>
          </reference>
        </references>
      </pivotArea>
    </format>
    <format dxfId="12387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415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86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36"/>
          </reference>
          <reference field="18" count="1" selected="0">
            <x v="0"/>
          </reference>
          <reference field="24" count="1" selected="0">
            <x v="2"/>
          </reference>
        </references>
      </pivotArea>
    </format>
    <format dxfId="12385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7" count="1" selected="0">
            <x v="162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84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240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83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08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82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0"/>
          </reference>
          <reference field="17" count="1" selected="0">
            <x v="467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81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9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80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30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79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70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78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275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77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449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76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463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75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20"/>
          </reference>
          <reference field="18" count="1" selected="0">
            <x v="1"/>
          </reference>
          <reference field="24" count="1" selected="0">
            <x v="3"/>
          </reference>
        </references>
      </pivotArea>
    </format>
    <format dxfId="12374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0"/>
          </reference>
          <reference field="17" count="1" selected="0">
            <x v="56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73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327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72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40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71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2"/>
          </reference>
          <reference field="11" count="1" selected="0">
            <x v="1"/>
          </reference>
          <reference field="17" count="1" selected="0">
            <x v="519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70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393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69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40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68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441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67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47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66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07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65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34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64">
      <pivotArea dataOnly="0" labelOnly="1" outline="0" fieldPosition="0">
        <references count="7">
          <reference field="0" count="1" selected="0">
            <x v="11"/>
          </reference>
          <reference field="7" count="1">
            <x v="0"/>
          </reference>
          <reference field="9" count="1" selected="0">
            <x v="3"/>
          </reference>
          <reference field="11" count="1" selected="0">
            <x v="1"/>
          </reference>
          <reference field="17" count="1" selected="0">
            <x v="565"/>
          </reference>
          <reference field="18" count="1" selected="0">
            <x v="0"/>
          </reference>
          <reference field="24" count="1" selected="0">
            <x v="3"/>
          </reference>
        </references>
      </pivotArea>
    </format>
    <format dxfId="12363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313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362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451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361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7" count="1" selected="0">
            <x v="553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360">
      <pivotArea dataOnly="0" labelOnly="1" outline="0" fieldPosition="0">
        <references count="7">
          <reference field="0" count="1" selected="0">
            <x v="11"/>
          </reference>
          <reference field="7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7" count="1" selected="0">
            <x v="586"/>
          </reference>
          <reference field="18" count="1" selected="0">
            <x v="0"/>
          </reference>
          <reference field="24" count="1" selected="0">
            <x v="4"/>
          </reference>
        </references>
      </pivotArea>
    </format>
    <format dxfId="12359">
      <pivotArea dataOnly="0" labelOnly="1" outline="0" fieldPosition="0">
        <references count="7">
          <reference field="0" count="1" selected="0">
            <x v="12"/>
          </reference>
          <reference field="7" count="1">
            <x v="2"/>
          </reference>
          <reference field="9" count="1" selected="0">
            <x v="5"/>
          </reference>
          <reference field="11" count="1" selected="0">
            <x v="2"/>
          </reference>
          <reference field="17" count="1" selected="0">
            <x v="607"/>
          </reference>
          <reference field="18" count="1" selected="0">
            <x v="2"/>
          </reference>
          <reference field="24" count="1" selected="0">
            <x v="5"/>
          </reference>
        </references>
      </pivotArea>
    </format>
    <format dxfId="123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al" xr10:uid="{440D6048-3E31-44B1-B924-D8F0CF9A85F9}" sourceName="Regional">
  <pivotTables>
    <pivotTable tabId="23" name="Tabela dinâmica2"/>
  </pivotTables>
  <data>
    <tabular pivotCacheId="1961851021">
      <items count="17">
        <i x="8" s="1"/>
        <i x="6" s="1"/>
        <i x="10" s="1"/>
        <i x="0" s="1"/>
        <i x="11" s="1"/>
        <i x="2" s="1"/>
        <i x="1" s="1"/>
        <i x="5" s="1"/>
        <i x="7" s="1"/>
        <i x="9" s="1"/>
        <i x="3" s="1"/>
        <i x="4" s="1"/>
        <i x="15" s="1" nd="1"/>
        <i x="13" s="1" nd="1"/>
        <i x="16" s="1" nd="1"/>
        <i x="14" s="1" nd="1"/>
        <i x="1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ções_Necessárias" xr10:uid="{E64DB389-40F5-42DE-9D73-34308CB2DFC0}" sourceName="Ações Necessárias">
  <pivotTables>
    <pivotTable tabId="23" name="Tabela dinâmica2"/>
  </pivotTables>
  <data>
    <tabular pivotCacheId="1961851021">
      <items count="5">
        <i x="1" s="1"/>
        <i x="0" s="1"/>
        <i x="2" s="1"/>
        <i x="4" s="1" nd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tinação_Mat." xr10:uid="{8B0CA9C4-507D-4342-A029-D80E7D93526F}" sourceName="Destinação Mat.">
  <pivotTables>
    <pivotTable tabId="23" name="Tabela dinâmica2"/>
  </pivotTables>
  <data>
    <tabular pivotCacheId="1961851021">
      <items count="6">
        <i x="0" s="1"/>
        <i x="3" s="1"/>
        <i x="4" s="1"/>
        <i x="1" s="1"/>
        <i x="2" s="1"/>
        <i x="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pairable_part" xr10:uid="{F6AA0CA5-A344-40A6-A078-9727810AD18E}" sourceName="Repairable part">
  <pivotTables>
    <pivotTable tabId="23" name="Tabela dinâmica2"/>
  </pivotTables>
  <data>
    <tabular pivotCacheId="1961851021">
      <items count="3">
        <i x="1" s="1"/>
        <i x="0" s="1"/>
        <i x="2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erramenta" xr10:uid="{4679D19C-974C-493B-990F-8665FA9F6DF0}" sourceName="Ferramenta">
  <pivotTables>
    <pivotTable tabId="23" name="Tabela dinâmica2"/>
  </pivotTables>
  <data>
    <tabular pivotCacheId="1961851021">
      <items count="4">
        <i x="0" s="1"/>
        <i x="1" s="1"/>
        <i x="3" s="1" nd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Dias_em_Campo" xr10:uid="{0CA68CFA-3DDF-4753-B620-DA7FAF1416D7}" sourceName="Faixa de Dias em Campo">
  <pivotTables>
    <pivotTable tabId="23" name="Tabela dinâmica2"/>
  </pivotTables>
  <data>
    <tabular pivotCacheId="1961851021">
      <items count="6">
        <i x="4" s="1"/>
        <i x="3" s="1"/>
        <i x="2" s="1"/>
        <i x="1" s="1"/>
        <i x="0" s="1"/>
        <i x="5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TEM_ESPECIAL" xr10:uid="{4509DFE3-12A5-4ED5-AF61-B4C0471589B5}" sourceName="ITEM ESPECIAL">
  <pivotTables>
    <pivotTable tabId="23" name="Tabela dinâmica2"/>
  </pivotTables>
  <data>
    <tabular pivotCacheId="1961851021">
      <items count="9">
        <i x="2" s="1"/>
        <i x="4" s="1"/>
        <i x="1" s="1"/>
        <i x="0" s="1"/>
        <i x="3" s="1"/>
        <i x="8" s="1" nd="1"/>
        <i x="6" s="1" nd="1"/>
        <i x="7" s="1" nd="1"/>
        <i x="5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IVO_VITRO" xr10:uid="{9C06BCE0-71AD-4293-9E68-4C9285F32C03}" sourceName="VIVO/VITRO">
  <pivotTables>
    <pivotTable tabId="23" name="Tabela dinâmica2"/>
  </pivotTables>
  <data>
    <tabular pivotCacheId="1961851021">
      <items count="3">
        <i x="1" s="1"/>
        <i x="0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al" xr10:uid="{82C73BB3-5F85-4F0C-BF22-A07029979BE9}" cache="SegmentaçãodeDados_Regional" caption="Regional" style="SlicerStyleDark6" rowHeight="225425"/>
  <slicer name="Ações Necessárias" xr10:uid="{C570B15F-5CC3-41DA-A85D-B9910F5ABD1A}" cache="SegmentaçãodeDados_Ações_Necessárias" caption="Ações Necessárias" style="SlicerStyleDark6" rowHeight="225425"/>
  <slicer name="Destinação Mat." xr10:uid="{51D8113C-C8C9-43CF-8429-5CE730D947FA}" cache="SegmentaçãodeDados_Destinação_Mat." caption="Destinação Mat." style="SlicerStyleDark6" rowHeight="225425"/>
  <slicer name="Repairable part" xr10:uid="{CB6ED47F-53E0-44D7-9C04-64E8AA0F6570}" cache="SegmentaçãodeDados_Repairable_part" caption="Repairable part" style="SlicerStyleDark6" rowHeight="225425"/>
  <slicer name="Ferramenta" xr10:uid="{AAD19C55-3595-4393-A028-DC76DD037915}" cache="SegmentaçãodeDados_Ferramenta" caption="Ferramenta" style="SlicerStyleDark6" rowHeight="225425"/>
  <slicer name="Faixa de Dias em Campo" xr10:uid="{E0ED3B43-B3C8-4F47-A1FA-A135B06B3338}" cache="SegmentaçãodeDados_Faixa_de_Dias_em_Campo" caption="Faixa de Dias em Campo" style="SlicerStyleDark6" rowHeight="225425"/>
  <slicer name="ITEM ESPECIAL" xr10:uid="{4039A41D-D624-44E5-9A76-CD083E0DF4FB}" cache="SegmentaçãodeDados_ITEM_ESPECIAL" caption="ITEM ESPECIAL" style="SlicerStyleDark6" rowHeight="225425"/>
  <slicer name="VIVO/VITRO" xr10:uid="{5C6A476D-A2D5-4F13-ABF5-517F9F46525B}" cache="SegmentaçãodeDados_VIVO_VITRO" caption="VIVO/VITRO" style="SlicerStyleDark6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080EA-0D2A-4365-8A3E-79660B2B6C35}" name="Tabela1" displayName="Tabela1" ref="A1:AC892" totalsRowShown="0" headerRowDxfId="13507" dataDxfId="13506">
  <autoFilter ref="A1:AC892" xr:uid="{110B5258-A8BD-47DE-86D6-FF8B6919FAD7}"/>
  <tableColumns count="29">
    <tableColumn id="1" xr3:uid="{04708418-51C3-446C-9939-D2C1164B4922}" name="Regional" dataDxfId="12357"/>
    <tableColumn id="2" xr3:uid="{4EEB7FB8-38D4-4FD7-AB15-C634DFFDD581}" name="VIVO/VITRO" dataDxfId="13505"/>
    <tableColumn id="28" xr3:uid="{4C862F79-8B1E-4878-8BCF-83E71C68AC49}" name="Total REG" dataDxfId="13504"/>
    <tableColumn id="3" xr3:uid="{6D23FE92-662D-473B-AAA8-51C18C77342D}" name="Batch ID" dataDxfId="13503"/>
    <tableColumn id="4" xr3:uid="{1FBB1AAD-2C27-4D20-AB7B-80A45EFC7DF9}" name="Ordem" dataDxfId="13502"/>
    <tableColumn id="5" xr3:uid="{E977B149-DC00-4E6D-80B2-9C86F0D46ACC}" name="Tipo ordem de vendas" dataDxfId="13501"/>
    <tableColumn id="6" xr3:uid="{C1B0C249-BBBC-47EB-8439-7963B2081486}" name="Centro" dataDxfId="13500"/>
    <tableColumn id="7" xr3:uid="{2C4E2806-398A-4C52-94BA-EFFCE24D4060}" name="Ações Necessárias" dataDxfId="13499">
      <calculatedColumnFormula>IF(OR(' Base Geral '!J2="D - RETURN WITHOUT CONSUMPTION",' Base Geral '!J2="CB - CONSUMED BILLABLE")," SOLICITAÇÃO DE COLETA",IF(J2="X - NOT RECEIVED","CONFIRMAR NÃO RECEBIMENTO DO CSE",IF(OR(' Base Geral '!J2="SEM DESTINAÇÃO",' Base Geral '!J2="V - LEFT ON NOTIFICATION")," DESTINAÇÃO/SOLICITAÇÃO DE COLETA",0)))</calculatedColumnFormula>
    </tableColumn>
    <tableColumn id="8" xr3:uid="{EF650E5A-9E64-47D1-A5DF-9465294BEA56}" name="Data Consumo" dataDxfId="13498"/>
    <tableColumn id="9" xr3:uid="{E0B98BFF-C80E-4746-A121-42C232203F74}" name="Destinação Mat." dataDxfId="13497"/>
    <tableColumn id="10" xr3:uid="{2180C17F-A340-40E3-873D-74EFD2A1E1DB}" name="Retornavel" dataDxfId="13496"/>
    <tableColumn id="11" xr3:uid="{6E11C8C9-F18C-45EA-937E-E1779E72CE3D}" name="Repairable part" dataDxfId="13495"/>
    <tableColumn id="12" xr3:uid="{EE805DBA-CD6F-4322-8F99-93D353FF1B9E}" name="Garantia" dataDxfId="13494"/>
    <tableColumn id="13" xr3:uid="{17C51768-3715-4E07-A705-F42343CF13E7}" name="SCO List" dataDxfId="13493"/>
    <tableColumn id="14" xr3:uid="{4044C319-A7C0-4FD2-9BB7-DDB4856E1CBC}" name="Nome 1" dataDxfId="13492"/>
    <tableColumn id="15" xr3:uid="{6F23AB21-0441-4454-9DA1-EA5A6F3911FA}" name="CSE Responsável" dataDxfId="13491"/>
    <tableColumn id="16" xr3:uid="{B29D29A9-C55B-406E-9E8F-F5DB0D6C96EC}" name="Material" dataDxfId="13490"/>
    <tableColumn id="17" xr3:uid="{01F233B6-1701-44E2-BB28-77402196EFEB}" name="Valor R$" dataDxfId="13489">
      <calculatedColumnFormula>VLOOKUP(Tabela1[[#This Row],[Material]],'R$_ Ferramentas'!A:B,2,0)</calculatedColumnFormula>
    </tableColumn>
    <tableColumn id="18" xr3:uid="{B3651C0D-455E-4B8B-B85F-D9B127D5E953}" name="Ferramenta" dataDxfId="13488">
      <calculatedColumnFormula>VLOOKUP(Tabela1[[#This Row],[Material]],'R$_ Ferramentas'!E:F,2,0)</calculatedColumnFormula>
    </tableColumn>
    <tableColumn id="29" xr3:uid="{49ED5D2C-5A88-4BA7-9795-ECAD61526DA2}" name="ITEM ESPECIAL" dataDxfId="13487">
      <calculatedColumnFormula>VLOOKUP(Tabela1[[#This Row],[Material]],'R$_ Ferramentas'!H:I,2,0)</calculatedColumnFormula>
    </tableColumn>
    <tableColumn id="19" xr3:uid="{544B0515-A9BF-41B7-8383-9D1392CCBF24}" name="Texto breve material" dataDxfId="13486"/>
    <tableColumn id="20" xr3:uid="{377F1971-C0E3-4C6F-9596-A5D68DBC2AAF}" name="NF Env. Cliente" dataDxfId="13485"/>
    <tableColumn id="21" xr3:uid="{04100976-A7AB-4FD5-BB29-8C1509579350}" name="Data NF Cliente" dataDxfId="13484"/>
    <tableColumn id="22" xr3:uid="{69585A25-9003-425D-BEFF-63AC64FBDBF0}" name="Dias em Campo" dataDxfId="13483">
      <calculatedColumnFormula>Tabela1[[#Headers],[01/09/2020]]-Tabela1[[#This Row],[Data NF Cliente]]</calculatedColumnFormula>
    </tableColumn>
    <tableColumn id="23" xr3:uid="{2CB65320-9A7E-42D0-A0D8-2FFC1C3A3663}" name="Faixa de Dias em Campo" dataDxfId="13482">
      <calculatedColumnFormula>_xlfn.IFS(X2&lt;=10,"1. 1 a 10 dias",X2&lt;=20,"2. 11 a 20 dias",X2&lt;=30,"3. 21 a 30 dias",X2&lt;=60,"4. 31 a 60 dias",X2&gt;60,"5.&gt; 60 dias")</calculatedColumnFormula>
    </tableColumn>
    <tableColumn id="24" xr3:uid="{F014A1D5-8326-4F64-B99B-B98C87FCF69E}" name="Núm Série Saída" dataDxfId="13481"/>
    <tableColumn id="25" xr3:uid="{9C9A3CD7-9C53-43E2-86C7-7212493D4421}" name="NF Retorno" dataDxfId="13480"/>
    <tableColumn id="26" xr3:uid="{0113DDA9-5A45-480D-8F57-82B355A8C7CC}" name="Data NF Retorno" dataDxfId="13479"/>
    <tableColumn id="27" xr3:uid="{631D1FC5-4382-42F6-93CD-8D59EE8880C9}" name="01/09/2020" dataDxfId="1347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92"/>
  <sheetViews>
    <sheetView topLeftCell="B1" zoomScale="85" zoomScaleNormal="85" workbookViewId="0">
      <pane ySplit="1" topLeftCell="A2" activePane="bottomLeft" state="frozen"/>
      <selection pane="bottomLeft" activeCell="D2" sqref="D2"/>
    </sheetView>
  </sheetViews>
  <sheetFormatPr defaultRowHeight="12.75" x14ac:dyDescent="0.2"/>
  <cols>
    <col min="1" max="1" width="21.5703125" style="12" customWidth="1"/>
    <col min="2" max="3" width="14.28515625" style="12" customWidth="1"/>
    <col min="4" max="4" width="16.28515625" style="13" customWidth="1"/>
    <col min="5" max="5" width="16.5703125" style="12" customWidth="1"/>
    <col min="6" max="6" width="18.42578125" style="12" customWidth="1"/>
    <col min="7" max="7" width="9.28515625" style="12" customWidth="1"/>
    <col min="8" max="8" width="49.42578125" style="12" bestFit="1" customWidth="1"/>
    <col min="9" max="9" width="18.42578125" style="14" bestFit="1" customWidth="1"/>
    <col min="10" max="10" width="34.85546875" style="12" customWidth="1"/>
    <col min="11" max="11" width="13.28515625" style="12" customWidth="1"/>
    <col min="12" max="12" width="17.5703125" style="12" customWidth="1"/>
    <col min="13" max="13" width="16.5703125" style="12" bestFit="1" customWidth="1"/>
    <col min="14" max="14" width="11.140625" style="12" customWidth="1"/>
    <col min="15" max="15" width="32.42578125" style="12" bestFit="1" customWidth="1"/>
    <col min="16" max="16" width="55" style="12" bestFit="1" customWidth="1"/>
    <col min="17" max="17" width="19.140625" style="12" customWidth="1"/>
    <col min="18" max="18" width="18.140625" style="15" customWidth="1"/>
    <col min="19" max="19" width="14" style="15" customWidth="1"/>
    <col min="20" max="20" width="18.42578125" style="15" customWidth="1"/>
    <col min="21" max="21" width="47.140625" style="12" customWidth="1"/>
    <col min="22" max="22" width="17.28515625" style="12" customWidth="1"/>
    <col min="23" max="23" width="17.5703125" style="14" customWidth="1"/>
    <col min="24" max="24" width="19.42578125" style="12" customWidth="1"/>
    <col min="25" max="25" width="27.140625" style="12" bestFit="1" customWidth="1"/>
    <col min="26" max="26" width="19" style="12" customWidth="1"/>
    <col min="27" max="27" width="13.5703125" style="12" customWidth="1"/>
    <col min="28" max="28" width="18.42578125" style="14" customWidth="1"/>
    <col min="29" max="29" width="19" style="12" customWidth="1"/>
    <col min="30" max="16384" width="9.140625" style="12"/>
  </cols>
  <sheetData>
    <row r="1" spans="1:29" ht="25.5" x14ac:dyDescent="0.2">
      <c r="A1" s="7" t="s">
        <v>49</v>
      </c>
      <c r="B1" s="7" t="s">
        <v>48</v>
      </c>
      <c r="C1" s="7" t="s">
        <v>76</v>
      </c>
      <c r="D1" s="8" t="s">
        <v>26</v>
      </c>
      <c r="E1" s="7" t="s">
        <v>27</v>
      </c>
      <c r="F1" s="9" t="s">
        <v>28</v>
      </c>
      <c r="G1" s="7" t="s">
        <v>29</v>
      </c>
      <c r="H1" s="41" t="s">
        <v>47</v>
      </c>
      <c r="I1" s="10" t="s">
        <v>30</v>
      </c>
      <c r="J1" s="7" t="s">
        <v>31</v>
      </c>
      <c r="K1" s="7" t="s">
        <v>33</v>
      </c>
      <c r="L1" s="9" t="s">
        <v>32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  <c r="R1" s="11" t="s">
        <v>54</v>
      </c>
      <c r="S1" s="11" t="s">
        <v>64</v>
      </c>
      <c r="T1" s="11" t="s">
        <v>83</v>
      </c>
      <c r="U1" s="7" t="s">
        <v>39</v>
      </c>
      <c r="V1" s="7" t="s">
        <v>40</v>
      </c>
      <c r="W1" s="10" t="s">
        <v>41</v>
      </c>
      <c r="X1" s="7" t="s">
        <v>45</v>
      </c>
      <c r="Y1" s="41" t="s">
        <v>46</v>
      </c>
      <c r="Z1" s="7" t="s">
        <v>42</v>
      </c>
      <c r="AA1" s="7" t="s">
        <v>43</v>
      </c>
      <c r="AB1" s="10" t="s">
        <v>44</v>
      </c>
      <c r="AC1" s="35" t="s">
        <v>1130</v>
      </c>
    </row>
    <row r="2" spans="1:29" x14ac:dyDescent="0.2">
      <c r="A2" s="58" t="s">
        <v>61</v>
      </c>
      <c r="B2" s="57" t="s">
        <v>82</v>
      </c>
      <c r="C2" s="42" t="s">
        <v>16</v>
      </c>
      <c r="D2" s="34">
        <v>454111</v>
      </c>
      <c r="E2" s="48">
        <v>508100540191</v>
      </c>
      <c r="F2" s="42" t="s">
        <v>1</v>
      </c>
      <c r="G2" s="42" t="s">
        <v>2</v>
      </c>
      <c r="H2" s="40" t="str">
        <f>IF(OR(' Base Geral '!J2="D - RETURN WITHOUT CONSUMPTION",' Base Geral '!J2="CB - CONSUMED BILLABLE")," SOLICITAÇÃO DE COLETA",IF(J2="X - NOT RECEIVED","CONFIRMAR NÃO RECEBIMENTO DO CSE",IF(OR(' Base Geral '!J2="SEM DESTINAÇÃO",' Base Geral '!J2="V - LEFT ON NOTIFICATION")," DESTINAÇÃO/SOLICITAÇÃO DE COLETA",0)))</f>
        <v xml:space="preserve"> SOLICITAÇÃO DE COLETA</v>
      </c>
      <c r="I2" s="49">
        <v>44000</v>
      </c>
      <c r="J2" s="2" t="s">
        <v>12</v>
      </c>
      <c r="K2" s="2" t="s">
        <v>10</v>
      </c>
      <c r="L2" s="2" t="s">
        <v>3</v>
      </c>
      <c r="M2" s="2"/>
      <c r="N2" s="2" t="s">
        <v>4</v>
      </c>
      <c r="O2" s="2" t="s">
        <v>439</v>
      </c>
      <c r="P2" s="2" t="s">
        <v>124</v>
      </c>
      <c r="Q2" s="2">
        <v>11291557</v>
      </c>
      <c r="R2" s="15">
        <f>VLOOKUP(Tabela1[[#This Row],[Material]],'R$_ Ferramentas'!A:B,2,0)</f>
        <v>4832.4399999999996</v>
      </c>
      <c r="S2" s="50" t="s">
        <v>50</v>
      </c>
      <c r="T2" s="50" t="s">
        <v>85</v>
      </c>
      <c r="U2" s="2" t="s">
        <v>754</v>
      </c>
      <c r="V2" s="2">
        <v>194040</v>
      </c>
      <c r="W2" s="49">
        <v>44008</v>
      </c>
      <c r="X2" s="40">
        <f>Tabela1[[#Headers],[01/09/2020]]-Tabela1[[#This Row],[Data NF Cliente]]</f>
        <v>67</v>
      </c>
      <c r="Y2" s="12" t="str">
        <f>_xlfn.IFS(X2&lt;=10,"1. 1 a 10 dias",X2&lt;=20,"2. 11 a 20 dias",X2&lt;=30,"3. 21 a 30 dias",X2&lt;=60,"4. 31 a 60 dias",X2&gt;60,"5.&gt; 60 dias")</f>
        <v>5.&gt; 60 dias</v>
      </c>
      <c r="Z2" s="2" t="s">
        <v>608</v>
      </c>
      <c r="AA2" s="2">
        <v>128349</v>
      </c>
      <c r="AB2" s="49">
        <v>44015</v>
      </c>
    </row>
    <row r="3" spans="1:29" x14ac:dyDescent="0.2">
      <c r="A3" s="42" t="s">
        <v>17</v>
      </c>
      <c r="B3" s="57" t="s">
        <v>82</v>
      </c>
      <c r="C3" s="42" t="s">
        <v>17</v>
      </c>
      <c r="D3" s="34">
        <v>456965</v>
      </c>
      <c r="E3" s="48">
        <v>508100558868</v>
      </c>
      <c r="F3" s="42" t="s">
        <v>1</v>
      </c>
      <c r="G3" s="42" t="s">
        <v>2</v>
      </c>
      <c r="H3" s="40" t="str">
        <f>IF(OR(' Base Geral '!J3="D - RETURN WITHOUT CONSUMPTION",' Base Geral '!J3="CB - CONSUMED BILLABLE")," SOLICITAÇÃO DE COLETA",IF(J3="X - NOT RECEIVED","CONFIRMAR NÃO RECEBIMENTO DO CSE",IF(OR(' Base Geral '!J3="SEM DESTINAÇÃO",' Base Geral '!J3="V - LEFT ON NOTIFICATION")," DESTINAÇÃO/SOLICITAÇÃO DE COLETA",0)))</f>
        <v xml:space="preserve"> SOLICITAÇÃO DE COLETA</v>
      </c>
      <c r="I3" s="49">
        <v>44014</v>
      </c>
      <c r="J3" s="2" t="s">
        <v>12</v>
      </c>
      <c r="K3" s="2" t="s">
        <v>10</v>
      </c>
      <c r="L3" s="2" t="s">
        <v>3</v>
      </c>
      <c r="M3" s="2"/>
      <c r="N3" s="2" t="s">
        <v>4</v>
      </c>
      <c r="O3" s="2" t="s">
        <v>138</v>
      </c>
      <c r="P3" s="2" t="s">
        <v>93</v>
      </c>
      <c r="Q3" s="2">
        <v>10142176</v>
      </c>
      <c r="R3" s="15">
        <f>VLOOKUP(Tabela1[[#This Row],[Material]],'R$_ Ferramentas'!A:B,2,0)</f>
        <v>4207.29</v>
      </c>
      <c r="S3" s="15" t="str">
        <f>VLOOKUP(Tabela1[[#This Row],[Material]],'R$_ Ferramentas'!E:F,2,0)</f>
        <v>SIM</v>
      </c>
      <c r="T3" s="50" t="s">
        <v>85</v>
      </c>
      <c r="U3" s="2" t="s">
        <v>516</v>
      </c>
      <c r="V3" s="2">
        <v>194368</v>
      </c>
      <c r="W3" s="49">
        <v>44012</v>
      </c>
      <c r="X3" s="40">
        <f>Tabela1[[#Headers],[01/09/2020]]-Tabela1[[#This Row],[Data NF Cliente]]</f>
        <v>63</v>
      </c>
      <c r="Y3" s="12" t="str">
        <f>_xlfn.IFS(X3&lt;=10,"1. 1 a 10 dias",X3&lt;=20,"2. 11 a 20 dias",X3&lt;=30,"3. 21 a 30 dias",X3&lt;=60,"4. 31 a 60 dias",X3&gt;60,"5.&gt; 60 dias")</f>
        <v>5.&gt; 60 dias</v>
      </c>
      <c r="Z3" s="2" t="s">
        <v>150</v>
      </c>
      <c r="AA3" s="2">
        <v>128241</v>
      </c>
      <c r="AB3" s="49">
        <v>44015</v>
      </c>
    </row>
    <row r="4" spans="1:29" x14ac:dyDescent="0.2">
      <c r="A4" s="42" t="s">
        <v>17</v>
      </c>
      <c r="B4" s="57" t="s">
        <v>82</v>
      </c>
      <c r="C4" s="42" t="s">
        <v>17</v>
      </c>
      <c r="D4" s="34">
        <v>455928</v>
      </c>
      <c r="E4" s="48">
        <v>508100555796</v>
      </c>
      <c r="F4" s="42" t="s">
        <v>1</v>
      </c>
      <c r="G4" s="42" t="s">
        <v>2</v>
      </c>
      <c r="H4" s="40" t="str">
        <f>IF(OR(' Base Geral '!J4="D - RETURN WITHOUT CONSUMPTION",' Base Geral '!J4="CB - CONSUMED BILLABLE")," SOLICITAÇÃO DE COLETA",IF(J4="X - NOT RECEIVED","CONFIRMAR NÃO RECEBIMENTO DO CSE",IF(OR(' Base Geral '!J4="SEM DESTINAÇÃO",' Base Geral '!J4="V - LEFT ON NOTIFICATION")," DESTINAÇÃO/SOLICITAÇÃO DE COLETA",0)))</f>
        <v xml:space="preserve"> DESTINAÇÃO/SOLICITAÇÃO DE COLETA</v>
      </c>
      <c r="I4" s="49">
        <v>44049</v>
      </c>
      <c r="J4" s="2" t="s">
        <v>55</v>
      </c>
      <c r="K4" s="2" t="s">
        <v>50</v>
      </c>
      <c r="L4" s="2" t="s">
        <v>6</v>
      </c>
      <c r="M4" s="2"/>
      <c r="N4" s="2" t="s">
        <v>4</v>
      </c>
      <c r="O4" s="2" t="s">
        <v>146</v>
      </c>
      <c r="P4" s="2" t="s">
        <v>125</v>
      </c>
      <c r="Q4" s="2">
        <v>11144823</v>
      </c>
      <c r="R4" s="15">
        <f>VLOOKUP(Tabela1[[#This Row],[Material]],'R$_ Ferramentas'!A:B,2,0)</f>
        <v>55.4</v>
      </c>
      <c r="S4" s="50" t="s">
        <v>50</v>
      </c>
      <c r="T4" s="50" t="s">
        <v>50</v>
      </c>
      <c r="U4" s="2" t="s">
        <v>148</v>
      </c>
      <c r="V4" s="2">
        <v>194760</v>
      </c>
      <c r="W4" s="49">
        <v>44015</v>
      </c>
      <c r="X4" s="40">
        <f>Tabela1[[#Headers],[01/09/2020]]-Tabela1[[#This Row],[Data NF Cliente]]</f>
        <v>60</v>
      </c>
      <c r="Y4" s="12" t="str">
        <f>_xlfn.IFS(X4&lt;=10,"1. 1 a 10 dias",X4&lt;=20,"2. 11 a 20 dias",X4&lt;=30,"3. 21 a 30 dias",X4&lt;=60,"4. 31 a 60 dias",X4&gt;60,"5.&gt; 60 dias")</f>
        <v>4. 31 a 60 dias</v>
      </c>
      <c r="Z4" s="2" t="s">
        <v>53</v>
      </c>
      <c r="AA4" s="2">
        <v>131122</v>
      </c>
      <c r="AB4" s="49">
        <v>44051</v>
      </c>
    </row>
    <row r="5" spans="1:29" x14ac:dyDescent="0.2">
      <c r="A5" s="58" t="s">
        <v>123</v>
      </c>
      <c r="B5" s="57" t="s">
        <v>82</v>
      </c>
      <c r="C5" s="42" t="s">
        <v>14</v>
      </c>
      <c r="D5" s="34">
        <v>430674</v>
      </c>
      <c r="E5" s="48">
        <v>999004327288</v>
      </c>
      <c r="F5" s="42" t="s">
        <v>8</v>
      </c>
      <c r="G5" s="42" t="s">
        <v>9</v>
      </c>
      <c r="H5" s="40" t="str">
        <f>IF(OR(' Base Geral '!J5="D - RETURN WITHOUT CONSUMPTION",' Base Geral '!J5="CB - CONSUMED BILLABLE")," SOLICITAÇÃO DE COLETA",IF(J5="X - NOT RECEIVED","CONFIRMAR NÃO RECEBIMENTO DO CSE",IF(OR(' Base Geral '!J5="SEM DESTINAÇÃO",' Base Geral '!J5="V - LEFT ON NOTIFICATION")," DESTINAÇÃO/SOLICITAÇÃO DE COLETA",0)))</f>
        <v>CONFIRMAR NÃO RECEBIMENTO DO CSE</v>
      </c>
      <c r="I5" s="49"/>
      <c r="J5" s="2" t="s">
        <v>19</v>
      </c>
      <c r="K5" s="2"/>
      <c r="L5" s="2" t="s">
        <v>6</v>
      </c>
      <c r="M5" s="2"/>
      <c r="N5" s="2"/>
      <c r="O5" s="2" t="s">
        <v>153</v>
      </c>
      <c r="P5" s="2" t="s">
        <v>94</v>
      </c>
      <c r="Q5" s="2">
        <v>11503934</v>
      </c>
      <c r="R5" s="15">
        <f>VLOOKUP(Tabela1[[#This Row],[Material]],'R$_ Ferramentas'!A:B,2,0)</f>
        <v>135.47</v>
      </c>
      <c r="S5" s="50" t="s">
        <v>50</v>
      </c>
      <c r="T5" s="50" t="s">
        <v>50</v>
      </c>
      <c r="U5" s="2" t="s">
        <v>732</v>
      </c>
      <c r="V5" s="2">
        <v>93261</v>
      </c>
      <c r="W5" s="49">
        <v>44020</v>
      </c>
      <c r="X5" s="40">
        <f>Tabela1[[#Headers],[01/09/2020]]-Tabela1[[#This Row],[Data NF Cliente]]</f>
        <v>55</v>
      </c>
      <c r="Y5" s="12" t="str">
        <f>_xlfn.IFS(X5&lt;=10,"1. 1 a 10 dias",X5&lt;=20,"2. 11 a 20 dias",X5&lt;=30,"3. 21 a 30 dias",X5&lt;=60,"4. 31 a 60 dias",X5&gt;60,"5.&gt; 60 dias")</f>
        <v>4. 31 a 60 dias</v>
      </c>
      <c r="Z5" s="2" t="s">
        <v>5</v>
      </c>
      <c r="AA5" s="2">
        <v>0</v>
      </c>
      <c r="AB5" s="49"/>
    </row>
    <row r="6" spans="1:29" x14ac:dyDescent="0.2">
      <c r="A6" s="42" t="s">
        <v>17</v>
      </c>
      <c r="B6" s="57" t="s">
        <v>82</v>
      </c>
      <c r="C6" s="42" t="s">
        <v>17</v>
      </c>
      <c r="D6" s="34">
        <v>457523</v>
      </c>
      <c r="E6" s="48">
        <v>508100555796</v>
      </c>
      <c r="F6" s="42" t="s">
        <v>1</v>
      </c>
      <c r="G6" s="42" t="s">
        <v>2</v>
      </c>
      <c r="H6" s="40" t="str">
        <f>IF(OR(' Base Geral '!J6="D - RETURN WITHOUT CONSUMPTION",' Base Geral '!J6="CB - CONSUMED BILLABLE")," SOLICITAÇÃO DE COLETA",IF(J6="X - NOT RECEIVED","CONFIRMAR NÃO RECEBIMENTO DO CSE",IF(OR(' Base Geral '!J6="SEM DESTINAÇÃO",' Base Geral '!J6="V - LEFT ON NOTIFICATION")," DESTINAÇÃO/SOLICITAÇÃO DE COLETA",0)))</f>
        <v xml:space="preserve"> DESTINAÇÃO/SOLICITAÇÃO DE COLETA</v>
      </c>
      <c r="I6" s="49">
        <v>44040</v>
      </c>
      <c r="J6" s="2" t="s">
        <v>55</v>
      </c>
      <c r="K6" s="2" t="s">
        <v>50</v>
      </c>
      <c r="L6" s="2" t="s">
        <v>6</v>
      </c>
      <c r="M6" s="2"/>
      <c r="N6" s="2" t="s">
        <v>4</v>
      </c>
      <c r="O6" s="2" t="s">
        <v>146</v>
      </c>
      <c r="P6" s="2" t="s">
        <v>125</v>
      </c>
      <c r="Q6" s="2">
        <v>11144819</v>
      </c>
      <c r="R6" s="15">
        <f>VLOOKUP(Tabela1[[#This Row],[Material]],'R$_ Ferramentas'!A:B,2,0)</f>
        <v>195.06</v>
      </c>
      <c r="S6" s="50" t="s">
        <v>50</v>
      </c>
      <c r="T6" s="50" t="s">
        <v>50</v>
      </c>
      <c r="U6" s="2" t="s">
        <v>518</v>
      </c>
      <c r="V6" s="2">
        <v>195420</v>
      </c>
      <c r="W6" s="49">
        <v>44020</v>
      </c>
      <c r="X6" s="40">
        <f>Tabela1[[#Headers],[01/09/2020]]-Tabela1[[#This Row],[Data NF Cliente]]</f>
        <v>55</v>
      </c>
      <c r="Y6" s="12" t="str">
        <f>_xlfn.IFS(X6&lt;=10,"1. 1 a 10 dias",X6&lt;=20,"2. 11 a 20 dias",X6&lt;=30,"3. 21 a 30 dias",X6&lt;=60,"4. 31 a 60 dias",X6&gt;60,"5.&gt; 60 dias")</f>
        <v>4. 31 a 60 dias</v>
      </c>
      <c r="Z6" s="2" t="s">
        <v>53</v>
      </c>
      <c r="AA6" s="2">
        <v>131123</v>
      </c>
      <c r="AB6" s="49">
        <v>44051</v>
      </c>
    </row>
    <row r="7" spans="1:29" x14ac:dyDescent="0.2">
      <c r="A7" s="42" t="s">
        <v>0</v>
      </c>
      <c r="B7" s="57" t="s">
        <v>82</v>
      </c>
      <c r="C7" s="42" t="s">
        <v>0</v>
      </c>
      <c r="D7" s="34">
        <v>458295</v>
      </c>
      <c r="E7" s="48">
        <v>508100560667</v>
      </c>
      <c r="F7" s="42" t="s">
        <v>1</v>
      </c>
      <c r="G7" s="42" t="s">
        <v>2</v>
      </c>
      <c r="H7" s="40" t="str">
        <f>IF(OR(' Base Geral '!J7="D - RETURN WITHOUT CONSUMPTION",' Base Geral '!J7="CB - CONSUMED BILLABLE")," SOLICITAÇÃO DE COLETA",IF(J7="X - NOT RECEIVED","CONFIRMAR NÃO RECEBIMENTO DO CSE",IF(OR(' Base Geral '!J7="SEM DESTINAÇÃO",' Base Geral '!J7="V - LEFT ON NOTIFICATION")," DESTINAÇÃO/SOLICITAÇÃO DE COLETA",0)))</f>
        <v xml:space="preserve"> SOLICITAÇÃO DE COLETA</v>
      </c>
      <c r="I7" s="49">
        <v>44025</v>
      </c>
      <c r="J7" s="2" t="s">
        <v>12</v>
      </c>
      <c r="K7" s="2" t="s">
        <v>10</v>
      </c>
      <c r="L7" s="2" t="s">
        <v>3</v>
      </c>
      <c r="M7" s="22" t="s">
        <v>51</v>
      </c>
      <c r="N7" s="2" t="s">
        <v>4</v>
      </c>
      <c r="O7" s="2" t="s">
        <v>90</v>
      </c>
      <c r="P7" s="2" t="s">
        <v>107</v>
      </c>
      <c r="Q7" s="2">
        <v>10500104</v>
      </c>
      <c r="R7" s="15">
        <f>VLOOKUP(Tabela1[[#This Row],[Material]],'R$_ Ferramentas'!A:B,2,0)</f>
        <v>6547.02</v>
      </c>
      <c r="S7" s="15" t="str">
        <f>VLOOKUP(Tabela1[[#This Row],[Material]],'R$_ Ferramentas'!E:F,2,0)</f>
        <v>SIM</v>
      </c>
      <c r="T7" s="15" t="s">
        <v>51</v>
      </c>
      <c r="U7" s="2" t="s">
        <v>763</v>
      </c>
      <c r="V7" s="2">
        <v>195526</v>
      </c>
      <c r="W7" s="49">
        <v>44021</v>
      </c>
      <c r="X7" s="40">
        <f>Tabela1[[#Headers],[01/09/2020]]-Tabela1[[#This Row],[Data NF Cliente]]</f>
        <v>54</v>
      </c>
      <c r="Y7" s="12" t="str">
        <f>_xlfn.IFS(X7&lt;=10,"1. 1 a 10 dias",X7&lt;=20,"2. 11 a 20 dias",X7&lt;=30,"3. 21 a 30 dias",X7&lt;=60,"4. 31 a 60 dias",X7&gt;60,"5.&gt; 60 dias")</f>
        <v>4. 31 a 60 dias</v>
      </c>
      <c r="Z7" s="2">
        <v>1985</v>
      </c>
      <c r="AA7" s="2">
        <v>129206</v>
      </c>
      <c r="AB7" s="49">
        <v>44026</v>
      </c>
    </row>
    <row r="8" spans="1:29" x14ac:dyDescent="0.2">
      <c r="A8" s="42" t="s">
        <v>0</v>
      </c>
      <c r="B8" s="57" t="s">
        <v>82</v>
      </c>
      <c r="C8" s="42" t="s">
        <v>0</v>
      </c>
      <c r="D8" s="34">
        <v>459597</v>
      </c>
      <c r="E8" s="48">
        <v>508100563091</v>
      </c>
      <c r="F8" s="42" t="s">
        <v>1</v>
      </c>
      <c r="G8" s="42" t="s">
        <v>2</v>
      </c>
      <c r="H8" s="40" t="str">
        <f>IF(OR(' Base Geral '!J8="D - RETURN WITHOUT CONSUMPTION",' Base Geral '!J8="CB - CONSUMED BILLABLE")," SOLICITAÇÃO DE COLETA",IF(J8="X - NOT RECEIVED","CONFIRMAR NÃO RECEBIMENTO DO CSE",IF(OR(' Base Geral '!J8="SEM DESTINAÇÃO",' Base Geral '!J8="V - LEFT ON NOTIFICATION")," DESTINAÇÃO/SOLICITAÇÃO DE COLETA",0)))</f>
        <v xml:space="preserve"> SOLICITAÇÃO DE COLETA</v>
      </c>
      <c r="I8" s="49">
        <v>44043</v>
      </c>
      <c r="J8" s="2" t="s">
        <v>12</v>
      </c>
      <c r="K8" s="2" t="s">
        <v>10</v>
      </c>
      <c r="L8" s="2" t="s">
        <v>6</v>
      </c>
      <c r="M8" s="22" t="s">
        <v>92</v>
      </c>
      <c r="N8" s="2" t="s">
        <v>4</v>
      </c>
      <c r="O8" s="2" t="s">
        <v>175</v>
      </c>
      <c r="P8" s="2" t="s">
        <v>132</v>
      </c>
      <c r="Q8" s="2">
        <v>11060846</v>
      </c>
      <c r="R8" s="15">
        <f>VLOOKUP(Tabela1[[#This Row],[Material]],'R$_ Ferramentas'!A:B,2,0)</f>
        <v>123.04</v>
      </c>
      <c r="S8" s="50" t="s">
        <v>50</v>
      </c>
      <c r="T8" s="15" t="s">
        <v>92</v>
      </c>
      <c r="U8" s="2" t="s">
        <v>767</v>
      </c>
      <c r="V8" s="2">
        <v>196397</v>
      </c>
      <c r="W8" s="49">
        <v>44032</v>
      </c>
      <c r="X8" s="40">
        <f>Tabela1[[#Headers],[01/09/2020]]-Tabela1[[#This Row],[Data NF Cliente]]</f>
        <v>43</v>
      </c>
      <c r="Y8" s="12" t="str">
        <f>_xlfn.IFS(X8&lt;=10,"1. 1 a 10 dias",X8&lt;=20,"2. 11 a 20 dias",X8&lt;=30,"3. 21 a 30 dias",X8&lt;=60,"4. 31 a 60 dias",X8&gt;60,"5.&gt; 60 dias")</f>
        <v>4. 31 a 60 dias</v>
      </c>
      <c r="Z8" s="2" t="s">
        <v>53</v>
      </c>
      <c r="AA8" s="2">
        <v>130549</v>
      </c>
      <c r="AB8" s="49">
        <v>44046</v>
      </c>
    </row>
    <row r="9" spans="1:29" x14ac:dyDescent="0.2">
      <c r="A9" s="42" t="s">
        <v>14</v>
      </c>
      <c r="B9" s="57" t="s">
        <v>81</v>
      </c>
      <c r="C9" s="42" t="s">
        <v>14</v>
      </c>
      <c r="D9" s="34">
        <v>460031</v>
      </c>
      <c r="E9" s="48">
        <v>508100563887</v>
      </c>
      <c r="F9" s="42" t="s">
        <v>1</v>
      </c>
      <c r="G9" s="42" t="s">
        <v>2</v>
      </c>
      <c r="H9" s="40" t="str">
        <f>IF(OR(' Base Geral '!J9="D - RETURN WITHOUT CONSUMPTION",' Base Geral '!J9="CB - CONSUMED BILLABLE")," SOLICITAÇÃO DE COLETA",IF(J9="X - NOT RECEIVED","CONFIRMAR NÃO RECEBIMENTO DO CSE",IF(OR(' Base Geral '!J9="SEM DESTINAÇÃO",' Base Geral '!J9="V - LEFT ON NOTIFICATION")," DESTINAÇÃO/SOLICITAÇÃO DE COLETA",0)))</f>
        <v xml:space="preserve"> SOLICITAÇÃO DE COLETA</v>
      </c>
      <c r="I9" s="49">
        <v>44047</v>
      </c>
      <c r="J9" s="2" t="s">
        <v>13</v>
      </c>
      <c r="K9" s="2" t="s">
        <v>50</v>
      </c>
      <c r="L9" s="2" t="s">
        <v>6</v>
      </c>
      <c r="M9" s="2"/>
      <c r="N9" s="2"/>
      <c r="O9" s="2" t="s">
        <v>25</v>
      </c>
      <c r="P9" s="2" t="s">
        <v>168</v>
      </c>
      <c r="Q9" s="2">
        <v>10318439</v>
      </c>
      <c r="R9" s="15">
        <f>VLOOKUP(Tabela1[[#This Row],[Material]],'R$_ Ferramentas'!A:B,2,0)</f>
        <v>175.77</v>
      </c>
      <c r="S9" s="50" t="s">
        <v>50</v>
      </c>
      <c r="T9" s="50" t="s">
        <v>50</v>
      </c>
      <c r="U9" s="2" t="s">
        <v>769</v>
      </c>
      <c r="V9" s="2">
        <v>196476</v>
      </c>
      <c r="W9" s="49">
        <v>44033</v>
      </c>
      <c r="X9" s="40">
        <f>Tabela1[[#Headers],[01/09/2020]]-Tabela1[[#This Row],[Data NF Cliente]]</f>
        <v>42</v>
      </c>
      <c r="Y9" s="12" t="str">
        <f>_xlfn.IFS(X9&lt;=10,"1. 1 a 10 dias",X9&lt;=20,"2. 11 a 20 dias",X9&lt;=30,"3. 21 a 30 dias",X9&lt;=60,"4. 31 a 60 dias",X9&gt;60,"5.&gt; 60 dias")</f>
        <v>4. 31 a 60 dias</v>
      </c>
      <c r="Z9" s="2" t="s">
        <v>53</v>
      </c>
      <c r="AA9" s="2">
        <v>0</v>
      </c>
      <c r="AB9" s="49"/>
    </row>
    <row r="10" spans="1:29" x14ac:dyDescent="0.2">
      <c r="A10" s="42" t="s">
        <v>14</v>
      </c>
      <c r="B10" s="57" t="s">
        <v>81</v>
      </c>
      <c r="C10" s="42" t="s">
        <v>14</v>
      </c>
      <c r="D10" s="34">
        <v>460032</v>
      </c>
      <c r="E10" s="48">
        <v>508100563887</v>
      </c>
      <c r="F10" s="42" t="s">
        <v>8</v>
      </c>
      <c r="G10" s="42" t="s">
        <v>22</v>
      </c>
      <c r="H10" s="40" t="str">
        <f>IF(OR(' Base Geral '!J10="D - RETURN WITHOUT CONSUMPTION",' Base Geral '!J10="CB - CONSUMED BILLABLE")," SOLICITAÇÃO DE COLETA",IF(J10="X - NOT RECEIVED","CONFIRMAR NÃO RECEBIMENTO DO CSE",IF(OR(' Base Geral '!J10="SEM DESTINAÇÃO",' Base Geral '!J10="V - LEFT ON NOTIFICATION")," DESTINAÇÃO/SOLICITAÇÃO DE COLETA",0)))</f>
        <v xml:space="preserve"> DESTINAÇÃO/SOLICITAÇÃO DE COLETA</v>
      </c>
      <c r="I10" s="49">
        <v>44034</v>
      </c>
      <c r="J10" s="2" t="s">
        <v>55</v>
      </c>
      <c r="K10" s="2" t="s">
        <v>50</v>
      </c>
      <c r="L10" s="2" t="s">
        <v>6</v>
      </c>
      <c r="M10" s="2"/>
      <c r="N10" s="2"/>
      <c r="O10" s="2" t="s">
        <v>25</v>
      </c>
      <c r="P10" s="2" t="s">
        <v>168</v>
      </c>
      <c r="Q10" s="2">
        <v>10317299</v>
      </c>
      <c r="R10" s="15">
        <f>VLOOKUP(Tabela1[[#This Row],[Material]],'R$_ Ferramentas'!A:B,2,0)</f>
        <v>142.82</v>
      </c>
      <c r="S10" s="50" t="s">
        <v>50</v>
      </c>
      <c r="T10" s="50" t="s">
        <v>50</v>
      </c>
      <c r="U10" s="2" t="s">
        <v>349</v>
      </c>
      <c r="V10" s="2">
        <v>93494</v>
      </c>
      <c r="W10" s="49">
        <v>44033</v>
      </c>
      <c r="X10" s="40">
        <f>Tabela1[[#Headers],[01/09/2020]]-Tabela1[[#This Row],[Data NF Cliente]]</f>
        <v>42</v>
      </c>
      <c r="Y10" s="12" t="str">
        <f>_xlfn.IFS(X10&lt;=10,"1. 1 a 10 dias",X10&lt;=20,"2. 11 a 20 dias",X10&lt;=30,"3. 21 a 30 dias",X10&lt;=60,"4. 31 a 60 dias",X10&gt;60,"5.&gt; 60 dias")</f>
        <v>4. 31 a 60 dias</v>
      </c>
      <c r="Z10" s="2" t="s">
        <v>5</v>
      </c>
      <c r="AA10" s="2">
        <v>0</v>
      </c>
      <c r="AB10" s="49"/>
    </row>
    <row r="11" spans="1:29" x14ac:dyDescent="0.2">
      <c r="A11" s="42" t="s">
        <v>17</v>
      </c>
      <c r="B11" s="57" t="s">
        <v>82</v>
      </c>
      <c r="C11" s="42" t="s">
        <v>17</v>
      </c>
      <c r="D11" s="34">
        <v>460204</v>
      </c>
      <c r="E11" s="48">
        <v>508100564165</v>
      </c>
      <c r="F11" s="42" t="s">
        <v>1</v>
      </c>
      <c r="G11" s="42" t="s">
        <v>2</v>
      </c>
      <c r="H11" s="40" t="str">
        <f>IF(OR(' Base Geral '!J11="D - RETURN WITHOUT CONSUMPTION",' Base Geral '!J11="CB - CONSUMED BILLABLE")," SOLICITAÇÃO DE COLETA",IF(J11="X - NOT RECEIVED","CONFIRMAR NÃO RECEBIMENTO DO CSE",IF(OR(' Base Geral '!J11="SEM DESTINAÇÃO",' Base Geral '!J11="V - LEFT ON NOTIFICATION")," DESTINAÇÃO/SOLICITAÇÃO DE COLETA",0)))</f>
        <v xml:space="preserve"> SOLICITAÇÃO DE COLETA</v>
      </c>
      <c r="I11" s="49">
        <v>44070</v>
      </c>
      <c r="J11" s="2" t="s">
        <v>13</v>
      </c>
      <c r="K11" s="2" t="s">
        <v>50</v>
      </c>
      <c r="L11" s="2" t="s">
        <v>6</v>
      </c>
      <c r="M11" s="2"/>
      <c r="N11" s="2" t="s">
        <v>4</v>
      </c>
      <c r="O11" s="2" t="s">
        <v>183</v>
      </c>
      <c r="P11" s="2" t="s">
        <v>267</v>
      </c>
      <c r="Q11" s="2">
        <v>10272715</v>
      </c>
      <c r="R11" s="15">
        <f>VLOOKUP(Tabela1[[#This Row],[Material]],'R$_ Ferramentas'!A:B,2,0)</f>
        <v>2838.37</v>
      </c>
      <c r="S11" s="50" t="s">
        <v>50</v>
      </c>
      <c r="T11" s="50" t="s">
        <v>50</v>
      </c>
      <c r="U11" s="2" t="s">
        <v>178</v>
      </c>
      <c r="V11" s="2">
        <v>196580</v>
      </c>
      <c r="W11" s="49">
        <v>44034</v>
      </c>
      <c r="X11" s="40">
        <f>Tabela1[[#Headers],[01/09/2020]]-Tabela1[[#This Row],[Data NF Cliente]]</f>
        <v>41</v>
      </c>
      <c r="Y11" s="12" t="str">
        <f>_xlfn.IFS(X11&lt;=10,"1. 1 a 10 dias",X11&lt;=20,"2. 11 a 20 dias",X11&lt;=30,"3. 21 a 30 dias",X11&lt;=60,"4. 31 a 60 dias",X11&gt;60,"5.&gt; 60 dias")</f>
        <v>4. 31 a 60 dias</v>
      </c>
      <c r="Z11" s="2" t="s">
        <v>53</v>
      </c>
      <c r="AA11" s="2">
        <v>131127</v>
      </c>
      <c r="AB11" s="49">
        <v>44051</v>
      </c>
    </row>
    <row r="12" spans="1:29" x14ac:dyDescent="0.2">
      <c r="A12" s="42" t="s">
        <v>17</v>
      </c>
      <c r="B12" s="57" t="s">
        <v>82</v>
      </c>
      <c r="C12" s="42" t="s">
        <v>17</v>
      </c>
      <c r="D12" s="34">
        <v>454221</v>
      </c>
      <c r="E12" s="48">
        <v>508100555003</v>
      </c>
      <c r="F12" s="42" t="s">
        <v>8</v>
      </c>
      <c r="G12" s="42" t="s">
        <v>9</v>
      </c>
      <c r="H12" s="40" t="str">
        <f>IF(OR(' Base Geral '!J12="D - RETURN WITHOUT CONSUMPTION",' Base Geral '!J12="CB - CONSUMED BILLABLE")," SOLICITAÇÃO DE COLETA",IF(J12="X - NOT RECEIVED","CONFIRMAR NÃO RECEBIMENTO DO CSE",IF(OR(' Base Geral '!J12="SEM DESTINAÇÃO",' Base Geral '!J12="V - LEFT ON NOTIFICATION")," DESTINAÇÃO/SOLICITAÇÃO DE COLETA",0)))</f>
        <v xml:space="preserve"> SOLICITAÇÃO DE COLETA</v>
      </c>
      <c r="I12" s="49">
        <v>44043</v>
      </c>
      <c r="J12" s="2" t="s">
        <v>12</v>
      </c>
      <c r="K12" s="2" t="s">
        <v>10</v>
      </c>
      <c r="L12" s="2" t="s">
        <v>6</v>
      </c>
      <c r="M12" s="2" t="s">
        <v>92</v>
      </c>
      <c r="N12" s="2"/>
      <c r="O12" s="2" t="s">
        <v>181</v>
      </c>
      <c r="P12" s="2" t="s">
        <v>199</v>
      </c>
      <c r="Q12" s="2">
        <v>10399527</v>
      </c>
      <c r="R12" s="15">
        <f>VLOOKUP(Tabela1[[#This Row],[Material]],'R$_ Ferramentas'!A:B,2,0)</f>
        <v>421.46</v>
      </c>
      <c r="S12" s="15" t="str">
        <f>VLOOKUP(Tabela1[[#This Row],[Material]],'R$_ Ferramentas'!E:F,2,0)</f>
        <v>SIM</v>
      </c>
      <c r="T12" s="15" t="s">
        <v>92</v>
      </c>
      <c r="U12" s="2" t="s">
        <v>755</v>
      </c>
      <c r="V12" s="2">
        <v>93543</v>
      </c>
      <c r="W12" s="49">
        <v>44035</v>
      </c>
      <c r="X12" s="40">
        <f>Tabela1[[#Headers],[01/09/2020]]-Tabela1[[#This Row],[Data NF Cliente]]</f>
        <v>40</v>
      </c>
      <c r="Y12" s="12" t="str">
        <f>_xlfn.IFS(X12&lt;=10,"1. 1 a 10 dias",X12&lt;=20,"2. 11 a 20 dias",X12&lt;=30,"3. 21 a 30 dias",X12&lt;=60,"4. 31 a 60 dias",X12&gt;60,"5.&gt; 60 dias")</f>
        <v>4. 31 a 60 dias</v>
      </c>
      <c r="Z12" s="2" t="s">
        <v>5</v>
      </c>
      <c r="AA12" s="2">
        <v>26740</v>
      </c>
      <c r="AB12" s="49">
        <v>44056</v>
      </c>
    </row>
    <row r="13" spans="1:29" x14ac:dyDescent="0.2">
      <c r="A13" s="42" t="s">
        <v>11</v>
      </c>
      <c r="B13" s="57" t="s">
        <v>82</v>
      </c>
      <c r="C13" s="42" t="s">
        <v>11</v>
      </c>
      <c r="D13" s="34">
        <v>458756</v>
      </c>
      <c r="E13" s="48">
        <v>508100552033</v>
      </c>
      <c r="F13" s="42" t="s">
        <v>1</v>
      </c>
      <c r="G13" s="42" t="s">
        <v>2</v>
      </c>
      <c r="H13" s="40" t="str">
        <f>IF(OR(' Base Geral '!J13="D - RETURN WITHOUT CONSUMPTION",' Base Geral '!J13="CB - CONSUMED BILLABLE")," SOLICITAÇÃO DE COLETA",IF(J13="X - NOT RECEIVED","CONFIRMAR NÃO RECEBIMENTO DO CSE",IF(OR(' Base Geral '!J13="SEM DESTINAÇÃO",' Base Geral '!J13="V - LEFT ON NOTIFICATION")," DESTINAÇÃO/SOLICITAÇÃO DE COLETA",0)))</f>
        <v xml:space="preserve"> DESTINAÇÃO/SOLICITAÇÃO DE COLETA</v>
      </c>
      <c r="I13" s="49">
        <v>44061</v>
      </c>
      <c r="J13" s="2" t="s">
        <v>55</v>
      </c>
      <c r="K13" s="2"/>
      <c r="L13" s="2" t="s">
        <v>3</v>
      </c>
      <c r="M13" s="2"/>
      <c r="N13" s="2" t="s">
        <v>4</v>
      </c>
      <c r="O13" s="2" t="s">
        <v>193</v>
      </c>
      <c r="P13" s="2" t="s">
        <v>194</v>
      </c>
      <c r="Q13" s="2">
        <v>10928204</v>
      </c>
      <c r="R13" s="15">
        <f>VLOOKUP(Tabela1[[#This Row],[Material]],'R$_ Ferramentas'!A:B,2,0)</f>
        <v>8485.74</v>
      </c>
      <c r="S13" s="50" t="s">
        <v>50</v>
      </c>
      <c r="T13" s="50" t="s">
        <v>85</v>
      </c>
      <c r="U13" s="2" t="s">
        <v>519</v>
      </c>
      <c r="V13" s="2">
        <v>196960</v>
      </c>
      <c r="W13" s="49">
        <v>44036</v>
      </c>
      <c r="X13" s="40">
        <f>Tabela1[[#Headers],[01/09/2020]]-Tabela1[[#This Row],[Data NF Cliente]]</f>
        <v>39</v>
      </c>
      <c r="Y13" s="12" t="str">
        <f>_xlfn.IFS(X13&lt;=10,"1. 1 a 10 dias",X13&lt;=20,"2. 11 a 20 dias",X13&lt;=30,"3. 21 a 30 dias",X13&lt;=60,"4. 31 a 60 dias",X13&gt;60,"5.&gt; 60 dias")</f>
        <v>4. 31 a 60 dias</v>
      </c>
      <c r="Z13" s="2">
        <v>1664</v>
      </c>
      <c r="AA13" s="2">
        <v>131117</v>
      </c>
      <c r="AB13" s="49">
        <v>44051</v>
      </c>
    </row>
    <row r="14" spans="1:29" x14ac:dyDescent="0.2">
      <c r="A14" s="42" t="s">
        <v>11</v>
      </c>
      <c r="B14" s="57" t="s">
        <v>82</v>
      </c>
      <c r="C14" s="42" t="s">
        <v>11</v>
      </c>
      <c r="D14" s="34">
        <v>459909</v>
      </c>
      <c r="E14" s="48">
        <v>508100552033</v>
      </c>
      <c r="F14" s="42" t="s">
        <v>1</v>
      </c>
      <c r="G14" s="42" t="s">
        <v>2</v>
      </c>
      <c r="H14" s="40" t="str">
        <f>IF(OR(' Base Geral '!J14="D - RETURN WITHOUT CONSUMPTION",' Base Geral '!J14="CB - CONSUMED BILLABLE")," SOLICITAÇÃO DE COLETA",IF(J14="X - NOT RECEIVED","CONFIRMAR NÃO RECEBIMENTO DO CSE",IF(OR(' Base Geral '!J14="SEM DESTINAÇÃO",' Base Geral '!J14="V - LEFT ON NOTIFICATION")," DESTINAÇÃO/SOLICITAÇÃO DE COLETA",0)))</f>
        <v xml:space="preserve"> DESTINAÇÃO/SOLICITAÇÃO DE COLETA</v>
      </c>
      <c r="I14" s="49">
        <v>44061</v>
      </c>
      <c r="J14" s="2" t="s">
        <v>55</v>
      </c>
      <c r="K14" s="2" t="s">
        <v>10</v>
      </c>
      <c r="L14" s="2" t="s">
        <v>3</v>
      </c>
      <c r="M14" s="2"/>
      <c r="N14" s="2" t="s">
        <v>4</v>
      </c>
      <c r="O14" s="2" t="s">
        <v>193</v>
      </c>
      <c r="P14" s="2" t="s">
        <v>194</v>
      </c>
      <c r="Q14" s="2">
        <v>4753062</v>
      </c>
      <c r="R14" s="15">
        <f>VLOOKUP(Tabela1[[#This Row],[Material]],'R$_ Ferramentas'!A:B,2,0)</f>
        <v>17488.8</v>
      </c>
      <c r="S14" s="50" t="s">
        <v>50</v>
      </c>
      <c r="T14" s="50" t="s">
        <v>85</v>
      </c>
      <c r="U14" s="2">
        <v>4753062</v>
      </c>
      <c r="V14" s="2">
        <v>196960</v>
      </c>
      <c r="W14" s="49">
        <v>44036</v>
      </c>
      <c r="X14" s="40">
        <f>Tabela1[[#Headers],[01/09/2020]]-Tabela1[[#This Row],[Data NF Cliente]]</f>
        <v>39</v>
      </c>
      <c r="Y14" s="12" t="str">
        <f>_xlfn.IFS(X14&lt;=10,"1. 1 a 10 dias",X14&lt;=20,"2. 11 a 20 dias",X14&lt;=30,"3. 21 a 30 dias",X14&lt;=60,"4. 31 a 60 dias",X14&gt;60,"5.&gt; 60 dias")</f>
        <v>4. 31 a 60 dias</v>
      </c>
      <c r="Z14" s="2" t="s">
        <v>210</v>
      </c>
      <c r="AA14" s="2">
        <v>131117</v>
      </c>
      <c r="AB14" s="49">
        <v>44051</v>
      </c>
    </row>
    <row r="15" spans="1:29" x14ac:dyDescent="0.2">
      <c r="A15" s="42" t="s">
        <v>0</v>
      </c>
      <c r="B15" s="57" t="s">
        <v>82</v>
      </c>
      <c r="C15" s="42" t="s">
        <v>0</v>
      </c>
      <c r="D15" s="34">
        <v>446251</v>
      </c>
      <c r="E15" s="48">
        <v>508100542169</v>
      </c>
      <c r="F15" s="42" t="s">
        <v>1</v>
      </c>
      <c r="G15" s="42" t="s">
        <v>2</v>
      </c>
      <c r="H15" s="40" t="str">
        <f>IF(OR(' Base Geral '!J15="D - RETURN WITHOUT CONSUMPTION",' Base Geral '!J15="CB - CONSUMED BILLABLE")," SOLICITAÇÃO DE COLETA",IF(J15="X - NOT RECEIVED","CONFIRMAR NÃO RECEBIMENTO DO CSE",IF(OR(' Base Geral '!J15="SEM DESTINAÇÃO",' Base Geral '!J15="V - LEFT ON NOTIFICATION")," DESTINAÇÃO/SOLICITAÇÃO DE COLETA",0)))</f>
        <v xml:space="preserve"> DESTINAÇÃO/SOLICITAÇÃO DE COLETA</v>
      </c>
      <c r="I15" s="49">
        <v>44044</v>
      </c>
      <c r="J15" s="2" t="s">
        <v>55</v>
      </c>
      <c r="K15" s="2" t="s">
        <v>10</v>
      </c>
      <c r="L15" s="2" t="s">
        <v>3</v>
      </c>
      <c r="M15" s="2" t="s">
        <v>92</v>
      </c>
      <c r="N15" s="2" t="s">
        <v>4</v>
      </c>
      <c r="O15" s="2" t="s">
        <v>175</v>
      </c>
      <c r="P15" s="2" t="s">
        <v>129</v>
      </c>
      <c r="Q15" s="2">
        <v>10838408</v>
      </c>
      <c r="R15" s="15">
        <f>VLOOKUP(Tabela1[[#This Row],[Material]],'R$_ Ferramentas'!A:B,2,0)</f>
        <v>15386.61</v>
      </c>
      <c r="S15" s="50" t="s">
        <v>50</v>
      </c>
      <c r="T15" s="15" t="s">
        <v>92</v>
      </c>
      <c r="U15" s="2" t="s">
        <v>242</v>
      </c>
      <c r="V15" s="2">
        <v>197337</v>
      </c>
      <c r="W15" s="49">
        <v>44040</v>
      </c>
      <c r="X15" s="40">
        <f>Tabela1[[#Headers],[01/09/2020]]-Tabela1[[#This Row],[Data NF Cliente]]</f>
        <v>35</v>
      </c>
      <c r="Y15" s="12" t="str">
        <f>_xlfn.IFS(X15&lt;=10,"1. 1 a 10 dias",X15&lt;=20,"2. 11 a 20 dias",X15&lt;=30,"3. 21 a 30 dias",X15&lt;=60,"4. 31 a 60 dias",X15&gt;60,"5.&gt; 60 dias")</f>
        <v>4. 31 a 60 dias</v>
      </c>
      <c r="Z15" s="2">
        <v>2154</v>
      </c>
      <c r="AA15" s="2">
        <v>0</v>
      </c>
      <c r="AB15" s="49"/>
    </row>
    <row r="16" spans="1:29" x14ac:dyDescent="0.2">
      <c r="A16" s="58" t="s">
        <v>159</v>
      </c>
      <c r="B16" s="57" t="s">
        <v>81</v>
      </c>
      <c r="C16" s="42" t="s">
        <v>11</v>
      </c>
      <c r="D16" s="34">
        <v>461267</v>
      </c>
      <c r="E16" s="48">
        <v>508100565378</v>
      </c>
      <c r="F16" s="42" t="s">
        <v>1</v>
      </c>
      <c r="G16" s="42" t="s">
        <v>2</v>
      </c>
      <c r="H16" s="40" t="str">
        <f>IF(OR(' Base Geral '!J16="D - RETURN WITHOUT CONSUMPTION",' Base Geral '!J16="CB - CONSUMED BILLABLE")," SOLICITAÇÃO DE COLETA",IF(J16="X - NOT RECEIVED","CONFIRMAR NÃO RECEBIMENTO DO CSE",IF(OR(' Base Geral '!J16="SEM DESTINAÇÃO",' Base Geral '!J16="V - LEFT ON NOTIFICATION")," DESTINAÇÃO/SOLICITAÇÃO DE COLETA",0)))</f>
        <v xml:space="preserve"> SOLICITAÇÃO DE COLETA</v>
      </c>
      <c r="I16" s="49">
        <v>44043</v>
      </c>
      <c r="J16" s="2" t="s">
        <v>12</v>
      </c>
      <c r="K16" s="2" t="s">
        <v>10</v>
      </c>
      <c r="L16" s="2" t="s">
        <v>3</v>
      </c>
      <c r="M16" s="2"/>
      <c r="N16" s="2" t="s">
        <v>4</v>
      </c>
      <c r="O16" s="2" t="s">
        <v>23</v>
      </c>
      <c r="P16" s="2" t="s">
        <v>200</v>
      </c>
      <c r="Q16" s="2">
        <v>11070793</v>
      </c>
      <c r="R16" s="15">
        <f>VLOOKUP(Tabela1[[#This Row],[Material]],'R$_ Ferramentas'!A:B,2,0)</f>
        <v>2567.11</v>
      </c>
      <c r="S16" s="50" t="s">
        <v>50</v>
      </c>
      <c r="T16" s="50" t="s">
        <v>85</v>
      </c>
      <c r="U16" s="2" t="s">
        <v>243</v>
      </c>
      <c r="V16" s="2">
        <v>197338</v>
      </c>
      <c r="W16" s="49">
        <v>44040</v>
      </c>
      <c r="X16" s="40">
        <f>Tabela1[[#Headers],[01/09/2020]]-Tabela1[[#This Row],[Data NF Cliente]]</f>
        <v>35</v>
      </c>
      <c r="Y16" s="12" t="str">
        <f>_xlfn.IFS(X16&lt;=10,"1. 1 a 10 dias",X16&lt;=20,"2. 11 a 20 dias",X16&lt;=30,"3. 21 a 30 dias",X16&lt;=60,"4. 31 a 60 dias",X16&gt;60,"5.&gt; 60 dias")</f>
        <v>4. 31 a 60 dias</v>
      </c>
      <c r="Z16" s="2" t="s">
        <v>53</v>
      </c>
      <c r="AA16" s="2">
        <v>130595</v>
      </c>
      <c r="AB16" s="49">
        <v>44047</v>
      </c>
    </row>
    <row r="17" spans="1:28" x14ac:dyDescent="0.2">
      <c r="A17" s="42" t="s">
        <v>14</v>
      </c>
      <c r="B17" s="57" t="s">
        <v>82</v>
      </c>
      <c r="C17" s="42" t="s">
        <v>14</v>
      </c>
      <c r="D17" s="34">
        <v>461318</v>
      </c>
      <c r="E17" s="48">
        <v>508100564880</v>
      </c>
      <c r="F17" s="42" t="s">
        <v>1</v>
      </c>
      <c r="G17" s="42" t="s">
        <v>2</v>
      </c>
      <c r="H17" s="40" t="str">
        <f>IF(OR(' Base Geral '!J17="D - RETURN WITHOUT CONSUMPTION",' Base Geral '!J17="CB - CONSUMED BILLABLE")," SOLICITAÇÃO DE COLETA",IF(J17="X - NOT RECEIVED","CONFIRMAR NÃO RECEBIMENTO DO CSE",IF(OR(' Base Geral '!J17="SEM DESTINAÇÃO",' Base Geral '!J17="V - LEFT ON NOTIFICATION")," DESTINAÇÃO/SOLICITAÇÃO DE COLETA",0)))</f>
        <v xml:space="preserve"> SOLICITAÇÃO DE COLETA</v>
      </c>
      <c r="I17" s="49">
        <v>44040</v>
      </c>
      <c r="J17" s="2" t="s">
        <v>13</v>
      </c>
      <c r="K17" s="2" t="s">
        <v>10</v>
      </c>
      <c r="L17" s="2" t="s">
        <v>3</v>
      </c>
      <c r="M17" s="2"/>
      <c r="N17" s="2" t="s">
        <v>4</v>
      </c>
      <c r="O17" s="2" t="s">
        <v>221</v>
      </c>
      <c r="P17" s="2" t="s">
        <v>107</v>
      </c>
      <c r="Q17" s="2">
        <v>10432917</v>
      </c>
      <c r="R17" s="15">
        <f>VLOOKUP(Tabela1[[#This Row],[Material]],'R$_ Ferramentas'!A:B,2,0)</f>
        <v>5027.72</v>
      </c>
      <c r="S17" s="50" t="s">
        <v>50</v>
      </c>
      <c r="T17" s="50" t="s">
        <v>85</v>
      </c>
      <c r="U17" s="2" t="s">
        <v>762</v>
      </c>
      <c r="V17" s="2">
        <v>197284</v>
      </c>
      <c r="W17" s="49">
        <v>44040</v>
      </c>
      <c r="X17" s="40">
        <f>Tabela1[[#Headers],[01/09/2020]]-Tabela1[[#This Row],[Data NF Cliente]]</f>
        <v>35</v>
      </c>
      <c r="Y17" s="12" t="str">
        <f>_xlfn.IFS(X17&lt;=10,"1. 1 a 10 dias",X17&lt;=20,"2. 11 a 20 dias",X17&lt;=30,"3. 21 a 30 dias",X17&lt;=60,"4. 31 a 60 dias",X17&gt;60,"5.&gt; 60 dias")</f>
        <v>4. 31 a 60 dias</v>
      </c>
      <c r="Z17" s="2" t="s">
        <v>248</v>
      </c>
      <c r="AA17" s="2">
        <v>0</v>
      </c>
      <c r="AB17" s="49"/>
    </row>
    <row r="18" spans="1:28" x14ac:dyDescent="0.2">
      <c r="A18" s="42" t="s">
        <v>14</v>
      </c>
      <c r="B18" s="57" t="s">
        <v>82</v>
      </c>
      <c r="C18" s="42" t="s">
        <v>14</v>
      </c>
      <c r="D18" s="34">
        <v>459578</v>
      </c>
      <c r="E18" s="48">
        <v>508100545689</v>
      </c>
      <c r="F18" s="42" t="s">
        <v>1</v>
      </c>
      <c r="G18" s="42" t="s">
        <v>2</v>
      </c>
      <c r="H18" s="40" t="str">
        <f>IF(OR(' Base Geral '!J18="D - RETURN WITHOUT CONSUMPTION",' Base Geral '!J18="CB - CONSUMED BILLABLE")," SOLICITAÇÃO DE COLETA",IF(J18="X - NOT RECEIVED","CONFIRMAR NÃO RECEBIMENTO DO CSE",IF(OR(' Base Geral '!J18="SEM DESTINAÇÃO",' Base Geral '!J18="V - LEFT ON NOTIFICATION")," DESTINAÇÃO/SOLICITAÇÃO DE COLETA",0)))</f>
        <v xml:space="preserve"> DESTINAÇÃO/SOLICITAÇÃO DE COLETA</v>
      </c>
      <c r="I18" s="49">
        <v>44057</v>
      </c>
      <c r="J18" s="2" t="s">
        <v>55</v>
      </c>
      <c r="K18" s="2" t="s">
        <v>10</v>
      </c>
      <c r="L18" s="2" t="s">
        <v>3</v>
      </c>
      <c r="M18" s="2"/>
      <c r="N18" s="2" t="s">
        <v>4</v>
      </c>
      <c r="O18" s="2" t="s">
        <v>21</v>
      </c>
      <c r="P18" s="2" t="s">
        <v>116</v>
      </c>
      <c r="Q18" s="2">
        <v>7580025</v>
      </c>
      <c r="R18" s="15">
        <f>VLOOKUP(Tabela1[[#This Row],[Material]],'R$_ Ferramentas'!A:B,2,0)</f>
        <v>14225.04</v>
      </c>
      <c r="S18" s="50" t="s">
        <v>50</v>
      </c>
      <c r="T18" s="50" t="s">
        <v>85</v>
      </c>
      <c r="U18" s="2" t="s">
        <v>522</v>
      </c>
      <c r="V18" s="2">
        <v>197518</v>
      </c>
      <c r="W18" s="49">
        <v>44041</v>
      </c>
      <c r="X18" s="40">
        <f>Tabela1[[#Headers],[01/09/2020]]-Tabela1[[#This Row],[Data NF Cliente]]</f>
        <v>34</v>
      </c>
      <c r="Y18" s="12" t="str">
        <f>_xlfn.IFS(X18&lt;=10,"1. 1 a 10 dias",X18&lt;=20,"2. 11 a 20 dias",X18&lt;=30,"3. 21 a 30 dias",X18&lt;=60,"4. 31 a 60 dias",X18&gt;60,"5.&gt; 60 dias")</f>
        <v>4. 31 a 60 dias</v>
      </c>
      <c r="Z18" s="2" t="s">
        <v>250</v>
      </c>
      <c r="AA18" s="2">
        <v>131110</v>
      </c>
      <c r="AB18" s="49">
        <v>44051</v>
      </c>
    </row>
    <row r="19" spans="1:28" x14ac:dyDescent="0.2">
      <c r="A19" s="42" t="s">
        <v>17</v>
      </c>
      <c r="B19" s="57" t="s">
        <v>82</v>
      </c>
      <c r="C19" s="42" t="s">
        <v>17</v>
      </c>
      <c r="D19" s="34">
        <v>462075</v>
      </c>
      <c r="E19" s="48">
        <v>508100564688</v>
      </c>
      <c r="F19" s="42" t="s">
        <v>1</v>
      </c>
      <c r="G19" s="42" t="s">
        <v>2</v>
      </c>
      <c r="H19" s="40" t="str">
        <f>IF(OR(' Base Geral '!J19="D - RETURN WITHOUT CONSUMPTION",' Base Geral '!J19="CB - CONSUMED BILLABLE")," SOLICITAÇÃO DE COLETA",IF(J19="X - NOT RECEIVED","CONFIRMAR NÃO RECEBIMENTO DO CSE",IF(OR(' Base Geral '!J19="SEM DESTINAÇÃO",' Base Geral '!J19="V - LEFT ON NOTIFICATION")," DESTINAÇÃO/SOLICITAÇÃO DE COLETA",0)))</f>
        <v xml:space="preserve"> SOLICITAÇÃO DE COLETA</v>
      </c>
      <c r="I19" s="49">
        <v>44062</v>
      </c>
      <c r="J19" s="2" t="s">
        <v>13</v>
      </c>
      <c r="K19" s="2"/>
      <c r="L19" s="2" t="s">
        <v>6</v>
      </c>
      <c r="M19" s="2"/>
      <c r="N19" s="2" t="s">
        <v>4</v>
      </c>
      <c r="O19" s="2" t="s">
        <v>192</v>
      </c>
      <c r="P19" s="2" t="s">
        <v>267</v>
      </c>
      <c r="Q19" s="2">
        <v>10307384</v>
      </c>
      <c r="R19" s="15">
        <f>VLOOKUP(Tabela1[[#This Row],[Material]],'R$_ Ferramentas'!A:B,2,0)</f>
        <v>10383.549999999999</v>
      </c>
      <c r="S19" s="50" t="s">
        <v>50</v>
      </c>
      <c r="T19" s="50" t="s">
        <v>50</v>
      </c>
      <c r="U19" s="2" t="s">
        <v>521</v>
      </c>
      <c r="V19" s="2">
        <v>197514</v>
      </c>
      <c r="W19" s="49">
        <v>44041</v>
      </c>
      <c r="X19" s="40">
        <f>Tabela1[[#Headers],[01/09/2020]]-Tabela1[[#This Row],[Data NF Cliente]]</f>
        <v>34</v>
      </c>
      <c r="Y19" s="12" t="str">
        <f>_xlfn.IFS(X19&lt;=10,"1. 1 a 10 dias",X19&lt;=20,"2. 11 a 20 dias",X19&lt;=30,"3. 21 a 30 dias",X19&lt;=60,"4. 31 a 60 dias",X19&gt;60,"5.&gt; 60 dias")</f>
        <v>4. 31 a 60 dias</v>
      </c>
      <c r="Z19" s="2" t="s">
        <v>249</v>
      </c>
      <c r="AA19" s="2">
        <v>131137</v>
      </c>
      <c r="AB19" s="49">
        <v>44051</v>
      </c>
    </row>
    <row r="20" spans="1:28" x14ac:dyDescent="0.2">
      <c r="A20" s="42" t="s">
        <v>14</v>
      </c>
      <c r="B20" s="57" t="s">
        <v>82</v>
      </c>
      <c r="C20" s="42" t="s">
        <v>14</v>
      </c>
      <c r="D20" s="34">
        <v>461892</v>
      </c>
      <c r="E20" s="48">
        <v>508100566140</v>
      </c>
      <c r="F20" s="42" t="s">
        <v>1</v>
      </c>
      <c r="G20" s="42" t="s">
        <v>2</v>
      </c>
      <c r="H20" s="40" t="str">
        <f>IF(OR(' Base Geral '!J20="D - RETURN WITHOUT CONSUMPTION",' Base Geral '!J20="CB - CONSUMED BILLABLE")," SOLICITAÇÃO DE COLETA",IF(J20="X - NOT RECEIVED","CONFIRMAR NÃO RECEBIMENTO DO CSE",IF(OR(' Base Geral '!J20="SEM DESTINAÇÃO",' Base Geral '!J20="V - LEFT ON NOTIFICATION")," DESTINAÇÃO/SOLICITAÇÃO DE COLETA",0)))</f>
        <v xml:space="preserve"> DESTINAÇÃO/SOLICITAÇÃO DE COLETA</v>
      </c>
      <c r="I20" s="49">
        <v>44067</v>
      </c>
      <c r="J20" s="2" t="s">
        <v>55</v>
      </c>
      <c r="K20" s="2"/>
      <c r="L20" s="2" t="s">
        <v>3</v>
      </c>
      <c r="M20" s="2"/>
      <c r="N20" s="2" t="s">
        <v>4</v>
      </c>
      <c r="O20" s="2" t="s">
        <v>174</v>
      </c>
      <c r="P20" s="2" t="s">
        <v>224</v>
      </c>
      <c r="Q20" s="2">
        <v>10023186</v>
      </c>
      <c r="R20" s="15">
        <f>VLOOKUP(Tabela1[[#This Row],[Material]],'R$_ Ferramentas'!A:B,2,0)</f>
        <v>8261.23</v>
      </c>
      <c r="S20" s="50" t="s">
        <v>50</v>
      </c>
      <c r="T20" s="50" t="s">
        <v>85</v>
      </c>
      <c r="U20" s="2" t="s">
        <v>790</v>
      </c>
      <c r="V20" s="2">
        <v>197612</v>
      </c>
      <c r="W20" s="49">
        <v>44042</v>
      </c>
      <c r="X20" s="40">
        <f>Tabela1[[#Headers],[01/09/2020]]-Tabela1[[#This Row],[Data NF Cliente]]</f>
        <v>33</v>
      </c>
      <c r="Y20" s="12" t="str">
        <f>_xlfn.IFS(X20&lt;=10,"1. 1 a 10 dias",X20&lt;=20,"2. 11 a 20 dias",X20&lt;=30,"3. 21 a 30 dias",X20&lt;=60,"4. 31 a 60 dias",X20&gt;60,"5.&gt; 60 dias")</f>
        <v>4. 31 a 60 dias</v>
      </c>
      <c r="Z20" s="2" t="s">
        <v>251</v>
      </c>
      <c r="AA20" s="2">
        <v>131112</v>
      </c>
      <c r="AB20" s="49">
        <v>44051</v>
      </c>
    </row>
    <row r="21" spans="1:28" x14ac:dyDescent="0.2">
      <c r="A21" s="42" t="s">
        <v>14</v>
      </c>
      <c r="B21" s="57" t="s">
        <v>82</v>
      </c>
      <c r="C21" s="42" t="s">
        <v>14</v>
      </c>
      <c r="D21" s="34">
        <v>461893</v>
      </c>
      <c r="E21" s="48">
        <v>508100566140</v>
      </c>
      <c r="F21" s="42" t="s">
        <v>1</v>
      </c>
      <c r="G21" s="42" t="s">
        <v>2</v>
      </c>
      <c r="H21" s="40" t="str">
        <f>IF(OR(' Base Geral '!J21="D - RETURN WITHOUT CONSUMPTION",' Base Geral '!J21="CB - CONSUMED BILLABLE")," SOLICITAÇÃO DE COLETA",IF(J21="X - NOT RECEIVED","CONFIRMAR NÃO RECEBIMENTO DO CSE",IF(OR(' Base Geral '!J21="SEM DESTINAÇÃO",' Base Geral '!J21="V - LEFT ON NOTIFICATION")," DESTINAÇÃO/SOLICITAÇÃO DE COLETA",0)))</f>
        <v xml:space="preserve"> DESTINAÇÃO/SOLICITAÇÃO DE COLETA</v>
      </c>
      <c r="I21" s="49">
        <v>44067</v>
      </c>
      <c r="J21" s="2" t="s">
        <v>55</v>
      </c>
      <c r="K21" s="2"/>
      <c r="L21" s="2" t="s">
        <v>3</v>
      </c>
      <c r="M21" s="2"/>
      <c r="N21" s="2" t="s">
        <v>4</v>
      </c>
      <c r="O21" s="2" t="s">
        <v>174</v>
      </c>
      <c r="P21" s="2" t="s">
        <v>224</v>
      </c>
      <c r="Q21" s="2">
        <v>10023186</v>
      </c>
      <c r="R21" s="15">
        <f>VLOOKUP(Tabela1[[#This Row],[Material]],'R$_ Ferramentas'!A:B,2,0)</f>
        <v>8261.23</v>
      </c>
      <c r="S21" s="50" t="s">
        <v>50</v>
      </c>
      <c r="T21" s="50" t="s">
        <v>85</v>
      </c>
      <c r="U21" s="2" t="s">
        <v>790</v>
      </c>
      <c r="V21" s="2">
        <v>197612</v>
      </c>
      <c r="W21" s="49">
        <v>44042</v>
      </c>
      <c r="X21" s="40">
        <f>Tabela1[[#Headers],[01/09/2020]]-Tabela1[[#This Row],[Data NF Cliente]]</f>
        <v>33</v>
      </c>
      <c r="Y21" s="12" t="str">
        <f>_xlfn.IFS(X21&lt;=10,"1. 1 a 10 dias",X21&lt;=20,"2. 11 a 20 dias",X21&lt;=30,"3. 21 a 30 dias",X21&lt;=60,"4. 31 a 60 dias",X21&gt;60,"5.&gt; 60 dias")</f>
        <v>4. 31 a 60 dias</v>
      </c>
      <c r="Z21" s="2" t="s">
        <v>252</v>
      </c>
      <c r="AA21" s="2">
        <v>131112</v>
      </c>
      <c r="AB21" s="49">
        <v>44051</v>
      </c>
    </row>
    <row r="22" spans="1:28" x14ac:dyDescent="0.2">
      <c r="A22" s="42" t="s">
        <v>14</v>
      </c>
      <c r="B22" s="57" t="s">
        <v>82</v>
      </c>
      <c r="C22" s="42" t="s">
        <v>14</v>
      </c>
      <c r="D22" s="34">
        <v>459579</v>
      </c>
      <c r="E22" s="48">
        <v>508100557831</v>
      </c>
      <c r="F22" s="42" t="s">
        <v>8</v>
      </c>
      <c r="G22" s="42" t="s">
        <v>9</v>
      </c>
      <c r="H22" s="40" t="str">
        <f>IF(OR(' Base Geral '!J22="D - RETURN WITHOUT CONSUMPTION",' Base Geral '!J22="CB - CONSUMED BILLABLE")," SOLICITAÇÃO DE COLETA",IF(J22="X - NOT RECEIVED","CONFIRMAR NÃO RECEBIMENTO DO CSE",IF(OR(' Base Geral '!J22="SEM DESTINAÇÃO",' Base Geral '!J22="V - LEFT ON NOTIFICATION")," DESTINAÇÃO/SOLICITAÇÃO DE COLETA",0)))</f>
        <v xml:space="preserve"> SOLICITAÇÃO DE COLETA</v>
      </c>
      <c r="I22" s="49">
        <v>44047</v>
      </c>
      <c r="J22" s="2" t="s">
        <v>12</v>
      </c>
      <c r="K22" s="2" t="s">
        <v>10</v>
      </c>
      <c r="L22" s="2" t="s">
        <v>3</v>
      </c>
      <c r="M22" s="2"/>
      <c r="N22" s="2"/>
      <c r="O22" s="2" t="s">
        <v>89</v>
      </c>
      <c r="P22" s="2" t="s">
        <v>182</v>
      </c>
      <c r="Q22" s="2">
        <v>7142446</v>
      </c>
      <c r="R22" s="15">
        <f>VLOOKUP(Tabela1[[#This Row],[Material]],'R$_ Ferramentas'!A:B,2,0)</f>
        <v>22994.78</v>
      </c>
      <c r="S22" s="50" t="s">
        <v>50</v>
      </c>
      <c r="T22" s="50" t="s">
        <v>85</v>
      </c>
      <c r="U22" s="2" t="s">
        <v>766</v>
      </c>
      <c r="V22" s="2">
        <v>93843</v>
      </c>
      <c r="W22" s="49">
        <v>44043</v>
      </c>
      <c r="X22" s="40">
        <f>Tabela1[[#Headers],[01/09/2020]]-Tabela1[[#This Row],[Data NF Cliente]]</f>
        <v>32</v>
      </c>
      <c r="Y22" s="12" t="str">
        <f>_xlfn.IFS(X22&lt;=10,"1. 1 a 10 dias",X22&lt;=20,"2. 11 a 20 dias",X22&lt;=30,"3. 21 a 30 dias",X22&lt;=60,"4. 31 a 60 dias",X22&gt;60,"5.&gt; 60 dias")</f>
        <v>4. 31 a 60 dias</v>
      </c>
      <c r="Z22" s="2">
        <v>77890</v>
      </c>
      <c r="AA22" s="2">
        <v>26739</v>
      </c>
      <c r="AB22" s="49">
        <v>44056</v>
      </c>
    </row>
    <row r="23" spans="1:28" x14ac:dyDescent="0.2">
      <c r="A23" s="42" t="s">
        <v>14</v>
      </c>
      <c r="B23" s="57" t="s">
        <v>81</v>
      </c>
      <c r="C23" s="42" t="s">
        <v>14</v>
      </c>
      <c r="D23" s="34">
        <v>462367</v>
      </c>
      <c r="E23" s="48">
        <v>508100565045</v>
      </c>
      <c r="F23" s="42" t="s">
        <v>1</v>
      </c>
      <c r="G23" s="42" t="s">
        <v>2</v>
      </c>
      <c r="H23" s="40" t="str">
        <f>IF(OR(' Base Geral '!J23="D - RETURN WITHOUT CONSUMPTION",' Base Geral '!J23="CB - CONSUMED BILLABLE")," SOLICITAÇÃO DE COLETA",IF(J23="X - NOT RECEIVED","CONFIRMAR NÃO RECEBIMENTO DO CSE",IF(OR(' Base Geral '!J23="SEM DESTINAÇÃO",' Base Geral '!J23="V - LEFT ON NOTIFICATION")," DESTINAÇÃO/SOLICITAÇÃO DE COLETA",0)))</f>
        <v xml:space="preserve"> DESTINAÇÃO/SOLICITAÇÃO DE COLETA</v>
      </c>
      <c r="I23" s="49"/>
      <c r="J23" s="2" t="s">
        <v>56</v>
      </c>
      <c r="K23" s="2"/>
      <c r="L23" s="2" t="s">
        <v>6</v>
      </c>
      <c r="M23" s="2"/>
      <c r="N23" s="2" t="s">
        <v>4</v>
      </c>
      <c r="O23" s="2" t="s">
        <v>229</v>
      </c>
      <c r="P23" s="2" t="s">
        <v>102</v>
      </c>
      <c r="Q23" s="2">
        <v>10386286</v>
      </c>
      <c r="R23" s="15">
        <f>VLOOKUP(Tabela1[[#This Row],[Material]],'R$_ Ferramentas'!A:B,2,0)</f>
        <v>1118.33</v>
      </c>
      <c r="S23" s="50" t="s">
        <v>50</v>
      </c>
      <c r="T23" s="50" t="s">
        <v>50</v>
      </c>
      <c r="U23" s="2" t="s">
        <v>244</v>
      </c>
      <c r="V23" s="2">
        <v>197649</v>
      </c>
      <c r="W23" s="49">
        <v>44043</v>
      </c>
      <c r="X23" s="40">
        <f>Tabela1[[#Headers],[01/09/2020]]-Tabela1[[#This Row],[Data NF Cliente]]</f>
        <v>32</v>
      </c>
      <c r="Y23" s="12" t="str">
        <f>_xlfn.IFS(X23&lt;=10,"1. 1 a 10 dias",X23&lt;=20,"2. 11 a 20 dias",X23&lt;=30,"3. 21 a 30 dias",X23&lt;=60,"4. 31 a 60 dias",X23&gt;60,"5.&gt; 60 dias")</f>
        <v>4. 31 a 60 dias</v>
      </c>
      <c r="Z23" s="2" t="s">
        <v>53</v>
      </c>
      <c r="AA23" s="2">
        <v>131108</v>
      </c>
      <c r="AB23" s="49">
        <v>44050</v>
      </c>
    </row>
    <row r="24" spans="1:28" x14ac:dyDescent="0.2">
      <c r="A24" s="42" t="s">
        <v>7</v>
      </c>
      <c r="B24" s="57" t="s">
        <v>82</v>
      </c>
      <c r="C24" s="42" t="s">
        <v>7</v>
      </c>
      <c r="D24" s="34">
        <v>459553</v>
      </c>
      <c r="E24" s="48">
        <v>508100555717</v>
      </c>
      <c r="F24" s="42" t="s">
        <v>1</v>
      </c>
      <c r="G24" s="42" t="s">
        <v>2</v>
      </c>
      <c r="H24" s="40" t="str">
        <f>IF(OR(' Base Geral '!J24="D - RETURN WITHOUT CONSUMPTION",' Base Geral '!J24="CB - CONSUMED BILLABLE")," SOLICITAÇÃO DE COLETA",IF(J24="X - NOT RECEIVED","CONFIRMAR NÃO RECEBIMENTO DO CSE",IF(OR(' Base Geral '!J24="SEM DESTINAÇÃO",' Base Geral '!J24="V - LEFT ON NOTIFICATION")," DESTINAÇÃO/SOLICITAÇÃO DE COLETA",0)))</f>
        <v xml:space="preserve"> DESTINAÇÃO/SOLICITAÇÃO DE COLETA</v>
      </c>
      <c r="I24" s="49">
        <v>44056</v>
      </c>
      <c r="J24" s="2" t="s">
        <v>55</v>
      </c>
      <c r="K24" s="2"/>
      <c r="L24" s="2" t="s">
        <v>6</v>
      </c>
      <c r="M24" s="2"/>
      <c r="N24" s="2" t="s">
        <v>4</v>
      </c>
      <c r="O24" s="2" t="s">
        <v>214</v>
      </c>
      <c r="P24" s="2" t="s">
        <v>169</v>
      </c>
      <c r="Q24" s="2">
        <v>10117483</v>
      </c>
      <c r="R24" s="15">
        <f>VLOOKUP(Tabela1[[#This Row],[Material]],'R$_ Ferramentas'!A:B,2,0)</f>
        <v>12498.05</v>
      </c>
      <c r="S24" s="50" t="s">
        <v>50</v>
      </c>
      <c r="T24" s="50" t="s">
        <v>50</v>
      </c>
      <c r="U24" s="2" t="s">
        <v>247</v>
      </c>
      <c r="V24" s="2">
        <v>197881</v>
      </c>
      <c r="W24" s="49">
        <v>44046</v>
      </c>
      <c r="X24" s="40">
        <f>Tabela1[[#Headers],[01/09/2020]]-Tabela1[[#This Row],[Data NF Cliente]]</f>
        <v>29</v>
      </c>
      <c r="Y24" s="12" t="str">
        <f>_xlfn.IFS(X24&lt;=10,"1. 1 a 10 dias",X24&lt;=20,"2. 11 a 20 dias",X24&lt;=30,"3. 21 a 30 dias",X24&lt;=60,"4. 31 a 60 dias",X24&gt;60,"5.&gt; 60 dias")</f>
        <v>3. 21 a 30 dias</v>
      </c>
      <c r="Z24" s="2" t="s">
        <v>53</v>
      </c>
      <c r="AA24" s="2">
        <v>131801</v>
      </c>
      <c r="AB24" s="49">
        <v>44057</v>
      </c>
    </row>
    <row r="25" spans="1:28" x14ac:dyDescent="0.2">
      <c r="A25" s="42" t="s">
        <v>7</v>
      </c>
      <c r="B25" s="57" t="s">
        <v>82</v>
      </c>
      <c r="C25" s="42" t="s">
        <v>7</v>
      </c>
      <c r="D25" s="34">
        <v>459554</v>
      </c>
      <c r="E25" s="48">
        <v>508100555717</v>
      </c>
      <c r="F25" s="42" t="s">
        <v>1</v>
      </c>
      <c r="G25" s="42" t="s">
        <v>2</v>
      </c>
      <c r="H25" s="40" t="str">
        <f>IF(OR(' Base Geral '!J25="D - RETURN WITHOUT CONSUMPTION",' Base Geral '!J25="CB - CONSUMED BILLABLE")," SOLICITAÇÃO DE COLETA",IF(J25="X - NOT RECEIVED","CONFIRMAR NÃO RECEBIMENTO DO CSE",IF(OR(' Base Geral '!J25="SEM DESTINAÇÃO",' Base Geral '!J25="V - LEFT ON NOTIFICATION")," DESTINAÇÃO/SOLICITAÇÃO DE COLETA",0)))</f>
        <v xml:space="preserve"> DESTINAÇÃO/SOLICITAÇÃO DE COLETA</v>
      </c>
      <c r="I25" s="49">
        <v>44056</v>
      </c>
      <c r="J25" s="2" t="s">
        <v>55</v>
      </c>
      <c r="K25" s="2"/>
      <c r="L25" s="2" t="s">
        <v>6</v>
      </c>
      <c r="M25" s="2"/>
      <c r="N25" s="2" t="s">
        <v>4</v>
      </c>
      <c r="O25" s="2" t="s">
        <v>214</v>
      </c>
      <c r="P25" s="2" t="s">
        <v>169</v>
      </c>
      <c r="Q25" s="2">
        <v>10098624</v>
      </c>
      <c r="R25" s="15">
        <f>VLOOKUP(Tabela1[[#This Row],[Material]],'R$_ Ferramentas'!A:B,2,0)</f>
        <v>11</v>
      </c>
      <c r="S25" s="50" t="s">
        <v>50</v>
      </c>
      <c r="T25" s="50" t="s">
        <v>50</v>
      </c>
      <c r="U25" s="2" t="s">
        <v>283</v>
      </c>
      <c r="V25" s="2">
        <v>197881</v>
      </c>
      <c r="W25" s="49">
        <v>44046</v>
      </c>
      <c r="X25" s="40">
        <f>Tabela1[[#Headers],[01/09/2020]]-Tabela1[[#This Row],[Data NF Cliente]]</f>
        <v>29</v>
      </c>
      <c r="Y25" s="12" t="str">
        <f>_xlfn.IFS(X25&lt;=10,"1. 1 a 10 dias",X25&lt;=20,"2. 11 a 20 dias",X25&lt;=30,"3. 21 a 30 dias",X25&lt;=60,"4. 31 a 60 dias",X25&gt;60,"5.&gt; 60 dias")</f>
        <v>3. 21 a 30 dias</v>
      </c>
      <c r="Z25" s="2" t="s">
        <v>53</v>
      </c>
      <c r="AA25" s="2">
        <v>131805</v>
      </c>
      <c r="AB25" s="49">
        <v>44057</v>
      </c>
    </row>
    <row r="26" spans="1:28" x14ac:dyDescent="0.2">
      <c r="A26" s="42" t="s">
        <v>7</v>
      </c>
      <c r="B26" s="57" t="s">
        <v>82</v>
      </c>
      <c r="C26" s="42" t="s">
        <v>7</v>
      </c>
      <c r="D26" s="34">
        <v>459555</v>
      </c>
      <c r="E26" s="48">
        <v>508100555717</v>
      </c>
      <c r="F26" s="42" t="s">
        <v>1</v>
      </c>
      <c r="G26" s="42" t="s">
        <v>2</v>
      </c>
      <c r="H26" s="40" t="str">
        <f>IF(OR(' Base Geral '!J26="D - RETURN WITHOUT CONSUMPTION",' Base Geral '!J26="CB - CONSUMED BILLABLE")," SOLICITAÇÃO DE COLETA",IF(J26="X - NOT RECEIVED","CONFIRMAR NÃO RECEBIMENTO DO CSE",IF(OR(' Base Geral '!J26="SEM DESTINAÇÃO",' Base Geral '!J26="V - LEFT ON NOTIFICATION")," DESTINAÇÃO/SOLICITAÇÃO DE COLETA",0)))</f>
        <v xml:space="preserve"> DESTINAÇÃO/SOLICITAÇÃO DE COLETA</v>
      </c>
      <c r="I26" s="49">
        <v>44056</v>
      </c>
      <c r="J26" s="2" t="s">
        <v>55</v>
      </c>
      <c r="K26" s="2" t="s">
        <v>50</v>
      </c>
      <c r="L26" s="2" t="s">
        <v>6</v>
      </c>
      <c r="M26" s="2"/>
      <c r="N26" s="2" t="s">
        <v>4</v>
      </c>
      <c r="O26" s="2" t="s">
        <v>214</v>
      </c>
      <c r="P26" s="2" t="s">
        <v>169</v>
      </c>
      <c r="Q26" s="2">
        <v>8396496</v>
      </c>
      <c r="R26" s="15">
        <f>VLOOKUP(Tabela1[[#This Row],[Material]],'R$_ Ferramentas'!A:B,2,0)</f>
        <v>155.72999999999999</v>
      </c>
      <c r="S26" s="50" t="s">
        <v>50</v>
      </c>
      <c r="T26" s="50" t="s">
        <v>50</v>
      </c>
      <c r="U26" s="2" t="s">
        <v>493</v>
      </c>
      <c r="V26" s="2">
        <v>197881</v>
      </c>
      <c r="W26" s="49">
        <v>44046</v>
      </c>
      <c r="X26" s="40">
        <f>Tabela1[[#Headers],[01/09/2020]]-Tabela1[[#This Row],[Data NF Cliente]]</f>
        <v>29</v>
      </c>
      <c r="Y26" s="12" t="str">
        <f>_xlfn.IFS(X26&lt;=10,"1. 1 a 10 dias",X26&lt;=20,"2. 11 a 20 dias",X26&lt;=30,"3. 21 a 30 dias",X26&lt;=60,"4. 31 a 60 dias",X26&gt;60,"5.&gt; 60 dias")</f>
        <v>3. 21 a 30 dias</v>
      </c>
      <c r="Z26" s="2" t="s">
        <v>53</v>
      </c>
      <c r="AA26" s="2">
        <v>131804</v>
      </c>
      <c r="AB26" s="49">
        <v>44057</v>
      </c>
    </row>
    <row r="27" spans="1:28" x14ac:dyDescent="0.2">
      <c r="A27" s="42" t="s">
        <v>14</v>
      </c>
      <c r="B27" s="57" t="s">
        <v>82</v>
      </c>
      <c r="C27" s="42" t="s">
        <v>14</v>
      </c>
      <c r="D27" s="34">
        <v>459899</v>
      </c>
      <c r="E27" s="48">
        <v>508100563127</v>
      </c>
      <c r="F27" s="42" t="s">
        <v>1</v>
      </c>
      <c r="G27" s="42" t="s">
        <v>2</v>
      </c>
      <c r="H27" s="40" t="str">
        <f>IF(OR(' Base Geral '!J27="D - RETURN WITHOUT CONSUMPTION",' Base Geral '!J27="CB - CONSUMED BILLABLE")," SOLICITAÇÃO DE COLETA",IF(J27="X - NOT RECEIVED","CONFIRMAR NÃO RECEBIMENTO DO CSE",IF(OR(' Base Geral '!J27="SEM DESTINAÇÃO",' Base Geral '!J27="V - LEFT ON NOTIFICATION")," DESTINAÇÃO/SOLICITAÇÃO DE COLETA",0)))</f>
        <v xml:space="preserve"> DESTINAÇÃO/SOLICITAÇÃO DE COLETA</v>
      </c>
      <c r="I27" s="49">
        <v>44053</v>
      </c>
      <c r="J27" s="2" t="s">
        <v>55</v>
      </c>
      <c r="K27" s="2" t="s">
        <v>50</v>
      </c>
      <c r="L27" s="2" t="s">
        <v>6</v>
      </c>
      <c r="M27" s="2"/>
      <c r="N27" s="2" t="s">
        <v>4</v>
      </c>
      <c r="O27" s="2" t="s">
        <v>186</v>
      </c>
      <c r="P27" s="2" t="s">
        <v>107</v>
      </c>
      <c r="Q27" s="2">
        <v>10496847</v>
      </c>
      <c r="R27" s="15">
        <f>VLOOKUP(Tabela1[[#This Row],[Material]],'R$_ Ferramentas'!A:B,2,0)</f>
        <v>325.82</v>
      </c>
      <c r="S27" s="50" t="s">
        <v>50</v>
      </c>
      <c r="T27" s="50" t="s">
        <v>50</v>
      </c>
      <c r="U27" s="2" t="s">
        <v>768</v>
      </c>
      <c r="V27" s="2">
        <v>197811</v>
      </c>
      <c r="W27" s="49">
        <v>44046</v>
      </c>
      <c r="X27" s="40">
        <f>Tabela1[[#Headers],[01/09/2020]]-Tabela1[[#This Row],[Data NF Cliente]]</f>
        <v>29</v>
      </c>
      <c r="Y27" s="12" t="str">
        <f>_xlfn.IFS(X27&lt;=10,"1. 1 a 10 dias",X27&lt;=20,"2. 11 a 20 dias",X27&lt;=30,"3. 21 a 30 dias",X27&lt;=60,"4. 31 a 60 dias",X27&gt;60,"5.&gt; 60 dias")</f>
        <v>3. 21 a 30 dias</v>
      </c>
      <c r="Z27" s="2" t="s">
        <v>53</v>
      </c>
      <c r="AA27" s="2">
        <v>0</v>
      </c>
      <c r="AB27" s="49"/>
    </row>
    <row r="28" spans="1:28" x14ac:dyDescent="0.2">
      <c r="A28" s="42" t="s">
        <v>7</v>
      </c>
      <c r="B28" s="57" t="s">
        <v>82</v>
      </c>
      <c r="C28" s="42" t="s">
        <v>7</v>
      </c>
      <c r="D28" s="34">
        <v>460809</v>
      </c>
      <c r="E28" s="48">
        <v>508100555717</v>
      </c>
      <c r="F28" s="42" t="s">
        <v>1</v>
      </c>
      <c r="G28" s="42" t="s">
        <v>2</v>
      </c>
      <c r="H28" s="40" t="str">
        <f>IF(OR(' Base Geral '!J28="D - RETURN WITHOUT CONSUMPTION",' Base Geral '!J28="CB - CONSUMED BILLABLE")," SOLICITAÇÃO DE COLETA",IF(J28="X - NOT RECEIVED","CONFIRMAR NÃO RECEBIMENTO DO CSE",IF(OR(' Base Geral '!J28="SEM DESTINAÇÃO",' Base Geral '!J28="V - LEFT ON NOTIFICATION")," DESTINAÇÃO/SOLICITAÇÃO DE COLETA",0)))</f>
        <v xml:space="preserve"> DESTINAÇÃO/SOLICITAÇÃO DE COLETA</v>
      </c>
      <c r="I28" s="49">
        <v>44057</v>
      </c>
      <c r="J28" s="2" t="s">
        <v>55</v>
      </c>
      <c r="K28" s="2"/>
      <c r="L28" s="2" t="s">
        <v>3</v>
      </c>
      <c r="M28" s="2"/>
      <c r="N28" s="2" t="s">
        <v>4</v>
      </c>
      <c r="O28" s="2" t="s">
        <v>214</v>
      </c>
      <c r="P28" s="2" t="s">
        <v>169</v>
      </c>
      <c r="Q28" s="2">
        <v>11060700</v>
      </c>
      <c r="R28" s="15">
        <f>VLOOKUP(Tabela1[[#This Row],[Material]],'R$_ Ferramentas'!A:B,2,0)</f>
        <v>30662.63</v>
      </c>
      <c r="S28" s="50" t="s">
        <v>50</v>
      </c>
      <c r="T28" s="50" t="s">
        <v>85</v>
      </c>
      <c r="U28" s="2" t="s">
        <v>770</v>
      </c>
      <c r="V28" s="2">
        <v>197872</v>
      </c>
      <c r="W28" s="49">
        <v>44046</v>
      </c>
      <c r="X28" s="40">
        <f>Tabela1[[#Headers],[01/09/2020]]-Tabela1[[#This Row],[Data NF Cliente]]</f>
        <v>29</v>
      </c>
      <c r="Y28" s="12" t="str">
        <f>_xlfn.IFS(X28&lt;=10,"1. 1 a 10 dias",X28&lt;=20,"2. 11 a 20 dias",X28&lt;=30,"3. 21 a 30 dias",X28&lt;=60,"4. 31 a 60 dias",X28&gt;60,"5.&gt; 60 dias")</f>
        <v>3. 21 a 30 dias</v>
      </c>
      <c r="Z28" s="2" t="s">
        <v>253</v>
      </c>
      <c r="AA28" s="2">
        <v>0</v>
      </c>
      <c r="AB28" s="49"/>
    </row>
    <row r="29" spans="1:28" x14ac:dyDescent="0.2">
      <c r="A29" s="42" t="s">
        <v>7</v>
      </c>
      <c r="B29" s="57" t="s">
        <v>82</v>
      </c>
      <c r="C29" s="42" t="s">
        <v>7</v>
      </c>
      <c r="D29" s="34">
        <v>460810</v>
      </c>
      <c r="E29" s="48">
        <v>508100555717</v>
      </c>
      <c r="F29" s="42" t="s">
        <v>1</v>
      </c>
      <c r="G29" s="42" t="s">
        <v>2</v>
      </c>
      <c r="H29" s="40" t="str">
        <f>IF(OR(' Base Geral '!J29="D - RETURN WITHOUT CONSUMPTION",' Base Geral '!J29="CB - CONSUMED BILLABLE")," SOLICITAÇÃO DE COLETA",IF(J29="X - NOT RECEIVED","CONFIRMAR NÃO RECEBIMENTO DO CSE",IF(OR(' Base Geral '!J29="SEM DESTINAÇÃO",' Base Geral '!J29="V - LEFT ON NOTIFICATION")," DESTINAÇÃO/SOLICITAÇÃO DE COLETA",0)))</f>
        <v xml:space="preserve"> DESTINAÇÃO/SOLICITAÇÃO DE COLETA</v>
      </c>
      <c r="I29" s="49">
        <v>44057</v>
      </c>
      <c r="J29" s="2" t="s">
        <v>55</v>
      </c>
      <c r="K29" s="2" t="s">
        <v>10</v>
      </c>
      <c r="L29" s="2" t="s">
        <v>3</v>
      </c>
      <c r="M29" s="2"/>
      <c r="N29" s="2" t="s">
        <v>4</v>
      </c>
      <c r="O29" s="2" t="s">
        <v>214</v>
      </c>
      <c r="P29" s="2" t="s">
        <v>169</v>
      </c>
      <c r="Q29" s="2">
        <v>10613748</v>
      </c>
      <c r="R29" s="15">
        <f>VLOOKUP(Tabela1[[#This Row],[Material]],'R$_ Ferramentas'!A:B,2,0)</f>
        <v>19761.89</v>
      </c>
      <c r="S29" s="50" t="s">
        <v>50</v>
      </c>
      <c r="T29" s="50" t="s">
        <v>85</v>
      </c>
      <c r="U29" s="2" t="s">
        <v>771</v>
      </c>
      <c r="V29" s="2">
        <v>197872</v>
      </c>
      <c r="W29" s="49">
        <v>44046</v>
      </c>
      <c r="X29" s="40">
        <f>Tabela1[[#Headers],[01/09/2020]]-Tabela1[[#This Row],[Data NF Cliente]]</f>
        <v>29</v>
      </c>
      <c r="Y29" s="12" t="str">
        <f>_xlfn.IFS(X29&lt;=10,"1. 1 a 10 dias",X29&lt;=20,"2. 11 a 20 dias",X29&lt;=30,"3. 21 a 30 dias",X29&lt;=60,"4. 31 a 60 dias",X29&gt;60,"5.&gt; 60 dias")</f>
        <v>3. 21 a 30 dias</v>
      </c>
      <c r="Z29" s="2" t="s">
        <v>254</v>
      </c>
      <c r="AA29" s="2">
        <v>0</v>
      </c>
      <c r="AB29" s="49"/>
    </row>
    <row r="30" spans="1:28" x14ac:dyDescent="0.2">
      <c r="A30" s="58" t="s">
        <v>123</v>
      </c>
      <c r="B30" s="57" t="s">
        <v>81</v>
      </c>
      <c r="C30" s="42" t="s">
        <v>14</v>
      </c>
      <c r="D30" s="34">
        <v>462662</v>
      </c>
      <c r="E30" s="48">
        <v>508100567208</v>
      </c>
      <c r="F30" s="42" t="s">
        <v>1</v>
      </c>
      <c r="G30" s="42" t="s">
        <v>2</v>
      </c>
      <c r="H30" s="40" t="str">
        <f>IF(OR(' Base Geral '!J30="D - RETURN WITHOUT CONSUMPTION",' Base Geral '!J30="CB - CONSUMED BILLABLE")," SOLICITAÇÃO DE COLETA",IF(J30="X - NOT RECEIVED","CONFIRMAR NÃO RECEBIMENTO DO CSE",IF(OR(' Base Geral '!J30="SEM DESTINAÇÃO",' Base Geral '!J30="V - LEFT ON NOTIFICATION")," DESTINAÇÃO/SOLICITAÇÃO DE COLETA",0)))</f>
        <v xml:space="preserve"> SOLICITAÇÃO DE COLETA</v>
      </c>
      <c r="I30" s="49">
        <v>44069</v>
      </c>
      <c r="J30" s="2" t="s">
        <v>12</v>
      </c>
      <c r="K30" s="2" t="s">
        <v>10</v>
      </c>
      <c r="L30" s="2" t="s">
        <v>3</v>
      </c>
      <c r="M30" s="2"/>
      <c r="N30" s="2" t="s">
        <v>4</v>
      </c>
      <c r="O30" s="2" t="s">
        <v>21</v>
      </c>
      <c r="P30" s="2" t="s">
        <v>106</v>
      </c>
      <c r="Q30" s="2">
        <v>11075676</v>
      </c>
      <c r="R30" s="15">
        <f>VLOOKUP(Tabela1[[#This Row],[Material]],'R$_ Ferramentas'!A:B,2,0)</f>
        <v>969.44</v>
      </c>
      <c r="S30" s="50" t="s">
        <v>50</v>
      </c>
      <c r="T30" s="50" t="s">
        <v>85</v>
      </c>
      <c r="U30" s="2" t="s">
        <v>149</v>
      </c>
      <c r="V30" s="2">
        <v>197854</v>
      </c>
      <c r="W30" s="49">
        <v>44046</v>
      </c>
      <c r="X30" s="40">
        <f>Tabela1[[#Headers],[01/09/2020]]-Tabela1[[#This Row],[Data NF Cliente]]</f>
        <v>29</v>
      </c>
      <c r="Y30" s="12" t="str">
        <f>_xlfn.IFS(X30&lt;=10,"1. 1 a 10 dias",X30&lt;=20,"2. 11 a 20 dias",X30&lt;=30,"3. 21 a 30 dias",X30&lt;=60,"4. 31 a 60 dias",X30&gt;60,"5.&gt; 60 dias")</f>
        <v>3. 21 a 30 dias</v>
      </c>
      <c r="Z30" s="2" t="s">
        <v>53</v>
      </c>
      <c r="AA30" s="2">
        <v>131003</v>
      </c>
      <c r="AB30" s="49">
        <v>44050</v>
      </c>
    </row>
    <row r="31" spans="1:28" x14ac:dyDescent="0.2">
      <c r="A31" s="58" t="s">
        <v>123</v>
      </c>
      <c r="B31" s="57" t="s">
        <v>81</v>
      </c>
      <c r="C31" s="42" t="s">
        <v>14</v>
      </c>
      <c r="D31" s="34">
        <v>462663</v>
      </c>
      <c r="E31" s="48">
        <v>508100567208</v>
      </c>
      <c r="F31" s="42" t="s">
        <v>1</v>
      </c>
      <c r="G31" s="42" t="s">
        <v>2</v>
      </c>
      <c r="H31" s="40" t="str">
        <f>IF(OR(' Base Geral '!J31="D - RETURN WITHOUT CONSUMPTION",' Base Geral '!J31="CB - CONSUMED BILLABLE")," SOLICITAÇÃO DE COLETA",IF(J31="X - NOT RECEIVED","CONFIRMAR NÃO RECEBIMENTO DO CSE",IF(OR(' Base Geral '!J31="SEM DESTINAÇÃO",' Base Geral '!J31="V - LEFT ON NOTIFICATION")," DESTINAÇÃO/SOLICITAÇÃO DE COLETA",0)))</f>
        <v xml:space="preserve"> SOLICITAÇÃO DE COLETA</v>
      </c>
      <c r="I31" s="49">
        <v>44069</v>
      </c>
      <c r="J31" s="2" t="s">
        <v>12</v>
      </c>
      <c r="K31" s="2"/>
      <c r="L31" s="2" t="s">
        <v>3</v>
      </c>
      <c r="M31" s="2"/>
      <c r="N31" s="2" t="s">
        <v>4</v>
      </c>
      <c r="O31" s="2" t="s">
        <v>21</v>
      </c>
      <c r="P31" s="2" t="s">
        <v>106</v>
      </c>
      <c r="Q31" s="2">
        <v>11075676</v>
      </c>
      <c r="R31" s="15">
        <f>VLOOKUP(Tabela1[[#This Row],[Material]],'R$_ Ferramentas'!A:B,2,0)</f>
        <v>969.44</v>
      </c>
      <c r="S31" s="50" t="s">
        <v>50</v>
      </c>
      <c r="T31" s="50" t="s">
        <v>85</v>
      </c>
      <c r="U31" s="2" t="s">
        <v>149</v>
      </c>
      <c r="V31" s="2">
        <v>197854</v>
      </c>
      <c r="W31" s="49">
        <v>44046</v>
      </c>
      <c r="X31" s="40">
        <f>Tabela1[[#Headers],[01/09/2020]]-Tabela1[[#This Row],[Data NF Cliente]]</f>
        <v>29</v>
      </c>
      <c r="Y31" s="12" t="str">
        <f>_xlfn.IFS(X31&lt;=10,"1. 1 a 10 dias",X31&lt;=20,"2. 11 a 20 dias",X31&lt;=30,"3. 21 a 30 dias",X31&lt;=60,"4. 31 a 60 dias",X31&gt;60,"5.&gt; 60 dias")</f>
        <v>3. 21 a 30 dias</v>
      </c>
      <c r="Z31" s="2" t="s">
        <v>53</v>
      </c>
      <c r="AA31" s="2">
        <v>131003</v>
      </c>
      <c r="AB31" s="49">
        <v>44050</v>
      </c>
    </row>
    <row r="32" spans="1:28" x14ac:dyDescent="0.2">
      <c r="A32" s="42" t="s">
        <v>14</v>
      </c>
      <c r="B32" s="57" t="s">
        <v>81</v>
      </c>
      <c r="C32" s="42" t="s">
        <v>14</v>
      </c>
      <c r="D32" s="34">
        <v>462681</v>
      </c>
      <c r="E32" s="48">
        <v>508100567209</v>
      </c>
      <c r="F32" s="42" t="s">
        <v>1</v>
      </c>
      <c r="G32" s="42" t="s">
        <v>2</v>
      </c>
      <c r="H32" s="40" t="str">
        <f>IF(OR(' Base Geral '!J32="D - RETURN WITHOUT CONSUMPTION",' Base Geral '!J32="CB - CONSUMED BILLABLE")," SOLICITAÇÃO DE COLETA",IF(J32="X - NOT RECEIVED","CONFIRMAR NÃO RECEBIMENTO DO CSE",IF(OR(' Base Geral '!J32="SEM DESTINAÇÃO",' Base Geral '!J32="V - LEFT ON NOTIFICATION")," DESTINAÇÃO/SOLICITAÇÃO DE COLETA",0)))</f>
        <v xml:space="preserve"> SOLICITAÇÃO DE COLETA</v>
      </c>
      <c r="I32" s="49">
        <v>44047</v>
      </c>
      <c r="J32" s="2" t="s">
        <v>12</v>
      </c>
      <c r="K32" s="2" t="s">
        <v>10</v>
      </c>
      <c r="L32" s="2" t="s">
        <v>6</v>
      </c>
      <c r="M32" s="2"/>
      <c r="N32" s="2" t="s">
        <v>4</v>
      </c>
      <c r="O32" s="2" t="s">
        <v>232</v>
      </c>
      <c r="P32" s="2" t="s">
        <v>108</v>
      </c>
      <c r="Q32" s="2">
        <v>10710892</v>
      </c>
      <c r="R32" s="15">
        <f>VLOOKUP(Tabela1[[#This Row],[Material]],'R$_ Ferramentas'!A:B,2,0)</f>
        <v>5741.12</v>
      </c>
      <c r="S32" s="50" t="s">
        <v>50</v>
      </c>
      <c r="T32" s="50" t="s">
        <v>85</v>
      </c>
      <c r="U32" s="2" t="s">
        <v>203</v>
      </c>
      <c r="V32" s="2">
        <v>197861</v>
      </c>
      <c r="W32" s="49">
        <v>44046</v>
      </c>
      <c r="X32" s="40">
        <f>Tabela1[[#Headers],[01/09/2020]]-Tabela1[[#This Row],[Data NF Cliente]]</f>
        <v>29</v>
      </c>
      <c r="Y32" s="12" t="str">
        <f>_xlfn.IFS(X32&lt;=10,"1. 1 a 10 dias",X32&lt;=20,"2. 11 a 20 dias",X32&lt;=30,"3. 21 a 30 dias",X32&lt;=60,"4. 31 a 60 dias",X32&gt;60,"5.&gt; 60 dias")</f>
        <v>3. 21 a 30 dias</v>
      </c>
      <c r="Z32" s="2" t="s">
        <v>53</v>
      </c>
      <c r="AA32" s="2">
        <v>131288</v>
      </c>
      <c r="AB32" s="49">
        <v>44054</v>
      </c>
    </row>
    <row r="33" spans="1:28" x14ac:dyDescent="0.2">
      <c r="A33" s="42" t="s">
        <v>7</v>
      </c>
      <c r="B33" s="57" t="s">
        <v>82</v>
      </c>
      <c r="C33" s="42" t="s">
        <v>7</v>
      </c>
      <c r="D33" s="34">
        <v>437583</v>
      </c>
      <c r="E33" s="48">
        <v>508100533706</v>
      </c>
      <c r="F33" s="42" t="s">
        <v>8</v>
      </c>
      <c r="G33" s="42" t="s">
        <v>9</v>
      </c>
      <c r="H33" s="40" t="str">
        <f>IF(OR(' Base Geral '!J33="D - RETURN WITHOUT CONSUMPTION",' Base Geral '!J33="CB - CONSUMED BILLABLE")," SOLICITAÇÃO DE COLETA",IF(J33="X - NOT RECEIVED","CONFIRMAR NÃO RECEBIMENTO DO CSE",IF(OR(' Base Geral '!J33="SEM DESTINAÇÃO",' Base Geral '!J33="V - LEFT ON NOTIFICATION")," DESTINAÇÃO/SOLICITAÇÃO DE COLETA",0)))</f>
        <v xml:space="preserve"> DESTINAÇÃO/SOLICITAÇÃO DE COLETA</v>
      </c>
      <c r="I33" s="49">
        <v>44057</v>
      </c>
      <c r="J33" s="2" t="s">
        <v>55</v>
      </c>
      <c r="K33" s="2" t="s">
        <v>10</v>
      </c>
      <c r="L33" s="2" t="s">
        <v>6</v>
      </c>
      <c r="M33" s="2"/>
      <c r="N33" s="2"/>
      <c r="O33" s="2" t="s">
        <v>214</v>
      </c>
      <c r="P33" s="2" t="s">
        <v>215</v>
      </c>
      <c r="Q33" s="2">
        <v>10164666</v>
      </c>
      <c r="R33" s="15">
        <f>VLOOKUP(Tabela1[[#This Row],[Material]],'R$_ Ferramentas'!A:B,2,0)</f>
        <v>22635.46</v>
      </c>
      <c r="S33" s="15" t="str">
        <f>VLOOKUP(Tabela1[[#This Row],[Material]],'R$_ Ferramentas'!E:F,2,0)</f>
        <v>SIM</v>
      </c>
      <c r="T33" s="50" t="s">
        <v>85</v>
      </c>
      <c r="U33" s="2" t="s">
        <v>490</v>
      </c>
      <c r="V33" s="2">
        <v>93971</v>
      </c>
      <c r="W33" s="49">
        <v>44047</v>
      </c>
      <c r="X33" s="40">
        <f>Tabela1[[#Headers],[01/09/2020]]-Tabela1[[#This Row],[Data NF Cliente]]</f>
        <v>28</v>
      </c>
      <c r="Y33" s="12" t="str">
        <f>_xlfn.IFS(X33&lt;=10,"1. 1 a 10 dias",X33&lt;=20,"2. 11 a 20 dias",X33&lt;=30,"3. 21 a 30 dias",X33&lt;=60,"4. 31 a 60 dias",X33&gt;60,"5.&gt; 60 dias")</f>
        <v>3. 21 a 30 dias</v>
      </c>
      <c r="Z33" s="2">
        <v>1008</v>
      </c>
      <c r="AA33" s="2">
        <v>0</v>
      </c>
      <c r="AB33" s="49"/>
    </row>
    <row r="34" spans="1:28" x14ac:dyDescent="0.2">
      <c r="A34" s="58" t="s">
        <v>123</v>
      </c>
      <c r="B34" s="57" t="s">
        <v>81</v>
      </c>
      <c r="C34" s="42" t="s">
        <v>14</v>
      </c>
      <c r="D34" s="34">
        <v>462457</v>
      </c>
      <c r="E34" s="48">
        <v>508100565744</v>
      </c>
      <c r="F34" s="42" t="s">
        <v>1</v>
      </c>
      <c r="G34" s="42" t="s">
        <v>2</v>
      </c>
      <c r="H34" s="40" t="str">
        <f>IF(OR(' Base Geral '!J34="D - RETURN WITHOUT CONSUMPTION",' Base Geral '!J34="CB - CONSUMED BILLABLE")," SOLICITAÇÃO DE COLETA",IF(J34="X - NOT RECEIVED","CONFIRMAR NÃO RECEBIMENTO DO CSE",IF(OR(' Base Geral '!J34="SEM DESTINAÇÃO",' Base Geral '!J34="V - LEFT ON NOTIFICATION")," DESTINAÇÃO/SOLICITAÇÃO DE COLETA",0)))</f>
        <v xml:space="preserve"> SOLICITAÇÃO DE COLETA</v>
      </c>
      <c r="I34" s="49">
        <v>44064</v>
      </c>
      <c r="J34" s="2" t="s">
        <v>13</v>
      </c>
      <c r="K34" s="2" t="s">
        <v>50</v>
      </c>
      <c r="L34" s="2" t="s">
        <v>6</v>
      </c>
      <c r="M34" s="2"/>
      <c r="N34" s="2" t="s">
        <v>4</v>
      </c>
      <c r="O34" s="2" t="s">
        <v>240</v>
      </c>
      <c r="P34" s="2"/>
      <c r="Q34" s="2">
        <v>11374074</v>
      </c>
      <c r="R34" s="15">
        <f>VLOOKUP(Tabela1[[#This Row],[Material]],'R$_ Ferramentas'!A:B,2,0)</f>
        <v>2491.42</v>
      </c>
      <c r="S34" s="50" t="s">
        <v>50</v>
      </c>
      <c r="T34" s="50" t="s">
        <v>50</v>
      </c>
      <c r="U34" s="2" t="s">
        <v>798</v>
      </c>
      <c r="V34" s="2">
        <v>198099</v>
      </c>
      <c r="W34" s="49">
        <v>44047</v>
      </c>
      <c r="X34" s="40">
        <f>Tabela1[[#Headers],[01/09/2020]]-Tabela1[[#This Row],[Data NF Cliente]]</f>
        <v>28</v>
      </c>
      <c r="Y34" s="12" t="str">
        <f>_xlfn.IFS(X34&lt;=10,"1. 1 a 10 dias",X34&lt;=20,"2. 11 a 20 dias",X34&lt;=30,"3. 21 a 30 dias",X34&lt;=60,"4. 31 a 60 dias",X34&gt;60,"5.&gt; 60 dias")</f>
        <v>3. 21 a 30 dias</v>
      </c>
      <c r="Z34" s="2" t="s">
        <v>53</v>
      </c>
      <c r="AA34" s="2">
        <v>0</v>
      </c>
      <c r="AB34" s="49"/>
    </row>
    <row r="35" spans="1:28" x14ac:dyDescent="0.2">
      <c r="A35" s="58" t="s">
        <v>59</v>
      </c>
      <c r="B35" s="57" t="s">
        <v>82</v>
      </c>
      <c r="C35" s="42" t="s">
        <v>17</v>
      </c>
      <c r="D35" s="34">
        <v>462892</v>
      </c>
      <c r="E35" s="48">
        <v>508100567190</v>
      </c>
      <c r="F35" s="42" t="s">
        <v>1</v>
      </c>
      <c r="G35" s="42" t="s">
        <v>2</v>
      </c>
      <c r="H35" s="40" t="str">
        <f>IF(OR(' Base Geral '!J35="D - RETURN WITHOUT CONSUMPTION",' Base Geral '!J35="CB - CONSUMED BILLABLE")," SOLICITAÇÃO DE COLETA",IF(J35="X - NOT RECEIVED","CONFIRMAR NÃO RECEBIMENTO DO CSE",IF(OR(' Base Geral '!J35="SEM DESTINAÇÃO",' Base Geral '!J35="V - LEFT ON NOTIFICATION")," DESTINAÇÃO/SOLICITAÇÃO DE COLETA",0)))</f>
        <v xml:space="preserve"> SOLICITAÇÃO DE COLETA</v>
      </c>
      <c r="I35" s="49">
        <v>44071</v>
      </c>
      <c r="J35" s="2" t="s">
        <v>12</v>
      </c>
      <c r="K35" s="2" t="s">
        <v>10</v>
      </c>
      <c r="L35" s="2" t="s">
        <v>6</v>
      </c>
      <c r="M35" s="2" t="s">
        <v>92</v>
      </c>
      <c r="N35" s="2" t="s">
        <v>4</v>
      </c>
      <c r="O35" s="2" t="s">
        <v>237</v>
      </c>
      <c r="P35" s="2" t="s">
        <v>162</v>
      </c>
      <c r="Q35" s="2">
        <v>11267959</v>
      </c>
      <c r="R35" s="15">
        <f>VLOOKUP(Tabela1[[#This Row],[Material]],'R$_ Ferramentas'!A:B,2,0)</f>
        <v>188.47</v>
      </c>
      <c r="S35" s="50" t="s">
        <v>50</v>
      </c>
      <c r="T35" s="15" t="s">
        <v>92</v>
      </c>
      <c r="U35" s="2" t="s">
        <v>523</v>
      </c>
      <c r="V35" s="2">
        <v>198069</v>
      </c>
      <c r="W35" s="49">
        <v>44047</v>
      </c>
      <c r="X35" s="40">
        <f>Tabela1[[#Headers],[01/09/2020]]-Tabela1[[#This Row],[Data NF Cliente]]</f>
        <v>28</v>
      </c>
      <c r="Y35" s="12" t="str">
        <f>_xlfn.IFS(X35&lt;=10,"1. 1 a 10 dias",X35&lt;=20,"2. 11 a 20 dias",X35&lt;=30,"3. 21 a 30 dias",X35&lt;=60,"4. 31 a 60 dias",X35&gt;60,"5.&gt; 60 dias")</f>
        <v>3. 21 a 30 dias</v>
      </c>
      <c r="Z35" s="2" t="s">
        <v>53</v>
      </c>
      <c r="AA35" s="2">
        <v>0</v>
      </c>
      <c r="AB35" s="49"/>
    </row>
    <row r="36" spans="1:28" x14ac:dyDescent="0.2">
      <c r="A36" s="42" t="s">
        <v>14</v>
      </c>
      <c r="B36" s="57" t="s">
        <v>82</v>
      </c>
      <c r="C36" s="42" t="s">
        <v>14</v>
      </c>
      <c r="D36" s="34">
        <v>462913</v>
      </c>
      <c r="E36" s="48">
        <v>508100567183</v>
      </c>
      <c r="F36" s="42" t="s">
        <v>1</v>
      </c>
      <c r="G36" s="42" t="s">
        <v>2</v>
      </c>
      <c r="H36" s="40" t="str">
        <f>IF(OR(' Base Geral '!J36="D - RETURN WITHOUT CONSUMPTION",' Base Geral '!J36="CB - CONSUMED BILLABLE")," SOLICITAÇÃO DE COLETA",IF(J36="X - NOT RECEIVED","CONFIRMAR NÃO RECEBIMENTO DO CSE",IF(OR(' Base Geral '!J36="SEM DESTINAÇÃO",' Base Geral '!J36="V - LEFT ON NOTIFICATION")," DESTINAÇÃO/SOLICITAÇÃO DE COLETA",0)))</f>
        <v xml:space="preserve"> SOLICITAÇÃO DE COLETA</v>
      </c>
      <c r="I36" s="49">
        <v>44049</v>
      </c>
      <c r="J36" s="2" t="s">
        <v>13</v>
      </c>
      <c r="K36" s="2"/>
      <c r="L36" s="2" t="s">
        <v>6</v>
      </c>
      <c r="M36" s="2"/>
      <c r="N36" s="2" t="s">
        <v>4</v>
      </c>
      <c r="O36" s="2" t="s">
        <v>236</v>
      </c>
      <c r="P36" s="2" t="s">
        <v>228</v>
      </c>
      <c r="Q36" s="2">
        <v>11134117</v>
      </c>
      <c r="R36" s="15">
        <f>VLOOKUP(Tabela1[[#This Row],[Material]],'R$_ Ferramentas'!A:B,2,0)</f>
        <v>2822.69</v>
      </c>
      <c r="S36" s="50" t="s">
        <v>50</v>
      </c>
      <c r="T36" s="50" t="s">
        <v>50</v>
      </c>
      <c r="U36" s="2" t="s">
        <v>802</v>
      </c>
      <c r="V36" s="2">
        <v>198064</v>
      </c>
      <c r="W36" s="49">
        <v>44047</v>
      </c>
      <c r="X36" s="40">
        <f>Tabela1[[#Headers],[01/09/2020]]-Tabela1[[#This Row],[Data NF Cliente]]</f>
        <v>28</v>
      </c>
      <c r="Y36" s="12" t="str">
        <f>_xlfn.IFS(X36&lt;=10,"1. 1 a 10 dias",X36&lt;=20,"2. 11 a 20 dias",X36&lt;=30,"3. 21 a 30 dias",X36&lt;=60,"4. 31 a 60 dias",X36&gt;60,"5.&gt; 60 dias")</f>
        <v>3. 21 a 30 dias</v>
      </c>
      <c r="Z36" s="2" t="s">
        <v>255</v>
      </c>
      <c r="AA36" s="2">
        <v>0</v>
      </c>
      <c r="AB36" s="49"/>
    </row>
    <row r="37" spans="1:28" x14ac:dyDescent="0.2">
      <c r="A37" s="42" t="s">
        <v>0</v>
      </c>
      <c r="B37" s="57" t="s">
        <v>82</v>
      </c>
      <c r="C37" s="42" t="s">
        <v>0</v>
      </c>
      <c r="D37" s="34">
        <v>458802</v>
      </c>
      <c r="E37" s="48">
        <v>508100543034</v>
      </c>
      <c r="F37" s="42" t="s">
        <v>1</v>
      </c>
      <c r="G37" s="42" t="s">
        <v>2</v>
      </c>
      <c r="H37" s="40" t="str">
        <f>IF(OR(' Base Geral '!J37="D - RETURN WITHOUT CONSUMPTION",' Base Geral '!J37="CB - CONSUMED BILLABLE")," SOLICITAÇÃO DE COLETA",IF(J37="X - NOT RECEIVED","CONFIRMAR NÃO RECEBIMENTO DO CSE",IF(OR(' Base Geral '!J37="SEM DESTINAÇÃO",' Base Geral '!J37="V - LEFT ON NOTIFICATION")," DESTINAÇÃO/SOLICITAÇÃO DE COLETA",0)))</f>
        <v xml:space="preserve"> DESTINAÇÃO/SOLICITAÇÃO DE COLETA</v>
      </c>
      <c r="I37" s="49"/>
      <c r="J37" s="2" t="s">
        <v>56</v>
      </c>
      <c r="K37" s="2"/>
      <c r="L37" s="22" t="s">
        <v>6</v>
      </c>
      <c r="M37" s="2"/>
      <c r="N37" s="2"/>
      <c r="O37" s="2" t="s">
        <v>90</v>
      </c>
      <c r="P37" s="2" t="s">
        <v>169</v>
      </c>
      <c r="Q37" s="2">
        <v>11344603</v>
      </c>
      <c r="R37" s="15">
        <f>VLOOKUP(Tabela1[[#This Row],[Material]],'R$_ Ferramentas'!A:B,2,0)</f>
        <v>6912.04</v>
      </c>
      <c r="S37" s="50" t="s">
        <v>50</v>
      </c>
      <c r="T37" s="50" t="s">
        <v>50</v>
      </c>
      <c r="U37" s="2" t="s">
        <v>764</v>
      </c>
      <c r="V37" s="2">
        <v>198150</v>
      </c>
      <c r="W37" s="49">
        <v>44048</v>
      </c>
      <c r="X37" s="40">
        <f>Tabela1[[#Headers],[01/09/2020]]-Tabela1[[#This Row],[Data NF Cliente]]</f>
        <v>27</v>
      </c>
      <c r="Y37" s="12" t="str">
        <f>_xlfn.IFS(X37&lt;=10,"1. 1 a 10 dias",X37&lt;=20,"2. 11 a 20 dias",X37&lt;=30,"3. 21 a 30 dias",X37&lt;=60,"4. 31 a 60 dias",X37&gt;60,"5.&gt; 60 dias")</f>
        <v>3. 21 a 30 dias</v>
      </c>
      <c r="Z37" s="2" t="s">
        <v>53</v>
      </c>
      <c r="AA37" s="2">
        <v>0</v>
      </c>
      <c r="AB37" s="49"/>
    </row>
    <row r="38" spans="1:28" x14ac:dyDescent="0.2">
      <c r="A38" s="42" t="s">
        <v>0</v>
      </c>
      <c r="B38" s="57" t="s">
        <v>82</v>
      </c>
      <c r="C38" s="42" t="s">
        <v>0</v>
      </c>
      <c r="D38" s="34">
        <v>458803</v>
      </c>
      <c r="E38" s="48">
        <v>508100543034</v>
      </c>
      <c r="F38" s="42" t="s">
        <v>1</v>
      </c>
      <c r="G38" s="42" t="s">
        <v>2</v>
      </c>
      <c r="H38" s="40" t="str">
        <f>IF(OR(' Base Geral '!J38="D - RETURN WITHOUT CONSUMPTION",' Base Geral '!J38="CB - CONSUMED BILLABLE")," SOLICITAÇÃO DE COLETA",IF(J38="X - NOT RECEIVED","CONFIRMAR NÃO RECEBIMENTO DO CSE",IF(OR(' Base Geral '!J38="SEM DESTINAÇÃO",' Base Geral '!J38="V - LEFT ON NOTIFICATION")," DESTINAÇÃO/SOLICITAÇÃO DE COLETA",0)))</f>
        <v xml:space="preserve"> DESTINAÇÃO/SOLICITAÇÃO DE COLETA</v>
      </c>
      <c r="I38" s="49"/>
      <c r="J38" s="2" t="s">
        <v>56</v>
      </c>
      <c r="K38" s="2"/>
      <c r="L38" s="2" t="s">
        <v>6</v>
      </c>
      <c r="M38" s="2"/>
      <c r="N38" s="2"/>
      <c r="O38" s="2" t="s">
        <v>90</v>
      </c>
      <c r="P38" s="2" t="s">
        <v>169</v>
      </c>
      <c r="Q38" s="2">
        <v>11234110</v>
      </c>
      <c r="R38" s="15">
        <f>VLOOKUP(Tabela1[[#This Row],[Material]],'R$_ Ferramentas'!A:B,2,0)</f>
        <v>10009.94</v>
      </c>
      <c r="S38" s="50" t="s">
        <v>50</v>
      </c>
      <c r="T38" s="50" t="s">
        <v>50</v>
      </c>
      <c r="U38" s="2" t="s">
        <v>360</v>
      </c>
      <c r="V38" s="2">
        <v>198150</v>
      </c>
      <c r="W38" s="49">
        <v>44048</v>
      </c>
      <c r="X38" s="40">
        <f>Tabela1[[#Headers],[01/09/2020]]-Tabela1[[#This Row],[Data NF Cliente]]</f>
        <v>27</v>
      </c>
      <c r="Y38" s="12" t="str">
        <f>_xlfn.IFS(X38&lt;=10,"1. 1 a 10 dias",X38&lt;=20,"2. 11 a 20 dias",X38&lt;=30,"3. 21 a 30 dias",X38&lt;=60,"4. 31 a 60 dias",X38&gt;60,"5.&gt; 60 dias")</f>
        <v>3. 21 a 30 dias</v>
      </c>
      <c r="Z38" s="2" t="s">
        <v>298</v>
      </c>
      <c r="AA38" s="2">
        <v>0</v>
      </c>
      <c r="AB38" s="49"/>
    </row>
    <row r="39" spans="1:28" x14ac:dyDescent="0.2">
      <c r="A39" s="42" t="s">
        <v>7</v>
      </c>
      <c r="B39" s="57" t="s">
        <v>82</v>
      </c>
      <c r="C39" s="42" t="s">
        <v>7</v>
      </c>
      <c r="D39" s="34">
        <v>459157</v>
      </c>
      <c r="E39" s="48">
        <v>508100553899</v>
      </c>
      <c r="F39" s="42" t="s">
        <v>8</v>
      </c>
      <c r="G39" s="42" t="s">
        <v>9</v>
      </c>
      <c r="H39" s="40" t="str">
        <f>IF(OR(' Base Geral '!J39="D - RETURN WITHOUT CONSUMPTION",' Base Geral '!J39="CB - CONSUMED BILLABLE")," SOLICITAÇÃO DE COLETA",IF(J39="X - NOT RECEIVED","CONFIRMAR NÃO RECEBIMENTO DO CSE",IF(OR(' Base Geral '!J39="SEM DESTINAÇÃO",' Base Geral '!J39="V - LEFT ON NOTIFICATION")," DESTINAÇÃO/SOLICITAÇÃO DE COLETA",0)))</f>
        <v xml:space="preserve"> SOLICITAÇÃO DE COLETA</v>
      </c>
      <c r="I39" s="49">
        <v>44062</v>
      </c>
      <c r="J39" s="2" t="s">
        <v>13</v>
      </c>
      <c r="K39" s="2" t="s">
        <v>50</v>
      </c>
      <c r="L39" s="2" t="s">
        <v>6</v>
      </c>
      <c r="M39" s="2"/>
      <c r="N39" s="2"/>
      <c r="O39" s="2" t="s">
        <v>256</v>
      </c>
      <c r="P39" s="2" t="s">
        <v>215</v>
      </c>
      <c r="Q39" s="2">
        <v>7109387</v>
      </c>
      <c r="R39" s="15">
        <f>VLOOKUP(Tabela1[[#This Row],[Material]],'R$_ Ferramentas'!A:B,2,0)</f>
        <v>2017.11</v>
      </c>
      <c r="S39" s="50" t="s">
        <v>50</v>
      </c>
      <c r="T39" s="50" t="s">
        <v>50</v>
      </c>
      <c r="U39" s="2" t="s">
        <v>491</v>
      </c>
      <c r="V39" s="2">
        <v>93995</v>
      </c>
      <c r="W39" s="49">
        <v>44048</v>
      </c>
      <c r="X39" s="40">
        <f>Tabela1[[#Headers],[01/09/2020]]-Tabela1[[#This Row],[Data NF Cliente]]</f>
        <v>27</v>
      </c>
      <c r="Y39" s="12" t="str">
        <f>_xlfn.IFS(X39&lt;=10,"1. 1 a 10 dias",X39&lt;=20,"2. 11 a 20 dias",X39&lt;=30,"3. 21 a 30 dias",X39&lt;=60,"4. 31 a 60 dias",X39&gt;60,"5.&gt; 60 dias")</f>
        <v>3. 21 a 30 dias</v>
      </c>
      <c r="Z39" s="2" t="s">
        <v>5</v>
      </c>
      <c r="AA39" s="2">
        <v>26869</v>
      </c>
      <c r="AB39" s="49">
        <v>44064</v>
      </c>
    </row>
    <row r="40" spans="1:28" x14ac:dyDescent="0.2">
      <c r="A40" s="42" t="s">
        <v>14</v>
      </c>
      <c r="B40" s="57" t="s">
        <v>82</v>
      </c>
      <c r="C40" s="42" t="s">
        <v>14</v>
      </c>
      <c r="D40" s="34">
        <v>461864</v>
      </c>
      <c r="E40" s="48">
        <v>508100565989</v>
      </c>
      <c r="F40" s="42" t="s">
        <v>1</v>
      </c>
      <c r="G40" s="42" t="s">
        <v>2</v>
      </c>
      <c r="H40" s="40" t="str">
        <f>IF(OR(' Base Geral '!J40="D - RETURN WITHOUT CONSUMPTION",' Base Geral '!J40="CB - CONSUMED BILLABLE")," SOLICITAÇÃO DE COLETA",IF(J40="X - NOT RECEIVED","CONFIRMAR NÃO RECEBIMENTO DO CSE",IF(OR(' Base Geral '!J40="SEM DESTINAÇÃO",' Base Geral '!J40="V - LEFT ON NOTIFICATION")," DESTINAÇÃO/SOLICITAÇÃO DE COLETA",0)))</f>
        <v xml:space="preserve"> SOLICITAÇÃO DE COLETA</v>
      </c>
      <c r="I40" s="49">
        <v>44048</v>
      </c>
      <c r="J40" s="2" t="s">
        <v>12</v>
      </c>
      <c r="K40" s="2" t="s">
        <v>10</v>
      </c>
      <c r="L40" s="2" t="s">
        <v>6</v>
      </c>
      <c r="M40" s="2"/>
      <c r="N40" s="2"/>
      <c r="O40" s="2" t="s">
        <v>188</v>
      </c>
      <c r="P40" s="2" t="s">
        <v>107</v>
      </c>
      <c r="Q40" s="2">
        <v>10606712</v>
      </c>
      <c r="R40" s="15">
        <f>VLOOKUP(Tabela1[[#This Row],[Material]],'R$_ Ferramentas'!A:B,2,0)</f>
        <v>18785.84</v>
      </c>
      <c r="S40" s="50" t="s">
        <v>50</v>
      </c>
      <c r="T40" s="50" t="s">
        <v>85</v>
      </c>
      <c r="U40" s="2" t="s">
        <v>789</v>
      </c>
      <c r="V40" s="2">
        <v>198114</v>
      </c>
      <c r="W40" s="49">
        <v>44048</v>
      </c>
      <c r="X40" s="40">
        <f>Tabela1[[#Headers],[01/09/2020]]-Tabela1[[#This Row],[Data NF Cliente]]</f>
        <v>27</v>
      </c>
      <c r="Y40" s="12" t="str">
        <f>_xlfn.IFS(X40&lt;=10,"1. 1 a 10 dias",X40&lt;=20,"2. 11 a 20 dias",X40&lt;=30,"3. 21 a 30 dias",X40&lt;=60,"4. 31 a 60 dias",X40&gt;60,"5.&gt; 60 dias")</f>
        <v>3. 21 a 30 dias</v>
      </c>
      <c r="Z40" s="2" t="s">
        <v>296</v>
      </c>
      <c r="AA40" s="2">
        <v>131073</v>
      </c>
      <c r="AB40" s="49">
        <v>44050</v>
      </c>
    </row>
    <row r="41" spans="1:28" x14ac:dyDescent="0.2">
      <c r="A41" s="42" t="s">
        <v>11</v>
      </c>
      <c r="B41" s="57" t="s">
        <v>82</v>
      </c>
      <c r="C41" s="42" t="s">
        <v>11</v>
      </c>
      <c r="D41" s="34">
        <v>462578</v>
      </c>
      <c r="E41" s="48">
        <v>508100540849</v>
      </c>
      <c r="F41" s="42" t="s">
        <v>8</v>
      </c>
      <c r="G41" s="42" t="s">
        <v>9</v>
      </c>
      <c r="H41" s="40" t="str">
        <f>IF(OR(' Base Geral '!J41="D - RETURN WITHOUT CONSUMPTION",' Base Geral '!J41="CB - CONSUMED BILLABLE")," SOLICITAÇÃO DE COLETA",IF(J41="X - NOT RECEIVED","CONFIRMAR NÃO RECEBIMENTO DO CSE",IF(OR(' Base Geral '!J41="SEM DESTINAÇÃO",' Base Geral '!J41="V - LEFT ON NOTIFICATION")," DESTINAÇÃO/SOLICITAÇÃO DE COLETA",0)))</f>
        <v xml:space="preserve"> DESTINAÇÃO/SOLICITAÇÃO DE COLETA</v>
      </c>
      <c r="I41" s="49"/>
      <c r="J41" s="2" t="s">
        <v>56</v>
      </c>
      <c r="K41" s="2" t="s">
        <v>10</v>
      </c>
      <c r="L41" s="2" t="s">
        <v>6</v>
      </c>
      <c r="M41" s="2"/>
      <c r="N41" s="2"/>
      <c r="O41" s="2" t="s">
        <v>258</v>
      </c>
      <c r="P41" s="2" t="s">
        <v>99</v>
      </c>
      <c r="Q41" s="2">
        <v>7037182</v>
      </c>
      <c r="R41" s="15">
        <f>VLOOKUP(Tabela1[[#This Row],[Material]],'R$_ Ferramentas'!A:B,2,0)</f>
        <v>12455.06</v>
      </c>
      <c r="S41" s="50" t="s">
        <v>50</v>
      </c>
      <c r="T41" s="50" t="s">
        <v>85</v>
      </c>
      <c r="U41" s="2" t="s">
        <v>284</v>
      </c>
      <c r="V41" s="2">
        <v>94003</v>
      </c>
      <c r="W41" s="49">
        <v>44048</v>
      </c>
      <c r="X41" s="40">
        <f>Tabela1[[#Headers],[01/09/2020]]-Tabela1[[#This Row],[Data NF Cliente]]</f>
        <v>27</v>
      </c>
      <c r="Y41" s="12" t="str">
        <f>_xlfn.IFS(X41&lt;=10,"1. 1 a 10 dias",X41&lt;=20,"2. 11 a 20 dias",X41&lt;=30,"3. 21 a 30 dias",X41&lt;=60,"4. 31 a 60 dias",X41&gt;60,"5.&gt; 60 dias")</f>
        <v>3. 21 a 30 dias</v>
      </c>
      <c r="Z41" s="2">
        <v>605511981</v>
      </c>
      <c r="AA41" s="2">
        <v>0</v>
      </c>
      <c r="AB41" s="49"/>
    </row>
    <row r="42" spans="1:28" x14ac:dyDescent="0.2">
      <c r="A42" s="42" t="s">
        <v>14</v>
      </c>
      <c r="B42" s="57" t="s">
        <v>82</v>
      </c>
      <c r="C42" s="42" t="s">
        <v>14</v>
      </c>
      <c r="D42" s="34">
        <v>463083</v>
      </c>
      <c r="E42" s="48">
        <v>508100567670</v>
      </c>
      <c r="F42" s="42" t="s">
        <v>1</v>
      </c>
      <c r="G42" s="42" t="s">
        <v>2</v>
      </c>
      <c r="H42" s="40" t="str">
        <f>IF(OR(' Base Geral '!J42="D - RETURN WITHOUT CONSUMPTION",' Base Geral '!J42="CB - CONSUMED BILLABLE")," SOLICITAÇÃO DE COLETA",IF(J42="X - NOT RECEIVED","CONFIRMAR NÃO RECEBIMENTO DO CSE",IF(OR(' Base Geral '!J42="SEM DESTINAÇÃO",' Base Geral '!J42="V - LEFT ON NOTIFICATION")," DESTINAÇÃO/SOLICITAÇÃO DE COLETA",0)))</f>
        <v xml:space="preserve"> SOLICITAÇÃO DE COLETA</v>
      </c>
      <c r="I42" s="49">
        <v>44050</v>
      </c>
      <c r="J42" s="2" t="s">
        <v>12</v>
      </c>
      <c r="K42" s="2" t="s">
        <v>10</v>
      </c>
      <c r="L42" s="2" t="s">
        <v>6</v>
      </c>
      <c r="M42" s="2" t="s">
        <v>51</v>
      </c>
      <c r="N42" s="2" t="s">
        <v>4</v>
      </c>
      <c r="O42" s="2" t="s">
        <v>271</v>
      </c>
      <c r="P42" s="2" t="s">
        <v>177</v>
      </c>
      <c r="Q42" s="2">
        <v>10840397</v>
      </c>
      <c r="R42" s="15">
        <f>VLOOKUP(Tabela1[[#This Row],[Material]],'R$_ Ferramentas'!A:B,2,0)</f>
        <v>9568.91</v>
      </c>
      <c r="S42" s="15" t="str">
        <f>VLOOKUP(Tabela1[[#This Row],[Material]],'R$_ Ferramentas'!E:F,2,0)</f>
        <v>SIM</v>
      </c>
      <c r="T42" s="15" t="s">
        <v>51</v>
      </c>
      <c r="U42" s="2" t="s">
        <v>359</v>
      </c>
      <c r="V42" s="2">
        <v>198124</v>
      </c>
      <c r="W42" s="49">
        <v>44048</v>
      </c>
      <c r="X42" s="40">
        <f>Tabela1[[#Headers],[01/09/2020]]-Tabela1[[#This Row],[Data NF Cliente]]</f>
        <v>27</v>
      </c>
      <c r="Y42" s="12" t="str">
        <f>_xlfn.IFS(X42&lt;=10,"1. 1 a 10 dias",X42&lt;=20,"2. 11 a 20 dias",X42&lt;=30,"3. 21 a 30 dias",X42&lt;=60,"4. 31 a 60 dias",X42&gt;60,"5.&gt; 60 dias")</f>
        <v>3. 21 a 30 dias</v>
      </c>
      <c r="Z42" s="2">
        <v>1324</v>
      </c>
      <c r="AA42" s="2">
        <v>131201</v>
      </c>
      <c r="AB42" s="49">
        <v>44054</v>
      </c>
    </row>
    <row r="43" spans="1:28" x14ac:dyDescent="0.2">
      <c r="A43" s="42" t="s">
        <v>17</v>
      </c>
      <c r="B43" s="57" t="s">
        <v>82</v>
      </c>
      <c r="C43" s="42" t="s">
        <v>17</v>
      </c>
      <c r="D43" s="34">
        <v>463111</v>
      </c>
      <c r="E43" s="48">
        <v>508100560610</v>
      </c>
      <c r="F43" s="42" t="s">
        <v>1</v>
      </c>
      <c r="G43" s="42" t="s">
        <v>2</v>
      </c>
      <c r="H43" s="40" t="str">
        <f>IF(OR(' Base Geral '!J43="D - RETURN WITHOUT CONSUMPTION",' Base Geral '!J43="CB - CONSUMED BILLABLE")," SOLICITAÇÃO DE COLETA",IF(J43="X - NOT RECEIVED","CONFIRMAR NÃO RECEBIMENTO DO CSE",IF(OR(' Base Geral '!J43="SEM DESTINAÇÃO",' Base Geral '!J43="V - LEFT ON NOTIFICATION")," DESTINAÇÃO/SOLICITAÇÃO DE COLETA",0)))</f>
        <v xml:space="preserve"> DESTINAÇÃO/SOLICITAÇÃO DE COLETA</v>
      </c>
      <c r="I43" s="49">
        <v>44053</v>
      </c>
      <c r="J43" s="2" t="s">
        <v>55</v>
      </c>
      <c r="K43" s="2" t="s">
        <v>10</v>
      </c>
      <c r="L43" s="2" t="s">
        <v>3</v>
      </c>
      <c r="M43" s="2"/>
      <c r="N43" s="2" t="s">
        <v>4</v>
      </c>
      <c r="O43" s="2" t="s">
        <v>272</v>
      </c>
      <c r="P43" s="2" t="s">
        <v>145</v>
      </c>
      <c r="Q43" s="2">
        <v>7715720</v>
      </c>
      <c r="R43" s="15">
        <f>VLOOKUP(Tabela1[[#This Row],[Material]],'R$_ Ferramentas'!A:B,2,0)</f>
        <v>5768.51</v>
      </c>
      <c r="S43" s="15" t="str">
        <f>VLOOKUP(Tabela1[[#This Row],[Material]],'R$_ Ferramentas'!E:F,2,0)</f>
        <v>SIM</v>
      </c>
      <c r="T43" s="50" t="s">
        <v>85</v>
      </c>
      <c r="U43" s="2" t="s">
        <v>287</v>
      </c>
      <c r="V43" s="2">
        <v>198146</v>
      </c>
      <c r="W43" s="49">
        <v>44048</v>
      </c>
      <c r="X43" s="40">
        <f>Tabela1[[#Headers],[01/09/2020]]-Tabela1[[#This Row],[Data NF Cliente]]</f>
        <v>27</v>
      </c>
      <c r="Y43" s="12" t="str">
        <f>_xlfn.IFS(X43&lt;=10,"1. 1 a 10 dias",X43&lt;=20,"2. 11 a 20 dias",X43&lt;=30,"3. 21 a 30 dias",X43&lt;=60,"4. 31 a 60 dias",X43&gt;60,"5.&gt; 60 dias")</f>
        <v>3. 21 a 30 dias</v>
      </c>
      <c r="Z43" s="2" t="s">
        <v>297</v>
      </c>
      <c r="AA43" s="2">
        <v>0</v>
      </c>
      <c r="AB43" s="49"/>
    </row>
    <row r="44" spans="1:28" x14ac:dyDescent="0.2">
      <c r="A44" s="58" t="s">
        <v>159</v>
      </c>
      <c r="B44" s="57" t="s">
        <v>81</v>
      </c>
      <c r="C44" s="42" t="s">
        <v>11</v>
      </c>
      <c r="D44" s="34">
        <v>463213</v>
      </c>
      <c r="E44" s="48">
        <v>508100568037</v>
      </c>
      <c r="F44" s="42" t="s">
        <v>1</v>
      </c>
      <c r="G44" s="42" t="s">
        <v>2</v>
      </c>
      <c r="H44" s="40" t="str">
        <f>IF(OR(' Base Geral '!J44="D - RETURN WITHOUT CONSUMPTION",' Base Geral '!J44="CB - CONSUMED BILLABLE")," SOLICITAÇÃO DE COLETA",IF(J44="X - NOT RECEIVED","CONFIRMAR NÃO RECEBIMENTO DO CSE",IF(OR(' Base Geral '!J44="SEM DESTINAÇÃO",' Base Geral '!J44="V - LEFT ON NOTIFICATION")," DESTINAÇÃO/SOLICITAÇÃO DE COLETA",0)))</f>
        <v xml:space="preserve"> SOLICITAÇÃO DE COLETA</v>
      </c>
      <c r="I44" s="49">
        <v>44050</v>
      </c>
      <c r="J44" s="2" t="s">
        <v>12</v>
      </c>
      <c r="K44" s="2" t="s">
        <v>10</v>
      </c>
      <c r="L44" s="2" t="s">
        <v>3</v>
      </c>
      <c r="M44" s="2"/>
      <c r="N44" s="2" t="s">
        <v>4</v>
      </c>
      <c r="O44" s="2" t="s">
        <v>170</v>
      </c>
      <c r="P44" s="2" t="s">
        <v>223</v>
      </c>
      <c r="Q44" s="2">
        <v>11070792</v>
      </c>
      <c r="R44" s="15">
        <f>VLOOKUP(Tabela1[[#This Row],[Material]],'R$_ Ferramentas'!A:B,2,0)</f>
        <v>3415.46</v>
      </c>
      <c r="S44" s="50" t="s">
        <v>50</v>
      </c>
      <c r="T44" s="50" t="s">
        <v>85</v>
      </c>
      <c r="U44" s="2" t="s">
        <v>241</v>
      </c>
      <c r="V44" s="2">
        <v>198210</v>
      </c>
      <c r="W44" s="49">
        <v>44048</v>
      </c>
      <c r="X44" s="40">
        <f>Tabela1[[#Headers],[01/09/2020]]-Tabela1[[#This Row],[Data NF Cliente]]</f>
        <v>27</v>
      </c>
      <c r="Y44" s="12" t="str">
        <f>_xlfn.IFS(X44&lt;=10,"1. 1 a 10 dias",X44&lt;=20,"2. 11 a 20 dias",X44&lt;=30,"3. 21 a 30 dias",X44&lt;=60,"4. 31 a 60 dias",X44&gt;60,"5.&gt; 60 dias")</f>
        <v>3. 21 a 30 dias</v>
      </c>
      <c r="Z44" s="2" t="s">
        <v>53</v>
      </c>
      <c r="AA44" s="2">
        <v>131458</v>
      </c>
      <c r="AB44" s="49">
        <v>44054</v>
      </c>
    </row>
    <row r="45" spans="1:28" x14ac:dyDescent="0.2">
      <c r="A45" s="58" t="s">
        <v>159</v>
      </c>
      <c r="B45" s="57" t="s">
        <v>81</v>
      </c>
      <c r="C45" s="42" t="s">
        <v>11</v>
      </c>
      <c r="D45" s="34">
        <v>463214</v>
      </c>
      <c r="E45" s="48">
        <v>508100568037</v>
      </c>
      <c r="F45" s="42" t="s">
        <v>1</v>
      </c>
      <c r="G45" s="42" t="s">
        <v>2</v>
      </c>
      <c r="H45" s="40" t="str">
        <f>IF(OR(' Base Geral '!J45="D - RETURN WITHOUT CONSUMPTION",' Base Geral '!J45="CB - CONSUMED BILLABLE")," SOLICITAÇÃO DE COLETA",IF(J45="X - NOT RECEIVED","CONFIRMAR NÃO RECEBIMENTO DO CSE",IF(OR(' Base Geral '!J45="SEM DESTINAÇÃO",' Base Geral '!J45="V - LEFT ON NOTIFICATION")," DESTINAÇÃO/SOLICITAÇÃO DE COLETA",0)))</f>
        <v xml:space="preserve"> SOLICITAÇÃO DE COLETA</v>
      </c>
      <c r="I45" s="49">
        <v>44050</v>
      </c>
      <c r="J45" s="2" t="s">
        <v>12</v>
      </c>
      <c r="K45" s="2"/>
      <c r="L45" s="2" t="s">
        <v>3</v>
      </c>
      <c r="M45" s="2"/>
      <c r="N45" s="2" t="s">
        <v>4</v>
      </c>
      <c r="O45" s="2" t="s">
        <v>170</v>
      </c>
      <c r="P45" s="2" t="s">
        <v>223</v>
      </c>
      <c r="Q45" s="2">
        <v>11070792</v>
      </c>
      <c r="R45" s="15">
        <f>VLOOKUP(Tabela1[[#This Row],[Material]],'R$_ Ferramentas'!A:B,2,0)</f>
        <v>3415.46</v>
      </c>
      <c r="S45" s="50" t="s">
        <v>50</v>
      </c>
      <c r="T45" s="50" t="s">
        <v>85</v>
      </c>
      <c r="U45" s="2" t="s">
        <v>241</v>
      </c>
      <c r="V45" s="2">
        <v>198210</v>
      </c>
      <c r="W45" s="49">
        <v>44048</v>
      </c>
      <c r="X45" s="40">
        <f>Tabela1[[#Headers],[01/09/2020]]-Tabela1[[#This Row],[Data NF Cliente]]</f>
        <v>27</v>
      </c>
      <c r="Y45" s="12" t="str">
        <f>_xlfn.IFS(X45&lt;=10,"1. 1 a 10 dias",X45&lt;=20,"2. 11 a 20 dias",X45&lt;=30,"3. 21 a 30 dias",X45&lt;=60,"4. 31 a 60 dias",X45&gt;60,"5.&gt; 60 dias")</f>
        <v>3. 21 a 30 dias</v>
      </c>
      <c r="Z45" s="2" t="s">
        <v>53</v>
      </c>
      <c r="AA45" s="2">
        <v>131458</v>
      </c>
      <c r="AB45" s="49">
        <v>44054</v>
      </c>
    </row>
    <row r="46" spans="1:28" x14ac:dyDescent="0.2">
      <c r="A46" s="42" t="s">
        <v>14</v>
      </c>
      <c r="B46" s="57" t="s">
        <v>81</v>
      </c>
      <c r="C46" s="42" t="s">
        <v>14</v>
      </c>
      <c r="D46" s="34">
        <v>454946</v>
      </c>
      <c r="E46" s="48">
        <v>508200131956</v>
      </c>
      <c r="F46" s="42" t="s">
        <v>1</v>
      </c>
      <c r="G46" s="42" t="s">
        <v>2</v>
      </c>
      <c r="H46" s="40" t="str">
        <f>IF(OR(' Base Geral '!J46="D - RETURN WITHOUT CONSUMPTION",' Base Geral '!J46="CB - CONSUMED BILLABLE")," SOLICITAÇÃO DE COLETA",IF(J46="X - NOT RECEIVED","CONFIRMAR NÃO RECEBIMENTO DO CSE",IF(OR(' Base Geral '!J46="SEM DESTINAÇÃO",' Base Geral '!J46="V - LEFT ON NOTIFICATION")," DESTINAÇÃO/SOLICITAÇÃO DE COLETA",0)))</f>
        <v xml:space="preserve"> DESTINAÇÃO/SOLICITAÇÃO DE COLETA</v>
      </c>
      <c r="I46" s="49"/>
      <c r="J46" s="2" t="s">
        <v>56</v>
      </c>
      <c r="K46" s="2"/>
      <c r="L46" s="2" t="s">
        <v>6</v>
      </c>
      <c r="M46" s="2"/>
      <c r="N46" s="2" t="s">
        <v>4</v>
      </c>
      <c r="O46" s="2" t="s">
        <v>122</v>
      </c>
      <c r="P46" s="2" t="s">
        <v>137</v>
      </c>
      <c r="Q46" s="2">
        <v>10309445</v>
      </c>
      <c r="R46" s="15">
        <f>VLOOKUP(Tabela1[[#This Row],[Material]],'R$_ Ferramentas'!A:B,2,0)</f>
        <v>448.01</v>
      </c>
      <c r="S46" s="50" t="s">
        <v>50</v>
      </c>
      <c r="T46" s="50" t="s">
        <v>50</v>
      </c>
      <c r="U46" s="2" t="s">
        <v>756</v>
      </c>
      <c r="V46" s="2">
        <v>198252</v>
      </c>
      <c r="W46" s="49">
        <v>44049</v>
      </c>
      <c r="X46" s="40">
        <f>Tabela1[[#Headers],[01/09/2020]]-Tabela1[[#This Row],[Data NF Cliente]]</f>
        <v>26</v>
      </c>
      <c r="Y46" s="12" t="str">
        <f>_xlfn.IFS(X46&lt;=10,"1. 1 a 10 dias",X46&lt;=20,"2. 11 a 20 dias",X46&lt;=30,"3. 21 a 30 dias",X46&lt;=60,"4. 31 a 60 dias",X46&gt;60,"5.&gt; 60 dias")</f>
        <v>3. 21 a 30 dias</v>
      </c>
      <c r="Z46" s="2" t="s">
        <v>53</v>
      </c>
      <c r="AA46" s="2">
        <v>0</v>
      </c>
      <c r="AB46" s="49"/>
    </row>
    <row r="47" spans="1:28" x14ac:dyDescent="0.2">
      <c r="A47" s="42" t="s">
        <v>14</v>
      </c>
      <c r="B47" s="57" t="s">
        <v>81</v>
      </c>
      <c r="C47" s="42" t="s">
        <v>14</v>
      </c>
      <c r="D47" s="34">
        <v>454947</v>
      </c>
      <c r="E47" s="48">
        <v>508200131956</v>
      </c>
      <c r="F47" s="42" t="s">
        <v>1</v>
      </c>
      <c r="G47" s="42" t="s">
        <v>2</v>
      </c>
      <c r="H47" s="40" t="str">
        <f>IF(OR(' Base Geral '!J47="D - RETURN WITHOUT CONSUMPTION",' Base Geral '!J47="CB - CONSUMED BILLABLE")," SOLICITAÇÃO DE COLETA",IF(J47="X - NOT RECEIVED","CONFIRMAR NÃO RECEBIMENTO DO CSE",IF(OR(' Base Geral '!J47="SEM DESTINAÇÃO",' Base Geral '!J47="V - LEFT ON NOTIFICATION")," DESTINAÇÃO/SOLICITAÇÃO DE COLETA",0)))</f>
        <v xml:space="preserve"> DESTINAÇÃO/SOLICITAÇÃO DE COLETA</v>
      </c>
      <c r="I47" s="49"/>
      <c r="J47" s="2" t="s">
        <v>56</v>
      </c>
      <c r="K47" s="2"/>
      <c r="L47" s="2" t="s">
        <v>6</v>
      </c>
      <c r="M47" s="2"/>
      <c r="N47" s="2" t="s">
        <v>4</v>
      </c>
      <c r="O47" s="2" t="s">
        <v>122</v>
      </c>
      <c r="P47" s="2" t="s">
        <v>137</v>
      </c>
      <c r="Q47" s="2">
        <v>10309445</v>
      </c>
      <c r="R47" s="15">
        <f>VLOOKUP(Tabela1[[#This Row],[Material]],'R$_ Ferramentas'!A:B,2,0)</f>
        <v>448.01</v>
      </c>
      <c r="S47" s="50" t="s">
        <v>50</v>
      </c>
      <c r="T47" s="50" t="s">
        <v>50</v>
      </c>
      <c r="U47" s="2" t="s">
        <v>756</v>
      </c>
      <c r="V47" s="2">
        <v>198252</v>
      </c>
      <c r="W47" s="49">
        <v>44049</v>
      </c>
      <c r="X47" s="40">
        <f>Tabela1[[#Headers],[01/09/2020]]-Tabela1[[#This Row],[Data NF Cliente]]</f>
        <v>26</v>
      </c>
      <c r="Y47" s="12" t="str">
        <f>_xlfn.IFS(X47&lt;=10,"1. 1 a 10 dias",X47&lt;=20,"2. 11 a 20 dias",X47&lt;=30,"3. 21 a 30 dias",X47&lt;=60,"4. 31 a 60 dias",X47&gt;60,"5.&gt; 60 dias")</f>
        <v>3. 21 a 30 dias</v>
      </c>
      <c r="Z47" s="2" t="s">
        <v>53</v>
      </c>
      <c r="AA47" s="2">
        <v>0</v>
      </c>
      <c r="AB47" s="49"/>
    </row>
    <row r="48" spans="1:28" x14ac:dyDescent="0.2">
      <c r="A48" s="42" t="s">
        <v>14</v>
      </c>
      <c r="B48" s="57" t="s">
        <v>81</v>
      </c>
      <c r="C48" s="42" t="s">
        <v>14</v>
      </c>
      <c r="D48" s="34">
        <v>454948</v>
      </c>
      <c r="E48" s="48">
        <v>508200131956</v>
      </c>
      <c r="F48" s="42" t="s">
        <v>1</v>
      </c>
      <c r="G48" s="42" t="s">
        <v>2</v>
      </c>
      <c r="H48" s="40" t="str">
        <f>IF(OR(' Base Geral '!J48="D - RETURN WITHOUT CONSUMPTION",' Base Geral '!J48="CB - CONSUMED BILLABLE")," SOLICITAÇÃO DE COLETA",IF(J48="X - NOT RECEIVED","CONFIRMAR NÃO RECEBIMENTO DO CSE",IF(OR(' Base Geral '!J48="SEM DESTINAÇÃO",' Base Geral '!J48="V - LEFT ON NOTIFICATION")," DESTINAÇÃO/SOLICITAÇÃO DE COLETA",0)))</f>
        <v xml:space="preserve"> DESTINAÇÃO/SOLICITAÇÃO DE COLETA</v>
      </c>
      <c r="I48" s="49"/>
      <c r="J48" s="2" t="s">
        <v>56</v>
      </c>
      <c r="K48" s="2"/>
      <c r="L48" s="2" t="s">
        <v>6</v>
      </c>
      <c r="M48" s="2"/>
      <c r="N48" s="2" t="s">
        <v>4</v>
      </c>
      <c r="O48" s="2" t="s">
        <v>122</v>
      </c>
      <c r="P48" s="2" t="s">
        <v>137</v>
      </c>
      <c r="Q48" s="2">
        <v>10314748</v>
      </c>
      <c r="R48" s="15">
        <f>VLOOKUP(Tabela1[[#This Row],[Material]],'R$_ Ferramentas'!A:B,2,0)</f>
        <v>376.05</v>
      </c>
      <c r="S48" s="50" t="s">
        <v>50</v>
      </c>
      <c r="T48" s="50" t="s">
        <v>50</v>
      </c>
      <c r="U48" s="2" t="s">
        <v>524</v>
      </c>
      <c r="V48" s="2">
        <v>198252</v>
      </c>
      <c r="W48" s="49">
        <v>44049</v>
      </c>
      <c r="X48" s="40">
        <f>Tabela1[[#Headers],[01/09/2020]]-Tabela1[[#This Row],[Data NF Cliente]]</f>
        <v>26</v>
      </c>
      <c r="Y48" s="12" t="str">
        <f>_xlfn.IFS(X48&lt;=10,"1. 1 a 10 dias",X48&lt;=20,"2. 11 a 20 dias",X48&lt;=30,"3. 21 a 30 dias",X48&lt;=60,"4. 31 a 60 dias",X48&gt;60,"5.&gt; 60 dias")</f>
        <v>3. 21 a 30 dias</v>
      </c>
      <c r="Z48" s="2" t="s">
        <v>53</v>
      </c>
      <c r="AA48" s="2">
        <v>0</v>
      </c>
      <c r="AB48" s="49"/>
    </row>
    <row r="49" spans="1:28" x14ac:dyDescent="0.2">
      <c r="A49" s="42" t="s">
        <v>14</v>
      </c>
      <c r="B49" s="57" t="s">
        <v>81</v>
      </c>
      <c r="C49" s="42" t="s">
        <v>14</v>
      </c>
      <c r="D49" s="34">
        <v>454949</v>
      </c>
      <c r="E49" s="48">
        <v>508200131956</v>
      </c>
      <c r="F49" s="42" t="s">
        <v>1</v>
      </c>
      <c r="G49" s="42" t="s">
        <v>2</v>
      </c>
      <c r="H49" s="40" t="str">
        <f>IF(OR(' Base Geral '!J49="D - RETURN WITHOUT CONSUMPTION",' Base Geral '!J49="CB - CONSUMED BILLABLE")," SOLICITAÇÃO DE COLETA",IF(J49="X - NOT RECEIVED","CONFIRMAR NÃO RECEBIMENTO DO CSE",IF(OR(' Base Geral '!J49="SEM DESTINAÇÃO",' Base Geral '!J49="V - LEFT ON NOTIFICATION")," DESTINAÇÃO/SOLICITAÇÃO DE COLETA",0)))</f>
        <v xml:space="preserve"> DESTINAÇÃO/SOLICITAÇÃO DE COLETA</v>
      </c>
      <c r="I49" s="49"/>
      <c r="J49" s="2" t="s">
        <v>56</v>
      </c>
      <c r="K49" s="2"/>
      <c r="L49" s="2" t="s">
        <v>6</v>
      </c>
      <c r="M49" s="2"/>
      <c r="N49" s="2" t="s">
        <v>4</v>
      </c>
      <c r="O49" s="2" t="s">
        <v>122</v>
      </c>
      <c r="P49" s="2" t="s">
        <v>137</v>
      </c>
      <c r="Q49" s="2">
        <v>10314748</v>
      </c>
      <c r="R49" s="15">
        <f>VLOOKUP(Tabela1[[#This Row],[Material]],'R$_ Ferramentas'!A:B,2,0)</f>
        <v>376.05</v>
      </c>
      <c r="S49" s="50" t="s">
        <v>50</v>
      </c>
      <c r="T49" s="50" t="s">
        <v>50</v>
      </c>
      <c r="U49" s="2" t="s">
        <v>524</v>
      </c>
      <c r="V49" s="2">
        <v>198252</v>
      </c>
      <c r="W49" s="49">
        <v>44049</v>
      </c>
      <c r="X49" s="40">
        <f>Tabela1[[#Headers],[01/09/2020]]-Tabela1[[#This Row],[Data NF Cliente]]</f>
        <v>26</v>
      </c>
      <c r="Y49" s="12" t="str">
        <f>_xlfn.IFS(X49&lt;=10,"1. 1 a 10 dias",X49&lt;=20,"2. 11 a 20 dias",X49&lt;=30,"3. 21 a 30 dias",X49&lt;=60,"4. 31 a 60 dias",X49&gt;60,"5.&gt; 60 dias")</f>
        <v>3. 21 a 30 dias</v>
      </c>
      <c r="Z49" s="2" t="s">
        <v>53</v>
      </c>
      <c r="AA49" s="2">
        <v>0</v>
      </c>
      <c r="AB49" s="49"/>
    </row>
    <row r="50" spans="1:28" x14ac:dyDescent="0.2">
      <c r="A50" s="42" t="s">
        <v>14</v>
      </c>
      <c r="B50" s="57" t="s">
        <v>81</v>
      </c>
      <c r="C50" s="42" t="s">
        <v>14</v>
      </c>
      <c r="D50" s="34">
        <v>454950</v>
      </c>
      <c r="E50" s="48">
        <v>508200131956</v>
      </c>
      <c r="F50" s="42" t="s">
        <v>1</v>
      </c>
      <c r="G50" s="42" t="s">
        <v>2</v>
      </c>
      <c r="H50" s="40" t="str">
        <f>IF(OR(' Base Geral '!J50="D - RETURN WITHOUT CONSUMPTION",' Base Geral '!J50="CB - CONSUMED BILLABLE")," SOLICITAÇÃO DE COLETA",IF(J50="X - NOT RECEIVED","CONFIRMAR NÃO RECEBIMENTO DO CSE",IF(OR(' Base Geral '!J50="SEM DESTINAÇÃO",' Base Geral '!J50="V - LEFT ON NOTIFICATION")," DESTINAÇÃO/SOLICITAÇÃO DE COLETA",0)))</f>
        <v xml:space="preserve"> DESTINAÇÃO/SOLICITAÇÃO DE COLETA</v>
      </c>
      <c r="I50" s="49"/>
      <c r="J50" s="2" t="s">
        <v>56</v>
      </c>
      <c r="K50" s="2"/>
      <c r="L50" s="2" t="s">
        <v>6</v>
      </c>
      <c r="M50" s="2"/>
      <c r="N50" s="2" t="s">
        <v>4</v>
      </c>
      <c r="O50" s="2" t="s">
        <v>122</v>
      </c>
      <c r="P50" s="2" t="s">
        <v>137</v>
      </c>
      <c r="Q50" s="2">
        <v>10314748</v>
      </c>
      <c r="R50" s="15">
        <f>VLOOKUP(Tabela1[[#This Row],[Material]],'R$_ Ferramentas'!A:B,2,0)</f>
        <v>376.05</v>
      </c>
      <c r="S50" s="50" t="s">
        <v>50</v>
      </c>
      <c r="T50" s="50" t="s">
        <v>50</v>
      </c>
      <c r="U50" s="2" t="s">
        <v>524</v>
      </c>
      <c r="V50" s="2">
        <v>198252</v>
      </c>
      <c r="W50" s="49">
        <v>44049</v>
      </c>
      <c r="X50" s="40">
        <f>Tabela1[[#Headers],[01/09/2020]]-Tabela1[[#This Row],[Data NF Cliente]]</f>
        <v>26</v>
      </c>
      <c r="Y50" s="12" t="str">
        <f>_xlfn.IFS(X50&lt;=10,"1. 1 a 10 dias",X50&lt;=20,"2. 11 a 20 dias",X50&lt;=30,"3. 21 a 30 dias",X50&lt;=60,"4. 31 a 60 dias",X50&gt;60,"5.&gt; 60 dias")</f>
        <v>3. 21 a 30 dias</v>
      </c>
      <c r="Z50" s="2" t="s">
        <v>53</v>
      </c>
      <c r="AA50" s="2">
        <v>0</v>
      </c>
      <c r="AB50" s="49"/>
    </row>
    <row r="51" spans="1:28" x14ac:dyDescent="0.2">
      <c r="A51" s="42" t="s">
        <v>14</v>
      </c>
      <c r="B51" s="57" t="s">
        <v>81</v>
      </c>
      <c r="C51" s="42" t="s">
        <v>14</v>
      </c>
      <c r="D51" s="34">
        <v>454951</v>
      </c>
      <c r="E51" s="48">
        <v>508200131956</v>
      </c>
      <c r="F51" s="42" t="s">
        <v>1</v>
      </c>
      <c r="G51" s="42" t="s">
        <v>2</v>
      </c>
      <c r="H51" s="40" t="str">
        <f>IF(OR(' Base Geral '!J51="D - RETURN WITHOUT CONSUMPTION",' Base Geral '!J51="CB - CONSUMED BILLABLE")," SOLICITAÇÃO DE COLETA",IF(J51="X - NOT RECEIVED","CONFIRMAR NÃO RECEBIMENTO DO CSE",IF(OR(' Base Geral '!J51="SEM DESTINAÇÃO",' Base Geral '!J51="V - LEFT ON NOTIFICATION")," DESTINAÇÃO/SOLICITAÇÃO DE COLETA",0)))</f>
        <v xml:space="preserve"> DESTINAÇÃO/SOLICITAÇÃO DE COLETA</v>
      </c>
      <c r="I51" s="49"/>
      <c r="J51" s="2" t="s">
        <v>56</v>
      </c>
      <c r="K51" s="2"/>
      <c r="L51" s="2" t="s">
        <v>6</v>
      </c>
      <c r="M51" s="2"/>
      <c r="N51" s="2" t="s">
        <v>4</v>
      </c>
      <c r="O51" s="2" t="s">
        <v>122</v>
      </c>
      <c r="P51" s="2" t="s">
        <v>137</v>
      </c>
      <c r="Q51" s="2">
        <v>10309447</v>
      </c>
      <c r="R51" s="15">
        <f>VLOOKUP(Tabela1[[#This Row],[Material]],'R$_ Ferramentas'!A:B,2,0)</f>
        <v>365.6</v>
      </c>
      <c r="S51" s="50" t="s">
        <v>50</v>
      </c>
      <c r="T51" s="50" t="s">
        <v>50</v>
      </c>
      <c r="U51" s="2" t="s">
        <v>756</v>
      </c>
      <c r="V51" s="2">
        <v>198252</v>
      </c>
      <c r="W51" s="49">
        <v>44049</v>
      </c>
      <c r="X51" s="40">
        <f>Tabela1[[#Headers],[01/09/2020]]-Tabela1[[#This Row],[Data NF Cliente]]</f>
        <v>26</v>
      </c>
      <c r="Y51" s="12" t="str">
        <f>_xlfn.IFS(X51&lt;=10,"1. 1 a 10 dias",X51&lt;=20,"2. 11 a 20 dias",X51&lt;=30,"3. 21 a 30 dias",X51&lt;=60,"4. 31 a 60 dias",X51&gt;60,"5.&gt; 60 dias")</f>
        <v>3. 21 a 30 dias</v>
      </c>
      <c r="Z51" s="2" t="s">
        <v>53</v>
      </c>
      <c r="AA51" s="2">
        <v>0</v>
      </c>
      <c r="AB51" s="49"/>
    </row>
    <row r="52" spans="1:28" x14ac:dyDescent="0.2">
      <c r="A52" s="42" t="s">
        <v>14</v>
      </c>
      <c r="B52" s="57" t="s">
        <v>81</v>
      </c>
      <c r="C52" s="42" t="s">
        <v>14</v>
      </c>
      <c r="D52" s="34">
        <v>454952</v>
      </c>
      <c r="E52" s="48">
        <v>508200131956</v>
      </c>
      <c r="F52" s="42" t="s">
        <v>1</v>
      </c>
      <c r="G52" s="42" t="s">
        <v>2</v>
      </c>
      <c r="H52" s="40" t="str">
        <f>IF(OR(' Base Geral '!J52="D - RETURN WITHOUT CONSUMPTION",' Base Geral '!J52="CB - CONSUMED BILLABLE")," SOLICITAÇÃO DE COLETA",IF(J52="X - NOT RECEIVED","CONFIRMAR NÃO RECEBIMENTO DO CSE",IF(OR(' Base Geral '!J52="SEM DESTINAÇÃO",' Base Geral '!J52="V - LEFT ON NOTIFICATION")," DESTINAÇÃO/SOLICITAÇÃO DE COLETA",0)))</f>
        <v xml:space="preserve"> DESTINAÇÃO/SOLICITAÇÃO DE COLETA</v>
      </c>
      <c r="I52" s="49"/>
      <c r="J52" s="2" t="s">
        <v>56</v>
      </c>
      <c r="K52" s="2"/>
      <c r="L52" s="2" t="s">
        <v>6</v>
      </c>
      <c r="M52" s="2"/>
      <c r="N52" s="2" t="s">
        <v>4</v>
      </c>
      <c r="O52" s="2" t="s">
        <v>122</v>
      </c>
      <c r="P52" s="2" t="s">
        <v>137</v>
      </c>
      <c r="Q52" s="2">
        <v>10309447</v>
      </c>
      <c r="R52" s="15">
        <f>VLOOKUP(Tabela1[[#This Row],[Material]],'R$_ Ferramentas'!A:B,2,0)</f>
        <v>365.6</v>
      </c>
      <c r="S52" s="50" t="s">
        <v>50</v>
      </c>
      <c r="T52" s="50" t="s">
        <v>50</v>
      </c>
      <c r="U52" s="2" t="s">
        <v>756</v>
      </c>
      <c r="V52" s="2">
        <v>198252</v>
      </c>
      <c r="W52" s="49">
        <v>44049</v>
      </c>
      <c r="X52" s="40">
        <f>Tabela1[[#Headers],[01/09/2020]]-Tabela1[[#This Row],[Data NF Cliente]]</f>
        <v>26</v>
      </c>
      <c r="Y52" s="12" t="str">
        <f>_xlfn.IFS(X52&lt;=10,"1. 1 a 10 dias",X52&lt;=20,"2. 11 a 20 dias",X52&lt;=30,"3. 21 a 30 dias",X52&lt;=60,"4. 31 a 60 dias",X52&gt;60,"5.&gt; 60 dias")</f>
        <v>3. 21 a 30 dias</v>
      </c>
      <c r="Z52" s="2" t="s">
        <v>53</v>
      </c>
      <c r="AA52" s="2">
        <v>0</v>
      </c>
      <c r="AB52" s="49"/>
    </row>
    <row r="53" spans="1:28" x14ac:dyDescent="0.2">
      <c r="A53" s="42" t="s">
        <v>14</v>
      </c>
      <c r="B53" s="57" t="s">
        <v>81</v>
      </c>
      <c r="C53" s="42" t="s">
        <v>14</v>
      </c>
      <c r="D53" s="34">
        <v>454953</v>
      </c>
      <c r="E53" s="48">
        <v>508200131956</v>
      </c>
      <c r="F53" s="42" t="s">
        <v>1</v>
      </c>
      <c r="G53" s="42" t="s">
        <v>2</v>
      </c>
      <c r="H53" s="40" t="str">
        <f>IF(OR(' Base Geral '!J53="D - RETURN WITHOUT CONSUMPTION",' Base Geral '!J53="CB - CONSUMED BILLABLE")," SOLICITAÇÃO DE COLETA",IF(J53="X - NOT RECEIVED","CONFIRMAR NÃO RECEBIMENTO DO CSE",IF(OR(' Base Geral '!J53="SEM DESTINAÇÃO",' Base Geral '!J53="V - LEFT ON NOTIFICATION")," DESTINAÇÃO/SOLICITAÇÃO DE COLETA",0)))</f>
        <v xml:space="preserve"> DESTINAÇÃO/SOLICITAÇÃO DE COLETA</v>
      </c>
      <c r="I53" s="49"/>
      <c r="J53" s="2" t="s">
        <v>56</v>
      </c>
      <c r="K53" s="2"/>
      <c r="L53" s="2" t="s">
        <v>6</v>
      </c>
      <c r="M53" s="2"/>
      <c r="N53" s="2" t="s">
        <v>4</v>
      </c>
      <c r="O53" s="2" t="s">
        <v>122</v>
      </c>
      <c r="P53" s="2" t="s">
        <v>137</v>
      </c>
      <c r="Q53" s="2">
        <v>10309447</v>
      </c>
      <c r="R53" s="15">
        <f>VLOOKUP(Tabela1[[#This Row],[Material]],'R$_ Ferramentas'!A:B,2,0)</f>
        <v>365.6</v>
      </c>
      <c r="S53" s="50" t="s">
        <v>50</v>
      </c>
      <c r="T53" s="50" t="s">
        <v>50</v>
      </c>
      <c r="U53" s="2" t="s">
        <v>756</v>
      </c>
      <c r="V53" s="2">
        <v>198252</v>
      </c>
      <c r="W53" s="49">
        <v>44049</v>
      </c>
      <c r="X53" s="40">
        <f>Tabela1[[#Headers],[01/09/2020]]-Tabela1[[#This Row],[Data NF Cliente]]</f>
        <v>26</v>
      </c>
      <c r="Y53" s="12" t="str">
        <f>_xlfn.IFS(X53&lt;=10,"1. 1 a 10 dias",X53&lt;=20,"2. 11 a 20 dias",X53&lt;=30,"3. 21 a 30 dias",X53&lt;=60,"4. 31 a 60 dias",X53&gt;60,"5.&gt; 60 dias")</f>
        <v>3. 21 a 30 dias</v>
      </c>
      <c r="Z53" s="2" t="s">
        <v>53</v>
      </c>
      <c r="AA53" s="2">
        <v>0</v>
      </c>
      <c r="AB53" s="49"/>
    </row>
    <row r="54" spans="1:28" x14ac:dyDescent="0.2">
      <c r="A54" s="42" t="s">
        <v>14</v>
      </c>
      <c r="B54" s="57" t="s">
        <v>81</v>
      </c>
      <c r="C54" s="42" t="s">
        <v>14</v>
      </c>
      <c r="D54" s="34">
        <v>454954</v>
      </c>
      <c r="E54" s="48">
        <v>508200131956</v>
      </c>
      <c r="F54" s="42" t="s">
        <v>1</v>
      </c>
      <c r="G54" s="42" t="s">
        <v>2</v>
      </c>
      <c r="H54" s="40" t="str">
        <f>IF(OR(' Base Geral '!J54="D - RETURN WITHOUT CONSUMPTION",' Base Geral '!J54="CB - CONSUMED BILLABLE")," SOLICITAÇÃO DE COLETA",IF(J54="X - NOT RECEIVED","CONFIRMAR NÃO RECEBIMENTO DO CSE",IF(OR(' Base Geral '!J54="SEM DESTINAÇÃO",' Base Geral '!J54="V - LEFT ON NOTIFICATION")," DESTINAÇÃO/SOLICITAÇÃO DE COLETA",0)))</f>
        <v xml:space="preserve"> DESTINAÇÃO/SOLICITAÇÃO DE COLETA</v>
      </c>
      <c r="I54" s="49"/>
      <c r="J54" s="2" t="s">
        <v>56</v>
      </c>
      <c r="K54" s="2"/>
      <c r="L54" s="2" t="s">
        <v>6</v>
      </c>
      <c r="M54" s="2"/>
      <c r="N54" s="2" t="s">
        <v>4</v>
      </c>
      <c r="O54" s="2" t="s">
        <v>122</v>
      </c>
      <c r="P54" s="2" t="s">
        <v>137</v>
      </c>
      <c r="Q54" s="2">
        <v>10309447</v>
      </c>
      <c r="R54" s="15">
        <f>VLOOKUP(Tabela1[[#This Row],[Material]],'R$_ Ferramentas'!A:B,2,0)</f>
        <v>365.6</v>
      </c>
      <c r="S54" s="50" t="s">
        <v>50</v>
      </c>
      <c r="T54" s="50" t="s">
        <v>50</v>
      </c>
      <c r="U54" s="2" t="s">
        <v>756</v>
      </c>
      <c r="V54" s="2">
        <v>198252</v>
      </c>
      <c r="W54" s="49">
        <v>44049</v>
      </c>
      <c r="X54" s="40">
        <f>Tabela1[[#Headers],[01/09/2020]]-Tabela1[[#This Row],[Data NF Cliente]]</f>
        <v>26</v>
      </c>
      <c r="Y54" s="12" t="str">
        <f>_xlfn.IFS(X54&lt;=10,"1. 1 a 10 dias",X54&lt;=20,"2. 11 a 20 dias",X54&lt;=30,"3. 21 a 30 dias",X54&lt;=60,"4. 31 a 60 dias",X54&gt;60,"5.&gt; 60 dias")</f>
        <v>3. 21 a 30 dias</v>
      </c>
      <c r="Z54" s="2" t="s">
        <v>53</v>
      </c>
      <c r="AA54" s="2">
        <v>0</v>
      </c>
      <c r="AB54" s="49"/>
    </row>
    <row r="55" spans="1:28" x14ac:dyDescent="0.2">
      <c r="A55" s="42" t="s">
        <v>14</v>
      </c>
      <c r="B55" s="57" t="s">
        <v>81</v>
      </c>
      <c r="C55" s="42" t="s">
        <v>14</v>
      </c>
      <c r="D55" s="34">
        <v>454955</v>
      </c>
      <c r="E55" s="48">
        <v>508200131956</v>
      </c>
      <c r="F55" s="42" t="s">
        <v>1</v>
      </c>
      <c r="G55" s="42" t="s">
        <v>2</v>
      </c>
      <c r="H55" s="40" t="str">
        <f>IF(OR(' Base Geral '!J55="D - RETURN WITHOUT CONSUMPTION",' Base Geral '!J55="CB - CONSUMED BILLABLE")," SOLICITAÇÃO DE COLETA",IF(J55="X - NOT RECEIVED","CONFIRMAR NÃO RECEBIMENTO DO CSE",IF(OR(' Base Geral '!J55="SEM DESTINAÇÃO",' Base Geral '!J55="V - LEFT ON NOTIFICATION")," DESTINAÇÃO/SOLICITAÇÃO DE COLETA",0)))</f>
        <v xml:space="preserve"> DESTINAÇÃO/SOLICITAÇÃO DE COLETA</v>
      </c>
      <c r="I55" s="49"/>
      <c r="J55" s="2" t="s">
        <v>56</v>
      </c>
      <c r="K55" s="2"/>
      <c r="L55" s="2" t="s">
        <v>6</v>
      </c>
      <c r="M55" s="2"/>
      <c r="N55" s="2" t="s">
        <v>4</v>
      </c>
      <c r="O55" s="2" t="s">
        <v>122</v>
      </c>
      <c r="P55" s="2" t="s">
        <v>137</v>
      </c>
      <c r="Q55" s="2">
        <v>10315961</v>
      </c>
      <c r="R55" s="15">
        <f>VLOOKUP(Tabela1[[#This Row],[Material]],'R$_ Ferramentas'!A:B,2,0)</f>
        <v>145.99</v>
      </c>
      <c r="S55" s="50" t="s">
        <v>50</v>
      </c>
      <c r="T55" s="50" t="s">
        <v>50</v>
      </c>
      <c r="U55" s="2" t="s">
        <v>525</v>
      </c>
      <c r="V55" s="2">
        <v>198252</v>
      </c>
      <c r="W55" s="49">
        <v>44049</v>
      </c>
      <c r="X55" s="40">
        <f>Tabela1[[#Headers],[01/09/2020]]-Tabela1[[#This Row],[Data NF Cliente]]</f>
        <v>26</v>
      </c>
      <c r="Y55" s="12" t="str">
        <f>_xlfn.IFS(X55&lt;=10,"1. 1 a 10 dias",X55&lt;=20,"2. 11 a 20 dias",X55&lt;=30,"3. 21 a 30 dias",X55&lt;=60,"4. 31 a 60 dias",X55&gt;60,"5.&gt; 60 dias")</f>
        <v>3. 21 a 30 dias</v>
      </c>
      <c r="Z55" s="2" t="s">
        <v>53</v>
      </c>
      <c r="AA55" s="2">
        <v>0</v>
      </c>
      <c r="AB55" s="49"/>
    </row>
    <row r="56" spans="1:28" x14ac:dyDescent="0.2">
      <c r="A56" s="42" t="s">
        <v>14</v>
      </c>
      <c r="B56" s="57" t="s">
        <v>81</v>
      </c>
      <c r="C56" s="42" t="s">
        <v>14</v>
      </c>
      <c r="D56" s="34">
        <v>454956</v>
      </c>
      <c r="E56" s="48">
        <v>508200131956</v>
      </c>
      <c r="F56" s="42" t="s">
        <v>1</v>
      </c>
      <c r="G56" s="42" t="s">
        <v>2</v>
      </c>
      <c r="H56" s="40" t="str">
        <f>IF(OR(' Base Geral '!J56="D - RETURN WITHOUT CONSUMPTION",' Base Geral '!J56="CB - CONSUMED BILLABLE")," SOLICITAÇÃO DE COLETA",IF(J56="X - NOT RECEIVED","CONFIRMAR NÃO RECEBIMENTO DO CSE",IF(OR(' Base Geral '!J56="SEM DESTINAÇÃO",' Base Geral '!J56="V - LEFT ON NOTIFICATION")," DESTINAÇÃO/SOLICITAÇÃO DE COLETA",0)))</f>
        <v xml:space="preserve"> DESTINAÇÃO/SOLICITAÇÃO DE COLETA</v>
      </c>
      <c r="I56" s="49"/>
      <c r="J56" s="2" t="s">
        <v>56</v>
      </c>
      <c r="K56" s="2"/>
      <c r="L56" s="2" t="s">
        <v>6</v>
      </c>
      <c r="M56" s="2"/>
      <c r="N56" s="2" t="s">
        <v>4</v>
      </c>
      <c r="O56" s="2" t="s">
        <v>122</v>
      </c>
      <c r="P56" s="2" t="s">
        <v>137</v>
      </c>
      <c r="Q56" s="2">
        <v>10315961</v>
      </c>
      <c r="R56" s="15">
        <f>VLOOKUP(Tabela1[[#This Row],[Material]],'R$_ Ferramentas'!A:B,2,0)</f>
        <v>145.99</v>
      </c>
      <c r="S56" s="50" t="s">
        <v>50</v>
      </c>
      <c r="T56" s="50" t="s">
        <v>50</v>
      </c>
      <c r="U56" s="2" t="s">
        <v>525</v>
      </c>
      <c r="V56" s="2">
        <v>198252</v>
      </c>
      <c r="W56" s="49">
        <v>44049</v>
      </c>
      <c r="X56" s="40">
        <f>Tabela1[[#Headers],[01/09/2020]]-Tabela1[[#This Row],[Data NF Cliente]]</f>
        <v>26</v>
      </c>
      <c r="Y56" s="12" t="str">
        <f>_xlfn.IFS(X56&lt;=10,"1. 1 a 10 dias",X56&lt;=20,"2. 11 a 20 dias",X56&lt;=30,"3. 21 a 30 dias",X56&lt;=60,"4. 31 a 60 dias",X56&gt;60,"5.&gt; 60 dias")</f>
        <v>3. 21 a 30 dias</v>
      </c>
      <c r="Z56" s="2" t="s">
        <v>53</v>
      </c>
      <c r="AA56" s="2">
        <v>0</v>
      </c>
      <c r="AB56" s="49"/>
    </row>
    <row r="57" spans="1:28" x14ac:dyDescent="0.2">
      <c r="A57" s="42" t="s">
        <v>14</v>
      </c>
      <c r="B57" s="57" t="s">
        <v>81</v>
      </c>
      <c r="C57" s="42" t="s">
        <v>14</v>
      </c>
      <c r="D57" s="34">
        <v>454957</v>
      </c>
      <c r="E57" s="48">
        <v>508200131956</v>
      </c>
      <c r="F57" s="42" t="s">
        <v>1</v>
      </c>
      <c r="G57" s="42" t="s">
        <v>2</v>
      </c>
      <c r="H57" s="40" t="str">
        <f>IF(OR(' Base Geral '!J57="D - RETURN WITHOUT CONSUMPTION",' Base Geral '!J57="CB - CONSUMED BILLABLE")," SOLICITAÇÃO DE COLETA",IF(J57="X - NOT RECEIVED","CONFIRMAR NÃO RECEBIMENTO DO CSE",IF(OR(' Base Geral '!J57="SEM DESTINAÇÃO",' Base Geral '!J57="V - LEFT ON NOTIFICATION")," DESTINAÇÃO/SOLICITAÇÃO DE COLETA",0)))</f>
        <v xml:space="preserve"> DESTINAÇÃO/SOLICITAÇÃO DE COLETA</v>
      </c>
      <c r="I57" s="49"/>
      <c r="J57" s="2" t="s">
        <v>56</v>
      </c>
      <c r="K57" s="2"/>
      <c r="L57" s="2" t="s">
        <v>6</v>
      </c>
      <c r="M57" s="2"/>
      <c r="N57" s="2" t="s">
        <v>4</v>
      </c>
      <c r="O57" s="2" t="s">
        <v>122</v>
      </c>
      <c r="P57" s="2" t="s">
        <v>137</v>
      </c>
      <c r="Q57" s="2">
        <v>10311297</v>
      </c>
      <c r="R57" s="15">
        <f>VLOOKUP(Tabela1[[#This Row],[Material]],'R$_ Ferramentas'!A:B,2,0)</f>
        <v>199.72</v>
      </c>
      <c r="S57" s="50" t="s">
        <v>50</v>
      </c>
      <c r="T57" s="50" t="s">
        <v>50</v>
      </c>
      <c r="U57" s="2" t="s">
        <v>757</v>
      </c>
      <c r="V57" s="2">
        <v>198252</v>
      </c>
      <c r="W57" s="49">
        <v>44049</v>
      </c>
      <c r="X57" s="40">
        <f>Tabela1[[#Headers],[01/09/2020]]-Tabela1[[#This Row],[Data NF Cliente]]</f>
        <v>26</v>
      </c>
      <c r="Y57" s="12" t="str">
        <f>_xlfn.IFS(X57&lt;=10,"1. 1 a 10 dias",X57&lt;=20,"2. 11 a 20 dias",X57&lt;=30,"3. 21 a 30 dias",X57&lt;=60,"4. 31 a 60 dias",X57&gt;60,"5.&gt; 60 dias")</f>
        <v>3. 21 a 30 dias</v>
      </c>
      <c r="Z57" s="2" t="s">
        <v>53</v>
      </c>
      <c r="AA57" s="2">
        <v>0</v>
      </c>
      <c r="AB57" s="49"/>
    </row>
    <row r="58" spans="1:28" x14ac:dyDescent="0.2">
      <c r="A58" s="42" t="s">
        <v>14</v>
      </c>
      <c r="B58" s="57" t="s">
        <v>81</v>
      </c>
      <c r="C58" s="42" t="s">
        <v>14</v>
      </c>
      <c r="D58" s="34">
        <v>454958</v>
      </c>
      <c r="E58" s="48">
        <v>508200131956</v>
      </c>
      <c r="F58" s="42" t="s">
        <v>1</v>
      </c>
      <c r="G58" s="42" t="s">
        <v>2</v>
      </c>
      <c r="H58" s="40" t="str">
        <f>IF(OR(' Base Geral '!J58="D - RETURN WITHOUT CONSUMPTION",' Base Geral '!J58="CB - CONSUMED BILLABLE")," SOLICITAÇÃO DE COLETA",IF(J58="X - NOT RECEIVED","CONFIRMAR NÃO RECEBIMENTO DO CSE",IF(OR(' Base Geral '!J58="SEM DESTINAÇÃO",' Base Geral '!J58="V - LEFT ON NOTIFICATION")," DESTINAÇÃO/SOLICITAÇÃO DE COLETA",0)))</f>
        <v xml:space="preserve"> DESTINAÇÃO/SOLICITAÇÃO DE COLETA</v>
      </c>
      <c r="I58" s="49"/>
      <c r="J58" s="2" t="s">
        <v>56</v>
      </c>
      <c r="K58" s="2"/>
      <c r="L58" s="2" t="s">
        <v>6</v>
      </c>
      <c r="M58" s="2"/>
      <c r="N58" s="2" t="s">
        <v>4</v>
      </c>
      <c r="O58" s="2" t="s">
        <v>122</v>
      </c>
      <c r="P58" s="2" t="s">
        <v>137</v>
      </c>
      <c r="Q58" s="2">
        <v>10309729</v>
      </c>
      <c r="R58" s="15">
        <f>VLOOKUP(Tabela1[[#This Row],[Material]],'R$_ Ferramentas'!A:B,2,0)</f>
        <v>397.37</v>
      </c>
      <c r="S58" s="50" t="s">
        <v>50</v>
      </c>
      <c r="T58" s="50" t="s">
        <v>50</v>
      </c>
      <c r="U58" s="2" t="s">
        <v>758</v>
      </c>
      <c r="V58" s="2">
        <v>198252</v>
      </c>
      <c r="W58" s="49">
        <v>44049</v>
      </c>
      <c r="X58" s="40">
        <f>Tabela1[[#Headers],[01/09/2020]]-Tabela1[[#This Row],[Data NF Cliente]]</f>
        <v>26</v>
      </c>
      <c r="Y58" s="12" t="str">
        <f>_xlfn.IFS(X58&lt;=10,"1. 1 a 10 dias",X58&lt;=20,"2. 11 a 20 dias",X58&lt;=30,"3. 21 a 30 dias",X58&lt;=60,"4. 31 a 60 dias",X58&gt;60,"5.&gt; 60 dias")</f>
        <v>3. 21 a 30 dias</v>
      </c>
      <c r="Z58" s="2" t="s">
        <v>53</v>
      </c>
      <c r="AA58" s="2">
        <v>0</v>
      </c>
      <c r="AB58" s="49"/>
    </row>
    <row r="59" spans="1:28" x14ac:dyDescent="0.2">
      <c r="A59" s="42" t="s">
        <v>14</v>
      </c>
      <c r="B59" s="57" t="s">
        <v>81</v>
      </c>
      <c r="C59" s="42" t="s">
        <v>14</v>
      </c>
      <c r="D59" s="34">
        <v>454959</v>
      </c>
      <c r="E59" s="48">
        <v>508200131956</v>
      </c>
      <c r="F59" s="42" t="s">
        <v>1</v>
      </c>
      <c r="G59" s="42" t="s">
        <v>2</v>
      </c>
      <c r="H59" s="40" t="str">
        <f>IF(OR(' Base Geral '!J59="D - RETURN WITHOUT CONSUMPTION",' Base Geral '!J59="CB - CONSUMED BILLABLE")," SOLICITAÇÃO DE COLETA",IF(J59="X - NOT RECEIVED","CONFIRMAR NÃO RECEBIMENTO DO CSE",IF(OR(' Base Geral '!J59="SEM DESTINAÇÃO",' Base Geral '!J59="V - LEFT ON NOTIFICATION")," DESTINAÇÃO/SOLICITAÇÃO DE COLETA",0)))</f>
        <v xml:space="preserve"> DESTINAÇÃO/SOLICITAÇÃO DE COLETA</v>
      </c>
      <c r="I59" s="49"/>
      <c r="J59" s="2" t="s">
        <v>56</v>
      </c>
      <c r="K59" s="2"/>
      <c r="L59" s="2" t="s">
        <v>6</v>
      </c>
      <c r="M59" s="2"/>
      <c r="N59" s="2" t="s">
        <v>4</v>
      </c>
      <c r="O59" s="2" t="s">
        <v>122</v>
      </c>
      <c r="P59" s="2" t="s">
        <v>137</v>
      </c>
      <c r="Q59" s="2">
        <v>10309729</v>
      </c>
      <c r="R59" s="15">
        <f>VLOOKUP(Tabela1[[#This Row],[Material]],'R$_ Ferramentas'!A:B,2,0)</f>
        <v>397.37</v>
      </c>
      <c r="S59" s="50" t="s">
        <v>50</v>
      </c>
      <c r="T59" s="50" t="s">
        <v>50</v>
      </c>
      <c r="U59" s="2" t="s">
        <v>758</v>
      </c>
      <c r="V59" s="2">
        <v>198252</v>
      </c>
      <c r="W59" s="49">
        <v>44049</v>
      </c>
      <c r="X59" s="40">
        <f>Tabela1[[#Headers],[01/09/2020]]-Tabela1[[#This Row],[Data NF Cliente]]</f>
        <v>26</v>
      </c>
      <c r="Y59" s="12" t="str">
        <f>_xlfn.IFS(X59&lt;=10,"1. 1 a 10 dias",X59&lt;=20,"2. 11 a 20 dias",X59&lt;=30,"3. 21 a 30 dias",X59&lt;=60,"4. 31 a 60 dias",X59&gt;60,"5.&gt; 60 dias")</f>
        <v>3. 21 a 30 dias</v>
      </c>
      <c r="Z59" s="2" t="s">
        <v>53</v>
      </c>
      <c r="AA59" s="2">
        <v>0</v>
      </c>
      <c r="AB59" s="49"/>
    </row>
    <row r="60" spans="1:28" x14ac:dyDescent="0.2">
      <c r="A60" s="58" t="s">
        <v>123</v>
      </c>
      <c r="B60" s="57" t="s">
        <v>81</v>
      </c>
      <c r="C60" s="42" t="s">
        <v>14</v>
      </c>
      <c r="D60" s="34">
        <v>454970</v>
      </c>
      <c r="E60" s="48">
        <v>508200133053</v>
      </c>
      <c r="F60" s="42" t="s">
        <v>1</v>
      </c>
      <c r="G60" s="42" t="s">
        <v>2</v>
      </c>
      <c r="H60" s="40" t="str">
        <f>IF(OR(' Base Geral '!J60="D - RETURN WITHOUT CONSUMPTION",' Base Geral '!J60="CB - CONSUMED BILLABLE")," SOLICITAÇÃO DE COLETA",IF(J60="X - NOT RECEIVED","CONFIRMAR NÃO RECEBIMENTO DO CSE",IF(OR(' Base Geral '!J60="SEM DESTINAÇÃO",' Base Geral '!J60="V - LEFT ON NOTIFICATION")," DESTINAÇÃO/SOLICITAÇÃO DE COLETA",0)))</f>
        <v xml:space="preserve"> DESTINAÇÃO/SOLICITAÇÃO DE COLETA</v>
      </c>
      <c r="I60" s="49"/>
      <c r="J60" s="2" t="s">
        <v>56</v>
      </c>
      <c r="K60" s="2" t="s">
        <v>50</v>
      </c>
      <c r="L60" s="2" t="s">
        <v>6</v>
      </c>
      <c r="M60" s="2"/>
      <c r="N60" s="2" t="s">
        <v>4</v>
      </c>
      <c r="O60" s="2" t="s">
        <v>122</v>
      </c>
      <c r="P60" s="2" t="s">
        <v>137</v>
      </c>
      <c r="Q60" s="2">
        <v>10309445</v>
      </c>
      <c r="R60" s="15">
        <f>VLOOKUP(Tabela1[[#This Row],[Material]],'R$_ Ferramentas'!A:B,2,0)</f>
        <v>448.01</v>
      </c>
      <c r="S60" s="50" t="s">
        <v>50</v>
      </c>
      <c r="T60" s="50" t="s">
        <v>50</v>
      </c>
      <c r="U60" s="2" t="s">
        <v>756</v>
      </c>
      <c r="V60" s="2">
        <v>198253</v>
      </c>
      <c r="W60" s="49">
        <v>44049</v>
      </c>
      <c r="X60" s="40">
        <f>Tabela1[[#Headers],[01/09/2020]]-Tabela1[[#This Row],[Data NF Cliente]]</f>
        <v>26</v>
      </c>
      <c r="Y60" s="12" t="str">
        <f>_xlfn.IFS(X60&lt;=10,"1. 1 a 10 dias",X60&lt;=20,"2. 11 a 20 dias",X60&lt;=30,"3. 21 a 30 dias",X60&lt;=60,"4. 31 a 60 dias",X60&gt;60,"5.&gt; 60 dias")</f>
        <v>3. 21 a 30 dias</v>
      </c>
      <c r="Z60" s="2" t="s">
        <v>53</v>
      </c>
      <c r="AA60" s="2">
        <v>0</v>
      </c>
      <c r="AB60" s="49"/>
    </row>
    <row r="61" spans="1:28" x14ac:dyDescent="0.2">
      <c r="A61" s="58" t="s">
        <v>123</v>
      </c>
      <c r="B61" s="57" t="s">
        <v>81</v>
      </c>
      <c r="C61" s="42" t="s">
        <v>14</v>
      </c>
      <c r="D61" s="34">
        <v>454971</v>
      </c>
      <c r="E61" s="48">
        <v>508200133053</v>
      </c>
      <c r="F61" s="42" t="s">
        <v>1</v>
      </c>
      <c r="G61" s="42" t="s">
        <v>2</v>
      </c>
      <c r="H61" s="40" t="str">
        <f>IF(OR(' Base Geral '!J61="D - RETURN WITHOUT CONSUMPTION",' Base Geral '!J61="CB - CONSUMED BILLABLE")," SOLICITAÇÃO DE COLETA",IF(J61="X - NOT RECEIVED","CONFIRMAR NÃO RECEBIMENTO DO CSE",IF(OR(' Base Geral '!J61="SEM DESTINAÇÃO",' Base Geral '!J61="V - LEFT ON NOTIFICATION")," DESTINAÇÃO/SOLICITAÇÃO DE COLETA",0)))</f>
        <v xml:space="preserve"> DESTINAÇÃO/SOLICITAÇÃO DE COLETA</v>
      </c>
      <c r="I61" s="49"/>
      <c r="J61" s="2" t="s">
        <v>56</v>
      </c>
      <c r="K61" s="2"/>
      <c r="L61" s="2" t="s">
        <v>6</v>
      </c>
      <c r="M61" s="2"/>
      <c r="N61" s="2" t="s">
        <v>4</v>
      </c>
      <c r="O61" s="2" t="s">
        <v>122</v>
      </c>
      <c r="P61" s="2" t="s">
        <v>137</v>
      </c>
      <c r="Q61" s="2">
        <v>10309445</v>
      </c>
      <c r="R61" s="15">
        <f>VLOOKUP(Tabela1[[#This Row],[Material]],'R$_ Ferramentas'!A:B,2,0)</f>
        <v>448.01</v>
      </c>
      <c r="S61" s="50" t="s">
        <v>50</v>
      </c>
      <c r="T61" s="50" t="s">
        <v>50</v>
      </c>
      <c r="U61" s="2" t="s">
        <v>756</v>
      </c>
      <c r="V61" s="2">
        <v>198253</v>
      </c>
      <c r="W61" s="49">
        <v>44049</v>
      </c>
      <c r="X61" s="40">
        <f>Tabela1[[#Headers],[01/09/2020]]-Tabela1[[#This Row],[Data NF Cliente]]</f>
        <v>26</v>
      </c>
      <c r="Y61" s="12" t="str">
        <f>_xlfn.IFS(X61&lt;=10,"1. 1 a 10 dias",X61&lt;=20,"2. 11 a 20 dias",X61&lt;=30,"3. 21 a 30 dias",X61&lt;=60,"4. 31 a 60 dias",X61&gt;60,"5.&gt; 60 dias")</f>
        <v>3. 21 a 30 dias</v>
      </c>
      <c r="Z61" s="2" t="s">
        <v>53</v>
      </c>
      <c r="AA61" s="2">
        <v>0</v>
      </c>
      <c r="AB61" s="49"/>
    </row>
    <row r="62" spans="1:28" x14ac:dyDescent="0.2">
      <c r="A62" s="58" t="s">
        <v>123</v>
      </c>
      <c r="B62" s="57" t="s">
        <v>81</v>
      </c>
      <c r="C62" s="42" t="s">
        <v>14</v>
      </c>
      <c r="D62" s="34">
        <v>454972</v>
      </c>
      <c r="E62" s="48">
        <v>508200133053</v>
      </c>
      <c r="F62" s="42" t="s">
        <v>1</v>
      </c>
      <c r="G62" s="42" t="s">
        <v>2</v>
      </c>
      <c r="H62" s="40" t="str">
        <f>IF(OR(' Base Geral '!J62="D - RETURN WITHOUT CONSUMPTION",' Base Geral '!J62="CB - CONSUMED BILLABLE")," SOLICITAÇÃO DE COLETA",IF(J62="X - NOT RECEIVED","CONFIRMAR NÃO RECEBIMENTO DO CSE",IF(OR(' Base Geral '!J62="SEM DESTINAÇÃO",' Base Geral '!J62="V - LEFT ON NOTIFICATION")," DESTINAÇÃO/SOLICITAÇÃO DE COLETA",0)))</f>
        <v xml:space="preserve"> DESTINAÇÃO/SOLICITAÇÃO DE COLETA</v>
      </c>
      <c r="I62" s="49"/>
      <c r="J62" s="2" t="s">
        <v>56</v>
      </c>
      <c r="K62" s="2"/>
      <c r="L62" s="2" t="s">
        <v>6</v>
      </c>
      <c r="M62" s="2"/>
      <c r="N62" s="2" t="s">
        <v>4</v>
      </c>
      <c r="O62" s="2" t="s">
        <v>122</v>
      </c>
      <c r="P62" s="2" t="s">
        <v>137</v>
      </c>
      <c r="Q62" s="2">
        <v>10314748</v>
      </c>
      <c r="R62" s="15">
        <f>VLOOKUP(Tabela1[[#This Row],[Material]],'R$_ Ferramentas'!A:B,2,0)</f>
        <v>376.05</v>
      </c>
      <c r="S62" s="50" t="s">
        <v>50</v>
      </c>
      <c r="T62" s="50" t="s">
        <v>50</v>
      </c>
      <c r="U62" s="2" t="s">
        <v>524</v>
      </c>
      <c r="V62" s="2">
        <v>198253</v>
      </c>
      <c r="W62" s="49">
        <v>44049</v>
      </c>
      <c r="X62" s="40">
        <f>Tabela1[[#Headers],[01/09/2020]]-Tabela1[[#This Row],[Data NF Cliente]]</f>
        <v>26</v>
      </c>
      <c r="Y62" s="12" t="str">
        <f>_xlfn.IFS(X62&lt;=10,"1. 1 a 10 dias",X62&lt;=20,"2. 11 a 20 dias",X62&lt;=30,"3. 21 a 30 dias",X62&lt;=60,"4. 31 a 60 dias",X62&gt;60,"5.&gt; 60 dias")</f>
        <v>3. 21 a 30 dias</v>
      </c>
      <c r="Z62" s="2" t="s">
        <v>53</v>
      </c>
      <c r="AA62" s="2">
        <v>0</v>
      </c>
      <c r="AB62" s="49"/>
    </row>
    <row r="63" spans="1:28" x14ac:dyDescent="0.2">
      <c r="A63" s="58" t="s">
        <v>123</v>
      </c>
      <c r="B63" s="57" t="s">
        <v>81</v>
      </c>
      <c r="C63" s="42" t="s">
        <v>14</v>
      </c>
      <c r="D63" s="34">
        <v>454973</v>
      </c>
      <c r="E63" s="48">
        <v>508200133053</v>
      </c>
      <c r="F63" s="42" t="s">
        <v>1</v>
      </c>
      <c r="G63" s="42" t="s">
        <v>2</v>
      </c>
      <c r="H63" s="40" t="str">
        <f>IF(OR(' Base Geral '!J63="D - RETURN WITHOUT CONSUMPTION",' Base Geral '!J63="CB - CONSUMED BILLABLE")," SOLICITAÇÃO DE COLETA",IF(J63="X - NOT RECEIVED","CONFIRMAR NÃO RECEBIMENTO DO CSE",IF(OR(' Base Geral '!J63="SEM DESTINAÇÃO",' Base Geral '!J63="V - LEFT ON NOTIFICATION")," DESTINAÇÃO/SOLICITAÇÃO DE COLETA",0)))</f>
        <v xml:space="preserve"> DESTINAÇÃO/SOLICITAÇÃO DE COLETA</v>
      </c>
      <c r="I63" s="49"/>
      <c r="J63" s="2" t="s">
        <v>56</v>
      </c>
      <c r="K63" s="2"/>
      <c r="L63" s="2" t="s">
        <v>6</v>
      </c>
      <c r="M63" s="2"/>
      <c r="N63" s="2" t="s">
        <v>4</v>
      </c>
      <c r="O63" s="2" t="s">
        <v>122</v>
      </c>
      <c r="P63" s="2" t="s">
        <v>137</v>
      </c>
      <c r="Q63" s="2">
        <v>10314748</v>
      </c>
      <c r="R63" s="15">
        <f>VLOOKUP(Tabela1[[#This Row],[Material]],'R$_ Ferramentas'!A:B,2,0)</f>
        <v>376.05</v>
      </c>
      <c r="S63" s="50" t="s">
        <v>50</v>
      </c>
      <c r="T63" s="50" t="s">
        <v>50</v>
      </c>
      <c r="U63" s="2" t="s">
        <v>524</v>
      </c>
      <c r="V63" s="2">
        <v>198253</v>
      </c>
      <c r="W63" s="49">
        <v>44049</v>
      </c>
      <c r="X63" s="40">
        <f>Tabela1[[#Headers],[01/09/2020]]-Tabela1[[#This Row],[Data NF Cliente]]</f>
        <v>26</v>
      </c>
      <c r="Y63" s="12" t="str">
        <f>_xlfn.IFS(X63&lt;=10,"1. 1 a 10 dias",X63&lt;=20,"2. 11 a 20 dias",X63&lt;=30,"3. 21 a 30 dias",X63&lt;=60,"4. 31 a 60 dias",X63&gt;60,"5.&gt; 60 dias")</f>
        <v>3. 21 a 30 dias</v>
      </c>
      <c r="Z63" s="2" t="s">
        <v>53</v>
      </c>
      <c r="AA63" s="2">
        <v>0</v>
      </c>
      <c r="AB63" s="49"/>
    </row>
    <row r="64" spans="1:28" x14ac:dyDescent="0.2">
      <c r="A64" s="58" t="s">
        <v>123</v>
      </c>
      <c r="B64" s="57" t="s">
        <v>81</v>
      </c>
      <c r="C64" s="42" t="s">
        <v>14</v>
      </c>
      <c r="D64" s="34">
        <v>454974</v>
      </c>
      <c r="E64" s="48">
        <v>508200133053</v>
      </c>
      <c r="F64" s="42" t="s">
        <v>1</v>
      </c>
      <c r="G64" s="42" t="s">
        <v>2</v>
      </c>
      <c r="H64" s="40" t="str">
        <f>IF(OR(' Base Geral '!J64="D - RETURN WITHOUT CONSUMPTION",' Base Geral '!J64="CB - CONSUMED BILLABLE")," SOLICITAÇÃO DE COLETA",IF(J64="X - NOT RECEIVED","CONFIRMAR NÃO RECEBIMENTO DO CSE",IF(OR(' Base Geral '!J64="SEM DESTINAÇÃO",' Base Geral '!J64="V - LEFT ON NOTIFICATION")," DESTINAÇÃO/SOLICITAÇÃO DE COLETA",0)))</f>
        <v xml:space="preserve"> DESTINAÇÃO/SOLICITAÇÃO DE COLETA</v>
      </c>
      <c r="I64" s="49"/>
      <c r="J64" s="2" t="s">
        <v>56</v>
      </c>
      <c r="K64" s="2"/>
      <c r="L64" s="2" t="s">
        <v>6</v>
      </c>
      <c r="M64" s="2"/>
      <c r="N64" s="2" t="s">
        <v>4</v>
      </c>
      <c r="O64" s="2" t="s">
        <v>122</v>
      </c>
      <c r="P64" s="2" t="s">
        <v>137</v>
      </c>
      <c r="Q64" s="2">
        <v>10314748</v>
      </c>
      <c r="R64" s="15">
        <f>VLOOKUP(Tabela1[[#This Row],[Material]],'R$_ Ferramentas'!A:B,2,0)</f>
        <v>376.05</v>
      </c>
      <c r="S64" s="50" t="s">
        <v>50</v>
      </c>
      <c r="T64" s="50" t="s">
        <v>50</v>
      </c>
      <c r="U64" s="2" t="s">
        <v>524</v>
      </c>
      <c r="V64" s="2">
        <v>198253</v>
      </c>
      <c r="W64" s="49">
        <v>44049</v>
      </c>
      <c r="X64" s="40">
        <f>Tabela1[[#Headers],[01/09/2020]]-Tabela1[[#This Row],[Data NF Cliente]]</f>
        <v>26</v>
      </c>
      <c r="Y64" s="12" t="str">
        <f>_xlfn.IFS(X64&lt;=10,"1. 1 a 10 dias",X64&lt;=20,"2. 11 a 20 dias",X64&lt;=30,"3. 21 a 30 dias",X64&lt;=60,"4. 31 a 60 dias",X64&gt;60,"5.&gt; 60 dias")</f>
        <v>3. 21 a 30 dias</v>
      </c>
      <c r="Z64" s="2" t="s">
        <v>53</v>
      </c>
      <c r="AA64" s="2">
        <v>0</v>
      </c>
      <c r="AB64" s="49"/>
    </row>
    <row r="65" spans="1:28" x14ac:dyDescent="0.2">
      <c r="A65" s="58" t="s">
        <v>123</v>
      </c>
      <c r="B65" s="57" t="s">
        <v>81</v>
      </c>
      <c r="C65" s="42" t="s">
        <v>14</v>
      </c>
      <c r="D65" s="34">
        <v>454975</v>
      </c>
      <c r="E65" s="48">
        <v>508200133053</v>
      </c>
      <c r="F65" s="42" t="s">
        <v>1</v>
      </c>
      <c r="G65" s="42" t="s">
        <v>2</v>
      </c>
      <c r="H65" s="40" t="str">
        <f>IF(OR(' Base Geral '!J65="D - RETURN WITHOUT CONSUMPTION",' Base Geral '!J65="CB - CONSUMED BILLABLE")," SOLICITAÇÃO DE COLETA",IF(J65="X - NOT RECEIVED","CONFIRMAR NÃO RECEBIMENTO DO CSE",IF(OR(' Base Geral '!J65="SEM DESTINAÇÃO",' Base Geral '!J65="V - LEFT ON NOTIFICATION")," DESTINAÇÃO/SOLICITAÇÃO DE COLETA",0)))</f>
        <v xml:space="preserve"> DESTINAÇÃO/SOLICITAÇÃO DE COLETA</v>
      </c>
      <c r="I65" s="49"/>
      <c r="J65" s="2" t="s">
        <v>56</v>
      </c>
      <c r="K65" s="2"/>
      <c r="L65" s="2" t="s">
        <v>6</v>
      </c>
      <c r="M65" s="2"/>
      <c r="N65" s="2" t="s">
        <v>4</v>
      </c>
      <c r="O65" s="2" t="s">
        <v>122</v>
      </c>
      <c r="P65" s="2" t="s">
        <v>137</v>
      </c>
      <c r="Q65" s="2">
        <v>10309447</v>
      </c>
      <c r="R65" s="15">
        <f>VLOOKUP(Tabela1[[#This Row],[Material]],'R$_ Ferramentas'!A:B,2,0)</f>
        <v>365.6</v>
      </c>
      <c r="S65" s="50" t="s">
        <v>50</v>
      </c>
      <c r="T65" s="50" t="s">
        <v>50</v>
      </c>
      <c r="U65" s="2" t="s">
        <v>756</v>
      </c>
      <c r="V65" s="2">
        <v>198253</v>
      </c>
      <c r="W65" s="49">
        <v>44049</v>
      </c>
      <c r="X65" s="40">
        <f>Tabela1[[#Headers],[01/09/2020]]-Tabela1[[#This Row],[Data NF Cliente]]</f>
        <v>26</v>
      </c>
      <c r="Y65" s="12" t="str">
        <f>_xlfn.IFS(X65&lt;=10,"1. 1 a 10 dias",X65&lt;=20,"2. 11 a 20 dias",X65&lt;=30,"3. 21 a 30 dias",X65&lt;=60,"4. 31 a 60 dias",X65&gt;60,"5.&gt; 60 dias")</f>
        <v>3. 21 a 30 dias</v>
      </c>
      <c r="Z65" s="2" t="s">
        <v>53</v>
      </c>
      <c r="AA65" s="2">
        <v>0</v>
      </c>
      <c r="AB65" s="49"/>
    </row>
    <row r="66" spans="1:28" x14ac:dyDescent="0.2">
      <c r="A66" s="58" t="s">
        <v>123</v>
      </c>
      <c r="B66" s="57" t="s">
        <v>81</v>
      </c>
      <c r="C66" s="42" t="s">
        <v>14</v>
      </c>
      <c r="D66" s="34">
        <v>454976</v>
      </c>
      <c r="E66" s="48">
        <v>508200133053</v>
      </c>
      <c r="F66" s="42" t="s">
        <v>1</v>
      </c>
      <c r="G66" s="42" t="s">
        <v>2</v>
      </c>
      <c r="H66" s="40" t="str">
        <f>IF(OR(' Base Geral '!J66="D - RETURN WITHOUT CONSUMPTION",' Base Geral '!J66="CB - CONSUMED BILLABLE")," SOLICITAÇÃO DE COLETA",IF(J66="X - NOT RECEIVED","CONFIRMAR NÃO RECEBIMENTO DO CSE",IF(OR(' Base Geral '!J66="SEM DESTINAÇÃO",' Base Geral '!J66="V - LEFT ON NOTIFICATION")," DESTINAÇÃO/SOLICITAÇÃO DE COLETA",0)))</f>
        <v xml:space="preserve"> DESTINAÇÃO/SOLICITAÇÃO DE COLETA</v>
      </c>
      <c r="I66" s="49"/>
      <c r="J66" s="2" t="s">
        <v>56</v>
      </c>
      <c r="K66" s="2"/>
      <c r="L66" s="2" t="s">
        <v>6</v>
      </c>
      <c r="M66" s="2"/>
      <c r="N66" s="2" t="s">
        <v>4</v>
      </c>
      <c r="O66" s="2" t="s">
        <v>122</v>
      </c>
      <c r="P66" s="2" t="s">
        <v>137</v>
      </c>
      <c r="Q66" s="2">
        <v>10309447</v>
      </c>
      <c r="R66" s="15">
        <f>VLOOKUP(Tabela1[[#This Row],[Material]],'R$_ Ferramentas'!A:B,2,0)</f>
        <v>365.6</v>
      </c>
      <c r="S66" s="50" t="s">
        <v>50</v>
      </c>
      <c r="T66" s="50" t="s">
        <v>50</v>
      </c>
      <c r="U66" s="2" t="s">
        <v>756</v>
      </c>
      <c r="V66" s="2">
        <v>198253</v>
      </c>
      <c r="W66" s="49">
        <v>44049</v>
      </c>
      <c r="X66" s="40">
        <f>Tabela1[[#Headers],[01/09/2020]]-Tabela1[[#This Row],[Data NF Cliente]]</f>
        <v>26</v>
      </c>
      <c r="Y66" s="12" t="str">
        <f>_xlfn.IFS(X66&lt;=10,"1. 1 a 10 dias",X66&lt;=20,"2. 11 a 20 dias",X66&lt;=30,"3. 21 a 30 dias",X66&lt;=60,"4. 31 a 60 dias",X66&gt;60,"5.&gt; 60 dias")</f>
        <v>3. 21 a 30 dias</v>
      </c>
      <c r="Z66" s="2" t="s">
        <v>53</v>
      </c>
      <c r="AA66" s="2">
        <v>0</v>
      </c>
      <c r="AB66" s="49"/>
    </row>
    <row r="67" spans="1:28" x14ac:dyDescent="0.2">
      <c r="A67" s="58" t="s">
        <v>123</v>
      </c>
      <c r="B67" s="57" t="s">
        <v>81</v>
      </c>
      <c r="C67" s="42" t="s">
        <v>14</v>
      </c>
      <c r="D67" s="34">
        <v>454977</v>
      </c>
      <c r="E67" s="48">
        <v>508200133053</v>
      </c>
      <c r="F67" s="42" t="s">
        <v>1</v>
      </c>
      <c r="G67" s="42" t="s">
        <v>2</v>
      </c>
      <c r="H67" s="40" t="str">
        <f>IF(OR(' Base Geral '!J67="D - RETURN WITHOUT CONSUMPTION",' Base Geral '!J67="CB - CONSUMED BILLABLE")," SOLICITAÇÃO DE COLETA",IF(J67="X - NOT RECEIVED","CONFIRMAR NÃO RECEBIMENTO DO CSE",IF(OR(' Base Geral '!J67="SEM DESTINAÇÃO",' Base Geral '!J67="V - LEFT ON NOTIFICATION")," DESTINAÇÃO/SOLICITAÇÃO DE COLETA",0)))</f>
        <v xml:space="preserve"> DESTINAÇÃO/SOLICITAÇÃO DE COLETA</v>
      </c>
      <c r="I67" s="49"/>
      <c r="J67" s="2" t="s">
        <v>56</v>
      </c>
      <c r="K67" s="2"/>
      <c r="L67" s="2" t="s">
        <v>6</v>
      </c>
      <c r="M67" s="2"/>
      <c r="N67" s="2" t="s">
        <v>4</v>
      </c>
      <c r="O67" s="2" t="s">
        <v>122</v>
      </c>
      <c r="P67" s="2" t="s">
        <v>137</v>
      </c>
      <c r="Q67" s="2">
        <v>10309447</v>
      </c>
      <c r="R67" s="15">
        <f>VLOOKUP(Tabela1[[#This Row],[Material]],'R$_ Ferramentas'!A:B,2,0)</f>
        <v>365.6</v>
      </c>
      <c r="S67" s="50" t="s">
        <v>50</v>
      </c>
      <c r="T67" s="50" t="s">
        <v>50</v>
      </c>
      <c r="U67" s="2" t="s">
        <v>756</v>
      </c>
      <c r="V67" s="2">
        <v>198253</v>
      </c>
      <c r="W67" s="49">
        <v>44049</v>
      </c>
      <c r="X67" s="40">
        <f>Tabela1[[#Headers],[01/09/2020]]-Tabela1[[#This Row],[Data NF Cliente]]</f>
        <v>26</v>
      </c>
      <c r="Y67" s="12" t="str">
        <f>_xlfn.IFS(X67&lt;=10,"1. 1 a 10 dias",X67&lt;=20,"2. 11 a 20 dias",X67&lt;=30,"3. 21 a 30 dias",X67&lt;=60,"4. 31 a 60 dias",X67&gt;60,"5.&gt; 60 dias")</f>
        <v>3. 21 a 30 dias</v>
      </c>
      <c r="Z67" s="2" t="s">
        <v>53</v>
      </c>
      <c r="AA67" s="2">
        <v>0</v>
      </c>
      <c r="AB67" s="49"/>
    </row>
    <row r="68" spans="1:28" x14ac:dyDescent="0.2">
      <c r="A68" s="58" t="s">
        <v>123</v>
      </c>
      <c r="B68" s="57" t="s">
        <v>81</v>
      </c>
      <c r="C68" s="42" t="s">
        <v>14</v>
      </c>
      <c r="D68" s="34">
        <v>454978</v>
      </c>
      <c r="E68" s="48">
        <v>508200133053</v>
      </c>
      <c r="F68" s="42" t="s">
        <v>1</v>
      </c>
      <c r="G68" s="42" t="s">
        <v>2</v>
      </c>
      <c r="H68" s="40" t="str">
        <f>IF(OR(' Base Geral '!J68="D - RETURN WITHOUT CONSUMPTION",' Base Geral '!J68="CB - CONSUMED BILLABLE")," SOLICITAÇÃO DE COLETA",IF(J68="X - NOT RECEIVED","CONFIRMAR NÃO RECEBIMENTO DO CSE",IF(OR(' Base Geral '!J68="SEM DESTINAÇÃO",' Base Geral '!J68="V - LEFT ON NOTIFICATION")," DESTINAÇÃO/SOLICITAÇÃO DE COLETA",0)))</f>
        <v xml:space="preserve"> DESTINAÇÃO/SOLICITAÇÃO DE COLETA</v>
      </c>
      <c r="I68" s="49"/>
      <c r="J68" s="2" t="s">
        <v>56</v>
      </c>
      <c r="K68" s="2"/>
      <c r="L68" s="2" t="s">
        <v>6</v>
      </c>
      <c r="M68" s="2"/>
      <c r="N68" s="2" t="s">
        <v>4</v>
      </c>
      <c r="O68" s="2" t="s">
        <v>122</v>
      </c>
      <c r="P68" s="2" t="s">
        <v>137</v>
      </c>
      <c r="Q68" s="2">
        <v>10309447</v>
      </c>
      <c r="R68" s="15">
        <f>VLOOKUP(Tabela1[[#This Row],[Material]],'R$_ Ferramentas'!A:B,2,0)</f>
        <v>365.6</v>
      </c>
      <c r="S68" s="50" t="s">
        <v>50</v>
      </c>
      <c r="T68" s="50" t="s">
        <v>50</v>
      </c>
      <c r="U68" s="2" t="s">
        <v>756</v>
      </c>
      <c r="V68" s="2">
        <v>198253</v>
      </c>
      <c r="W68" s="49">
        <v>44049</v>
      </c>
      <c r="X68" s="40">
        <f>Tabela1[[#Headers],[01/09/2020]]-Tabela1[[#This Row],[Data NF Cliente]]</f>
        <v>26</v>
      </c>
      <c r="Y68" s="12" t="str">
        <f>_xlfn.IFS(X68&lt;=10,"1. 1 a 10 dias",X68&lt;=20,"2. 11 a 20 dias",X68&lt;=30,"3. 21 a 30 dias",X68&lt;=60,"4. 31 a 60 dias",X68&gt;60,"5.&gt; 60 dias")</f>
        <v>3. 21 a 30 dias</v>
      </c>
      <c r="Z68" s="2" t="s">
        <v>53</v>
      </c>
      <c r="AA68" s="2">
        <v>0</v>
      </c>
      <c r="AB68" s="49"/>
    </row>
    <row r="69" spans="1:28" x14ac:dyDescent="0.2">
      <c r="A69" s="58" t="s">
        <v>123</v>
      </c>
      <c r="B69" s="57" t="s">
        <v>81</v>
      </c>
      <c r="C69" s="42" t="s">
        <v>14</v>
      </c>
      <c r="D69" s="34">
        <v>454979</v>
      </c>
      <c r="E69" s="48">
        <v>508200133053</v>
      </c>
      <c r="F69" s="42" t="s">
        <v>1</v>
      </c>
      <c r="G69" s="42" t="s">
        <v>2</v>
      </c>
      <c r="H69" s="40" t="str">
        <f>IF(OR(' Base Geral '!J69="D - RETURN WITHOUT CONSUMPTION",' Base Geral '!J69="CB - CONSUMED BILLABLE")," SOLICITAÇÃO DE COLETA",IF(J69="X - NOT RECEIVED","CONFIRMAR NÃO RECEBIMENTO DO CSE",IF(OR(' Base Geral '!J69="SEM DESTINAÇÃO",' Base Geral '!J69="V - LEFT ON NOTIFICATION")," DESTINAÇÃO/SOLICITAÇÃO DE COLETA",0)))</f>
        <v xml:space="preserve"> DESTINAÇÃO/SOLICITAÇÃO DE COLETA</v>
      </c>
      <c r="I69" s="49"/>
      <c r="J69" s="2" t="s">
        <v>56</v>
      </c>
      <c r="K69" s="2"/>
      <c r="L69" s="2" t="s">
        <v>6</v>
      </c>
      <c r="M69" s="2"/>
      <c r="N69" s="2" t="s">
        <v>4</v>
      </c>
      <c r="O69" s="2" t="s">
        <v>122</v>
      </c>
      <c r="P69" s="2" t="s">
        <v>137</v>
      </c>
      <c r="Q69" s="2">
        <v>10315961</v>
      </c>
      <c r="R69" s="15">
        <f>VLOOKUP(Tabela1[[#This Row],[Material]],'R$_ Ferramentas'!A:B,2,0)</f>
        <v>145.99</v>
      </c>
      <c r="S69" s="50" t="s">
        <v>50</v>
      </c>
      <c r="T69" s="50" t="s">
        <v>50</v>
      </c>
      <c r="U69" s="2" t="s">
        <v>525</v>
      </c>
      <c r="V69" s="2">
        <v>198253</v>
      </c>
      <c r="W69" s="49">
        <v>44049</v>
      </c>
      <c r="X69" s="40">
        <f>Tabela1[[#Headers],[01/09/2020]]-Tabela1[[#This Row],[Data NF Cliente]]</f>
        <v>26</v>
      </c>
      <c r="Y69" s="12" t="str">
        <f>_xlfn.IFS(X69&lt;=10,"1. 1 a 10 dias",X69&lt;=20,"2. 11 a 20 dias",X69&lt;=30,"3. 21 a 30 dias",X69&lt;=60,"4. 31 a 60 dias",X69&gt;60,"5.&gt; 60 dias")</f>
        <v>3. 21 a 30 dias</v>
      </c>
      <c r="Z69" s="2" t="s">
        <v>53</v>
      </c>
      <c r="AA69" s="2">
        <v>0</v>
      </c>
      <c r="AB69" s="49"/>
    </row>
    <row r="70" spans="1:28" x14ac:dyDescent="0.2">
      <c r="A70" s="58" t="s">
        <v>123</v>
      </c>
      <c r="B70" s="57" t="s">
        <v>81</v>
      </c>
      <c r="C70" s="42" t="s">
        <v>14</v>
      </c>
      <c r="D70" s="34">
        <v>454980</v>
      </c>
      <c r="E70" s="48">
        <v>508200133053</v>
      </c>
      <c r="F70" s="42" t="s">
        <v>1</v>
      </c>
      <c r="G70" s="42" t="s">
        <v>2</v>
      </c>
      <c r="H70" s="40" t="str">
        <f>IF(OR(' Base Geral '!J70="D - RETURN WITHOUT CONSUMPTION",' Base Geral '!J70="CB - CONSUMED BILLABLE")," SOLICITAÇÃO DE COLETA",IF(J70="X - NOT RECEIVED","CONFIRMAR NÃO RECEBIMENTO DO CSE",IF(OR(' Base Geral '!J70="SEM DESTINAÇÃO",' Base Geral '!J70="V - LEFT ON NOTIFICATION")," DESTINAÇÃO/SOLICITAÇÃO DE COLETA",0)))</f>
        <v xml:space="preserve"> DESTINAÇÃO/SOLICITAÇÃO DE COLETA</v>
      </c>
      <c r="I70" s="49"/>
      <c r="J70" s="2" t="s">
        <v>56</v>
      </c>
      <c r="K70" s="2"/>
      <c r="L70" s="2" t="s">
        <v>6</v>
      </c>
      <c r="M70" s="2"/>
      <c r="N70" s="2" t="s">
        <v>4</v>
      </c>
      <c r="O70" s="2" t="s">
        <v>122</v>
      </c>
      <c r="P70" s="2" t="s">
        <v>137</v>
      </c>
      <c r="Q70" s="2">
        <v>10315961</v>
      </c>
      <c r="R70" s="15">
        <f>VLOOKUP(Tabela1[[#This Row],[Material]],'R$_ Ferramentas'!A:B,2,0)</f>
        <v>145.99</v>
      </c>
      <c r="S70" s="50" t="s">
        <v>50</v>
      </c>
      <c r="T70" s="50" t="s">
        <v>50</v>
      </c>
      <c r="U70" s="2" t="s">
        <v>525</v>
      </c>
      <c r="V70" s="2">
        <v>198253</v>
      </c>
      <c r="W70" s="49">
        <v>44049</v>
      </c>
      <c r="X70" s="40">
        <f>Tabela1[[#Headers],[01/09/2020]]-Tabela1[[#This Row],[Data NF Cliente]]</f>
        <v>26</v>
      </c>
      <c r="Y70" s="12" t="str">
        <f>_xlfn.IFS(X70&lt;=10,"1. 1 a 10 dias",X70&lt;=20,"2. 11 a 20 dias",X70&lt;=30,"3. 21 a 30 dias",X70&lt;=60,"4. 31 a 60 dias",X70&gt;60,"5.&gt; 60 dias")</f>
        <v>3. 21 a 30 dias</v>
      </c>
      <c r="Z70" s="2" t="s">
        <v>53</v>
      </c>
      <c r="AA70" s="2">
        <v>0</v>
      </c>
      <c r="AB70" s="49"/>
    </row>
    <row r="71" spans="1:28" x14ac:dyDescent="0.2">
      <c r="A71" s="58" t="s">
        <v>123</v>
      </c>
      <c r="B71" s="57" t="s">
        <v>81</v>
      </c>
      <c r="C71" s="42" t="s">
        <v>14</v>
      </c>
      <c r="D71" s="34">
        <v>454981</v>
      </c>
      <c r="E71" s="48">
        <v>508200133053</v>
      </c>
      <c r="F71" s="42" t="s">
        <v>1</v>
      </c>
      <c r="G71" s="42" t="s">
        <v>2</v>
      </c>
      <c r="H71" s="40" t="str">
        <f>IF(OR(' Base Geral '!J71="D - RETURN WITHOUT CONSUMPTION",' Base Geral '!J71="CB - CONSUMED BILLABLE")," SOLICITAÇÃO DE COLETA",IF(J71="X - NOT RECEIVED","CONFIRMAR NÃO RECEBIMENTO DO CSE",IF(OR(' Base Geral '!J71="SEM DESTINAÇÃO",' Base Geral '!J71="V - LEFT ON NOTIFICATION")," DESTINAÇÃO/SOLICITAÇÃO DE COLETA",0)))</f>
        <v xml:space="preserve"> DESTINAÇÃO/SOLICITAÇÃO DE COLETA</v>
      </c>
      <c r="I71" s="49"/>
      <c r="J71" s="2" t="s">
        <v>56</v>
      </c>
      <c r="K71" s="2"/>
      <c r="L71" s="2" t="s">
        <v>6</v>
      </c>
      <c r="M71" s="2"/>
      <c r="N71" s="2" t="s">
        <v>4</v>
      </c>
      <c r="O71" s="2" t="s">
        <v>122</v>
      </c>
      <c r="P71" s="2" t="s">
        <v>137</v>
      </c>
      <c r="Q71" s="2">
        <v>10311297</v>
      </c>
      <c r="R71" s="15">
        <f>VLOOKUP(Tabela1[[#This Row],[Material]],'R$_ Ferramentas'!A:B,2,0)</f>
        <v>199.72</v>
      </c>
      <c r="S71" s="50" t="s">
        <v>50</v>
      </c>
      <c r="T71" s="50" t="s">
        <v>50</v>
      </c>
      <c r="U71" s="2" t="s">
        <v>757</v>
      </c>
      <c r="V71" s="2">
        <v>198253</v>
      </c>
      <c r="W71" s="49">
        <v>44049</v>
      </c>
      <c r="X71" s="40">
        <f>Tabela1[[#Headers],[01/09/2020]]-Tabela1[[#This Row],[Data NF Cliente]]</f>
        <v>26</v>
      </c>
      <c r="Y71" s="12" t="str">
        <f>_xlfn.IFS(X71&lt;=10,"1. 1 a 10 dias",X71&lt;=20,"2. 11 a 20 dias",X71&lt;=30,"3. 21 a 30 dias",X71&lt;=60,"4. 31 a 60 dias",X71&gt;60,"5.&gt; 60 dias")</f>
        <v>3. 21 a 30 dias</v>
      </c>
      <c r="Z71" s="2" t="s">
        <v>53</v>
      </c>
      <c r="AA71" s="2">
        <v>0</v>
      </c>
      <c r="AB71" s="49"/>
    </row>
    <row r="72" spans="1:28" x14ac:dyDescent="0.2">
      <c r="A72" s="58" t="s">
        <v>123</v>
      </c>
      <c r="B72" s="57" t="s">
        <v>81</v>
      </c>
      <c r="C72" s="42" t="s">
        <v>14</v>
      </c>
      <c r="D72" s="34">
        <v>454982</v>
      </c>
      <c r="E72" s="48">
        <v>508200133053</v>
      </c>
      <c r="F72" s="42" t="s">
        <v>1</v>
      </c>
      <c r="G72" s="42" t="s">
        <v>2</v>
      </c>
      <c r="H72" s="40" t="str">
        <f>IF(OR(' Base Geral '!J72="D - RETURN WITHOUT CONSUMPTION",' Base Geral '!J72="CB - CONSUMED BILLABLE")," SOLICITAÇÃO DE COLETA",IF(J72="X - NOT RECEIVED","CONFIRMAR NÃO RECEBIMENTO DO CSE",IF(OR(' Base Geral '!J72="SEM DESTINAÇÃO",' Base Geral '!J72="V - LEFT ON NOTIFICATION")," DESTINAÇÃO/SOLICITAÇÃO DE COLETA",0)))</f>
        <v xml:space="preserve"> DESTINAÇÃO/SOLICITAÇÃO DE COLETA</v>
      </c>
      <c r="I72" s="49"/>
      <c r="J72" s="2" t="s">
        <v>56</v>
      </c>
      <c r="K72" s="2"/>
      <c r="L72" s="2" t="s">
        <v>6</v>
      </c>
      <c r="M72" s="2"/>
      <c r="N72" s="2" t="s">
        <v>4</v>
      </c>
      <c r="O72" s="2" t="s">
        <v>122</v>
      </c>
      <c r="P72" s="2" t="s">
        <v>137</v>
      </c>
      <c r="Q72" s="2">
        <v>10309729</v>
      </c>
      <c r="R72" s="15">
        <f>VLOOKUP(Tabela1[[#This Row],[Material]],'R$_ Ferramentas'!A:B,2,0)</f>
        <v>397.37</v>
      </c>
      <c r="S72" s="50" t="s">
        <v>50</v>
      </c>
      <c r="T72" s="50" t="s">
        <v>50</v>
      </c>
      <c r="U72" s="2" t="s">
        <v>758</v>
      </c>
      <c r="V72" s="2">
        <v>198253</v>
      </c>
      <c r="W72" s="49">
        <v>44049</v>
      </c>
      <c r="X72" s="40">
        <f>Tabela1[[#Headers],[01/09/2020]]-Tabela1[[#This Row],[Data NF Cliente]]</f>
        <v>26</v>
      </c>
      <c r="Y72" s="12" t="str">
        <f>_xlfn.IFS(X72&lt;=10,"1. 1 a 10 dias",X72&lt;=20,"2. 11 a 20 dias",X72&lt;=30,"3. 21 a 30 dias",X72&lt;=60,"4. 31 a 60 dias",X72&gt;60,"5.&gt; 60 dias")</f>
        <v>3. 21 a 30 dias</v>
      </c>
      <c r="Z72" s="2" t="s">
        <v>53</v>
      </c>
      <c r="AA72" s="2">
        <v>0</v>
      </c>
      <c r="AB72" s="49"/>
    </row>
    <row r="73" spans="1:28" x14ac:dyDescent="0.2">
      <c r="A73" s="58" t="s">
        <v>123</v>
      </c>
      <c r="B73" s="57" t="s">
        <v>81</v>
      </c>
      <c r="C73" s="42" t="s">
        <v>14</v>
      </c>
      <c r="D73" s="34">
        <v>454983</v>
      </c>
      <c r="E73" s="48">
        <v>508200133053</v>
      </c>
      <c r="F73" s="42" t="s">
        <v>1</v>
      </c>
      <c r="G73" s="42" t="s">
        <v>2</v>
      </c>
      <c r="H73" s="40" t="str">
        <f>IF(OR(' Base Geral '!J73="D - RETURN WITHOUT CONSUMPTION",' Base Geral '!J73="CB - CONSUMED BILLABLE")," SOLICITAÇÃO DE COLETA",IF(J73="X - NOT RECEIVED","CONFIRMAR NÃO RECEBIMENTO DO CSE",IF(OR(' Base Geral '!J73="SEM DESTINAÇÃO",' Base Geral '!J73="V - LEFT ON NOTIFICATION")," DESTINAÇÃO/SOLICITAÇÃO DE COLETA",0)))</f>
        <v xml:space="preserve"> DESTINAÇÃO/SOLICITAÇÃO DE COLETA</v>
      </c>
      <c r="I73" s="49"/>
      <c r="J73" s="2" t="s">
        <v>56</v>
      </c>
      <c r="K73" s="2"/>
      <c r="L73" s="2" t="s">
        <v>6</v>
      </c>
      <c r="M73" s="2"/>
      <c r="N73" s="2" t="s">
        <v>4</v>
      </c>
      <c r="O73" s="2" t="s">
        <v>122</v>
      </c>
      <c r="P73" s="2" t="s">
        <v>137</v>
      </c>
      <c r="Q73" s="2">
        <v>10309729</v>
      </c>
      <c r="R73" s="15">
        <f>VLOOKUP(Tabela1[[#This Row],[Material]],'R$_ Ferramentas'!A:B,2,0)</f>
        <v>397.37</v>
      </c>
      <c r="S73" s="50" t="s">
        <v>50</v>
      </c>
      <c r="T73" s="50" t="s">
        <v>50</v>
      </c>
      <c r="U73" s="2" t="s">
        <v>758</v>
      </c>
      <c r="V73" s="2">
        <v>198253</v>
      </c>
      <c r="W73" s="49">
        <v>44049</v>
      </c>
      <c r="X73" s="40">
        <f>Tabela1[[#Headers],[01/09/2020]]-Tabela1[[#This Row],[Data NF Cliente]]</f>
        <v>26</v>
      </c>
      <c r="Y73" s="12" t="str">
        <f>_xlfn.IFS(X73&lt;=10,"1. 1 a 10 dias",X73&lt;=20,"2. 11 a 20 dias",X73&lt;=30,"3. 21 a 30 dias",X73&lt;=60,"4. 31 a 60 dias",X73&gt;60,"5.&gt; 60 dias")</f>
        <v>3. 21 a 30 dias</v>
      </c>
      <c r="Z73" s="2" t="s">
        <v>53</v>
      </c>
      <c r="AA73" s="2">
        <v>0</v>
      </c>
      <c r="AB73" s="49"/>
    </row>
    <row r="74" spans="1:28" x14ac:dyDescent="0.2">
      <c r="A74" s="42" t="s">
        <v>14</v>
      </c>
      <c r="B74" s="57" t="s">
        <v>81</v>
      </c>
      <c r="C74" s="42" t="s">
        <v>14</v>
      </c>
      <c r="D74" s="34">
        <v>455351</v>
      </c>
      <c r="E74" s="48">
        <v>508200132062</v>
      </c>
      <c r="F74" s="42" t="s">
        <v>1</v>
      </c>
      <c r="G74" s="42" t="s">
        <v>2</v>
      </c>
      <c r="H74" s="40" t="str">
        <f>IF(OR(' Base Geral '!J74="D - RETURN WITHOUT CONSUMPTION",' Base Geral '!J74="CB - CONSUMED BILLABLE")," SOLICITAÇÃO DE COLETA",IF(J74="X - NOT RECEIVED","CONFIRMAR NÃO RECEBIMENTO DO CSE",IF(OR(' Base Geral '!J74="SEM DESTINAÇÃO",' Base Geral '!J74="V - LEFT ON NOTIFICATION")," DESTINAÇÃO/SOLICITAÇÃO DE COLETA",0)))</f>
        <v xml:space="preserve"> SOLICITAÇÃO DE COLETA</v>
      </c>
      <c r="I74" s="49">
        <v>44070</v>
      </c>
      <c r="J74" s="2" t="s">
        <v>12</v>
      </c>
      <c r="K74" s="2"/>
      <c r="L74" s="2" t="s">
        <v>3</v>
      </c>
      <c r="M74" s="2"/>
      <c r="N74" s="2" t="s">
        <v>4</v>
      </c>
      <c r="O74" s="2" t="s">
        <v>231</v>
      </c>
      <c r="P74" s="2" t="s">
        <v>270</v>
      </c>
      <c r="Q74" s="2">
        <v>10454983</v>
      </c>
      <c r="R74" s="15">
        <f>VLOOKUP(Tabela1[[#This Row],[Material]],'R$_ Ferramentas'!A:B,2,0)</f>
        <v>5198.13</v>
      </c>
      <c r="S74" s="50" t="s">
        <v>50</v>
      </c>
      <c r="T74" s="50" t="s">
        <v>85</v>
      </c>
      <c r="U74" s="2" t="s">
        <v>515</v>
      </c>
      <c r="V74" s="2">
        <v>198258</v>
      </c>
      <c r="W74" s="49">
        <v>44049</v>
      </c>
      <c r="X74" s="40">
        <f>Tabela1[[#Headers],[01/09/2020]]-Tabela1[[#This Row],[Data NF Cliente]]</f>
        <v>26</v>
      </c>
      <c r="Y74" s="12" t="str">
        <f>_xlfn.IFS(X74&lt;=10,"1. 1 a 10 dias",X74&lt;=20,"2. 11 a 20 dias",X74&lt;=30,"3. 21 a 30 dias",X74&lt;=60,"4. 31 a 60 dias",X74&gt;60,"5.&gt; 60 dias")</f>
        <v>3. 21 a 30 dias</v>
      </c>
      <c r="Z74" s="2" t="s">
        <v>53</v>
      </c>
      <c r="AA74" s="2">
        <v>132653</v>
      </c>
      <c r="AB74" s="49">
        <v>44074</v>
      </c>
    </row>
    <row r="75" spans="1:28" x14ac:dyDescent="0.2">
      <c r="A75" s="42" t="s">
        <v>7</v>
      </c>
      <c r="B75" s="57" t="s">
        <v>82</v>
      </c>
      <c r="C75" s="42" t="s">
        <v>7</v>
      </c>
      <c r="D75" s="34">
        <v>459557</v>
      </c>
      <c r="E75" s="48">
        <v>508100562680</v>
      </c>
      <c r="F75" s="42" t="s">
        <v>8</v>
      </c>
      <c r="G75" s="42" t="s">
        <v>9</v>
      </c>
      <c r="H75" s="40" t="str">
        <f>IF(OR(' Base Geral '!J75="D - RETURN WITHOUT CONSUMPTION",' Base Geral '!J75="CB - CONSUMED BILLABLE")," SOLICITAÇÃO DE COLETA",IF(J75="X - NOT RECEIVED","CONFIRMAR NÃO RECEBIMENTO DO CSE",IF(OR(' Base Geral '!J75="SEM DESTINAÇÃO",' Base Geral '!J75="V - LEFT ON NOTIFICATION")," DESTINAÇÃO/SOLICITAÇÃO DE COLETA",0)))</f>
        <v xml:space="preserve"> DESTINAÇÃO/SOLICITAÇÃO DE COLETA</v>
      </c>
      <c r="I75" s="49"/>
      <c r="J75" s="2" t="s">
        <v>56</v>
      </c>
      <c r="K75" s="2" t="s">
        <v>50</v>
      </c>
      <c r="L75" s="2" t="s">
        <v>6</v>
      </c>
      <c r="M75" s="2"/>
      <c r="N75" s="2"/>
      <c r="O75" s="2" t="s">
        <v>260</v>
      </c>
      <c r="P75" s="2" t="s">
        <v>261</v>
      </c>
      <c r="Q75" s="2">
        <v>11061881</v>
      </c>
      <c r="R75" s="15">
        <f>VLOOKUP(Tabela1[[#This Row],[Material]],'R$_ Ferramentas'!A:B,2,0)</f>
        <v>722.99</v>
      </c>
      <c r="S75" s="50" t="s">
        <v>50</v>
      </c>
      <c r="T75" s="50" t="s">
        <v>50</v>
      </c>
      <c r="U75" s="2" t="s">
        <v>765</v>
      </c>
      <c r="V75" s="2">
        <v>94021</v>
      </c>
      <c r="W75" s="49">
        <v>44049</v>
      </c>
      <c r="X75" s="40">
        <f>Tabela1[[#Headers],[01/09/2020]]-Tabela1[[#This Row],[Data NF Cliente]]</f>
        <v>26</v>
      </c>
      <c r="Y75" s="12" t="str">
        <f>_xlfn.IFS(X75&lt;=10,"1. 1 a 10 dias",X75&lt;=20,"2. 11 a 20 dias",X75&lt;=30,"3. 21 a 30 dias",X75&lt;=60,"4. 31 a 60 dias",X75&gt;60,"5.&gt; 60 dias")</f>
        <v>3. 21 a 30 dias</v>
      </c>
      <c r="Z75" s="2" t="s">
        <v>5</v>
      </c>
      <c r="AA75" s="2">
        <v>0</v>
      </c>
      <c r="AB75" s="49"/>
    </row>
    <row r="76" spans="1:28" x14ac:dyDescent="0.2">
      <c r="A76" s="42" t="s">
        <v>14</v>
      </c>
      <c r="B76" s="57" t="s">
        <v>82</v>
      </c>
      <c r="C76" s="42" t="s">
        <v>14</v>
      </c>
      <c r="D76" s="34">
        <v>462667</v>
      </c>
      <c r="E76" s="48">
        <v>508100557502</v>
      </c>
      <c r="F76" s="42" t="s">
        <v>1</v>
      </c>
      <c r="G76" s="42" t="s">
        <v>2</v>
      </c>
      <c r="H76" s="40" t="str">
        <f>IF(OR(' Base Geral '!J76="D - RETURN WITHOUT CONSUMPTION",' Base Geral '!J76="CB - CONSUMED BILLABLE")," SOLICITAÇÃO DE COLETA",IF(J76="X - NOT RECEIVED","CONFIRMAR NÃO RECEBIMENTO DO CSE",IF(OR(' Base Geral '!J76="SEM DESTINAÇÃO",' Base Geral '!J76="V - LEFT ON NOTIFICATION")," DESTINAÇÃO/SOLICITAÇÃO DE COLETA",0)))</f>
        <v xml:space="preserve"> SOLICITAÇÃO DE COLETA</v>
      </c>
      <c r="I76" s="49">
        <v>44053</v>
      </c>
      <c r="J76" s="2" t="s">
        <v>13</v>
      </c>
      <c r="K76" s="2"/>
      <c r="L76" s="2" t="s">
        <v>6</v>
      </c>
      <c r="M76" s="2"/>
      <c r="N76" s="2" t="s">
        <v>4</v>
      </c>
      <c r="O76" s="2" t="s">
        <v>235</v>
      </c>
      <c r="P76" s="2" t="s">
        <v>101</v>
      </c>
      <c r="Q76" s="2">
        <v>10793893</v>
      </c>
      <c r="R76" s="15">
        <f>VLOOKUP(Tabela1[[#This Row],[Material]],'R$_ Ferramentas'!A:B,2,0)</f>
        <v>362.91</v>
      </c>
      <c r="S76" s="50" t="s">
        <v>50</v>
      </c>
      <c r="T76" s="50" t="s">
        <v>50</v>
      </c>
      <c r="U76" s="2" t="s">
        <v>290</v>
      </c>
      <c r="V76" s="2">
        <v>198269</v>
      </c>
      <c r="W76" s="49">
        <v>44049</v>
      </c>
      <c r="X76" s="40">
        <f>Tabela1[[#Headers],[01/09/2020]]-Tabela1[[#This Row],[Data NF Cliente]]</f>
        <v>26</v>
      </c>
      <c r="Y76" s="12" t="str">
        <f>_xlfn.IFS(X76&lt;=10,"1. 1 a 10 dias",X76&lt;=20,"2. 11 a 20 dias",X76&lt;=30,"3. 21 a 30 dias",X76&lt;=60,"4. 31 a 60 dias",X76&gt;60,"5.&gt; 60 dias")</f>
        <v>3. 21 a 30 dias</v>
      </c>
      <c r="Z76" s="2" t="s">
        <v>53</v>
      </c>
      <c r="AA76" s="2">
        <v>0</v>
      </c>
      <c r="AB76" s="49"/>
    </row>
    <row r="77" spans="1:28" x14ac:dyDescent="0.2">
      <c r="A77" s="42" t="s">
        <v>7</v>
      </c>
      <c r="B77" s="57" t="s">
        <v>82</v>
      </c>
      <c r="C77" s="42" t="s">
        <v>7</v>
      </c>
      <c r="D77" s="34">
        <v>463126</v>
      </c>
      <c r="E77" s="48">
        <v>508100561235</v>
      </c>
      <c r="F77" s="42" t="s">
        <v>8</v>
      </c>
      <c r="G77" s="42" t="s">
        <v>9</v>
      </c>
      <c r="H77" s="40" t="str">
        <f>IF(OR(' Base Geral '!J77="D - RETURN WITHOUT CONSUMPTION",' Base Geral '!J77="CB - CONSUMED BILLABLE")," SOLICITAÇÃO DE COLETA",IF(J77="X - NOT RECEIVED","CONFIRMAR NÃO RECEBIMENTO DO CSE",IF(OR(' Base Geral '!J77="SEM DESTINAÇÃO",' Base Geral '!J77="V - LEFT ON NOTIFICATION")," DESTINAÇÃO/SOLICITAÇÃO DE COLETA",0)))</f>
        <v xml:space="preserve"> DESTINAÇÃO/SOLICITAÇÃO DE COLETA</v>
      </c>
      <c r="I77" s="49">
        <v>44064</v>
      </c>
      <c r="J77" s="2" t="s">
        <v>55</v>
      </c>
      <c r="K77" s="2" t="s">
        <v>50</v>
      </c>
      <c r="L77" s="22" t="s">
        <v>6</v>
      </c>
      <c r="M77" s="2"/>
      <c r="N77" s="2"/>
      <c r="O77" s="2" t="s">
        <v>197</v>
      </c>
      <c r="P77" s="2" t="s">
        <v>233</v>
      </c>
      <c r="Q77" s="2">
        <v>11362318</v>
      </c>
      <c r="R77" s="15">
        <f>VLOOKUP(Tabela1[[#This Row],[Material]],'R$_ Ferramentas'!A:B,2,0)</f>
        <v>0.01</v>
      </c>
      <c r="S77" s="50" t="s">
        <v>50</v>
      </c>
      <c r="T77" s="50" t="s">
        <v>50</v>
      </c>
      <c r="U77" s="2" t="s">
        <v>804</v>
      </c>
      <c r="V77" s="2">
        <v>94017</v>
      </c>
      <c r="W77" s="49">
        <v>44049</v>
      </c>
      <c r="X77" s="40">
        <f>Tabela1[[#Headers],[01/09/2020]]-Tabela1[[#This Row],[Data NF Cliente]]</f>
        <v>26</v>
      </c>
      <c r="Y77" s="12" t="str">
        <f>_xlfn.IFS(X77&lt;=10,"1. 1 a 10 dias",X77&lt;=20,"2. 11 a 20 dias",X77&lt;=30,"3. 21 a 30 dias",X77&lt;=60,"4. 31 a 60 dias",X77&gt;60,"5.&gt; 60 dias")</f>
        <v>3. 21 a 30 dias</v>
      </c>
      <c r="Z77" s="2" t="s">
        <v>295</v>
      </c>
      <c r="AA77" s="2">
        <v>26919</v>
      </c>
      <c r="AB77" s="49">
        <v>44074</v>
      </c>
    </row>
    <row r="78" spans="1:28" x14ac:dyDescent="0.2">
      <c r="A78" s="42" t="s">
        <v>11</v>
      </c>
      <c r="B78" s="57" t="s">
        <v>82</v>
      </c>
      <c r="C78" s="42" t="s">
        <v>11</v>
      </c>
      <c r="D78" s="34">
        <v>463609</v>
      </c>
      <c r="E78" s="48">
        <v>508100568382</v>
      </c>
      <c r="F78" s="42" t="s">
        <v>1</v>
      </c>
      <c r="G78" s="42" t="s">
        <v>2</v>
      </c>
      <c r="H78" s="40" t="str">
        <f>IF(OR(' Base Geral '!J78="D - RETURN WITHOUT CONSUMPTION",' Base Geral '!J78="CB - CONSUMED BILLABLE")," SOLICITAÇÃO DE COLETA",IF(J78="X - NOT RECEIVED","CONFIRMAR NÃO RECEBIMENTO DO CSE",IF(OR(' Base Geral '!J78="SEM DESTINAÇÃO",' Base Geral '!J78="V - LEFT ON NOTIFICATION")," DESTINAÇÃO/SOLICITAÇÃO DE COLETA",0)))</f>
        <v xml:space="preserve"> SOLICITAÇÃO DE COLETA</v>
      </c>
      <c r="I78" s="49">
        <v>44057</v>
      </c>
      <c r="J78" s="2" t="s">
        <v>13</v>
      </c>
      <c r="K78" s="2"/>
      <c r="L78" s="2" t="s">
        <v>3</v>
      </c>
      <c r="M78" s="2"/>
      <c r="N78" s="2" t="s">
        <v>4</v>
      </c>
      <c r="O78" s="2" t="s">
        <v>119</v>
      </c>
      <c r="P78" s="2" t="s">
        <v>113</v>
      </c>
      <c r="Q78" s="2">
        <v>7462380</v>
      </c>
      <c r="R78" s="15">
        <f>VLOOKUP(Tabela1[[#This Row],[Material]],'R$_ Ferramentas'!A:B,2,0)</f>
        <v>5744.73</v>
      </c>
      <c r="S78" s="50" t="s">
        <v>50</v>
      </c>
      <c r="T78" s="50" t="s">
        <v>85</v>
      </c>
      <c r="U78" s="2" t="s">
        <v>810</v>
      </c>
      <c r="V78" s="2">
        <v>198361</v>
      </c>
      <c r="W78" s="49">
        <v>44050</v>
      </c>
      <c r="X78" s="40">
        <f>Tabela1[[#Headers],[01/09/2020]]-Tabela1[[#This Row],[Data NF Cliente]]</f>
        <v>25</v>
      </c>
      <c r="Y78" s="12" t="str">
        <f>_xlfn.IFS(X78&lt;=10,"1. 1 a 10 dias",X78&lt;=20,"2. 11 a 20 dias",X78&lt;=30,"3. 21 a 30 dias",X78&lt;=60,"4. 31 a 60 dias",X78&gt;60,"5.&gt; 60 dias")</f>
        <v>3. 21 a 30 dias</v>
      </c>
      <c r="Z78" s="2" t="s">
        <v>299</v>
      </c>
      <c r="AA78" s="2">
        <v>0</v>
      </c>
      <c r="AB78" s="49"/>
    </row>
    <row r="79" spans="1:28" x14ac:dyDescent="0.2">
      <c r="A79" s="42" t="s">
        <v>11</v>
      </c>
      <c r="B79" s="57" t="s">
        <v>82</v>
      </c>
      <c r="C79" s="42" t="s">
        <v>11</v>
      </c>
      <c r="D79" s="34">
        <v>463612</v>
      </c>
      <c r="E79" s="48">
        <v>508100568382</v>
      </c>
      <c r="F79" s="42" t="s">
        <v>1</v>
      </c>
      <c r="G79" s="42" t="s">
        <v>2</v>
      </c>
      <c r="H79" s="40" t="str">
        <f>IF(OR(' Base Geral '!J79="D - RETURN WITHOUT CONSUMPTION",' Base Geral '!J79="CB - CONSUMED BILLABLE")," SOLICITAÇÃO DE COLETA",IF(J79="X - NOT RECEIVED","CONFIRMAR NÃO RECEBIMENTO DO CSE",IF(OR(' Base Geral '!J79="SEM DESTINAÇÃO",' Base Geral '!J79="V - LEFT ON NOTIFICATION")," DESTINAÇÃO/SOLICITAÇÃO DE COLETA",0)))</f>
        <v xml:space="preserve"> SOLICITAÇÃO DE COLETA</v>
      </c>
      <c r="I79" s="49">
        <v>44057</v>
      </c>
      <c r="J79" s="2" t="s">
        <v>13</v>
      </c>
      <c r="K79" s="2"/>
      <c r="L79" s="2" t="s">
        <v>6</v>
      </c>
      <c r="M79" s="2"/>
      <c r="N79" s="2"/>
      <c r="O79" s="2" t="s">
        <v>119</v>
      </c>
      <c r="P79" s="2" t="s">
        <v>113</v>
      </c>
      <c r="Q79" s="2">
        <v>10359210</v>
      </c>
      <c r="R79" s="15">
        <f>VLOOKUP(Tabela1[[#This Row],[Material]],'R$_ Ferramentas'!A:B,2,0)</f>
        <v>2147.7600000000002</v>
      </c>
      <c r="S79" s="50" t="s">
        <v>50</v>
      </c>
      <c r="T79" s="50" t="s">
        <v>50</v>
      </c>
      <c r="U79" s="2" t="s">
        <v>527</v>
      </c>
      <c r="V79" s="2">
        <v>198361</v>
      </c>
      <c r="W79" s="49">
        <v>44050</v>
      </c>
      <c r="X79" s="40">
        <f>Tabela1[[#Headers],[01/09/2020]]-Tabela1[[#This Row],[Data NF Cliente]]</f>
        <v>25</v>
      </c>
      <c r="Y79" s="12" t="str">
        <f>_xlfn.IFS(X79&lt;=10,"1. 1 a 10 dias",X79&lt;=20,"2. 11 a 20 dias",X79&lt;=30,"3. 21 a 30 dias",X79&lt;=60,"4. 31 a 60 dias",X79&gt;60,"5.&gt; 60 dias")</f>
        <v>3. 21 a 30 dias</v>
      </c>
      <c r="Z79" s="2" t="s">
        <v>300</v>
      </c>
      <c r="AA79" s="2">
        <v>0</v>
      </c>
      <c r="AB79" s="49"/>
    </row>
    <row r="80" spans="1:28" x14ac:dyDescent="0.2">
      <c r="A80" s="42" t="s">
        <v>0</v>
      </c>
      <c r="B80" s="57" t="s">
        <v>82</v>
      </c>
      <c r="C80" s="42" t="s">
        <v>0</v>
      </c>
      <c r="D80" s="34">
        <v>463666</v>
      </c>
      <c r="E80" s="48">
        <v>508100568316</v>
      </c>
      <c r="F80" s="42" t="s">
        <v>1</v>
      </c>
      <c r="G80" s="42" t="s">
        <v>2</v>
      </c>
      <c r="H80" s="40" t="str">
        <f>IF(OR(' Base Geral '!J80="D - RETURN WITHOUT CONSUMPTION",' Base Geral '!J80="CB - CONSUMED BILLABLE")," SOLICITAÇÃO DE COLETA",IF(J80="X - NOT RECEIVED","CONFIRMAR NÃO RECEBIMENTO DO CSE",IF(OR(' Base Geral '!J80="SEM DESTINAÇÃO",' Base Geral '!J80="V - LEFT ON NOTIFICATION")," DESTINAÇÃO/SOLICITAÇÃO DE COLETA",0)))</f>
        <v xml:space="preserve"> DESTINAÇÃO/SOLICITAÇÃO DE COLETA</v>
      </c>
      <c r="I80" s="49"/>
      <c r="J80" s="2" t="s">
        <v>56</v>
      </c>
      <c r="K80" s="2" t="s">
        <v>50</v>
      </c>
      <c r="L80" s="2" t="s">
        <v>6</v>
      </c>
      <c r="M80" s="2"/>
      <c r="N80" s="2" t="s">
        <v>4</v>
      </c>
      <c r="O80" s="2" t="s">
        <v>15</v>
      </c>
      <c r="P80" s="2" t="s">
        <v>132</v>
      </c>
      <c r="Q80" s="2">
        <v>11060845</v>
      </c>
      <c r="R80" s="15">
        <f>VLOOKUP(Tabela1[[#This Row],[Material]],'R$_ Ferramentas'!A:B,2,0)</f>
        <v>401.22</v>
      </c>
      <c r="S80" s="50" t="s">
        <v>50</v>
      </c>
      <c r="T80" s="50" t="s">
        <v>50</v>
      </c>
      <c r="U80" s="2" t="s">
        <v>358</v>
      </c>
      <c r="V80" s="2">
        <v>198375</v>
      </c>
      <c r="W80" s="49">
        <v>44050</v>
      </c>
      <c r="X80" s="40">
        <f>Tabela1[[#Headers],[01/09/2020]]-Tabela1[[#This Row],[Data NF Cliente]]</f>
        <v>25</v>
      </c>
      <c r="Y80" s="12" t="str">
        <f>_xlfn.IFS(X80&lt;=10,"1. 1 a 10 dias",X80&lt;=20,"2. 11 a 20 dias",X80&lt;=30,"3. 21 a 30 dias",X80&lt;=60,"4. 31 a 60 dias",X80&gt;60,"5.&gt; 60 dias")</f>
        <v>3. 21 a 30 dias</v>
      </c>
      <c r="Z80" s="2" t="s">
        <v>53</v>
      </c>
      <c r="AA80" s="2">
        <v>0</v>
      </c>
      <c r="AB80" s="49"/>
    </row>
    <row r="81" spans="1:28" x14ac:dyDescent="0.2">
      <c r="A81" s="42" t="s">
        <v>17</v>
      </c>
      <c r="B81" s="57" t="s">
        <v>82</v>
      </c>
      <c r="C81" s="42" t="s">
        <v>17</v>
      </c>
      <c r="D81" s="34">
        <v>463707</v>
      </c>
      <c r="E81" s="48">
        <v>508100564688</v>
      </c>
      <c r="F81" s="42" t="s">
        <v>8</v>
      </c>
      <c r="G81" s="42" t="s">
        <v>9</v>
      </c>
      <c r="H81" s="40" t="str">
        <f>IF(OR(' Base Geral '!J81="D - RETURN WITHOUT CONSUMPTION",' Base Geral '!J81="CB - CONSUMED BILLABLE")," SOLICITAÇÃO DE COLETA",IF(J81="X - NOT RECEIVED","CONFIRMAR NÃO RECEBIMENTO DO CSE",IF(OR(' Base Geral '!J81="SEM DESTINAÇÃO",' Base Geral '!J81="V - LEFT ON NOTIFICATION")," DESTINAÇÃO/SOLICITAÇÃO DE COLETA",0)))</f>
        <v xml:space="preserve"> SOLICITAÇÃO DE COLETA</v>
      </c>
      <c r="I81" s="49">
        <v>44062</v>
      </c>
      <c r="J81" s="2" t="s">
        <v>13</v>
      </c>
      <c r="K81" s="2"/>
      <c r="L81" s="2" t="s">
        <v>6</v>
      </c>
      <c r="M81" s="2"/>
      <c r="N81" s="2"/>
      <c r="O81" s="2" t="s">
        <v>192</v>
      </c>
      <c r="P81" s="2" t="s">
        <v>267</v>
      </c>
      <c r="Q81" s="2">
        <v>10523289</v>
      </c>
      <c r="R81" s="15">
        <f>VLOOKUP(Tabela1[[#This Row],[Material]],'R$_ Ferramentas'!A:B,2,0)</f>
        <v>18627.11</v>
      </c>
      <c r="S81" s="50" t="s">
        <v>50</v>
      </c>
      <c r="T81" s="50" t="s">
        <v>50</v>
      </c>
      <c r="U81" s="2" t="s">
        <v>811</v>
      </c>
      <c r="V81" s="2">
        <v>94063</v>
      </c>
      <c r="W81" s="49">
        <v>44050</v>
      </c>
      <c r="X81" s="40">
        <f>Tabela1[[#Headers],[01/09/2020]]-Tabela1[[#This Row],[Data NF Cliente]]</f>
        <v>25</v>
      </c>
      <c r="Y81" s="12" t="str">
        <f>_xlfn.IFS(X81&lt;=10,"1. 1 a 10 dias",X81&lt;=20,"2. 11 a 20 dias",X81&lt;=30,"3. 21 a 30 dias",X81&lt;=60,"4. 31 a 60 dias",X81&gt;60,"5.&gt; 60 dias")</f>
        <v>3. 21 a 30 dias</v>
      </c>
      <c r="Z81" s="2">
        <v>644182011</v>
      </c>
      <c r="AA81" s="2">
        <v>26867</v>
      </c>
      <c r="AB81" s="49">
        <v>44064</v>
      </c>
    </row>
    <row r="82" spans="1:28" x14ac:dyDescent="0.2">
      <c r="A82" s="42" t="s">
        <v>14</v>
      </c>
      <c r="B82" s="57" t="s">
        <v>81</v>
      </c>
      <c r="C82" s="42" t="s">
        <v>14</v>
      </c>
      <c r="D82" s="34">
        <v>455359</v>
      </c>
      <c r="E82" s="48">
        <v>508200132064</v>
      </c>
      <c r="F82" s="42" t="s">
        <v>1</v>
      </c>
      <c r="G82" s="42" t="s">
        <v>2</v>
      </c>
      <c r="H82" s="40" t="str">
        <f>IF(OR(' Base Geral '!J82="D - RETURN WITHOUT CONSUMPTION",' Base Geral '!J82="CB - CONSUMED BILLABLE")," SOLICITAÇÃO DE COLETA",IF(J82="X - NOT RECEIVED","CONFIRMAR NÃO RECEBIMENTO DO CSE",IF(OR(' Base Geral '!J82="SEM DESTINAÇÃO",' Base Geral '!J82="V - LEFT ON NOTIFICATION")," DESTINAÇÃO/SOLICITAÇÃO DE COLETA",0)))</f>
        <v xml:space="preserve"> SOLICITAÇÃO DE COLETA</v>
      </c>
      <c r="I82" s="49">
        <v>44061</v>
      </c>
      <c r="J82" s="2" t="s">
        <v>12</v>
      </c>
      <c r="K82" s="2"/>
      <c r="L82" s="2" t="s">
        <v>3</v>
      </c>
      <c r="M82" s="2"/>
      <c r="N82" s="2" t="s">
        <v>4</v>
      </c>
      <c r="O82" s="2" t="s">
        <v>231</v>
      </c>
      <c r="P82" s="2" t="s">
        <v>227</v>
      </c>
      <c r="Q82" s="2">
        <v>10454983</v>
      </c>
      <c r="R82" s="15">
        <f>VLOOKUP(Tabela1[[#This Row],[Material]],'R$_ Ferramentas'!A:B,2,0)</f>
        <v>5198.13</v>
      </c>
      <c r="S82" s="50" t="s">
        <v>50</v>
      </c>
      <c r="T82" s="50" t="s">
        <v>85</v>
      </c>
      <c r="U82" s="2" t="s">
        <v>515</v>
      </c>
      <c r="V82" s="2">
        <v>198619</v>
      </c>
      <c r="W82" s="49">
        <v>44053</v>
      </c>
      <c r="X82" s="40">
        <f>Tabela1[[#Headers],[01/09/2020]]-Tabela1[[#This Row],[Data NF Cliente]]</f>
        <v>22</v>
      </c>
      <c r="Y82" s="12" t="str">
        <f>_xlfn.IFS(X82&lt;=10,"1. 1 a 10 dias",X82&lt;=20,"2. 11 a 20 dias",X82&lt;=30,"3. 21 a 30 dias",X82&lt;=60,"4. 31 a 60 dias",X82&gt;60,"5.&gt; 60 dias")</f>
        <v>3. 21 a 30 dias</v>
      </c>
      <c r="Z82" s="2" t="s">
        <v>53</v>
      </c>
      <c r="AA82" s="2">
        <v>132079</v>
      </c>
      <c r="AB82" s="49">
        <v>44063</v>
      </c>
    </row>
    <row r="83" spans="1:28" x14ac:dyDescent="0.2">
      <c r="A83" s="42" t="s">
        <v>16</v>
      </c>
      <c r="B83" s="57" t="s">
        <v>82</v>
      </c>
      <c r="C83" s="42" t="s">
        <v>16</v>
      </c>
      <c r="D83" s="34">
        <v>460569</v>
      </c>
      <c r="E83" s="48">
        <v>508100564524</v>
      </c>
      <c r="F83" s="42" t="s">
        <v>8</v>
      </c>
      <c r="G83" s="42" t="s">
        <v>9</v>
      </c>
      <c r="H83" s="40" t="str">
        <f>IF(OR(' Base Geral '!J83="D - RETURN WITHOUT CONSUMPTION",' Base Geral '!J83="CB - CONSUMED BILLABLE")," SOLICITAÇÃO DE COLETA",IF(J83="X - NOT RECEIVED","CONFIRMAR NÃO RECEBIMENTO DO CSE",IF(OR(' Base Geral '!J83="SEM DESTINAÇÃO",' Base Geral '!J83="V - LEFT ON NOTIFICATION")," DESTINAÇÃO/SOLICITAÇÃO DE COLETA",0)))</f>
        <v xml:space="preserve"> SOLICITAÇÃO DE COLETA</v>
      </c>
      <c r="I83" s="49">
        <v>44057</v>
      </c>
      <c r="J83" s="2" t="s">
        <v>12</v>
      </c>
      <c r="K83" s="2" t="s">
        <v>10</v>
      </c>
      <c r="L83" s="2" t="s">
        <v>6</v>
      </c>
      <c r="M83" s="2" t="s">
        <v>92</v>
      </c>
      <c r="N83" s="2"/>
      <c r="O83" s="2" t="s">
        <v>131</v>
      </c>
      <c r="P83" s="2" t="s">
        <v>157</v>
      </c>
      <c r="Q83" s="2">
        <v>10399527</v>
      </c>
      <c r="R83" s="15">
        <f>VLOOKUP(Tabela1[[#This Row],[Material]],'R$_ Ferramentas'!A:B,2,0)</f>
        <v>421.46</v>
      </c>
      <c r="S83" s="15" t="str">
        <f>VLOOKUP(Tabela1[[#This Row],[Material]],'R$_ Ferramentas'!E:F,2,0)</f>
        <v>SIM</v>
      </c>
      <c r="T83" s="15" t="s">
        <v>92</v>
      </c>
      <c r="U83" s="2" t="s">
        <v>755</v>
      </c>
      <c r="V83" s="2">
        <v>94094</v>
      </c>
      <c r="W83" s="49">
        <v>44053</v>
      </c>
      <c r="X83" s="40">
        <f>Tabela1[[#Headers],[01/09/2020]]-Tabela1[[#This Row],[Data NF Cliente]]</f>
        <v>22</v>
      </c>
      <c r="Y83" s="12" t="str">
        <f>_xlfn.IFS(X83&lt;=10,"1. 1 a 10 dias",X83&lt;=20,"2. 11 a 20 dias",X83&lt;=30,"3. 21 a 30 dias",X83&lt;=60,"4. 31 a 60 dias",X83&gt;60,"5.&gt; 60 dias")</f>
        <v>3. 21 a 30 dias</v>
      </c>
      <c r="Z83" s="2" t="s">
        <v>5</v>
      </c>
      <c r="AA83" s="2">
        <v>26850</v>
      </c>
      <c r="AB83" s="49">
        <v>44062</v>
      </c>
    </row>
    <row r="84" spans="1:28" x14ac:dyDescent="0.2">
      <c r="A84" s="42" t="s">
        <v>16</v>
      </c>
      <c r="B84" s="57" t="s">
        <v>82</v>
      </c>
      <c r="C84" s="42" t="s">
        <v>16</v>
      </c>
      <c r="D84" s="34">
        <v>460939</v>
      </c>
      <c r="E84" s="48">
        <v>508100564524</v>
      </c>
      <c r="F84" s="42" t="s">
        <v>1</v>
      </c>
      <c r="G84" s="42" t="s">
        <v>2</v>
      </c>
      <c r="H84" s="40" t="str">
        <f>IF(OR(' Base Geral '!J84="D - RETURN WITHOUT CONSUMPTION",' Base Geral '!J84="CB - CONSUMED BILLABLE")," SOLICITAÇÃO DE COLETA",IF(J84="X - NOT RECEIVED","CONFIRMAR NÃO RECEBIMENTO DO CSE",IF(OR(' Base Geral '!J84="SEM DESTINAÇÃO",' Base Geral '!J84="V - LEFT ON NOTIFICATION")," DESTINAÇÃO/SOLICITAÇÃO DE COLETA",0)))</f>
        <v xml:space="preserve"> SOLICITAÇÃO DE COLETA</v>
      </c>
      <c r="I84" s="49">
        <v>44057</v>
      </c>
      <c r="J84" s="2" t="s">
        <v>12</v>
      </c>
      <c r="K84" s="2" t="s">
        <v>10</v>
      </c>
      <c r="L84" s="2" t="s">
        <v>6</v>
      </c>
      <c r="M84" s="2" t="s">
        <v>92</v>
      </c>
      <c r="N84" s="2" t="s">
        <v>4</v>
      </c>
      <c r="O84" s="2" t="s">
        <v>131</v>
      </c>
      <c r="P84" s="2" t="s">
        <v>157</v>
      </c>
      <c r="Q84" s="2">
        <v>10131025</v>
      </c>
      <c r="R84" s="15">
        <f>VLOOKUP(Tabela1[[#This Row],[Material]],'R$_ Ferramentas'!A:B,2,0)</f>
        <v>234.75</v>
      </c>
      <c r="S84" s="50" t="s">
        <v>50</v>
      </c>
      <c r="T84" s="15" t="s">
        <v>92</v>
      </c>
      <c r="U84" s="2" t="s">
        <v>774</v>
      </c>
      <c r="V84" s="2">
        <v>198610</v>
      </c>
      <c r="W84" s="49">
        <v>44053</v>
      </c>
      <c r="X84" s="40">
        <f>Tabela1[[#Headers],[01/09/2020]]-Tabela1[[#This Row],[Data NF Cliente]]</f>
        <v>22</v>
      </c>
      <c r="Y84" s="12" t="str">
        <f>_xlfn.IFS(X84&lt;=10,"1. 1 a 10 dias",X84&lt;=20,"2. 11 a 20 dias",X84&lt;=30,"3. 21 a 30 dias",X84&lt;=60,"4. 31 a 60 dias",X84&gt;60,"5.&gt; 60 dias")</f>
        <v>3. 21 a 30 dias</v>
      </c>
      <c r="Z84" s="2" t="s">
        <v>5</v>
      </c>
      <c r="AA84" s="2">
        <v>131963</v>
      </c>
      <c r="AB84" s="49">
        <v>44061</v>
      </c>
    </row>
    <row r="85" spans="1:28" x14ac:dyDescent="0.2">
      <c r="A85" s="42" t="s">
        <v>11</v>
      </c>
      <c r="B85" s="57" t="s">
        <v>81</v>
      </c>
      <c r="C85" s="42" t="s">
        <v>11</v>
      </c>
      <c r="D85" s="34">
        <v>461446</v>
      </c>
      <c r="E85" s="48">
        <v>508100564928</v>
      </c>
      <c r="F85" s="42" t="s">
        <v>1</v>
      </c>
      <c r="G85" s="42" t="s">
        <v>2</v>
      </c>
      <c r="H85" s="40" t="str">
        <f>IF(OR(' Base Geral '!J85="D - RETURN WITHOUT CONSUMPTION",' Base Geral '!J85="CB - CONSUMED BILLABLE")," SOLICITAÇÃO DE COLETA",IF(J85="X - NOT RECEIVED","CONFIRMAR NÃO RECEBIMENTO DO CSE",IF(OR(' Base Geral '!J85="SEM DESTINAÇÃO",' Base Geral '!J85="V - LEFT ON NOTIFICATION")," DESTINAÇÃO/SOLICITAÇÃO DE COLETA",0)))</f>
        <v xml:space="preserve"> DESTINAÇÃO/SOLICITAÇÃO DE COLETA</v>
      </c>
      <c r="I85" s="49">
        <v>44070</v>
      </c>
      <c r="J85" s="2" t="s">
        <v>55</v>
      </c>
      <c r="K85" s="2"/>
      <c r="L85" s="2" t="s">
        <v>3</v>
      </c>
      <c r="M85" s="2"/>
      <c r="N85" s="2" t="s">
        <v>4</v>
      </c>
      <c r="O85" s="2" t="s">
        <v>280</v>
      </c>
      <c r="P85" s="2" t="s">
        <v>412</v>
      </c>
      <c r="Q85" s="2">
        <v>11085758</v>
      </c>
      <c r="R85" s="15">
        <f>VLOOKUP(Tabela1[[#This Row],[Material]],'R$_ Ferramentas'!A:B,2,0)</f>
        <v>2722.69</v>
      </c>
      <c r="S85" s="50" t="s">
        <v>50</v>
      </c>
      <c r="T85" s="50" t="s">
        <v>85</v>
      </c>
      <c r="U85" s="2" t="s">
        <v>294</v>
      </c>
      <c r="V85" s="2">
        <v>198623</v>
      </c>
      <c r="W85" s="49">
        <v>44053</v>
      </c>
      <c r="X85" s="40">
        <f>Tabela1[[#Headers],[01/09/2020]]-Tabela1[[#This Row],[Data NF Cliente]]</f>
        <v>22</v>
      </c>
      <c r="Y85" s="12" t="str">
        <f>_xlfn.IFS(X85&lt;=10,"1. 1 a 10 dias",X85&lt;=20,"2. 11 a 20 dias",X85&lt;=30,"3. 21 a 30 dias",X85&lt;=60,"4. 31 a 60 dias",X85&gt;60,"5.&gt; 60 dias")</f>
        <v>3. 21 a 30 dias</v>
      </c>
      <c r="Z85" s="2" t="s">
        <v>53</v>
      </c>
      <c r="AA85" s="2">
        <v>0</v>
      </c>
      <c r="AB85" s="49"/>
    </row>
    <row r="86" spans="1:28" x14ac:dyDescent="0.2">
      <c r="A86" s="42" t="s">
        <v>11</v>
      </c>
      <c r="B86" s="57" t="s">
        <v>81</v>
      </c>
      <c r="C86" s="42" t="s">
        <v>11</v>
      </c>
      <c r="D86" s="34">
        <v>462423</v>
      </c>
      <c r="E86" s="48">
        <v>508100566194</v>
      </c>
      <c r="F86" s="42" t="s">
        <v>1</v>
      </c>
      <c r="G86" s="42" t="s">
        <v>2</v>
      </c>
      <c r="H86" s="40" t="str">
        <f>IF(OR(' Base Geral '!J86="D - RETURN WITHOUT CONSUMPTION",' Base Geral '!J86="CB - CONSUMED BILLABLE")," SOLICITAÇÃO DE COLETA",IF(J86="X - NOT RECEIVED","CONFIRMAR NÃO RECEBIMENTO DO CSE",IF(OR(' Base Geral '!J86="SEM DESTINAÇÃO",' Base Geral '!J86="V - LEFT ON NOTIFICATION")," DESTINAÇÃO/SOLICITAÇÃO DE COLETA",0)))</f>
        <v xml:space="preserve"> SOLICITAÇÃO DE COLETA</v>
      </c>
      <c r="I86" s="49">
        <v>44062</v>
      </c>
      <c r="J86" s="2" t="s">
        <v>12</v>
      </c>
      <c r="K86" s="2"/>
      <c r="L86" s="2" t="s">
        <v>3</v>
      </c>
      <c r="M86" s="2"/>
      <c r="N86" s="2" t="s">
        <v>4</v>
      </c>
      <c r="O86" s="2" t="s">
        <v>264</v>
      </c>
      <c r="P86" s="2" t="s">
        <v>402</v>
      </c>
      <c r="Q86" s="2">
        <v>10457312</v>
      </c>
      <c r="R86" s="15">
        <f>VLOOKUP(Tabela1[[#This Row],[Material]],'R$_ Ferramentas'!A:B,2,0)</f>
        <v>2331.84</v>
      </c>
      <c r="S86" s="50" t="s">
        <v>50</v>
      </c>
      <c r="T86" s="50" t="s">
        <v>85</v>
      </c>
      <c r="U86" s="2" t="s">
        <v>205</v>
      </c>
      <c r="V86" s="2">
        <v>198612</v>
      </c>
      <c r="W86" s="49">
        <v>44053</v>
      </c>
      <c r="X86" s="40">
        <f>Tabela1[[#Headers],[01/09/2020]]-Tabela1[[#This Row],[Data NF Cliente]]</f>
        <v>22</v>
      </c>
      <c r="Y86" s="12" t="str">
        <f>_xlfn.IFS(X86&lt;=10,"1. 1 a 10 dias",X86&lt;=20,"2. 11 a 20 dias",X86&lt;=30,"3. 21 a 30 dias",X86&lt;=60,"4. 31 a 60 dias",X86&gt;60,"5.&gt; 60 dias")</f>
        <v>3. 21 a 30 dias</v>
      </c>
      <c r="Z86" s="2" t="s">
        <v>53</v>
      </c>
      <c r="AA86" s="2">
        <v>132198</v>
      </c>
      <c r="AB86" s="49">
        <v>44064</v>
      </c>
    </row>
    <row r="87" spans="1:28" x14ac:dyDescent="0.2">
      <c r="A87" s="42" t="s">
        <v>17</v>
      </c>
      <c r="B87" s="57" t="s">
        <v>82</v>
      </c>
      <c r="C87" s="42" t="s">
        <v>17</v>
      </c>
      <c r="D87" s="34">
        <v>462864</v>
      </c>
      <c r="E87" s="48">
        <v>508100564169</v>
      </c>
      <c r="F87" s="42" t="s">
        <v>8</v>
      </c>
      <c r="G87" s="42" t="s">
        <v>9</v>
      </c>
      <c r="H87" s="40" t="str">
        <f>IF(OR(' Base Geral '!J87="D - RETURN WITHOUT CONSUMPTION",' Base Geral '!J87="CB - CONSUMED BILLABLE")," SOLICITAÇÃO DE COLETA",IF(J87="X - NOT RECEIVED","CONFIRMAR NÃO RECEBIMENTO DO CSE",IF(OR(' Base Geral '!J87="SEM DESTINAÇÃO",' Base Geral '!J87="V - LEFT ON NOTIFICATION")," DESTINAÇÃO/SOLICITAÇÃO DE COLETA",0)))</f>
        <v xml:space="preserve"> SOLICITAÇÃO DE COLETA</v>
      </c>
      <c r="I87" s="49">
        <v>44057</v>
      </c>
      <c r="J87" s="2" t="s">
        <v>13</v>
      </c>
      <c r="K87" s="2" t="s">
        <v>50</v>
      </c>
      <c r="L87" s="2" t="s">
        <v>6</v>
      </c>
      <c r="M87" s="2"/>
      <c r="N87" s="2"/>
      <c r="O87" s="2" t="s">
        <v>266</v>
      </c>
      <c r="P87" s="2" t="s">
        <v>267</v>
      </c>
      <c r="Q87" s="2" t="s">
        <v>211</v>
      </c>
      <c r="R87" s="15">
        <f>VLOOKUP(Tabela1[[#This Row],[Material]],'R$_ Ferramentas'!A:B,2,0)</f>
        <v>13.97</v>
      </c>
      <c r="S87" s="50" t="s">
        <v>50</v>
      </c>
      <c r="T87" s="50" t="s">
        <v>50</v>
      </c>
      <c r="U87" s="2" t="s">
        <v>801</v>
      </c>
      <c r="V87" s="2">
        <v>94101</v>
      </c>
      <c r="W87" s="49">
        <v>44053</v>
      </c>
      <c r="X87" s="40">
        <f>Tabela1[[#Headers],[01/09/2020]]-Tabela1[[#This Row],[Data NF Cliente]]</f>
        <v>22</v>
      </c>
      <c r="Y87" s="12" t="str">
        <f>_xlfn.IFS(X87&lt;=10,"1. 1 a 10 dias",X87&lt;=20,"2. 11 a 20 dias",X87&lt;=30,"3. 21 a 30 dias",X87&lt;=60,"4. 31 a 60 dias",X87&gt;60,"5.&gt; 60 dias")</f>
        <v>3. 21 a 30 dias</v>
      </c>
      <c r="Z87" s="2" t="s">
        <v>5</v>
      </c>
      <c r="AA87" s="2">
        <v>0</v>
      </c>
      <c r="AB87" s="49"/>
    </row>
    <row r="88" spans="1:28" x14ac:dyDescent="0.2">
      <c r="A88" s="58" t="s">
        <v>159</v>
      </c>
      <c r="B88" s="57" t="s">
        <v>81</v>
      </c>
      <c r="C88" s="42" t="s">
        <v>11</v>
      </c>
      <c r="D88" s="34">
        <v>463390</v>
      </c>
      <c r="E88" s="48">
        <v>508100564194</v>
      </c>
      <c r="F88" s="42" t="s">
        <v>1</v>
      </c>
      <c r="G88" s="42" t="s">
        <v>2</v>
      </c>
      <c r="H88" s="40" t="str">
        <f>IF(OR(' Base Geral '!J88="D - RETURN WITHOUT CONSUMPTION",' Base Geral '!J88="CB - CONSUMED BILLABLE")," SOLICITAÇÃO DE COLETA",IF(J88="X - NOT RECEIVED","CONFIRMAR NÃO RECEBIMENTO DO CSE",IF(OR(' Base Geral '!J88="SEM DESTINAÇÃO",' Base Geral '!J88="V - LEFT ON NOTIFICATION")," DESTINAÇÃO/SOLICITAÇÃO DE COLETA",0)))</f>
        <v xml:space="preserve"> SOLICITAÇÃO DE COLETA</v>
      </c>
      <c r="I88" s="49">
        <v>44055</v>
      </c>
      <c r="J88" s="2" t="s">
        <v>12</v>
      </c>
      <c r="K88" s="2"/>
      <c r="L88" s="2" t="s">
        <v>3</v>
      </c>
      <c r="M88" s="2"/>
      <c r="N88" s="2" t="s">
        <v>4</v>
      </c>
      <c r="O88" s="2" t="s">
        <v>280</v>
      </c>
      <c r="P88" s="2" t="s">
        <v>158</v>
      </c>
      <c r="Q88" s="2">
        <v>11075676</v>
      </c>
      <c r="R88" s="15">
        <f>VLOOKUP(Tabela1[[#This Row],[Material]],'R$_ Ferramentas'!A:B,2,0)</f>
        <v>969.44</v>
      </c>
      <c r="S88" s="50" t="s">
        <v>50</v>
      </c>
      <c r="T88" s="50" t="s">
        <v>85</v>
      </c>
      <c r="U88" s="2" t="s">
        <v>149</v>
      </c>
      <c r="V88" s="2">
        <v>198616</v>
      </c>
      <c r="W88" s="49">
        <v>44053</v>
      </c>
      <c r="X88" s="40">
        <f>Tabela1[[#Headers],[01/09/2020]]-Tabela1[[#This Row],[Data NF Cliente]]</f>
        <v>22</v>
      </c>
      <c r="Y88" s="12" t="str">
        <f>_xlfn.IFS(X88&lt;=10,"1. 1 a 10 dias",X88&lt;=20,"2. 11 a 20 dias",X88&lt;=30,"3. 21 a 30 dias",X88&lt;=60,"4. 31 a 60 dias",X88&gt;60,"5.&gt; 60 dias")</f>
        <v>3. 21 a 30 dias</v>
      </c>
      <c r="Z88" s="2" t="s">
        <v>5</v>
      </c>
      <c r="AA88" s="2">
        <v>131609</v>
      </c>
      <c r="AB88" s="49">
        <v>44055</v>
      </c>
    </row>
    <row r="89" spans="1:28" x14ac:dyDescent="0.2">
      <c r="A89" s="58" t="s">
        <v>159</v>
      </c>
      <c r="B89" s="57" t="s">
        <v>81</v>
      </c>
      <c r="C89" s="42" t="s">
        <v>11</v>
      </c>
      <c r="D89" s="34">
        <v>463391</v>
      </c>
      <c r="E89" s="48">
        <v>508100564194</v>
      </c>
      <c r="F89" s="42" t="s">
        <v>1</v>
      </c>
      <c r="G89" s="42" t="s">
        <v>2</v>
      </c>
      <c r="H89" s="40" t="str">
        <f>IF(OR(' Base Geral '!J89="D - RETURN WITHOUT CONSUMPTION",' Base Geral '!J89="CB - CONSUMED BILLABLE")," SOLICITAÇÃO DE COLETA",IF(J89="X - NOT RECEIVED","CONFIRMAR NÃO RECEBIMENTO DO CSE",IF(OR(' Base Geral '!J89="SEM DESTINAÇÃO",' Base Geral '!J89="V - LEFT ON NOTIFICATION")," DESTINAÇÃO/SOLICITAÇÃO DE COLETA",0)))</f>
        <v xml:space="preserve"> SOLICITAÇÃO DE COLETA</v>
      </c>
      <c r="I89" s="49">
        <v>44055</v>
      </c>
      <c r="J89" s="2" t="s">
        <v>12</v>
      </c>
      <c r="K89" s="2"/>
      <c r="L89" s="2" t="s">
        <v>3</v>
      </c>
      <c r="M89" s="2"/>
      <c r="N89" s="2" t="s">
        <v>4</v>
      </c>
      <c r="O89" s="2" t="s">
        <v>280</v>
      </c>
      <c r="P89" s="2" t="s">
        <v>158</v>
      </c>
      <c r="Q89" s="2">
        <v>11075676</v>
      </c>
      <c r="R89" s="15">
        <f>VLOOKUP(Tabela1[[#This Row],[Material]],'R$_ Ferramentas'!A:B,2,0)</f>
        <v>969.44</v>
      </c>
      <c r="S89" s="50" t="s">
        <v>50</v>
      </c>
      <c r="T89" s="50" t="s">
        <v>85</v>
      </c>
      <c r="U89" s="2" t="s">
        <v>149</v>
      </c>
      <c r="V89" s="2">
        <v>198616</v>
      </c>
      <c r="W89" s="49">
        <v>44053</v>
      </c>
      <c r="X89" s="40">
        <f>Tabela1[[#Headers],[01/09/2020]]-Tabela1[[#This Row],[Data NF Cliente]]</f>
        <v>22</v>
      </c>
      <c r="Y89" s="12" t="str">
        <f>_xlfn.IFS(X89&lt;=10,"1. 1 a 10 dias",X89&lt;=20,"2. 11 a 20 dias",X89&lt;=30,"3. 21 a 30 dias",X89&lt;=60,"4. 31 a 60 dias",X89&gt;60,"5.&gt; 60 dias")</f>
        <v>3. 21 a 30 dias</v>
      </c>
      <c r="Z89" s="2" t="s">
        <v>5</v>
      </c>
      <c r="AA89" s="2">
        <v>131609</v>
      </c>
      <c r="AB89" s="49">
        <v>44055</v>
      </c>
    </row>
    <row r="90" spans="1:28" x14ac:dyDescent="0.2">
      <c r="A90" s="58" t="s">
        <v>61</v>
      </c>
      <c r="B90" s="57" t="s">
        <v>82</v>
      </c>
      <c r="C90" s="42" t="s">
        <v>16</v>
      </c>
      <c r="D90" s="34">
        <v>463545</v>
      </c>
      <c r="E90" s="48">
        <v>508100568319</v>
      </c>
      <c r="F90" s="42" t="s">
        <v>1</v>
      </c>
      <c r="G90" s="42" t="s">
        <v>2</v>
      </c>
      <c r="H90" s="40" t="str">
        <f>IF(OR(' Base Geral '!J90="D - RETURN WITHOUT CONSUMPTION",' Base Geral '!J90="CB - CONSUMED BILLABLE")," SOLICITAÇÃO DE COLETA",IF(J90="X - NOT RECEIVED","CONFIRMAR NÃO RECEBIMENTO DO CSE",IF(OR(' Base Geral '!J90="SEM DESTINAÇÃO",' Base Geral '!J90="V - LEFT ON NOTIFICATION")," DESTINAÇÃO/SOLICITAÇÃO DE COLETA",0)))</f>
        <v xml:space="preserve"> SOLICITAÇÃO DE COLETA</v>
      </c>
      <c r="I90" s="49">
        <v>44054</v>
      </c>
      <c r="J90" s="2" t="s">
        <v>12</v>
      </c>
      <c r="K90" s="2" t="s">
        <v>10</v>
      </c>
      <c r="L90" s="2" t="s">
        <v>6</v>
      </c>
      <c r="M90" s="2" t="s">
        <v>92</v>
      </c>
      <c r="N90" s="2" t="s">
        <v>4</v>
      </c>
      <c r="O90" s="2" t="s">
        <v>131</v>
      </c>
      <c r="P90" s="2" t="s">
        <v>225</v>
      </c>
      <c r="Q90" s="2">
        <v>11060845</v>
      </c>
      <c r="R90" s="15">
        <f>VLOOKUP(Tabela1[[#This Row],[Material]],'R$_ Ferramentas'!A:B,2,0)</f>
        <v>401.22</v>
      </c>
      <c r="S90" s="50" t="s">
        <v>50</v>
      </c>
      <c r="T90" s="15" t="s">
        <v>92</v>
      </c>
      <c r="U90" s="2" t="s">
        <v>358</v>
      </c>
      <c r="V90" s="2">
        <v>198624</v>
      </c>
      <c r="W90" s="49">
        <v>44053</v>
      </c>
      <c r="X90" s="40">
        <f>Tabela1[[#Headers],[01/09/2020]]-Tabela1[[#This Row],[Data NF Cliente]]</f>
        <v>22</v>
      </c>
      <c r="Y90" s="12" t="str">
        <f>_xlfn.IFS(X90&lt;=10,"1. 1 a 10 dias",X90&lt;=20,"2. 11 a 20 dias",X90&lt;=30,"3. 21 a 30 dias",X90&lt;=60,"4. 31 a 60 dias",X90&gt;60,"5.&gt; 60 dias")</f>
        <v>3. 21 a 30 dias</v>
      </c>
      <c r="Z90" s="2" t="s">
        <v>53</v>
      </c>
      <c r="AA90" s="2">
        <v>131599</v>
      </c>
      <c r="AB90" s="49">
        <v>44055</v>
      </c>
    </row>
    <row r="91" spans="1:28" x14ac:dyDescent="0.2">
      <c r="A91" s="42" t="s">
        <v>14</v>
      </c>
      <c r="B91" s="57" t="s">
        <v>82</v>
      </c>
      <c r="C91" s="42" t="s">
        <v>14</v>
      </c>
      <c r="D91" s="34">
        <v>463819</v>
      </c>
      <c r="E91" s="48">
        <v>508100568993</v>
      </c>
      <c r="F91" s="42" t="s">
        <v>1</v>
      </c>
      <c r="G91" s="42" t="s">
        <v>2</v>
      </c>
      <c r="H91" s="40" t="str">
        <f>IF(OR(' Base Geral '!J91="D - RETURN WITHOUT CONSUMPTION",' Base Geral '!J91="CB - CONSUMED BILLABLE")," SOLICITAÇÃO DE COLETA",IF(J91="X - NOT RECEIVED","CONFIRMAR NÃO RECEBIMENTO DO CSE",IF(OR(' Base Geral '!J91="SEM DESTINAÇÃO",' Base Geral '!J91="V - LEFT ON NOTIFICATION")," DESTINAÇÃO/SOLICITAÇÃO DE COLETA",0)))</f>
        <v xml:space="preserve"> SOLICITAÇÃO DE COLETA</v>
      </c>
      <c r="I91" s="49">
        <v>44055</v>
      </c>
      <c r="J91" s="2" t="s">
        <v>13</v>
      </c>
      <c r="K91" s="2" t="s">
        <v>50</v>
      </c>
      <c r="L91" s="2" t="s">
        <v>6</v>
      </c>
      <c r="M91" s="2"/>
      <c r="N91" s="2" t="s">
        <v>4</v>
      </c>
      <c r="O91" s="2" t="s">
        <v>317</v>
      </c>
      <c r="P91" s="2" t="s">
        <v>318</v>
      </c>
      <c r="Q91" s="2">
        <v>11250332</v>
      </c>
      <c r="R91" s="15">
        <f>VLOOKUP(Tabela1[[#This Row],[Material]],'R$_ Ferramentas'!A:B,2,0)</f>
        <v>517.74</v>
      </c>
      <c r="S91" s="50" t="s">
        <v>50</v>
      </c>
      <c r="T91" s="50" t="s">
        <v>50</v>
      </c>
      <c r="U91" s="2" t="s">
        <v>288</v>
      </c>
      <c r="V91" s="2">
        <v>198636</v>
      </c>
      <c r="W91" s="49">
        <v>44053</v>
      </c>
      <c r="X91" s="40">
        <f>Tabela1[[#Headers],[01/09/2020]]-Tabela1[[#This Row],[Data NF Cliente]]</f>
        <v>22</v>
      </c>
      <c r="Y91" s="12" t="str">
        <f>_xlfn.IFS(X91&lt;=10,"1. 1 a 10 dias",X91&lt;=20,"2. 11 a 20 dias",X91&lt;=30,"3. 21 a 30 dias",X91&lt;=60,"4. 31 a 60 dias",X91&gt;60,"5.&gt; 60 dias")</f>
        <v>3. 21 a 30 dias</v>
      </c>
      <c r="Z91" s="2" t="s">
        <v>389</v>
      </c>
      <c r="AA91" s="2">
        <v>0</v>
      </c>
      <c r="AB91" s="49"/>
    </row>
    <row r="92" spans="1:28" x14ac:dyDescent="0.2">
      <c r="A92" s="42" t="s">
        <v>14</v>
      </c>
      <c r="B92" s="57" t="s">
        <v>81</v>
      </c>
      <c r="C92" s="42" t="s">
        <v>14</v>
      </c>
      <c r="D92" s="34">
        <v>455832</v>
      </c>
      <c r="E92" s="48">
        <v>508100557303</v>
      </c>
      <c r="F92" s="42" t="s">
        <v>1</v>
      </c>
      <c r="G92" s="42" t="s">
        <v>2</v>
      </c>
      <c r="H92" s="40" t="str">
        <f>IF(OR(' Base Geral '!J92="D - RETURN WITHOUT CONSUMPTION",' Base Geral '!J92="CB - CONSUMED BILLABLE")," SOLICITAÇÃO DE COLETA",IF(J92="X - NOT RECEIVED","CONFIRMAR NÃO RECEBIMENTO DO CSE",IF(OR(' Base Geral '!J92="SEM DESTINAÇÃO",' Base Geral '!J92="V - LEFT ON NOTIFICATION")," DESTINAÇÃO/SOLICITAÇÃO DE COLETA",0)))</f>
        <v xml:space="preserve"> SOLICITAÇÃO DE COLETA</v>
      </c>
      <c r="I92" s="49">
        <v>44057</v>
      </c>
      <c r="J92" s="2" t="s">
        <v>12</v>
      </c>
      <c r="K92" s="2" t="s">
        <v>10</v>
      </c>
      <c r="L92" s="2" t="s">
        <v>3</v>
      </c>
      <c r="M92" s="2"/>
      <c r="N92" s="2" t="s">
        <v>4</v>
      </c>
      <c r="O92" s="2" t="s">
        <v>20</v>
      </c>
      <c r="P92" s="2" t="s">
        <v>259</v>
      </c>
      <c r="Q92" s="2">
        <v>11046759</v>
      </c>
      <c r="R92" s="15">
        <f>VLOOKUP(Tabela1[[#This Row],[Material]],'R$_ Ferramentas'!A:B,2,0)</f>
        <v>7500.55</v>
      </c>
      <c r="S92" s="50" t="s">
        <v>50</v>
      </c>
      <c r="T92" s="50" t="s">
        <v>85</v>
      </c>
      <c r="U92" s="2" t="s">
        <v>759</v>
      </c>
      <c r="V92" s="2">
        <v>198755</v>
      </c>
      <c r="W92" s="49">
        <v>44054</v>
      </c>
      <c r="X92" s="40">
        <f>Tabela1[[#Headers],[01/09/2020]]-Tabela1[[#This Row],[Data NF Cliente]]</f>
        <v>21</v>
      </c>
      <c r="Y92" s="12" t="str">
        <f>_xlfn.IFS(X92&lt;=10,"1. 1 a 10 dias",X92&lt;=20,"2. 11 a 20 dias",X92&lt;=30,"3. 21 a 30 dias",X92&lt;=60,"4. 31 a 60 dias",X92&gt;60,"5.&gt; 60 dias")</f>
        <v>3. 21 a 30 dias</v>
      </c>
      <c r="Z92" s="2" t="s">
        <v>53</v>
      </c>
      <c r="AA92" s="2">
        <v>131863</v>
      </c>
      <c r="AB92" s="49">
        <v>44060</v>
      </c>
    </row>
    <row r="93" spans="1:28" x14ac:dyDescent="0.2">
      <c r="A93" s="42" t="s">
        <v>7</v>
      </c>
      <c r="B93" s="57" t="s">
        <v>82</v>
      </c>
      <c r="C93" s="42" t="s">
        <v>7</v>
      </c>
      <c r="D93" s="34">
        <v>461464</v>
      </c>
      <c r="E93" s="48">
        <v>508100555977</v>
      </c>
      <c r="F93" s="42" t="s">
        <v>1</v>
      </c>
      <c r="G93" s="42" t="s">
        <v>2</v>
      </c>
      <c r="H93" s="40" t="str">
        <f>IF(OR(' Base Geral '!J93="D - RETURN WITHOUT CONSUMPTION",' Base Geral '!J93="CB - CONSUMED BILLABLE")," SOLICITAÇÃO DE COLETA",IF(J93="X - NOT RECEIVED","CONFIRMAR NÃO RECEBIMENTO DO CSE",IF(OR(' Base Geral '!J93="SEM DESTINAÇÃO",' Base Geral '!J93="V - LEFT ON NOTIFICATION")," DESTINAÇÃO/SOLICITAÇÃO DE COLETA",0)))</f>
        <v xml:space="preserve"> SOLICITAÇÃO DE COLETA</v>
      </c>
      <c r="I93" s="49">
        <v>44065</v>
      </c>
      <c r="J93" s="2" t="s">
        <v>12</v>
      </c>
      <c r="K93" s="2" t="s">
        <v>10</v>
      </c>
      <c r="L93" s="2" t="s">
        <v>3</v>
      </c>
      <c r="M93" s="2"/>
      <c r="N93" s="2" t="s">
        <v>4</v>
      </c>
      <c r="O93" s="2" t="s">
        <v>320</v>
      </c>
      <c r="P93" s="2" t="s">
        <v>198</v>
      </c>
      <c r="Q93" s="2">
        <v>7391886</v>
      </c>
      <c r="R93" s="15">
        <f>VLOOKUP(Tabela1[[#This Row],[Material]],'R$_ Ferramentas'!A:B,2,0)</f>
        <v>5788.49</v>
      </c>
      <c r="S93" s="50" t="s">
        <v>50</v>
      </c>
      <c r="T93" s="50" t="s">
        <v>85</v>
      </c>
      <c r="U93" s="2" t="s">
        <v>357</v>
      </c>
      <c r="V93" s="2">
        <v>198688</v>
      </c>
      <c r="W93" s="49">
        <v>44054</v>
      </c>
      <c r="X93" s="40">
        <f>Tabela1[[#Headers],[01/09/2020]]-Tabela1[[#This Row],[Data NF Cliente]]</f>
        <v>21</v>
      </c>
      <c r="Y93" s="12" t="str">
        <f>_xlfn.IFS(X93&lt;=10,"1. 1 a 10 dias",X93&lt;=20,"2. 11 a 20 dias",X93&lt;=30,"3. 21 a 30 dias",X93&lt;=60,"4. 31 a 60 dias",X93&gt;60,"5.&gt; 60 dias")</f>
        <v>3. 21 a 30 dias</v>
      </c>
      <c r="Z93" s="2" t="s">
        <v>390</v>
      </c>
      <c r="AA93" s="2">
        <v>132371</v>
      </c>
      <c r="AB93" s="49">
        <v>44067</v>
      </c>
    </row>
    <row r="94" spans="1:28" x14ac:dyDescent="0.2">
      <c r="A94" s="42" t="s">
        <v>0</v>
      </c>
      <c r="B94" s="57" t="s">
        <v>82</v>
      </c>
      <c r="C94" s="42" t="s">
        <v>0</v>
      </c>
      <c r="D94" s="34">
        <v>462594</v>
      </c>
      <c r="E94" s="48">
        <v>508100566923</v>
      </c>
      <c r="F94" s="42" t="s">
        <v>1</v>
      </c>
      <c r="G94" s="42" t="s">
        <v>2</v>
      </c>
      <c r="H94" s="40" t="str">
        <f>IF(OR(' Base Geral '!J94="D - RETURN WITHOUT CONSUMPTION",' Base Geral '!J94="CB - CONSUMED BILLABLE")," SOLICITAÇÃO DE COLETA",IF(J94="X - NOT RECEIVED","CONFIRMAR NÃO RECEBIMENTO DO CSE",IF(OR(' Base Geral '!J94="SEM DESTINAÇÃO",' Base Geral '!J94="V - LEFT ON NOTIFICATION")," DESTINAÇÃO/SOLICITAÇÃO DE COLETA",0)))</f>
        <v xml:space="preserve"> DESTINAÇÃO/SOLICITAÇÃO DE COLETA</v>
      </c>
      <c r="I94" s="49"/>
      <c r="J94" s="2" t="s">
        <v>56</v>
      </c>
      <c r="K94" s="2"/>
      <c r="L94" s="2" t="s">
        <v>6</v>
      </c>
      <c r="M94" s="2"/>
      <c r="N94" s="2" t="s">
        <v>4</v>
      </c>
      <c r="O94" s="2" t="s">
        <v>302</v>
      </c>
      <c r="P94" s="2" t="s">
        <v>303</v>
      </c>
      <c r="Q94" s="2">
        <v>10397780</v>
      </c>
      <c r="R94" s="15">
        <f>VLOOKUP(Tabela1[[#This Row],[Material]],'R$_ Ferramentas'!A:B,2,0)</f>
        <v>712.44</v>
      </c>
      <c r="S94" s="50" t="s">
        <v>50</v>
      </c>
      <c r="T94" s="50" t="s">
        <v>50</v>
      </c>
      <c r="U94" s="2" t="s">
        <v>738</v>
      </c>
      <c r="V94" s="2">
        <v>198705</v>
      </c>
      <c r="W94" s="49">
        <v>44054</v>
      </c>
      <c r="X94" s="40">
        <f>Tabela1[[#Headers],[01/09/2020]]-Tabela1[[#This Row],[Data NF Cliente]]</f>
        <v>21</v>
      </c>
      <c r="Y94" s="12" t="str">
        <f>_xlfn.IFS(X94&lt;=10,"1. 1 a 10 dias",X94&lt;=20,"2. 11 a 20 dias",X94&lt;=30,"3. 21 a 30 dias",X94&lt;=60,"4. 31 a 60 dias",X94&gt;60,"5.&gt; 60 dias")</f>
        <v>3. 21 a 30 dias</v>
      </c>
      <c r="Z94" s="2" t="s">
        <v>53</v>
      </c>
      <c r="AA94" s="2">
        <v>0</v>
      </c>
      <c r="AB94" s="49"/>
    </row>
    <row r="95" spans="1:28" x14ac:dyDescent="0.2">
      <c r="A95" s="42" t="s">
        <v>0</v>
      </c>
      <c r="B95" s="57" t="s">
        <v>82</v>
      </c>
      <c r="C95" s="42" t="s">
        <v>0</v>
      </c>
      <c r="D95" s="34">
        <v>462595</v>
      </c>
      <c r="E95" s="48">
        <v>508100566923</v>
      </c>
      <c r="F95" s="42" t="s">
        <v>8</v>
      </c>
      <c r="G95" s="42" t="s">
        <v>9</v>
      </c>
      <c r="H95" s="40" t="str">
        <f>IF(OR(' Base Geral '!J95="D - RETURN WITHOUT CONSUMPTION",' Base Geral '!J95="CB - CONSUMED BILLABLE")," SOLICITAÇÃO DE COLETA",IF(J95="X - NOT RECEIVED","CONFIRMAR NÃO RECEBIMENTO DO CSE",IF(OR(' Base Geral '!J95="SEM DESTINAÇÃO",' Base Geral '!J95="V - LEFT ON NOTIFICATION")," DESTINAÇÃO/SOLICITAÇÃO DE COLETA",0)))</f>
        <v xml:space="preserve"> DESTINAÇÃO/SOLICITAÇÃO DE COLETA</v>
      </c>
      <c r="I95" s="49"/>
      <c r="J95" s="2" t="s">
        <v>56</v>
      </c>
      <c r="K95" s="2"/>
      <c r="L95" s="2" t="s">
        <v>6</v>
      </c>
      <c r="M95" s="2"/>
      <c r="N95" s="2"/>
      <c r="O95" s="2" t="s">
        <v>302</v>
      </c>
      <c r="P95" s="2" t="s">
        <v>303</v>
      </c>
      <c r="Q95" s="2">
        <v>10397781</v>
      </c>
      <c r="R95" s="15">
        <f>VLOOKUP(Tabela1[[#This Row],[Material]],'R$_ Ferramentas'!A:B,2,0)</f>
        <v>927.51</v>
      </c>
      <c r="S95" s="50" t="s">
        <v>50</v>
      </c>
      <c r="T95" s="50" t="s">
        <v>50</v>
      </c>
      <c r="U95" s="2" t="s">
        <v>739</v>
      </c>
      <c r="V95" s="2">
        <v>94170</v>
      </c>
      <c r="W95" s="49">
        <v>44054</v>
      </c>
      <c r="X95" s="40">
        <f>Tabela1[[#Headers],[01/09/2020]]-Tabela1[[#This Row],[Data NF Cliente]]</f>
        <v>21</v>
      </c>
      <c r="Y95" s="12" t="str">
        <f>_xlfn.IFS(X95&lt;=10,"1. 1 a 10 dias",X95&lt;=20,"2. 11 a 20 dias",X95&lt;=30,"3. 21 a 30 dias",X95&lt;=60,"4. 31 a 60 dias",X95&gt;60,"5.&gt; 60 dias")</f>
        <v>3. 21 a 30 dias</v>
      </c>
      <c r="Z95" s="2" t="s">
        <v>5</v>
      </c>
      <c r="AA95" s="2">
        <v>0</v>
      </c>
      <c r="AB95" s="49"/>
    </row>
    <row r="96" spans="1:28" x14ac:dyDescent="0.2">
      <c r="A96" s="42" t="s">
        <v>0</v>
      </c>
      <c r="B96" s="57" t="s">
        <v>82</v>
      </c>
      <c r="C96" s="42" t="s">
        <v>0</v>
      </c>
      <c r="D96" s="34">
        <v>462596</v>
      </c>
      <c r="E96" s="48">
        <v>508100566923</v>
      </c>
      <c r="F96" s="42" t="s">
        <v>8</v>
      </c>
      <c r="G96" s="42" t="s">
        <v>9</v>
      </c>
      <c r="H96" s="40" t="str">
        <f>IF(OR(' Base Geral '!J96="D - RETURN WITHOUT CONSUMPTION",' Base Geral '!J96="CB - CONSUMED BILLABLE")," SOLICITAÇÃO DE COLETA",IF(J96="X - NOT RECEIVED","CONFIRMAR NÃO RECEBIMENTO DO CSE",IF(OR(' Base Geral '!J96="SEM DESTINAÇÃO",' Base Geral '!J96="V - LEFT ON NOTIFICATION")," DESTINAÇÃO/SOLICITAÇÃO DE COLETA",0)))</f>
        <v xml:space="preserve"> DESTINAÇÃO/SOLICITAÇÃO DE COLETA</v>
      </c>
      <c r="I96" s="49"/>
      <c r="J96" s="2" t="s">
        <v>56</v>
      </c>
      <c r="K96" s="2" t="s">
        <v>50</v>
      </c>
      <c r="L96" s="2" t="s">
        <v>6</v>
      </c>
      <c r="M96" s="2"/>
      <c r="N96" s="2" t="s">
        <v>4</v>
      </c>
      <c r="O96" s="2" t="s">
        <v>302</v>
      </c>
      <c r="P96" s="2" t="s">
        <v>303</v>
      </c>
      <c r="Q96" s="2">
        <v>10022068</v>
      </c>
      <c r="R96" s="15">
        <f>VLOOKUP(Tabela1[[#This Row],[Material]],'R$_ Ferramentas'!A:B,2,0)</f>
        <v>192.21</v>
      </c>
      <c r="S96" s="50" t="s">
        <v>50</v>
      </c>
      <c r="T96" s="50" t="s">
        <v>50</v>
      </c>
      <c r="U96" s="2" t="s">
        <v>492</v>
      </c>
      <c r="V96" s="2">
        <v>94170</v>
      </c>
      <c r="W96" s="49">
        <v>44054</v>
      </c>
      <c r="X96" s="40">
        <f>Tabela1[[#Headers],[01/09/2020]]-Tabela1[[#This Row],[Data NF Cliente]]</f>
        <v>21</v>
      </c>
      <c r="Y96" s="12" t="str">
        <f>_xlfn.IFS(X96&lt;=10,"1. 1 a 10 dias",X96&lt;=20,"2. 11 a 20 dias",X96&lt;=30,"3. 21 a 30 dias",X96&lt;=60,"4. 31 a 60 dias",X96&gt;60,"5.&gt; 60 dias")</f>
        <v>3. 21 a 30 dias</v>
      </c>
      <c r="Z96" s="2" t="s">
        <v>5</v>
      </c>
      <c r="AA96" s="2">
        <v>0</v>
      </c>
      <c r="AB96" s="49"/>
    </row>
    <row r="97" spans="1:28" x14ac:dyDescent="0.2">
      <c r="A97" s="42" t="s">
        <v>0</v>
      </c>
      <c r="B97" s="57" t="s">
        <v>82</v>
      </c>
      <c r="C97" s="42" t="s">
        <v>0</v>
      </c>
      <c r="D97" s="34">
        <v>462597</v>
      </c>
      <c r="E97" s="48">
        <v>508100566923</v>
      </c>
      <c r="F97" s="42" t="s">
        <v>1</v>
      </c>
      <c r="G97" s="42" t="s">
        <v>2</v>
      </c>
      <c r="H97" s="40" t="str">
        <f>IF(OR(' Base Geral '!J97="D - RETURN WITHOUT CONSUMPTION",' Base Geral '!J97="CB - CONSUMED BILLABLE")," SOLICITAÇÃO DE COLETA",IF(J97="X - NOT RECEIVED","CONFIRMAR NÃO RECEBIMENTO DO CSE",IF(OR(' Base Geral '!J97="SEM DESTINAÇÃO",' Base Geral '!J97="V - LEFT ON NOTIFICATION")," DESTINAÇÃO/SOLICITAÇÃO DE COLETA",0)))</f>
        <v xml:space="preserve"> DESTINAÇÃO/SOLICITAÇÃO DE COLETA</v>
      </c>
      <c r="I97" s="49"/>
      <c r="J97" s="2" t="s">
        <v>56</v>
      </c>
      <c r="K97" s="2"/>
      <c r="L97" s="2" t="s">
        <v>6</v>
      </c>
      <c r="M97" s="2"/>
      <c r="N97" s="2" t="s">
        <v>4</v>
      </c>
      <c r="O97" s="2" t="s">
        <v>302</v>
      </c>
      <c r="P97" s="2" t="s">
        <v>303</v>
      </c>
      <c r="Q97" s="2">
        <v>10022070</v>
      </c>
      <c r="R97" s="15">
        <f>VLOOKUP(Tabela1[[#This Row],[Material]],'R$_ Ferramentas'!A:B,2,0)</f>
        <v>328.93</v>
      </c>
      <c r="S97" s="50" t="s">
        <v>50</v>
      </c>
      <c r="T97" s="50" t="s">
        <v>50</v>
      </c>
      <c r="U97" s="2" t="s">
        <v>528</v>
      </c>
      <c r="V97" s="2">
        <v>198705</v>
      </c>
      <c r="W97" s="49">
        <v>44054</v>
      </c>
      <c r="X97" s="40">
        <f>Tabela1[[#Headers],[01/09/2020]]-Tabela1[[#This Row],[Data NF Cliente]]</f>
        <v>21</v>
      </c>
      <c r="Y97" s="12" t="str">
        <f>_xlfn.IFS(X97&lt;=10,"1. 1 a 10 dias",X97&lt;=20,"2. 11 a 20 dias",X97&lt;=30,"3. 21 a 30 dias",X97&lt;=60,"4. 31 a 60 dias",X97&gt;60,"5.&gt; 60 dias")</f>
        <v>3. 21 a 30 dias</v>
      </c>
      <c r="Z97" s="2" t="s">
        <v>53</v>
      </c>
      <c r="AA97" s="2">
        <v>0</v>
      </c>
      <c r="AB97" s="49"/>
    </row>
    <row r="98" spans="1:28" x14ac:dyDescent="0.2">
      <c r="A98" s="42" t="s">
        <v>0</v>
      </c>
      <c r="B98" s="57" t="s">
        <v>82</v>
      </c>
      <c r="C98" s="42" t="s">
        <v>0</v>
      </c>
      <c r="D98" s="34">
        <v>462598</v>
      </c>
      <c r="E98" s="48">
        <v>508100566923</v>
      </c>
      <c r="F98" s="42" t="s">
        <v>1</v>
      </c>
      <c r="G98" s="42" t="s">
        <v>2</v>
      </c>
      <c r="H98" s="40" t="str">
        <f>IF(OR(' Base Geral '!J98="D - RETURN WITHOUT CONSUMPTION",' Base Geral '!J98="CB - CONSUMED BILLABLE")," SOLICITAÇÃO DE COLETA",IF(J98="X - NOT RECEIVED","CONFIRMAR NÃO RECEBIMENTO DO CSE",IF(OR(' Base Geral '!J98="SEM DESTINAÇÃO",' Base Geral '!J98="V - LEFT ON NOTIFICATION")," DESTINAÇÃO/SOLICITAÇÃO DE COLETA",0)))</f>
        <v xml:space="preserve"> DESTINAÇÃO/SOLICITAÇÃO DE COLETA</v>
      </c>
      <c r="I98" s="49"/>
      <c r="J98" s="2" t="s">
        <v>56</v>
      </c>
      <c r="K98" s="2"/>
      <c r="L98" s="2" t="s">
        <v>6</v>
      </c>
      <c r="M98" s="2"/>
      <c r="N98" s="2" t="s">
        <v>4</v>
      </c>
      <c r="O98" s="2" t="s">
        <v>302</v>
      </c>
      <c r="P98" s="2" t="s">
        <v>303</v>
      </c>
      <c r="Q98" s="2">
        <v>10397688</v>
      </c>
      <c r="R98" s="15">
        <f>VLOOKUP(Tabela1[[#This Row],[Material]],'R$_ Ferramentas'!A:B,2,0)</f>
        <v>643.38</v>
      </c>
      <c r="S98" s="50" t="s">
        <v>50</v>
      </c>
      <c r="T98" s="50" t="s">
        <v>50</v>
      </c>
      <c r="U98" s="2" t="s">
        <v>735</v>
      </c>
      <c r="V98" s="2">
        <v>198705</v>
      </c>
      <c r="W98" s="49">
        <v>44054</v>
      </c>
      <c r="X98" s="40">
        <f>Tabela1[[#Headers],[01/09/2020]]-Tabela1[[#This Row],[Data NF Cliente]]</f>
        <v>21</v>
      </c>
      <c r="Y98" s="12" t="str">
        <f>_xlfn.IFS(X98&lt;=10,"1. 1 a 10 dias",X98&lt;=20,"2. 11 a 20 dias",X98&lt;=30,"3. 21 a 30 dias",X98&lt;=60,"4. 31 a 60 dias",X98&gt;60,"5.&gt; 60 dias")</f>
        <v>3. 21 a 30 dias</v>
      </c>
      <c r="Z98" s="2" t="s">
        <v>53</v>
      </c>
      <c r="AA98" s="2">
        <v>0</v>
      </c>
      <c r="AB98" s="49"/>
    </row>
    <row r="99" spans="1:28" x14ac:dyDescent="0.2">
      <c r="A99" s="42" t="s">
        <v>11</v>
      </c>
      <c r="B99" s="57" t="s">
        <v>82</v>
      </c>
      <c r="C99" s="42" t="s">
        <v>11</v>
      </c>
      <c r="D99" s="34">
        <v>463546</v>
      </c>
      <c r="E99" s="48">
        <v>508100567705</v>
      </c>
      <c r="F99" s="42" t="s">
        <v>1</v>
      </c>
      <c r="G99" s="42" t="s">
        <v>2</v>
      </c>
      <c r="H99" s="40" t="str">
        <f>IF(OR(' Base Geral '!J99="D - RETURN WITHOUT CONSUMPTION",' Base Geral '!J99="CB - CONSUMED BILLABLE")," SOLICITAÇÃO DE COLETA",IF(J99="X - NOT RECEIVED","CONFIRMAR NÃO RECEBIMENTO DO CSE",IF(OR(' Base Geral '!J99="SEM DESTINAÇÃO",' Base Geral '!J99="V - LEFT ON NOTIFICATION")," DESTINAÇÃO/SOLICITAÇÃO DE COLETA",0)))</f>
        <v xml:space="preserve"> DESTINAÇÃO/SOLICITAÇÃO DE COLETA</v>
      </c>
      <c r="I99" s="49">
        <v>44070</v>
      </c>
      <c r="J99" s="2" t="s">
        <v>55</v>
      </c>
      <c r="K99" s="2" t="s">
        <v>10</v>
      </c>
      <c r="L99" s="2" t="s">
        <v>3</v>
      </c>
      <c r="M99" s="2"/>
      <c r="N99" s="2" t="s">
        <v>4</v>
      </c>
      <c r="O99" s="2" t="s">
        <v>323</v>
      </c>
      <c r="P99" s="2" t="s">
        <v>194</v>
      </c>
      <c r="Q99" s="2">
        <v>10432917</v>
      </c>
      <c r="R99" s="15">
        <f>VLOOKUP(Tabela1[[#This Row],[Material]],'R$_ Ferramentas'!A:B,2,0)</f>
        <v>5027.72</v>
      </c>
      <c r="S99" s="50" t="s">
        <v>50</v>
      </c>
      <c r="T99" s="50" t="s">
        <v>85</v>
      </c>
      <c r="U99" s="2" t="s">
        <v>762</v>
      </c>
      <c r="V99" s="2">
        <v>198751</v>
      </c>
      <c r="W99" s="49">
        <v>44054</v>
      </c>
      <c r="X99" s="40">
        <f>Tabela1[[#Headers],[01/09/2020]]-Tabela1[[#This Row],[Data NF Cliente]]</f>
        <v>21</v>
      </c>
      <c r="Y99" s="12" t="str">
        <f>_xlfn.IFS(X99&lt;=10,"1. 1 a 10 dias",X99&lt;=20,"2. 11 a 20 dias",X99&lt;=30,"3. 21 a 30 dias",X99&lt;=60,"4. 31 a 60 dias",X99&gt;60,"5.&gt; 60 dias")</f>
        <v>3. 21 a 30 dias</v>
      </c>
      <c r="Z99" s="2" t="s">
        <v>391</v>
      </c>
      <c r="AA99" s="2">
        <v>0</v>
      </c>
      <c r="AB99" s="49"/>
    </row>
    <row r="100" spans="1:28" x14ac:dyDescent="0.2">
      <c r="A100" s="42" t="s">
        <v>7</v>
      </c>
      <c r="B100" s="57" t="s">
        <v>82</v>
      </c>
      <c r="C100" s="42" t="s">
        <v>7</v>
      </c>
      <c r="D100" s="34">
        <v>463735</v>
      </c>
      <c r="E100" s="48">
        <v>508100567855</v>
      </c>
      <c r="F100" s="42" t="s">
        <v>1</v>
      </c>
      <c r="G100" s="42" t="s">
        <v>2</v>
      </c>
      <c r="H100" s="40" t="str">
        <f>IF(OR(' Base Geral '!J100="D - RETURN WITHOUT CONSUMPTION",' Base Geral '!J100="CB - CONSUMED BILLABLE")," SOLICITAÇÃO DE COLETA",IF(J100="X - NOT RECEIVED","CONFIRMAR NÃO RECEBIMENTO DO CSE",IF(OR(' Base Geral '!J100="SEM DESTINAÇÃO",' Base Geral '!J100="V - LEFT ON NOTIFICATION")," DESTINAÇÃO/SOLICITAÇÃO DE COLETA",0)))</f>
        <v xml:space="preserve"> DESTINAÇÃO/SOLICITAÇÃO DE COLETA</v>
      </c>
      <c r="I100" s="49"/>
      <c r="J100" s="2" t="s">
        <v>56</v>
      </c>
      <c r="K100" s="2" t="s">
        <v>50</v>
      </c>
      <c r="L100" s="2" t="s">
        <v>6</v>
      </c>
      <c r="M100" s="2"/>
      <c r="N100" s="2" t="s">
        <v>4</v>
      </c>
      <c r="O100" s="2" t="s">
        <v>309</v>
      </c>
      <c r="P100" s="2" t="s">
        <v>220</v>
      </c>
      <c r="Q100" s="2">
        <v>10523128</v>
      </c>
      <c r="R100" s="15">
        <f>VLOOKUP(Tabela1[[#This Row],[Material]],'R$_ Ferramentas'!A:B,2,0)</f>
        <v>127.1</v>
      </c>
      <c r="S100" s="50" t="s">
        <v>50</v>
      </c>
      <c r="T100" s="50" t="s">
        <v>50</v>
      </c>
      <c r="U100" s="2" t="s">
        <v>529</v>
      </c>
      <c r="V100" s="2">
        <v>198719</v>
      </c>
      <c r="W100" s="49">
        <v>44054</v>
      </c>
      <c r="X100" s="40">
        <f>Tabela1[[#Headers],[01/09/2020]]-Tabela1[[#This Row],[Data NF Cliente]]</f>
        <v>21</v>
      </c>
      <c r="Y100" s="12" t="str">
        <f>_xlfn.IFS(X100&lt;=10,"1. 1 a 10 dias",X100&lt;=20,"2. 11 a 20 dias",X100&lt;=30,"3. 21 a 30 dias",X100&lt;=60,"4. 31 a 60 dias",X100&gt;60,"5.&gt; 60 dias")</f>
        <v>3. 21 a 30 dias</v>
      </c>
      <c r="Z100" s="2" t="s">
        <v>53</v>
      </c>
      <c r="AA100" s="2">
        <v>0</v>
      </c>
      <c r="AB100" s="49"/>
    </row>
    <row r="101" spans="1:28" x14ac:dyDescent="0.2">
      <c r="A101" s="42" t="s">
        <v>7</v>
      </c>
      <c r="B101" s="57" t="s">
        <v>82</v>
      </c>
      <c r="C101" s="42" t="s">
        <v>7</v>
      </c>
      <c r="D101" s="34">
        <v>463736</v>
      </c>
      <c r="E101" s="48">
        <v>508100567855</v>
      </c>
      <c r="F101" s="42" t="s">
        <v>1</v>
      </c>
      <c r="G101" s="42" t="s">
        <v>2</v>
      </c>
      <c r="H101" s="40" t="str">
        <f>IF(OR(' Base Geral '!J101="D - RETURN WITHOUT CONSUMPTION",' Base Geral '!J101="CB - CONSUMED BILLABLE")," SOLICITAÇÃO DE COLETA",IF(J101="X - NOT RECEIVED","CONFIRMAR NÃO RECEBIMENTO DO CSE",IF(OR(' Base Geral '!J101="SEM DESTINAÇÃO",' Base Geral '!J101="V - LEFT ON NOTIFICATION")," DESTINAÇÃO/SOLICITAÇÃO DE COLETA",0)))</f>
        <v xml:space="preserve"> DESTINAÇÃO/SOLICITAÇÃO DE COLETA</v>
      </c>
      <c r="I101" s="49"/>
      <c r="J101" s="2" t="s">
        <v>56</v>
      </c>
      <c r="K101" s="2"/>
      <c r="L101" s="2" t="s">
        <v>6</v>
      </c>
      <c r="M101" s="2"/>
      <c r="N101" s="2" t="s">
        <v>4</v>
      </c>
      <c r="O101" s="2" t="s">
        <v>309</v>
      </c>
      <c r="P101" s="2" t="s">
        <v>220</v>
      </c>
      <c r="Q101" s="2">
        <v>10523128</v>
      </c>
      <c r="R101" s="15">
        <f>VLOOKUP(Tabela1[[#This Row],[Material]],'R$_ Ferramentas'!A:B,2,0)</f>
        <v>127.1</v>
      </c>
      <c r="S101" s="50" t="s">
        <v>50</v>
      </c>
      <c r="T101" s="50" t="s">
        <v>50</v>
      </c>
      <c r="U101" s="2" t="s">
        <v>529</v>
      </c>
      <c r="V101" s="2">
        <v>198719</v>
      </c>
      <c r="W101" s="49">
        <v>44054</v>
      </c>
      <c r="X101" s="40">
        <f>Tabela1[[#Headers],[01/09/2020]]-Tabela1[[#This Row],[Data NF Cliente]]</f>
        <v>21</v>
      </c>
      <c r="Y101" s="12" t="str">
        <f>_xlfn.IFS(X101&lt;=10,"1. 1 a 10 dias",X101&lt;=20,"2. 11 a 20 dias",X101&lt;=30,"3. 21 a 30 dias",X101&lt;=60,"4. 31 a 60 dias",X101&gt;60,"5.&gt; 60 dias")</f>
        <v>3. 21 a 30 dias</v>
      </c>
      <c r="Z101" s="2" t="s">
        <v>53</v>
      </c>
      <c r="AA101" s="2">
        <v>0</v>
      </c>
      <c r="AB101" s="49"/>
    </row>
    <row r="102" spans="1:28" x14ac:dyDescent="0.2">
      <c r="A102" s="42" t="s">
        <v>14</v>
      </c>
      <c r="B102" s="57" t="s">
        <v>81</v>
      </c>
      <c r="C102" s="42" t="s">
        <v>14</v>
      </c>
      <c r="D102" s="34">
        <v>463953</v>
      </c>
      <c r="E102" s="48">
        <v>508100569107</v>
      </c>
      <c r="F102" s="42" t="s">
        <v>1</v>
      </c>
      <c r="G102" s="42" t="s">
        <v>2</v>
      </c>
      <c r="H102" s="40" t="str">
        <f>IF(OR(' Base Geral '!J102="D - RETURN WITHOUT CONSUMPTION",' Base Geral '!J102="CB - CONSUMED BILLABLE")," SOLICITAÇÃO DE COLETA",IF(J102="X - NOT RECEIVED","CONFIRMAR NÃO RECEBIMENTO DO CSE",IF(OR(' Base Geral '!J102="SEM DESTINAÇÃO",' Base Geral '!J102="V - LEFT ON NOTIFICATION")," DESTINAÇÃO/SOLICITAÇÃO DE COLETA",0)))</f>
        <v xml:space="preserve"> DESTINAÇÃO/SOLICITAÇÃO DE COLETA</v>
      </c>
      <c r="I102" s="49"/>
      <c r="J102" s="2" t="s">
        <v>56</v>
      </c>
      <c r="K102" s="2" t="s">
        <v>50</v>
      </c>
      <c r="L102" s="2" t="s">
        <v>6</v>
      </c>
      <c r="M102" s="2"/>
      <c r="N102" s="2" t="s">
        <v>4</v>
      </c>
      <c r="O102" s="2" t="s">
        <v>122</v>
      </c>
      <c r="P102" s="2" t="s">
        <v>106</v>
      </c>
      <c r="Q102" s="2">
        <v>10310038</v>
      </c>
      <c r="R102" s="15">
        <f>VLOOKUP(Tabela1[[#This Row],[Material]],'R$_ Ferramentas'!A:B,2,0)</f>
        <v>1066.3499999999999</v>
      </c>
      <c r="S102" s="50" t="s">
        <v>50</v>
      </c>
      <c r="T102" s="50" t="s">
        <v>50</v>
      </c>
      <c r="U102" s="2" t="s">
        <v>815</v>
      </c>
      <c r="V102" s="2">
        <v>198697</v>
      </c>
      <c r="W102" s="49">
        <v>44054</v>
      </c>
      <c r="X102" s="40">
        <f>Tabela1[[#Headers],[01/09/2020]]-Tabela1[[#This Row],[Data NF Cliente]]</f>
        <v>21</v>
      </c>
      <c r="Y102" s="12" t="str">
        <f>_xlfn.IFS(X102&lt;=10,"1. 1 a 10 dias",X102&lt;=20,"2. 11 a 20 dias",X102&lt;=30,"3. 21 a 30 dias",X102&lt;=60,"4. 31 a 60 dias",X102&gt;60,"5.&gt; 60 dias")</f>
        <v>3. 21 a 30 dias</v>
      </c>
      <c r="Z102" s="2" t="s">
        <v>53</v>
      </c>
      <c r="AA102" s="2">
        <v>0</v>
      </c>
      <c r="AB102" s="49"/>
    </row>
    <row r="103" spans="1:28" x14ac:dyDescent="0.2">
      <c r="A103" s="42" t="s">
        <v>14</v>
      </c>
      <c r="B103" s="57" t="s">
        <v>81</v>
      </c>
      <c r="C103" s="42" t="s">
        <v>14</v>
      </c>
      <c r="D103" s="34">
        <v>463954</v>
      </c>
      <c r="E103" s="48">
        <v>508100569107</v>
      </c>
      <c r="F103" s="42" t="s">
        <v>1</v>
      </c>
      <c r="G103" s="42" t="s">
        <v>2</v>
      </c>
      <c r="H103" s="40" t="str">
        <f>IF(OR(' Base Geral '!J103="D - RETURN WITHOUT CONSUMPTION",' Base Geral '!J103="CB - CONSUMED BILLABLE")," SOLICITAÇÃO DE COLETA",IF(J103="X - NOT RECEIVED","CONFIRMAR NÃO RECEBIMENTO DO CSE",IF(OR(' Base Geral '!J103="SEM DESTINAÇÃO",' Base Geral '!J103="V - LEFT ON NOTIFICATION")," DESTINAÇÃO/SOLICITAÇÃO DE COLETA",0)))</f>
        <v xml:space="preserve"> DESTINAÇÃO/SOLICITAÇÃO DE COLETA</v>
      </c>
      <c r="I103" s="49"/>
      <c r="J103" s="2" t="s">
        <v>56</v>
      </c>
      <c r="K103" s="2"/>
      <c r="L103" s="2" t="s">
        <v>6</v>
      </c>
      <c r="M103" s="2"/>
      <c r="N103" s="2" t="s">
        <v>4</v>
      </c>
      <c r="O103" s="2" t="s">
        <v>122</v>
      </c>
      <c r="P103" s="2" t="s">
        <v>106</v>
      </c>
      <c r="Q103" s="2">
        <v>10315976</v>
      </c>
      <c r="R103" s="15">
        <f>VLOOKUP(Tabela1[[#This Row],[Material]],'R$_ Ferramentas'!A:B,2,0)</f>
        <v>83.82</v>
      </c>
      <c r="S103" s="50" t="s">
        <v>50</v>
      </c>
      <c r="T103" s="50" t="s">
        <v>50</v>
      </c>
      <c r="U103" s="2" t="s">
        <v>293</v>
      </c>
      <c r="V103" s="2">
        <v>198697</v>
      </c>
      <c r="W103" s="49">
        <v>44054</v>
      </c>
      <c r="X103" s="40">
        <f>Tabela1[[#Headers],[01/09/2020]]-Tabela1[[#This Row],[Data NF Cliente]]</f>
        <v>21</v>
      </c>
      <c r="Y103" s="12" t="str">
        <f>_xlfn.IFS(X103&lt;=10,"1. 1 a 10 dias",X103&lt;=20,"2. 11 a 20 dias",X103&lt;=30,"3. 21 a 30 dias",X103&lt;=60,"4. 31 a 60 dias",X103&gt;60,"5.&gt; 60 dias")</f>
        <v>3. 21 a 30 dias</v>
      </c>
      <c r="Z103" s="2" t="s">
        <v>53</v>
      </c>
      <c r="AA103" s="2">
        <v>0</v>
      </c>
      <c r="AB103" s="49"/>
    </row>
    <row r="104" spans="1:28" x14ac:dyDescent="0.2">
      <c r="A104" s="42" t="s">
        <v>14</v>
      </c>
      <c r="B104" s="57" t="s">
        <v>81</v>
      </c>
      <c r="C104" s="42" t="s">
        <v>14</v>
      </c>
      <c r="D104" s="34">
        <v>463955</v>
      </c>
      <c r="E104" s="48">
        <v>508100569107</v>
      </c>
      <c r="F104" s="42" t="s">
        <v>1</v>
      </c>
      <c r="G104" s="42" t="s">
        <v>2</v>
      </c>
      <c r="H104" s="40" t="str">
        <f>IF(OR(' Base Geral '!J104="D - RETURN WITHOUT CONSUMPTION",' Base Geral '!J104="CB - CONSUMED BILLABLE")," SOLICITAÇÃO DE COLETA",IF(J104="X - NOT RECEIVED","CONFIRMAR NÃO RECEBIMENTO DO CSE",IF(OR(' Base Geral '!J104="SEM DESTINAÇÃO",' Base Geral '!J104="V - LEFT ON NOTIFICATION")," DESTINAÇÃO/SOLICITAÇÃO DE COLETA",0)))</f>
        <v xml:space="preserve"> DESTINAÇÃO/SOLICITAÇÃO DE COLETA</v>
      </c>
      <c r="I104" s="49"/>
      <c r="J104" s="2" t="s">
        <v>56</v>
      </c>
      <c r="K104" s="2"/>
      <c r="L104" s="2" t="s">
        <v>6</v>
      </c>
      <c r="M104" s="2"/>
      <c r="N104" s="2" t="s">
        <v>4</v>
      </c>
      <c r="O104" s="2" t="s">
        <v>122</v>
      </c>
      <c r="P104" s="2" t="s">
        <v>106</v>
      </c>
      <c r="Q104" s="2">
        <v>10315976</v>
      </c>
      <c r="R104" s="15">
        <f>VLOOKUP(Tabela1[[#This Row],[Material]],'R$_ Ferramentas'!A:B,2,0)</f>
        <v>83.82</v>
      </c>
      <c r="S104" s="50" t="s">
        <v>50</v>
      </c>
      <c r="T104" s="50" t="s">
        <v>50</v>
      </c>
      <c r="U104" s="2" t="s">
        <v>293</v>
      </c>
      <c r="V104" s="2">
        <v>198697</v>
      </c>
      <c r="W104" s="49">
        <v>44054</v>
      </c>
      <c r="X104" s="40">
        <f>Tabela1[[#Headers],[01/09/2020]]-Tabela1[[#This Row],[Data NF Cliente]]</f>
        <v>21</v>
      </c>
      <c r="Y104" s="12" t="str">
        <f>_xlfn.IFS(X104&lt;=10,"1. 1 a 10 dias",X104&lt;=20,"2. 11 a 20 dias",X104&lt;=30,"3. 21 a 30 dias",X104&lt;=60,"4. 31 a 60 dias",X104&gt;60,"5.&gt; 60 dias")</f>
        <v>3. 21 a 30 dias</v>
      </c>
      <c r="Z104" s="2" t="s">
        <v>53</v>
      </c>
      <c r="AA104" s="2">
        <v>0</v>
      </c>
      <c r="AB104" s="49"/>
    </row>
    <row r="105" spans="1:28" x14ac:dyDescent="0.2">
      <c r="A105" s="42" t="s">
        <v>14</v>
      </c>
      <c r="B105" s="57" t="s">
        <v>81</v>
      </c>
      <c r="C105" s="42" t="s">
        <v>14</v>
      </c>
      <c r="D105" s="34">
        <v>463956</v>
      </c>
      <c r="E105" s="48">
        <v>508100569107</v>
      </c>
      <c r="F105" s="42" t="s">
        <v>1</v>
      </c>
      <c r="G105" s="42" t="s">
        <v>2</v>
      </c>
      <c r="H105" s="40" t="str">
        <f>IF(OR(' Base Geral '!J105="D - RETURN WITHOUT CONSUMPTION",' Base Geral '!J105="CB - CONSUMED BILLABLE")," SOLICITAÇÃO DE COLETA",IF(J105="X - NOT RECEIVED","CONFIRMAR NÃO RECEBIMENTO DO CSE",IF(OR(' Base Geral '!J105="SEM DESTINAÇÃO",' Base Geral '!J105="V - LEFT ON NOTIFICATION")," DESTINAÇÃO/SOLICITAÇÃO DE COLETA",0)))</f>
        <v xml:space="preserve"> DESTINAÇÃO/SOLICITAÇÃO DE COLETA</v>
      </c>
      <c r="I105" s="49"/>
      <c r="J105" s="2" t="s">
        <v>56</v>
      </c>
      <c r="K105" s="2"/>
      <c r="L105" s="2" t="s">
        <v>6</v>
      </c>
      <c r="M105" s="2"/>
      <c r="N105" s="2" t="s">
        <v>4</v>
      </c>
      <c r="O105" s="2" t="s">
        <v>122</v>
      </c>
      <c r="P105" s="2" t="s">
        <v>106</v>
      </c>
      <c r="Q105" s="2">
        <v>10315976</v>
      </c>
      <c r="R105" s="15">
        <f>VLOOKUP(Tabela1[[#This Row],[Material]],'R$_ Ferramentas'!A:B,2,0)</f>
        <v>83.82</v>
      </c>
      <c r="S105" s="50" t="s">
        <v>50</v>
      </c>
      <c r="T105" s="50" t="s">
        <v>50</v>
      </c>
      <c r="U105" s="2" t="s">
        <v>293</v>
      </c>
      <c r="V105" s="2">
        <v>198697</v>
      </c>
      <c r="W105" s="49">
        <v>44054</v>
      </c>
      <c r="X105" s="40">
        <f>Tabela1[[#Headers],[01/09/2020]]-Tabela1[[#This Row],[Data NF Cliente]]</f>
        <v>21</v>
      </c>
      <c r="Y105" s="12" t="str">
        <f>_xlfn.IFS(X105&lt;=10,"1. 1 a 10 dias",X105&lt;=20,"2. 11 a 20 dias",X105&lt;=30,"3. 21 a 30 dias",X105&lt;=60,"4. 31 a 60 dias",X105&gt;60,"5.&gt; 60 dias")</f>
        <v>3. 21 a 30 dias</v>
      </c>
      <c r="Z105" s="2" t="s">
        <v>53</v>
      </c>
      <c r="AA105" s="2">
        <v>0</v>
      </c>
      <c r="AB105" s="49"/>
    </row>
    <row r="106" spans="1:28" x14ac:dyDescent="0.2">
      <c r="A106" s="58" t="s">
        <v>60</v>
      </c>
      <c r="B106" s="57" t="s">
        <v>81</v>
      </c>
      <c r="C106" s="42" t="s">
        <v>7</v>
      </c>
      <c r="D106" s="34">
        <v>456823</v>
      </c>
      <c r="E106" s="48">
        <v>508100557515</v>
      </c>
      <c r="F106" s="42" t="s">
        <v>8</v>
      </c>
      <c r="G106" s="42" t="s">
        <v>22</v>
      </c>
      <c r="H106" s="40" t="str">
        <f>IF(OR(' Base Geral '!J106="D - RETURN WITHOUT CONSUMPTION",' Base Geral '!J106="CB - CONSUMED BILLABLE")," SOLICITAÇÃO DE COLETA",IF(J106="X - NOT RECEIVED","CONFIRMAR NÃO RECEBIMENTO DO CSE",IF(OR(' Base Geral '!J106="SEM DESTINAÇÃO",' Base Geral '!J106="V - LEFT ON NOTIFICATION")," DESTINAÇÃO/SOLICITAÇÃO DE COLETA",0)))</f>
        <v xml:space="preserve"> SOLICITAÇÃO DE COLETA</v>
      </c>
      <c r="I106" s="49">
        <v>44027</v>
      </c>
      <c r="J106" s="2" t="s">
        <v>13</v>
      </c>
      <c r="K106" s="2" t="s">
        <v>50</v>
      </c>
      <c r="L106" s="2" t="s">
        <v>6</v>
      </c>
      <c r="M106" s="2"/>
      <c r="N106" s="2"/>
      <c r="O106" s="2" t="s">
        <v>304</v>
      </c>
      <c r="P106" s="2" t="s">
        <v>176</v>
      </c>
      <c r="Q106" s="2">
        <v>10447786</v>
      </c>
      <c r="R106" s="15">
        <f>VLOOKUP(Tabela1[[#This Row],[Material]],'R$_ Ferramentas'!A:B,2,0)</f>
        <v>5246.26</v>
      </c>
      <c r="S106" s="50" t="s">
        <v>50</v>
      </c>
      <c r="T106" s="50" t="s">
        <v>50</v>
      </c>
      <c r="U106" s="2" t="s">
        <v>760</v>
      </c>
      <c r="V106" s="2">
        <v>94204</v>
      </c>
      <c r="W106" s="49">
        <v>44055</v>
      </c>
      <c r="X106" s="40">
        <f>Tabela1[[#Headers],[01/09/2020]]-Tabela1[[#This Row],[Data NF Cliente]]</f>
        <v>20</v>
      </c>
      <c r="Y106" s="12" t="str">
        <f>_xlfn.IFS(X106&lt;=10,"1. 1 a 10 dias",X106&lt;=20,"2. 11 a 20 dias",X106&lt;=30,"3. 21 a 30 dias",X106&lt;=60,"4. 31 a 60 dias",X106&gt;60,"5.&gt; 60 dias")</f>
        <v>2. 11 a 20 dias</v>
      </c>
      <c r="Z106" s="2" t="s">
        <v>5</v>
      </c>
      <c r="AA106" s="2">
        <v>0</v>
      </c>
      <c r="AB106" s="49"/>
    </row>
    <row r="107" spans="1:28" x14ac:dyDescent="0.2">
      <c r="A107" s="42" t="s">
        <v>7</v>
      </c>
      <c r="B107" s="57" t="s">
        <v>82</v>
      </c>
      <c r="C107" s="42" t="s">
        <v>7</v>
      </c>
      <c r="D107" s="34">
        <v>464019</v>
      </c>
      <c r="E107" s="48">
        <v>508100562473</v>
      </c>
      <c r="F107" s="42" t="s">
        <v>1</v>
      </c>
      <c r="G107" s="42" t="s">
        <v>2</v>
      </c>
      <c r="H107" s="40" t="str">
        <f>IF(OR(' Base Geral '!J107="D - RETURN WITHOUT CONSUMPTION",' Base Geral '!J107="CB - CONSUMED BILLABLE")," SOLICITAÇÃO DE COLETA",IF(J107="X - NOT RECEIVED","CONFIRMAR NÃO RECEBIMENTO DO CSE",IF(OR(' Base Geral '!J107="SEM DESTINAÇÃO",' Base Geral '!J107="V - LEFT ON NOTIFICATION")," DESTINAÇÃO/SOLICITAÇÃO DE COLETA",0)))</f>
        <v xml:space="preserve"> DESTINAÇÃO/SOLICITAÇÃO DE COLETA</v>
      </c>
      <c r="I107" s="49">
        <v>44064</v>
      </c>
      <c r="J107" s="2" t="s">
        <v>55</v>
      </c>
      <c r="K107" s="2" t="s">
        <v>10</v>
      </c>
      <c r="L107" s="2" t="s">
        <v>3</v>
      </c>
      <c r="M107" s="2"/>
      <c r="N107" s="2" t="s">
        <v>4</v>
      </c>
      <c r="O107" s="2" t="s">
        <v>330</v>
      </c>
      <c r="P107" s="2" t="s">
        <v>233</v>
      </c>
      <c r="Q107" s="2">
        <v>7577732</v>
      </c>
      <c r="R107" s="15">
        <f>VLOOKUP(Tabela1[[#This Row],[Material]],'R$_ Ferramentas'!A:B,2,0)</f>
        <v>26116.32</v>
      </c>
      <c r="S107" s="50" t="s">
        <v>50</v>
      </c>
      <c r="T107" s="50" t="s">
        <v>85</v>
      </c>
      <c r="U107" s="2" t="s">
        <v>285</v>
      </c>
      <c r="V107" s="2">
        <v>198983</v>
      </c>
      <c r="W107" s="49">
        <v>44055</v>
      </c>
      <c r="X107" s="40">
        <f>Tabela1[[#Headers],[01/09/2020]]-Tabela1[[#This Row],[Data NF Cliente]]</f>
        <v>20</v>
      </c>
      <c r="Y107" s="12" t="str">
        <f>_xlfn.IFS(X107&lt;=10,"1. 1 a 10 dias",X107&lt;=20,"2. 11 a 20 dias",X107&lt;=30,"3. 21 a 30 dias",X107&lt;=60,"4. 31 a 60 dias",X107&gt;60,"5.&gt; 60 dias")</f>
        <v>2. 11 a 20 dias</v>
      </c>
      <c r="Z107" s="2" t="s">
        <v>392</v>
      </c>
      <c r="AA107" s="2">
        <v>0</v>
      </c>
      <c r="AB107" s="49"/>
    </row>
    <row r="108" spans="1:28" x14ac:dyDescent="0.2">
      <c r="A108" s="42" t="s">
        <v>7</v>
      </c>
      <c r="B108" s="57" t="s">
        <v>82</v>
      </c>
      <c r="C108" s="42" t="s">
        <v>7</v>
      </c>
      <c r="D108" s="34">
        <v>464020</v>
      </c>
      <c r="E108" s="48">
        <v>508100562473</v>
      </c>
      <c r="F108" s="42" t="s">
        <v>1</v>
      </c>
      <c r="G108" s="42" t="s">
        <v>2</v>
      </c>
      <c r="H108" s="40" t="str">
        <f>IF(OR(' Base Geral '!J108="D - RETURN WITHOUT CONSUMPTION",' Base Geral '!J108="CB - CONSUMED BILLABLE")," SOLICITAÇÃO DE COLETA",IF(J108="X - NOT RECEIVED","CONFIRMAR NÃO RECEBIMENTO DO CSE",IF(OR(' Base Geral '!J108="SEM DESTINAÇÃO",' Base Geral '!J108="V - LEFT ON NOTIFICATION")," DESTINAÇÃO/SOLICITAÇÃO DE COLETA",0)))</f>
        <v xml:space="preserve"> DESTINAÇÃO/SOLICITAÇÃO DE COLETA</v>
      </c>
      <c r="I108" s="49">
        <v>44064</v>
      </c>
      <c r="J108" s="2" t="s">
        <v>55</v>
      </c>
      <c r="K108" s="2"/>
      <c r="L108" s="2" t="s">
        <v>6</v>
      </c>
      <c r="M108" s="2"/>
      <c r="N108" s="2" t="s">
        <v>4</v>
      </c>
      <c r="O108" s="2" t="s">
        <v>330</v>
      </c>
      <c r="P108" s="2" t="s">
        <v>233</v>
      </c>
      <c r="Q108" s="2">
        <v>7581932</v>
      </c>
      <c r="R108" s="15">
        <f>VLOOKUP(Tabela1[[#This Row],[Material]],'R$_ Ferramentas'!A:B,2,0)</f>
        <v>14049.13</v>
      </c>
      <c r="S108" s="50" t="s">
        <v>50</v>
      </c>
      <c r="T108" s="50" t="s">
        <v>50</v>
      </c>
      <c r="U108" s="2" t="s">
        <v>530</v>
      </c>
      <c r="V108" s="2">
        <v>198983</v>
      </c>
      <c r="W108" s="49">
        <v>44055</v>
      </c>
      <c r="X108" s="40">
        <f>Tabela1[[#Headers],[01/09/2020]]-Tabela1[[#This Row],[Data NF Cliente]]</f>
        <v>20</v>
      </c>
      <c r="Y108" s="12" t="str">
        <f>_xlfn.IFS(X108&lt;=10,"1. 1 a 10 dias",X108&lt;=20,"2. 11 a 20 dias",X108&lt;=30,"3. 21 a 30 dias",X108&lt;=60,"4. 31 a 60 dias",X108&gt;60,"5.&gt; 60 dias")</f>
        <v>2. 11 a 20 dias</v>
      </c>
      <c r="Z108" s="2" t="s">
        <v>393</v>
      </c>
      <c r="AA108" s="2">
        <v>0</v>
      </c>
      <c r="AB108" s="49"/>
    </row>
    <row r="109" spans="1:28" x14ac:dyDescent="0.2">
      <c r="A109" s="42" t="s">
        <v>7</v>
      </c>
      <c r="B109" s="57" t="s">
        <v>81</v>
      </c>
      <c r="C109" s="42" t="s">
        <v>7</v>
      </c>
      <c r="D109" s="34">
        <v>464032</v>
      </c>
      <c r="E109" s="48">
        <v>508100567774</v>
      </c>
      <c r="F109" s="42" t="s">
        <v>1</v>
      </c>
      <c r="G109" s="42" t="s">
        <v>2</v>
      </c>
      <c r="H109" s="40" t="str">
        <f>IF(OR(' Base Geral '!J109="D - RETURN WITHOUT CONSUMPTION",' Base Geral '!J109="CB - CONSUMED BILLABLE")," SOLICITAÇÃO DE COLETA",IF(J109="X - NOT RECEIVED","CONFIRMAR NÃO RECEBIMENTO DO CSE",IF(OR(' Base Geral '!J109="SEM DESTINAÇÃO",' Base Geral '!J109="V - LEFT ON NOTIFICATION")," DESTINAÇÃO/SOLICITAÇÃO DE COLETA",0)))</f>
        <v xml:space="preserve"> DESTINAÇÃO/SOLICITAÇÃO DE COLETA</v>
      </c>
      <c r="I109" s="49">
        <v>44068</v>
      </c>
      <c r="J109" s="2" t="s">
        <v>55</v>
      </c>
      <c r="K109" s="2" t="s">
        <v>10</v>
      </c>
      <c r="L109" s="2" t="s">
        <v>3</v>
      </c>
      <c r="M109" s="2"/>
      <c r="N109" s="2" t="s">
        <v>4</v>
      </c>
      <c r="O109" s="2" t="s">
        <v>308</v>
      </c>
      <c r="P109" s="2" t="s">
        <v>136</v>
      </c>
      <c r="Q109" s="2">
        <v>11070791</v>
      </c>
      <c r="R109" s="15">
        <f>VLOOKUP(Tabela1[[#This Row],[Material]],'R$_ Ferramentas'!A:B,2,0)</f>
        <v>1964.44</v>
      </c>
      <c r="S109" s="50" t="s">
        <v>50</v>
      </c>
      <c r="T109" s="50" t="s">
        <v>85</v>
      </c>
      <c r="U109" s="2" t="s">
        <v>366</v>
      </c>
      <c r="V109" s="2">
        <v>198973</v>
      </c>
      <c r="W109" s="49">
        <v>44055</v>
      </c>
      <c r="X109" s="40">
        <f>Tabela1[[#Headers],[01/09/2020]]-Tabela1[[#This Row],[Data NF Cliente]]</f>
        <v>20</v>
      </c>
      <c r="Y109" s="12" t="str">
        <f>_xlfn.IFS(X109&lt;=10,"1. 1 a 10 dias",X109&lt;=20,"2. 11 a 20 dias",X109&lt;=30,"3. 21 a 30 dias",X109&lt;=60,"4. 31 a 60 dias",X109&gt;60,"5.&gt; 60 dias")</f>
        <v>2. 11 a 20 dias</v>
      </c>
      <c r="Z109" s="2" t="s">
        <v>53</v>
      </c>
      <c r="AA109" s="2">
        <v>0</v>
      </c>
      <c r="AB109" s="49"/>
    </row>
    <row r="110" spans="1:28" x14ac:dyDescent="0.2">
      <c r="A110" s="42" t="s">
        <v>7</v>
      </c>
      <c r="B110" s="57" t="s">
        <v>81</v>
      </c>
      <c r="C110" s="42" t="s">
        <v>7</v>
      </c>
      <c r="D110" s="34">
        <v>464033</v>
      </c>
      <c r="E110" s="48">
        <v>508100567774</v>
      </c>
      <c r="F110" s="42" t="s">
        <v>1</v>
      </c>
      <c r="G110" s="42" t="s">
        <v>2</v>
      </c>
      <c r="H110" s="40" t="str">
        <f>IF(OR(' Base Geral '!J110="D - RETURN WITHOUT CONSUMPTION",' Base Geral '!J110="CB - CONSUMED BILLABLE")," SOLICITAÇÃO DE COLETA",IF(J110="X - NOT RECEIVED","CONFIRMAR NÃO RECEBIMENTO DO CSE",IF(OR(' Base Geral '!J110="SEM DESTINAÇÃO",' Base Geral '!J110="V - LEFT ON NOTIFICATION")," DESTINAÇÃO/SOLICITAÇÃO DE COLETA",0)))</f>
        <v xml:space="preserve"> DESTINAÇÃO/SOLICITAÇÃO DE COLETA</v>
      </c>
      <c r="I110" s="49">
        <v>44068</v>
      </c>
      <c r="J110" s="2" t="s">
        <v>55</v>
      </c>
      <c r="K110" s="2"/>
      <c r="L110" s="2" t="s">
        <v>3</v>
      </c>
      <c r="M110" s="2"/>
      <c r="N110" s="2" t="s">
        <v>4</v>
      </c>
      <c r="O110" s="2" t="s">
        <v>308</v>
      </c>
      <c r="P110" s="2" t="s">
        <v>136</v>
      </c>
      <c r="Q110" s="2">
        <v>11070838</v>
      </c>
      <c r="R110" s="15">
        <f>VLOOKUP(Tabela1[[#This Row],[Material]],'R$_ Ferramentas'!A:B,2,0)</f>
        <v>987.18</v>
      </c>
      <c r="S110" s="50" t="s">
        <v>50</v>
      </c>
      <c r="T110" s="50" t="s">
        <v>85</v>
      </c>
      <c r="U110" s="2" t="s">
        <v>367</v>
      </c>
      <c r="V110" s="2">
        <v>198973</v>
      </c>
      <c r="W110" s="49">
        <v>44055</v>
      </c>
      <c r="X110" s="40">
        <f>Tabela1[[#Headers],[01/09/2020]]-Tabela1[[#This Row],[Data NF Cliente]]</f>
        <v>20</v>
      </c>
      <c r="Y110" s="12" t="str">
        <f>_xlfn.IFS(X110&lt;=10,"1. 1 a 10 dias",X110&lt;=20,"2. 11 a 20 dias",X110&lt;=30,"3. 21 a 30 dias",X110&lt;=60,"4. 31 a 60 dias",X110&gt;60,"5.&gt; 60 dias")</f>
        <v>2. 11 a 20 dias</v>
      </c>
      <c r="Z110" s="2" t="s">
        <v>53</v>
      </c>
      <c r="AA110" s="2">
        <v>0</v>
      </c>
      <c r="AB110" s="49"/>
    </row>
    <row r="111" spans="1:28" x14ac:dyDescent="0.2">
      <c r="A111" s="42" t="s">
        <v>7</v>
      </c>
      <c r="B111" s="57" t="s">
        <v>81</v>
      </c>
      <c r="C111" s="42" t="s">
        <v>7</v>
      </c>
      <c r="D111" s="34">
        <v>464034</v>
      </c>
      <c r="E111" s="48">
        <v>508100567774</v>
      </c>
      <c r="F111" s="42" t="s">
        <v>1</v>
      </c>
      <c r="G111" s="42" t="s">
        <v>2</v>
      </c>
      <c r="H111" s="40" t="str">
        <f>IF(OR(' Base Geral '!J111="D - RETURN WITHOUT CONSUMPTION",' Base Geral '!J111="CB - CONSUMED BILLABLE")," SOLICITAÇÃO DE COLETA",IF(J111="X - NOT RECEIVED","CONFIRMAR NÃO RECEBIMENTO DO CSE",IF(OR(' Base Geral '!J111="SEM DESTINAÇÃO",' Base Geral '!J111="V - LEFT ON NOTIFICATION")," DESTINAÇÃO/SOLICITAÇÃO DE COLETA",0)))</f>
        <v xml:space="preserve"> DESTINAÇÃO/SOLICITAÇÃO DE COLETA</v>
      </c>
      <c r="I111" s="49">
        <v>44068</v>
      </c>
      <c r="J111" s="2" t="s">
        <v>55</v>
      </c>
      <c r="K111" s="2"/>
      <c r="L111" s="2" t="s">
        <v>3</v>
      </c>
      <c r="M111" s="2"/>
      <c r="N111" s="2" t="s">
        <v>4</v>
      </c>
      <c r="O111" s="2" t="s">
        <v>308</v>
      </c>
      <c r="P111" s="2" t="s">
        <v>136</v>
      </c>
      <c r="Q111" s="2">
        <v>11075744</v>
      </c>
      <c r="R111" s="15">
        <f>VLOOKUP(Tabela1[[#This Row],[Material]],'R$_ Ferramentas'!A:B,2,0)</f>
        <v>440.41</v>
      </c>
      <c r="S111" s="50" t="s">
        <v>50</v>
      </c>
      <c r="T111" s="50" t="s">
        <v>85</v>
      </c>
      <c r="U111" s="2" t="s">
        <v>368</v>
      </c>
      <c r="V111" s="2">
        <v>198973</v>
      </c>
      <c r="W111" s="49">
        <v>44055</v>
      </c>
      <c r="X111" s="40">
        <f>Tabela1[[#Headers],[01/09/2020]]-Tabela1[[#This Row],[Data NF Cliente]]</f>
        <v>20</v>
      </c>
      <c r="Y111" s="12" t="str">
        <f>_xlfn.IFS(X111&lt;=10,"1. 1 a 10 dias",X111&lt;=20,"2. 11 a 20 dias",X111&lt;=30,"3. 21 a 30 dias",X111&lt;=60,"4. 31 a 60 dias",X111&gt;60,"5.&gt; 60 dias")</f>
        <v>2. 11 a 20 dias</v>
      </c>
      <c r="Z111" s="2" t="s">
        <v>53</v>
      </c>
      <c r="AA111" s="2">
        <v>0</v>
      </c>
      <c r="AB111" s="49"/>
    </row>
    <row r="112" spans="1:28" x14ac:dyDescent="0.2">
      <c r="A112" s="42" t="s">
        <v>7</v>
      </c>
      <c r="B112" s="57" t="s">
        <v>81</v>
      </c>
      <c r="C112" s="42" t="s">
        <v>7</v>
      </c>
      <c r="D112" s="34">
        <v>464035</v>
      </c>
      <c r="E112" s="48">
        <v>508100567774</v>
      </c>
      <c r="F112" s="42" t="s">
        <v>1</v>
      </c>
      <c r="G112" s="42" t="s">
        <v>2</v>
      </c>
      <c r="H112" s="40" t="str">
        <f>IF(OR(' Base Geral '!J112="D - RETURN WITHOUT CONSUMPTION",' Base Geral '!J112="CB - CONSUMED BILLABLE")," SOLICITAÇÃO DE COLETA",IF(J112="X - NOT RECEIVED","CONFIRMAR NÃO RECEBIMENTO DO CSE",IF(OR(' Base Geral '!J112="SEM DESTINAÇÃO",' Base Geral '!J112="V - LEFT ON NOTIFICATION")," DESTINAÇÃO/SOLICITAÇÃO DE COLETA",0)))</f>
        <v xml:space="preserve"> DESTINAÇÃO/SOLICITAÇÃO DE COLETA</v>
      </c>
      <c r="I112" s="49">
        <v>44068</v>
      </c>
      <c r="J112" s="2" t="s">
        <v>55</v>
      </c>
      <c r="K112" s="2"/>
      <c r="L112" s="2" t="s">
        <v>3</v>
      </c>
      <c r="M112" s="2"/>
      <c r="N112" s="2" t="s">
        <v>4</v>
      </c>
      <c r="O112" s="2" t="s">
        <v>308</v>
      </c>
      <c r="P112" s="2" t="s">
        <v>136</v>
      </c>
      <c r="Q112" s="2">
        <v>11305481</v>
      </c>
      <c r="R112" s="15">
        <f>VLOOKUP(Tabela1[[#This Row],[Material]],'R$_ Ferramentas'!A:B,2,0)</f>
        <v>783.99</v>
      </c>
      <c r="S112" s="50" t="s">
        <v>50</v>
      </c>
      <c r="T112" s="50" t="s">
        <v>85</v>
      </c>
      <c r="U112" s="2" t="s">
        <v>632</v>
      </c>
      <c r="V112" s="2">
        <v>198973</v>
      </c>
      <c r="W112" s="49">
        <v>44055</v>
      </c>
      <c r="X112" s="40">
        <f>Tabela1[[#Headers],[01/09/2020]]-Tabela1[[#This Row],[Data NF Cliente]]</f>
        <v>20</v>
      </c>
      <c r="Y112" s="12" t="str">
        <f>_xlfn.IFS(X112&lt;=10,"1. 1 a 10 dias",X112&lt;=20,"2. 11 a 20 dias",X112&lt;=30,"3. 21 a 30 dias",X112&lt;=60,"4. 31 a 60 dias",X112&gt;60,"5.&gt; 60 dias")</f>
        <v>2. 11 a 20 dias</v>
      </c>
      <c r="Z112" s="2" t="s">
        <v>53</v>
      </c>
      <c r="AA112" s="2">
        <v>0</v>
      </c>
      <c r="AB112" s="49"/>
    </row>
    <row r="113" spans="1:28" x14ac:dyDescent="0.2">
      <c r="A113" s="42" t="s">
        <v>7</v>
      </c>
      <c r="B113" s="57" t="s">
        <v>82</v>
      </c>
      <c r="C113" s="42" t="s">
        <v>7</v>
      </c>
      <c r="D113" s="34">
        <v>464072</v>
      </c>
      <c r="E113" s="48">
        <v>508100569358</v>
      </c>
      <c r="F113" s="42" t="s">
        <v>1</v>
      </c>
      <c r="G113" s="42" t="s">
        <v>2</v>
      </c>
      <c r="H113" s="40" t="str">
        <f>IF(OR(' Base Geral '!J113="D - RETURN WITHOUT CONSUMPTION",' Base Geral '!J113="CB - CONSUMED BILLABLE")," SOLICITAÇÃO DE COLETA",IF(J113="X - NOT RECEIVED","CONFIRMAR NÃO RECEBIMENTO DO CSE",IF(OR(' Base Geral '!J113="SEM DESTINAÇÃO",' Base Geral '!J113="V - LEFT ON NOTIFICATION")," DESTINAÇÃO/SOLICITAÇÃO DE COLETA",0)))</f>
        <v xml:space="preserve"> SOLICITAÇÃO DE COLETA</v>
      </c>
      <c r="I113" s="49">
        <v>44071</v>
      </c>
      <c r="J113" s="2" t="s">
        <v>13</v>
      </c>
      <c r="K113" s="2" t="s">
        <v>50</v>
      </c>
      <c r="L113" s="2" t="s">
        <v>6</v>
      </c>
      <c r="M113" s="2"/>
      <c r="N113" s="2" t="s">
        <v>4</v>
      </c>
      <c r="O113" s="2" t="s">
        <v>328</v>
      </c>
      <c r="P113" s="2" t="s">
        <v>213</v>
      </c>
      <c r="Q113" s="2">
        <v>8870409</v>
      </c>
      <c r="R113" s="15">
        <f>VLOOKUP(Tabela1[[#This Row],[Material]],'R$_ Ferramentas'!A:B,2,0)</f>
        <v>2724.07</v>
      </c>
      <c r="S113" s="50" t="s">
        <v>50</v>
      </c>
      <c r="T113" s="50" t="s">
        <v>50</v>
      </c>
      <c r="U113" s="2" t="s">
        <v>824</v>
      </c>
      <c r="V113" s="2">
        <v>198970</v>
      </c>
      <c r="W113" s="49">
        <v>44055</v>
      </c>
      <c r="X113" s="40">
        <f>Tabela1[[#Headers],[01/09/2020]]-Tabela1[[#This Row],[Data NF Cliente]]</f>
        <v>20</v>
      </c>
      <c r="Y113" s="12" t="str">
        <f>_xlfn.IFS(X113&lt;=10,"1. 1 a 10 dias",X113&lt;=20,"2. 11 a 20 dias",X113&lt;=30,"3. 21 a 30 dias",X113&lt;=60,"4. 31 a 60 dias",X113&gt;60,"5.&gt; 60 dias")</f>
        <v>2. 11 a 20 dias</v>
      </c>
      <c r="Z113" s="2" t="s">
        <v>53</v>
      </c>
      <c r="AA113" s="2">
        <v>0</v>
      </c>
      <c r="AB113" s="49"/>
    </row>
    <row r="114" spans="1:28" x14ac:dyDescent="0.2">
      <c r="A114" s="42" t="s">
        <v>0</v>
      </c>
      <c r="B114" s="57" t="s">
        <v>82</v>
      </c>
      <c r="C114" s="42" t="s">
        <v>0</v>
      </c>
      <c r="D114" s="34">
        <v>464334</v>
      </c>
      <c r="E114" s="48">
        <v>508100548520</v>
      </c>
      <c r="F114" s="42" t="s">
        <v>1</v>
      </c>
      <c r="G114" s="42" t="s">
        <v>2</v>
      </c>
      <c r="H114" s="40" t="str">
        <f>IF(OR(' Base Geral '!J114="D - RETURN WITHOUT CONSUMPTION",' Base Geral '!J114="CB - CONSUMED BILLABLE")," SOLICITAÇÃO DE COLETA",IF(J114="X - NOT RECEIVED","CONFIRMAR NÃO RECEBIMENTO DO CSE",IF(OR(' Base Geral '!J114="SEM DESTINAÇÃO",' Base Geral '!J114="V - LEFT ON NOTIFICATION")," DESTINAÇÃO/SOLICITAÇÃO DE COLETA",0)))</f>
        <v xml:space="preserve"> DESTINAÇÃO/SOLICITAÇÃO DE COLETA</v>
      </c>
      <c r="I114" s="49"/>
      <c r="J114" s="2" t="s">
        <v>56</v>
      </c>
      <c r="K114" s="2" t="s">
        <v>10</v>
      </c>
      <c r="L114" s="2" t="s">
        <v>3</v>
      </c>
      <c r="M114" s="2"/>
      <c r="N114" s="2" t="s">
        <v>4</v>
      </c>
      <c r="O114" s="2" t="s">
        <v>325</v>
      </c>
      <c r="P114" s="2" t="s">
        <v>326</v>
      </c>
      <c r="Q114" s="2">
        <v>10892851</v>
      </c>
      <c r="R114" s="15">
        <f>VLOOKUP(Tabela1[[#This Row],[Material]],'R$_ Ferramentas'!A:B,2,0)</f>
        <v>3082.75</v>
      </c>
      <c r="S114" s="50" t="s">
        <v>50</v>
      </c>
      <c r="T114" s="50" t="s">
        <v>85</v>
      </c>
      <c r="U114" s="2" t="s">
        <v>364</v>
      </c>
      <c r="V114" s="2">
        <v>198938</v>
      </c>
      <c r="W114" s="49">
        <v>44055</v>
      </c>
      <c r="X114" s="40">
        <f>Tabela1[[#Headers],[01/09/2020]]-Tabela1[[#This Row],[Data NF Cliente]]</f>
        <v>20</v>
      </c>
      <c r="Y114" s="12" t="str">
        <f>_xlfn.IFS(X114&lt;=10,"1. 1 a 10 dias",X114&lt;=20,"2. 11 a 20 dias",X114&lt;=30,"3. 21 a 30 dias",X114&lt;=60,"4. 31 a 60 dias",X114&gt;60,"5.&gt; 60 dias")</f>
        <v>2. 11 a 20 dias</v>
      </c>
      <c r="Z114" s="2">
        <v>3941</v>
      </c>
      <c r="AA114" s="2">
        <v>0</v>
      </c>
      <c r="AB114" s="49"/>
    </row>
    <row r="115" spans="1:28" x14ac:dyDescent="0.2">
      <c r="A115" s="42" t="s">
        <v>0</v>
      </c>
      <c r="B115" s="57" t="s">
        <v>82</v>
      </c>
      <c r="C115" s="42" t="s">
        <v>0</v>
      </c>
      <c r="D115" s="34">
        <v>464335</v>
      </c>
      <c r="E115" s="48">
        <v>508100548520</v>
      </c>
      <c r="F115" s="42" t="s">
        <v>1</v>
      </c>
      <c r="G115" s="42" t="s">
        <v>2</v>
      </c>
      <c r="H115" s="40" t="str">
        <f>IF(OR(' Base Geral '!J115="D - RETURN WITHOUT CONSUMPTION",' Base Geral '!J115="CB - CONSUMED BILLABLE")," SOLICITAÇÃO DE COLETA",IF(J115="X - NOT RECEIVED","CONFIRMAR NÃO RECEBIMENTO DO CSE",IF(OR(' Base Geral '!J115="SEM DESTINAÇÃO",' Base Geral '!J115="V - LEFT ON NOTIFICATION")," DESTINAÇÃO/SOLICITAÇÃO DE COLETA",0)))</f>
        <v xml:space="preserve"> DESTINAÇÃO/SOLICITAÇÃO DE COLETA</v>
      </c>
      <c r="I115" s="49"/>
      <c r="J115" s="2" t="s">
        <v>56</v>
      </c>
      <c r="K115" s="2"/>
      <c r="L115" s="2" t="s">
        <v>6</v>
      </c>
      <c r="M115" s="2"/>
      <c r="N115" s="2" t="s">
        <v>4</v>
      </c>
      <c r="O115" s="2" t="s">
        <v>325</v>
      </c>
      <c r="P115" s="2" t="s">
        <v>326</v>
      </c>
      <c r="Q115" s="2">
        <v>10961538</v>
      </c>
      <c r="R115" s="15">
        <f>VLOOKUP(Tabela1[[#This Row],[Material]],'R$_ Ferramentas'!A:B,2,0)</f>
        <v>473.15</v>
      </c>
      <c r="S115" s="50" t="s">
        <v>50</v>
      </c>
      <c r="T115" s="50" t="s">
        <v>50</v>
      </c>
      <c r="U115" s="2">
        <v>10961538</v>
      </c>
      <c r="V115" s="2">
        <v>198938</v>
      </c>
      <c r="W115" s="49">
        <v>44055</v>
      </c>
      <c r="X115" s="40">
        <f>Tabela1[[#Headers],[01/09/2020]]-Tabela1[[#This Row],[Data NF Cliente]]</f>
        <v>20</v>
      </c>
      <c r="Y115" s="12" t="str">
        <f>_xlfn.IFS(X115&lt;=10,"1. 1 a 10 dias",X115&lt;=20,"2. 11 a 20 dias",X115&lt;=30,"3. 21 a 30 dias",X115&lt;=60,"4. 31 a 60 dias",X115&gt;60,"5.&gt; 60 dias")</f>
        <v>2. 11 a 20 dias</v>
      </c>
      <c r="Z115" s="2">
        <v>1219</v>
      </c>
      <c r="AA115" s="2">
        <v>0</v>
      </c>
      <c r="AB115" s="49"/>
    </row>
    <row r="116" spans="1:28" x14ac:dyDescent="0.2">
      <c r="A116" s="58" t="s">
        <v>59</v>
      </c>
      <c r="B116" s="57" t="s">
        <v>82</v>
      </c>
      <c r="C116" s="42" t="s">
        <v>17</v>
      </c>
      <c r="D116" s="34">
        <v>464346</v>
      </c>
      <c r="E116" s="48">
        <v>508100563351</v>
      </c>
      <c r="F116" s="42" t="s">
        <v>8</v>
      </c>
      <c r="G116" s="42" t="s">
        <v>9</v>
      </c>
      <c r="H116" s="40" t="str">
        <f>IF(OR(' Base Geral '!J116="D - RETURN WITHOUT CONSUMPTION",' Base Geral '!J116="CB - CONSUMED BILLABLE")," SOLICITAÇÃO DE COLETA",IF(J116="X - NOT RECEIVED","CONFIRMAR NÃO RECEBIMENTO DO CSE",IF(OR(' Base Geral '!J116="SEM DESTINAÇÃO",' Base Geral '!J116="V - LEFT ON NOTIFICATION")," DESTINAÇÃO/SOLICITAÇÃO DE COLETA",0)))</f>
        <v xml:space="preserve"> DESTINAÇÃO/SOLICITAÇÃO DE COLETA</v>
      </c>
      <c r="I116" s="49"/>
      <c r="J116" s="2" t="s">
        <v>56</v>
      </c>
      <c r="K116" s="2" t="s">
        <v>50</v>
      </c>
      <c r="L116" s="2" t="s">
        <v>6</v>
      </c>
      <c r="M116" s="2"/>
      <c r="N116" s="2" t="s">
        <v>4</v>
      </c>
      <c r="O116" s="2" t="s">
        <v>305</v>
      </c>
      <c r="P116" s="2" t="s">
        <v>162</v>
      </c>
      <c r="Q116" s="2">
        <v>1039643</v>
      </c>
      <c r="R116" s="15">
        <f>VLOOKUP(Tabela1[[#This Row],[Material]],'R$_ Ferramentas'!A:B,2,0)</f>
        <v>51.54</v>
      </c>
      <c r="S116" s="50" t="s">
        <v>50</v>
      </c>
      <c r="T116" s="50" t="s">
        <v>50</v>
      </c>
      <c r="U116" s="2" t="s">
        <v>829</v>
      </c>
      <c r="V116" s="2">
        <v>94206</v>
      </c>
      <c r="W116" s="49">
        <v>44055</v>
      </c>
      <c r="X116" s="40">
        <f>Tabela1[[#Headers],[01/09/2020]]-Tabela1[[#This Row],[Data NF Cliente]]</f>
        <v>20</v>
      </c>
      <c r="Y116" s="12" t="str">
        <f>_xlfn.IFS(X116&lt;=10,"1. 1 a 10 dias",X116&lt;=20,"2. 11 a 20 dias",X116&lt;=30,"3. 21 a 30 dias",X116&lt;=60,"4. 31 a 60 dias",X116&gt;60,"5.&gt; 60 dias")</f>
        <v>2. 11 a 20 dias</v>
      </c>
      <c r="Z116" s="2" t="s">
        <v>5</v>
      </c>
      <c r="AA116" s="2">
        <v>0</v>
      </c>
      <c r="AB116" s="49"/>
    </row>
    <row r="117" spans="1:28" x14ac:dyDescent="0.2">
      <c r="A117" s="58" t="s">
        <v>59</v>
      </c>
      <c r="B117" s="57" t="s">
        <v>82</v>
      </c>
      <c r="C117" s="42" t="s">
        <v>17</v>
      </c>
      <c r="D117" s="34">
        <v>464347</v>
      </c>
      <c r="E117" s="48">
        <v>508100563351</v>
      </c>
      <c r="F117" s="42" t="s">
        <v>8</v>
      </c>
      <c r="G117" s="42" t="s">
        <v>9</v>
      </c>
      <c r="H117" s="40" t="str">
        <f>IF(OR(' Base Geral '!J117="D - RETURN WITHOUT CONSUMPTION",' Base Geral '!J117="CB - CONSUMED BILLABLE")," SOLICITAÇÃO DE COLETA",IF(J117="X - NOT RECEIVED","CONFIRMAR NÃO RECEBIMENTO DO CSE",IF(OR(' Base Geral '!J117="SEM DESTINAÇÃO",' Base Geral '!J117="V - LEFT ON NOTIFICATION")," DESTINAÇÃO/SOLICITAÇÃO DE COLETA",0)))</f>
        <v xml:space="preserve"> DESTINAÇÃO/SOLICITAÇÃO DE COLETA</v>
      </c>
      <c r="I117" s="49"/>
      <c r="J117" s="2" t="s">
        <v>56</v>
      </c>
      <c r="K117" s="2"/>
      <c r="L117" s="2" t="s">
        <v>6</v>
      </c>
      <c r="M117" s="2"/>
      <c r="N117" s="2"/>
      <c r="O117" s="2" t="s">
        <v>305</v>
      </c>
      <c r="P117" s="2" t="s">
        <v>162</v>
      </c>
      <c r="Q117" s="2">
        <v>6564467</v>
      </c>
      <c r="R117" s="15">
        <f>VLOOKUP(Tabela1[[#This Row],[Material]],'R$_ Ferramentas'!A:B,2,0)</f>
        <v>978.07</v>
      </c>
      <c r="S117" s="50" t="s">
        <v>50</v>
      </c>
      <c r="T117" s="50" t="s">
        <v>50</v>
      </c>
      <c r="U117" s="2" t="s">
        <v>830</v>
      </c>
      <c r="V117" s="2">
        <v>94206</v>
      </c>
      <c r="W117" s="49">
        <v>44055</v>
      </c>
      <c r="X117" s="40">
        <f>Tabela1[[#Headers],[01/09/2020]]-Tabela1[[#This Row],[Data NF Cliente]]</f>
        <v>20</v>
      </c>
      <c r="Y117" s="12" t="str">
        <f>_xlfn.IFS(X117&lt;=10,"1. 1 a 10 dias",X117&lt;=20,"2. 11 a 20 dias",X117&lt;=30,"3. 21 a 30 dias",X117&lt;=60,"4. 31 a 60 dias",X117&gt;60,"5.&gt; 60 dias")</f>
        <v>2. 11 a 20 dias</v>
      </c>
      <c r="Z117" s="2" t="s">
        <v>5</v>
      </c>
      <c r="AA117" s="2">
        <v>0</v>
      </c>
      <c r="AB117" s="49"/>
    </row>
    <row r="118" spans="1:28" x14ac:dyDescent="0.2">
      <c r="A118" s="58" t="s">
        <v>123</v>
      </c>
      <c r="B118" s="57" t="s">
        <v>82</v>
      </c>
      <c r="C118" s="42" t="s">
        <v>14</v>
      </c>
      <c r="D118" s="34">
        <v>462297</v>
      </c>
      <c r="E118" s="48">
        <v>508100565829</v>
      </c>
      <c r="F118" s="42" t="s">
        <v>1</v>
      </c>
      <c r="G118" s="42" t="s">
        <v>2</v>
      </c>
      <c r="H118" s="40" t="str">
        <f>IF(OR(' Base Geral '!J118="D - RETURN WITHOUT CONSUMPTION",' Base Geral '!J118="CB - CONSUMED BILLABLE")," SOLICITAÇÃO DE COLETA",IF(J118="X - NOT RECEIVED","CONFIRMAR NÃO RECEBIMENTO DO CSE",IF(OR(' Base Geral '!J118="SEM DESTINAÇÃO",' Base Geral '!J118="V - LEFT ON NOTIFICATION")," DESTINAÇÃO/SOLICITAÇÃO DE COLETA",0)))</f>
        <v xml:space="preserve"> DESTINAÇÃO/SOLICITAÇÃO DE COLETA</v>
      </c>
      <c r="I118" s="49"/>
      <c r="J118" s="2" t="s">
        <v>56</v>
      </c>
      <c r="K118" s="2"/>
      <c r="L118" s="2" t="s">
        <v>6</v>
      </c>
      <c r="M118" s="2"/>
      <c r="N118" s="2"/>
      <c r="O118" s="2" t="s">
        <v>25</v>
      </c>
      <c r="P118" s="2" t="s">
        <v>339</v>
      </c>
      <c r="Q118" s="2">
        <v>10139855</v>
      </c>
      <c r="R118" s="15">
        <f>VLOOKUP(Tabela1[[#This Row],[Material]],'R$_ Ferramentas'!A:B,2,0)</f>
        <v>1646.18</v>
      </c>
      <c r="S118" s="50" t="s">
        <v>50</v>
      </c>
      <c r="T118" s="50" t="s">
        <v>50</v>
      </c>
      <c r="U118" s="2">
        <v>10139855</v>
      </c>
      <c r="V118" s="2">
        <v>199128</v>
      </c>
      <c r="W118" s="49">
        <v>44056</v>
      </c>
      <c r="X118" s="40">
        <f>Tabela1[[#Headers],[01/09/2020]]-Tabela1[[#This Row],[Data NF Cliente]]</f>
        <v>19</v>
      </c>
      <c r="Y118" s="12" t="str">
        <f>_xlfn.IFS(X118&lt;=10,"1. 1 a 10 dias",X118&lt;=20,"2. 11 a 20 dias",X118&lt;=30,"3. 21 a 30 dias",X118&lt;=60,"4. 31 a 60 dias",X118&gt;60,"5.&gt; 60 dias")</f>
        <v>2. 11 a 20 dias</v>
      </c>
      <c r="Z118" s="2" t="s">
        <v>53</v>
      </c>
      <c r="AA118" s="2">
        <v>0</v>
      </c>
      <c r="AB118" s="49"/>
    </row>
    <row r="119" spans="1:28" x14ac:dyDescent="0.2">
      <c r="A119" s="42" t="s">
        <v>14</v>
      </c>
      <c r="B119" s="57" t="s">
        <v>82</v>
      </c>
      <c r="C119" s="42" t="s">
        <v>14</v>
      </c>
      <c r="D119" s="34">
        <v>462456</v>
      </c>
      <c r="E119" s="48">
        <v>508100566558</v>
      </c>
      <c r="F119" s="42" t="s">
        <v>8</v>
      </c>
      <c r="G119" s="42" t="s">
        <v>9</v>
      </c>
      <c r="H119" s="40" t="str">
        <f>IF(OR(' Base Geral '!J119="D - RETURN WITHOUT CONSUMPTION",' Base Geral '!J119="CB - CONSUMED BILLABLE")," SOLICITAÇÃO DE COLETA",IF(J119="X - NOT RECEIVED","CONFIRMAR NÃO RECEBIMENTO DO CSE",IF(OR(' Base Geral '!J119="SEM DESTINAÇÃO",' Base Geral '!J119="V - LEFT ON NOTIFICATION")," DESTINAÇÃO/SOLICITAÇÃO DE COLETA",0)))</f>
        <v xml:space="preserve"> DESTINAÇÃO/SOLICITAÇÃO DE COLETA</v>
      </c>
      <c r="I119" s="49"/>
      <c r="J119" s="2" t="s">
        <v>56</v>
      </c>
      <c r="K119" s="2" t="s">
        <v>50</v>
      </c>
      <c r="L119" s="22" t="s">
        <v>6</v>
      </c>
      <c r="M119" s="2"/>
      <c r="N119" s="2"/>
      <c r="O119" s="2" t="s">
        <v>25</v>
      </c>
      <c r="P119" s="2" t="s">
        <v>182</v>
      </c>
      <c r="Q119" s="2" t="s">
        <v>306</v>
      </c>
      <c r="R119" s="15">
        <f>VLOOKUP(Tabela1[[#This Row],[Material]],'R$_ Ferramentas'!A:B,2,0)</f>
        <v>66.28</v>
      </c>
      <c r="S119" s="50" t="s">
        <v>50</v>
      </c>
      <c r="T119" s="50" t="s">
        <v>50</v>
      </c>
      <c r="U119" s="2" t="s">
        <v>797</v>
      </c>
      <c r="V119" s="2">
        <v>94252</v>
      </c>
      <c r="W119" s="49">
        <v>44056</v>
      </c>
      <c r="X119" s="40">
        <f>Tabela1[[#Headers],[01/09/2020]]-Tabela1[[#This Row],[Data NF Cliente]]</f>
        <v>19</v>
      </c>
      <c r="Y119" s="12" t="str">
        <f>_xlfn.IFS(X119&lt;=10,"1. 1 a 10 dias",X119&lt;=20,"2. 11 a 20 dias",X119&lt;=30,"3. 21 a 30 dias",X119&lt;=60,"4. 31 a 60 dias",X119&gt;60,"5.&gt; 60 dias")</f>
        <v>2. 11 a 20 dias</v>
      </c>
      <c r="Z119" s="2" t="s">
        <v>5</v>
      </c>
      <c r="AA119" s="2">
        <v>0</v>
      </c>
      <c r="AB119" s="49"/>
    </row>
    <row r="120" spans="1:28" x14ac:dyDescent="0.2">
      <c r="A120" s="42" t="s">
        <v>11</v>
      </c>
      <c r="B120" s="57" t="s">
        <v>82</v>
      </c>
      <c r="C120" s="42" t="s">
        <v>11</v>
      </c>
      <c r="D120" s="34">
        <v>463029</v>
      </c>
      <c r="E120" s="48">
        <v>508100567577</v>
      </c>
      <c r="F120" s="42" t="s">
        <v>1</v>
      </c>
      <c r="G120" s="42" t="s">
        <v>2</v>
      </c>
      <c r="H120" s="40" t="str">
        <f>IF(OR(' Base Geral '!J120="D - RETURN WITHOUT CONSUMPTION",' Base Geral '!J120="CB - CONSUMED BILLABLE")," SOLICITAÇÃO DE COLETA",IF(J120="X - NOT RECEIVED","CONFIRMAR NÃO RECEBIMENTO DO CSE",IF(OR(' Base Geral '!J120="SEM DESTINAÇÃO",' Base Geral '!J120="V - LEFT ON NOTIFICATION")," DESTINAÇÃO/SOLICITAÇÃO DE COLETA",0)))</f>
        <v xml:space="preserve"> DESTINAÇÃO/SOLICITAÇÃO DE COLETA</v>
      </c>
      <c r="I120" s="49">
        <v>44062</v>
      </c>
      <c r="J120" s="2" t="s">
        <v>55</v>
      </c>
      <c r="K120" s="2" t="s">
        <v>10</v>
      </c>
      <c r="L120" s="2" t="s">
        <v>3</v>
      </c>
      <c r="M120" s="2"/>
      <c r="N120" s="2" t="s">
        <v>4</v>
      </c>
      <c r="O120" s="2" t="s">
        <v>331</v>
      </c>
      <c r="P120" s="2" t="s">
        <v>332</v>
      </c>
      <c r="Q120" s="2">
        <v>10590812</v>
      </c>
      <c r="R120" s="15">
        <f>VLOOKUP(Tabela1[[#This Row],[Material]],'R$_ Ferramentas'!A:B,2,0)</f>
        <v>6966.9</v>
      </c>
      <c r="S120" s="50" t="s">
        <v>50</v>
      </c>
      <c r="T120" s="50" t="s">
        <v>85</v>
      </c>
      <c r="U120" s="2" t="s">
        <v>371</v>
      </c>
      <c r="V120" s="2">
        <v>199074</v>
      </c>
      <c r="W120" s="49">
        <v>44056</v>
      </c>
      <c r="X120" s="40">
        <f>Tabela1[[#Headers],[01/09/2020]]-Tabela1[[#This Row],[Data NF Cliente]]</f>
        <v>19</v>
      </c>
      <c r="Y120" s="12" t="str">
        <f>_xlfn.IFS(X120&lt;=10,"1. 1 a 10 dias",X120&lt;=20,"2. 11 a 20 dias",X120&lt;=30,"3. 21 a 30 dias",X120&lt;=60,"4. 31 a 60 dias",X120&gt;60,"5.&gt; 60 dias")</f>
        <v>2. 11 a 20 dias</v>
      </c>
      <c r="Z120" s="2" t="s">
        <v>394</v>
      </c>
      <c r="AA120" s="2">
        <v>0</v>
      </c>
      <c r="AB120" s="49"/>
    </row>
    <row r="121" spans="1:28" x14ac:dyDescent="0.2">
      <c r="A121" s="42" t="s">
        <v>7</v>
      </c>
      <c r="B121" s="57" t="s">
        <v>81</v>
      </c>
      <c r="C121" s="42" t="s">
        <v>7</v>
      </c>
      <c r="D121" s="34">
        <v>464021</v>
      </c>
      <c r="E121" s="48">
        <v>508100567773</v>
      </c>
      <c r="F121" s="42" t="s">
        <v>8</v>
      </c>
      <c r="G121" s="42" t="s">
        <v>22</v>
      </c>
      <c r="H121" s="40" t="str">
        <f>IF(OR(' Base Geral '!J121="D - RETURN WITHOUT CONSUMPTION",' Base Geral '!J121="CB - CONSUMED BILLABLE")," SOLICITAÇÃO DE COLETA",IF(J121="X - NOT RECEIVED","CONFIRMAR NÃO RECEBIMENTO DO CSE",IF(OR(' Base Geral '!J121="SEM DESTINAÇÃO",' Base Geral '!J121="V - LEFT ON NOTIFICATION")," DESTINAÇÃO/SOLICITAÇÃO DE COLETA",0)))</f>
        <v xml:space="preserve"> DESTINAÇÃO/SOLICITAÇÃO DE COLETA</v>
      </c>
      <c r="I121" s="49">
        <v>44064</v>
      </c>
      <c r="J121" s="2" t="s">
        <v>55</v>
      </c>
      <c r="K121" s="2" t="s">
        <v>50</v>
      </c>
      <c r="L121" s="2" t="s">
        <v>3</v>
      </c>
      <c r="M121" s="2"/>
      <c r="N121" s="2" t="s">
        <v>4</v>
      </c>
      <c r="O121" s="2" t="s">
        <v>308</v>
      </c>
      <c r="P121" s="2" t="s">
        <v>136</v>
      </c>
      <c r="Q121" s="2">
        <v>11075789</v>
      </c>
      <c r="R121" s="15">
        <f>VLOOKUP(Tabela1[[#This Row],[Material]],'R$_ Ferramentas'!A:B,2,0)</f>
        <v>247.52</v>
      </c>
      <c r="S121" s="50" t="s">
        <v>50</v>
      </c>
      <c r="T121" s="50" t="s">
        <v>85</v>
      </c>
      <c r="U121" s="2" t="s">
        <v>816</v>
      </c>
      <c r="V121" s="2">
        <v>94276</v>
      </c>
      <c r="W121" s="49">
        <v>44056</v>
      </c>
      <c r="X121" s="40">
        <f>Tabela1[[#Headers],[01/09/2020]]-Tabela1[[#This Row],[Data NF Cliente]]</f>
        <v>19</v>
      </c>
      <c r="Y121" s="12" t="str">
        <f>_xlfn.IFS(X121&lt;=10,"1. 1 a 10 dias",X121&lt;=20,"2. 11 a 20 dias",X121&lt;=30,"3. 21 a 30 dias",X121&lt;=60,"4. 31 a 60 dias",X121&gt;60,"5.&gt; 60 dias")</f>
        <v>2. 11 a 20 dias</v>
      </c>
      <c r="Z121" s="2" t="s">
        <v>5</v>
      </c>
      <c r="AA121" s="2">
        <v>0</v>
      </c>
      <c r="AB121" s="49"/>
    </row>
    <row r="122" spans="1:28" x14ac:dyDescent="0.2">
      <c r="A122" s="42" t="s">
        <v>7</v>
      </c>
      <c r="B122" s="57" t="s">
        <v>81</v>
      </c>
      <c r="C122" s="42" t="s">
        <v>7</v>
      </c>
      <c r="D122" s="34">
        <v>464022</v>
      </c>
      <c r="E122" s="48">
        <v>508100567773</v>
      </c>
      <c r="F122" s="42" t="s">
        <v>8</v>
      </c>
      <c r="G122" s="42" t="s">
        <v>22</v>
      </c>
      <c r="H122" s="40" t="str">
        <f>IF(OR(' Base Geral '!J122="D - RETURN WITHOUT CONSUMPTION",' Base Geral '!J122="CB - CONSUMED BILLABLE")," SOLICITAÇÃO DE COLETA",IF(J122="X - NOT RECEIVED","CONFIRMAR NÃO RECEBIMENTO DO CSE",IF(OR(' Base Geral '!J122="SEM DESTINAÇÃO",' Base Geral '!J122="V - LEFT ON NOTIFICATION")," DESTINAÇÃO/SOLICITAÇÃO DE COLETA",0)))</f>
        <v xml:space="preserve"> DESTINAÇÃO/SOLICITAÇÃO DE COLETA</v>
      </c>
      <c r="I122" s="49">
        <v>44064</v>
      </c>
      <c r="J122" s="2" t="s">
        <v>55</v>
      </c>
      <c r="K122" s="2"/>
      <c r="L122" s="2" t="s">
        <v>3</v>
      </c>
      <c r="M122" s="2"/>
      <c r="N122" s="2" t="s">
        <v>4</v>
      </c>
      <c r="O122" s="2" t="s">
        <v>308</v>
      </c>
      <c r="P122" s="2" t="s">
        <v>136</v>
      </c>
      <c r="Q122" s="2">
        <v>11085758</v>
      </c>
      <c r="R122" s="15">
        <f>VLOOKUP(Tabela1[[#This Row],[Material]],'R$_ Ferramentas'!A:B,2,0)</f>
        <v>2722.69</v>
      </c>
      <c r="S122" s="50" t="s">
        <v>50</v>
      </c>
      <c r="T122" s="50" t="s">
        <v>85</v>
      </c>
      <c r="U122" s="2" t="s">
        <v>294</v>
      </c>
      <c r="V122" s="2">
        <v>94276</v>
      </c>
      <c r="W122" s="49">
        <v>44056</v>
      </c>
      <c r="X122" s="40">
        <f>Tabela1[[#Headers],[01/09/2020]]-Tabela1[[#This Row],[Data NF Cliente]]</f>
        <v>19</v>
      </c>
      <c r="Y122" s="12" t="str">
        <f>_xlfn.IFS(X122&lt;=10,"1. 1 a 10 dias",X122&lt;=20,"2. 11 a 20 dias",X122&lt;=30,"3. 21 a 30 dias",X122&lt;=60,"4. 31 a 60 dias",X122&gt;60,"5.&gt; 60 dias")</f>
        <v>2. 11 a 20 dias</v>
      </c>
      <c r="Z122" s="2" t="s">
        <v>5</v>
      </c>
      <c r="AA122" s="2">
        <v>0</v>
      </c>
      <c r="AB122" s="49"/>
    </row>
    <row r="123" spans="1:28" x14ac:dyDescent="0.2">
      <c r="A123" s="42" t="s">
        <v>7</v>
      </c>
      <c r="B123" s="57" t="s">
        <v>81</v>
      </c>
      <c r="C123" s="42" t="s">
        <v>7</v>
      </c>
      <c r="D123" s="34">
        <v>464023</v>
      </c>
      <c r="E123" s="48">
        <v>508100567773</v>
      </c>
      <c r="F123" s="42" t="s">
        <v>1</v>
      </c>
      <c r="G123" s="42" t="s">
        <v>2</v>
      </c>
      <c r="H123" s="40" t="str">
        <f>IF(OR(' Base Geral '!J123="D - RETURN WITHOUT CONSUMPTION",' Base Geral '!J123="CB - CONSUMED BILLABLE")," SOLICITAÇÃO DE COLETA",IF(J123="X - NOT RECEIVED","CONFIRMAR NÃO RECEBIMENTO DO CSE",IF(OR(' Base Geral '!J123="SEM DESTINAÇÃO",' Base Geral '!J123="V - LEFT ON NOTIFICATION")," DESTINAÇÃO/SOLICITAÇÃO DE COLETA",0)))</f>
        <v xml:space="preserve"> DESTINAÇÃO/SOLICITAÇÃO DE COLETA</v>
      </c>
      <c r="I123" s="49">
        <v>44064</v>
      </c>
      <c r="J123" s="2" t="s">
        <v>55</v>
      </c>
      <c r="K123" s="2" t="s">
        <v>10</v>
      </c>
      <c r="L123" s="2" t="s">
        <v>3</v>
      </c>
      <c r="M123" s="2"/>
      <c r="N123" s="2"/>
      <c r="O123" s="2" t="s">
        <v>308</v>
      </c>
      <c r="P123" s="2" t="s">
        <v>136</v>
      </c>
      <c r="Q123" s="2">
        <v>11085893</v>
      </c>
      <c r="R123" s="15">
        <f>VLOOKUP(Tabela1[[#This Row],[Material]],'R$_ Ferramentas'!A:B,2,0)</f>
        <v>2223.4699999999998</v>
      </c>
      <c r="S123" s="50" t="s">
        <v>50</v>
      </c>
      <c r="T123" s="50" t="s">
        <v>85</v>
      </c>
      <c r="U123" s="2" t="s">
        <v>817</v>
      </c>
      <c r="V123" s="2">
        <v>199110</v>
      </c>
      <c r="W123" s="49">
        <v>44056</v>
      </c>
      <c r="X123" s="40">
        <f>Tabela1[[#Headers],[01/09/2020]]-Tabela1[[#This Row],[Data NF Cliente]]</f>
        <v>19</v>
      </c>
      <c r="Y123" s="12" t="str">
        <f>_xlfn.IFS(X123&lt;=10,"1. 1 a 10 dias",X123&lt;=20,"2. 11 a 20 dias",X123&lt;=30,"3. 21 a 30 dias",X123&lt;=60,"4. 31 a 60 dias",X123&gt;60,"5.&gt; 60 dias")</f>
        <v>2. 11 a 20 dias</v>
      </c>
      <c r="Z123" s="2" t="s">
        <v>53</v>
      </c>
      <c r="AA123" s="2">
        <v>0</v>
      </c>
      <c r="AB123" s="49"/>
    </row>
    <row r="124" spans="1:28" x14ac:dyDescent="0.2">
      <c r="A124" s="42" t="s">
        <v>7</v>
      </c>
      <c r="B124" s="57" t="s">
        <v>81</v>
      </c>
      <c r="C124" s="42" t="s">
        <v>7</v>
      </c>
      <c r="D124" s="34">
        <v>464025</v>
      </c>
      <c r="E124" s="48">
        <v>508100567773</v>
      </c>
      <c r="F124" s="42" t="s">
        <v>8</v>
      </c>
      <c r="G124" s="42" t="s">
        <v>22</v>
      </c>
      <c r="H124" s="40" t="str">
        <f>IF(OR(' Base Geral '!J124="D - RETURN WITHOUT CONSUMPTION",' Base Geral '!J124="CB - CONSUMED BILLABLE")," SOLICITAÇÃO DE COLETA",IF(J124="X - NOT RECEIVED","CONFIRMAR NÃO RECEBIMENTO DO CSE",IF(OR(' Base Geral '!J124="SEM DESTINAÇÃO",' Base Geral '!J124="V - LEFT ON NOTIFICATION")," DESTINAÇÃO/SOLICITAÇÃO DE COLETA",0)))</f>
        <v xml:space="preserve"> DESTINAÇÃO/SOLICITAÇÃO DE COLETA</v>
      </c>
      <c r="I124" s="49">
        <v>44064</v>
      </c>
      <c r="J124" s="2" t="s">
        <v>55</v>
      </c>
      <c r="K124" s="2"/>
      <c r="L124" s="2" t="s">
        <v>3</v>
      </c>
      <c r="M124" s="2"/>
      <c r="N124" s="2" t="s">
        <v>4</v>
      </c>
      <c r="O124" s="2" t="s">
        <v>308</v>
      </c>
      <c r="P124" s="2" t="s">
        <v>136</v>
      </c>
      <c r="Q124" s="2">
        <v>11085840</v>
      </c>
      <c r="R124" s="15">
        <f>VLOOKUP(Tabela1[[#This Row],[Material]],'R$_ Ferramentas'!A:B,2,0)</f>
        <v>607.13</v>
      </c>
      <c r="S124" s="50" t="s">
        <v>50</v>
      </c>
      <c r="T124" s="50" t="s">
        <v>85</v>
      </c>
      <c r="U124" s="2" t="s">
        <v>350</v>
      </c>
      <c r="V124" s="2">
        <v>94276</v>
      </c>
      <c r="W124" s="49">
        <v>44056</v>
      </c>
      <c r="X124" s="40">
        <f>Tabela1[[#Headers],[01/09/2020]]-Tabela1[[#This Row],[Data NF Cliente]]</f>
        <v>19</v>
      </c>
      <c r="Y124" s="12" t="str">
        <f>_xlfn.IFS(X124&lt;=10,"1. 1 a 10 dias",X124&lt;=20,"2. 11 a 20 dias",X124&lt;=30,"3. 21 a 30 dias",X124&lt;=60,"4. 31 a 60 dias",X124&gt;60,"5.&gt; 60 dias")</f>
        <v>2. 11 a 20 dias</v>
      </c>
      <c r="Z124" s="2" t="s">
        <v>5</v>
      </c>
      <c r="AA124" s="2">
        <v>0</v>
      </c>
      <c r="AB124" s="49"/>
    </row>
    <row r="125" spans="1:28" x14ac:dyDescent="0.2">
      <c r="A125" s="42" t="s">
        <v>7</v>
      </c>
      <c r="B125" s="57" t="s">
        <v>81</v>
      </c>
      <c r="C125" s="42" t="s">
        <v>7</v>
      </c>
      <c r="D125" s="34">
        <v>464026</v>
      </c>
      <c r="E125" s="48">
        <v>508100567773</v>
      </c>
      <c r="F125" s="42" t="s">
        <v>8</v>
      </c>
      <c r="G125" s="42" t="s">
        <v>22</v>
      </c>
      <c r="H125" s="40" t="str">
        <f>IF(OR(' Base Geral '!J125="D - RETURN WITHOUT CONSUMPTION",' Base Geral '!J125="CB - CONSUMED BILLABLE")," SOLICITAÇÃO DE COLETA",IF(J125="X - NOT RECEIVED","CONFIRMAR NÃO RECEBIMENTO DO CSE",IF(OR(' Base Geral '!J125="SEM DESTINAÇÃO",' Base Geral '!J125="V - LEFT ON NOTIFICATION")," DESTINAÇÃO/SOLICITAÇÃO DE COLETA",0)))</f>
        <v xml:space="preserve"> DESTINAÇÃO/SOLICITAÇÃO DE COLETA</v>
      </c>
      <c r="I125" s="49">
        <v>44064</v>
      </c>
      <c r="J125" s="2" t="s">
        <v>55</v>
      </c>
      <c r="K125" s="2"/>
      <c r="L125" s="2" t="s">
        <v>3</v>
      </c>
      <c r="M125" s="2"/>
      <c r="N125" s="2" t="s">
        <v>4</v>
      </c>
      <c r="O125" s="2" t="s">
        <v>308</v>
      </c>
      <c r="P125" s="2" t="s">
        <v>136</v>
      </c>
      <c r="Q125" s="2">
        <v>11085723</v>
      </c>
      <c r="R125" s="15">
        <f>VLOOKUP(Tabela1[[#This Row],[Material]],'R$_ Ferramentas'!A:B,2,0)</f>
        <v>894.85</v>
      </c>
      <c r="S125" s="50" t="s">
        <v>50</v>
      </c>
      <c r="T125" s="50" t="s">
        <v>85</v>
      </c>
      <c r="U125" s="2" t="s">
        <v>351</v>
      </c>
      <c r="V125" s="2">
        <v>94276</v>
      </c>
      <c r="W125" s="49">
        <v>44056</v>
      </c>
      <c r="X125" s="40">
        <f>Tabela1[[#Headers],[01/09/2020]]-Tabela1[[#This Row],[Data NF Cliente]]</f>
        <v>19</v>
      </c>
      <c r="Y125" s="12" t="str">
        <f>_xlfn.IFS(X125&lt;=10,"1. 1 a 10 dias",X125&lt;=20,"2. 11 a 20 dias",X125&lt;=30,"3. 21 a 30 dias",X125&lt;=60,"4. 31 a 60 dias",X125&gt;60,"5.&gt; 60 dias")</f>
        <v>2. 11 a 20 dias</v>
      </c>
      <c r="Z125" s="2" t="s">
        <v>5</v>
      </c>
      <c r="AA125" s="2">
        <v>0</v>
      </c>
      <c r="AB125" s="49"/>
    </row>
    <row r="126" spans="1:28" x14ac:dyDescent="0.2">
      <c r="A126" s="42" t="s">
        <v>7</v>
      </c>
      <c r="B126" s="57" t="s">
        <v>81</v>
      </c>
      <c r="C126" s="42" t="s">
        <v>7</v>
      </c>
      <c r="D126" s="34">
        <v>464027</v>
      </c>
      <c r="E126" s="48">
        <v>508100567773</v>
      </c>
      <c r="F126" s="42" t="s">
        <v>8</v>
      </c>
      <c r="G126" s="42" t="s">
        <v>22</v>
      </c>
      <c r="H126" s="40" t="str">
        <f>IF(OR(' Base Geral '!J126="D - RETURN WITHOUT CONSUMPTION",' Base Geral '!J126="CB - CONSUMED BILLABLE")," SOLICITAÇÃO DE COLETA",IF(J126="X - NOT RECEIVED","CONFIRMAR NÃO RECEBIMENTO DO CSE",IF(OR(' Base Geral '!J126="SEM DESTINAÇÃO",' Base Geral '!J126="V - LEFT ON NOTIFICATION")," DESTINAÇÃO/SOLICITAÇÃO DE COLETA",0)))</f>
        <v xml:space="preserve"> DESTINAÇÃO/SOLICITAÇÃO DE COLETA</v>
      </c>
      <c r="I126" s="49">
        <v>44064</v>
      </c>
      <c r="J126" s="2" t="s">
        <v>55</v>
      </c>
      <c r="K126" s="2"/>
      <c r="L126" s="2" t="s">
        <v>6</v>
      </c>
      <c r="M126" s="2"/>
      <c r="N126" s="2" t="s">
        <v>4</v>
      </c>
      <c r="O126" s="2" t="s">
        <v>308</v>
      </c>
      <c r="P126" s="2" t="s">
        <v>136</v>
      </c>
      <c r="Q126" s="2">
        <v>11085818</v>
      </c>
      <c r="R126" s="15">
        <f>VLOOKUP(Tabela1[[#This Row],[Material]],'R$_ Ferramentas'!A:B,2,0)</f>
        <v>315.8</v>
      </c>
      <c r="S126" s="50" t="s">
        <v>50</v>
      </c>
      <c r="T126" s="50" t="s">
        <v>50</v>
      </c>
      <c r="U126" s="2" t="s">
        <v>818</v>
      </c>
      <c r="V126" s="2">
        <v>94276</v>
      </c>
      <c r="W126" s="49">
        <v>44056</v>
      </c>
      <c r="X126" s="40">
        <f>Tabela1[[#Headers],[01/09/2020]]-Tabela1[[#This Row],[Data NF Cliente]]</f>
        <v>19</v>
      </c>
      <c r="Y126" s="12" t="str">
        <f>_xlfn.IFS(X126&lt;=10,"1. 1 a 10 dias",X126&lt;=20,"2. 11 a 20 dias",X126&lt;=30,"3. 21 a 30 dias",X126&lt;=60,"4. 31 a 60 dias",X126&gt;60,"5.&gt; 60 dias")</f>
        <v>2. 11 a 20 dias</v>
      </c>
      <c r="Z126" s="2" t="s">
        <v>5</v>
      </c>
      <c r="AA126" s="2">
        <v>0</v>
      </c>
      <c r="AB126" s="49"/>
    </row>
    <row r="127" spans="1:28" x14ac:dyDescent="0.2">
      <c r="A127" s="42" t="s">
        <v>7</v>
      </c>
      <c r="B127" s="57" t="s">
        <v>81</v>
      </c>
      <c r="C127" s="42" t="s">
        <v>7</v>
      </c>
      <c r="D127" s="34">
        <v>464038</v>
      </c>
      <c r="E127" s="48">
        <v>508100567810</v>
      </c>
      <c r="F127" s="42" t="s">
        <v>1</v>
      </c>
      <c r="G127" s="42" t="s">
        <v>2</v>
      </c>
      <c r="H127" s="40" t="str">
        <f>IF(OR(' Base Geral '!J127="D - RETURN WITHOUT CONSUMPTION",' Base Geral '!J127="CB - CONSUMED BILLABLE")," SOLICITAÇÃO DE COLETA",IF(J127="X - NOT RECEIVED","CONFIRMAR NÃO RECEBIMENTO DO CSE",IF(OR(' Base Geral '!J127="SEM DESTINAÇÃO",' Base Geral '!J127="V - LEFT ON NOTIFICATION")," DESTINAÇÃO/SOLICITAÇÃO DE COLETA",0)))</f>
        <v xml:space="preserve"> DESTINAÇÃO/SOLICITAÇÃO DE COLETA</v>
      </c>
      <c r="I127" s="49">
        <v>44069</v>
      </c>
      <c r="J127" s="2" t="s">
        <v>55</v>
      </c>
      <c r="K127" s="2"/>
      <c r="L127" s="2" t="s">
        <v>6</v>
      </c>
      <c r="M127" s="2"/>
      <c r="N127" s="2" t="s">
        <v>4</v>
      </c>
      <c r="O127" s="2" t="s">
        <v>308</v>
      </c>
      <c r="P127" s="2" t="s">
        <v>136</v>
      </c>
      <c r="Q127" s="2">
        <v>11070788</v>
      </c>
      <c r="R127" s="15">
        <f>VLOOKUP(Tabela1[[#This Row],[Material]],'R$_ Ferramentas'!A:B,2,0)</f>
        <v>1067.27</v>
      </c>
      <c r="S127" s="50" t="s">
        <v>50</v>
      </c>
      <c r="T127" s="50" t="s">
        <v>50</v>
      </c>
      <c r="U127" s="2" t="s">
        <v>819</v>
      </c>
      <c r="V127" s="2">
        <v>199105</v>
      </c>
      <c r="W127" s="49">
        <v>44056</v>
      </c>
      <c r="X127" s="40">
        <f>Tabela1[[#Headers],[01/09/2020]]-Tabela1[[#This Row],[Data NF Cliente]]</f>
        <v>19</v>
      </c>
      <c r="Y127" s="12" t="str">
        <f>_xlfn.IFS(X127&lt;=10,"1. 1 a 10 dias",X127&lt;=20,"2. 11 a 20 dias",X127&lt;=30,"3. 21 a 30 dias",X127&lt;=60,"4. 31 a 60 dias",X127&gt;60,"5.&gt; 60 dias")</f>
        <v>2. 11 a 20 dias</v>
      </c>
      <c r="Z127" s="2" t="s">
        <v>53</v>
      </c>
      <c r="AA127" s="2">
        <v>0</v>
      </c>
      <c r="AB127" s="49"/>
    </row>
    <row r="128" spans="1:28" x14ac:dyDescent="0.2">
      <c r="A128" s="42" t="s">
        <v>7</v>
      </c>
      <c r="B128" s="57" t="s">
        <v>81</v>
      </c>
      <c r="C128" s="42" t="s">
        <v>7</v>
      </c>
      <c r="D128" s="34">
        <v>464039</v>
      </c>
      <c r="E128" s="48">
        <v>508100567810</v>
      </c>
      <c r="F128" s="42" t="s">
        <v>1</v>
      </c>
      <c r="G128" s="42" t="s">
        <v>2</v>
      </c>
      <c r="H128" s="40" t="str">
        <f>IF(OR(' Base Geral '!J128="D - RETURN WITHOUT CONSUMPTION",' Base Geral '!J128="CB - CONSUMED BILLABLE")," SOLICITAÇÃO DE COLETA",IF(J128="X - NOT RECEIVED","CONFIRMAR NÃO RECEBIMENTO DO CSE",IF(OR(' Base Geral '!J128="SEM DESTINAÇÃO",' Base Geral '!J128="V - LEFT ON NOTIFICATION")," DESTINAÇÃO/SOLICITAÇÃO DE COLETA",0)))</f>
        <v xml:space="preserve"> DESTINAÇÃO/SOLICITAÇÃO DE COLETA</v>
      </c>
      <c r="I128" s="49">
        <v>44069</v>
      </c>
      <c r="J128" s="2" t="s">
        <v>55</v>
      </c>
      <c r="K128" s="2"/>
      <c r="L128" s="2" t="s">
        <v>6</v>
      </c>
      <c r="M128" s="2"/>
      <c r="N128" s="2" t="s">
        <v>4</v>
      </c>
      <c r="O128" s="2" t="s">
        <v>308</v>
      </c>
      <c r="P128" s="2" t="s">
        <v>136</v>
      </c>
      <c r="Q128" s="2">
        <v>11070835</v>
      </c>
      <c r="R128" s="15">
        <f>VLOOKUP(Tabela1[[#This Row],[Material]],'R$_ Ferramentas'!A:B,2,0)</f>
        <v>136.78</v>
      </c>
      <c r="S128" s="50" t="s">
        <v>50</v>
      </c>
      <c r="T128" s="50" t="s">
        <v>50</v>
      </c>
      <c r="U128" s="2" t="s">
        <v>372</v>
      </c>
      <c r="V128" s="2">
        <v>199105</v>
      </c>
      <c r="W128" s="49">
        <v>44056</v>
      </c>
      <c r="X128" s="40">
        <f>Tabela1[[#Headers],[01/09/2020]]-Tabela1[[#This Row],[Data NF Cliente]]</f>
        <v>19</v>
      </c>
      <c r="Y128" s="12" t="str">
        <f>_xlfn.IFS(X128&lt;=10,"1. 1 a 10 dias",X128&lt;=20,"2. 11 a 20 dias",X128&lt;=30,"3. 21 a 30 dias",X128&lt;=60,"4. 31 a 60 dias",X128&gt;60,"5.&gt; 60 dias")</f>
        <v>2. 11 a 20 dias</v>
      </c>
      <c r="Z128" s="2" t="s">
        <v>53</v>
      </c>
      <c r="AA128" s="2">
        <v>0</v>
      </c>
      <c r="AB128" s="49"/>
    </row>
    <row r="129" spans="1:28" x14ac:dyDescent="0.2">
      <c r="A129" s="42" t="s">
        <v>7</v>
      </c>
      <c r="B129" s="57" t="s">
        <v>81</v>
      </c>
      <c r="C129" s="42" t="s">
        <v>7</v>
      </c>
      <c r="D129" s="34">
        <v>464040</v>
      </c>
      <c r="E129" s="48">
        <v>508100567810</v>
      </c>
      <c r="F129" s="42" t="s">
        <v>1</v>
      </c>
      <c r="G129" s="42" t="s">
        <v>2</v>
      </c>
      <c r="H129" s="40" t="str">
        <f>IF(OR(' Base Geral '!J129="D - RETURN WITHOUT CONSUMPTION",' Base Geral '!J129="CB - CONSUMED BILLABLE")," SOLICITAÇÃO DE COLETA",IF(J129="X - NOT RECEIVED","CONFIRMAR NÃO RECEBIMENTO DO CSE",IF(OR(' Base Geral '!J129="SEM DESTINAÇÃO",' Base Geral '!J129="V - LEFT ON NOTIFICATION")," DESTINAÇÃO/SOLICITAÇÃO DE COLETA",0)))</f>
        <v xml:space="preserve"> DESTINAÇÃO/SOLICITAÇÃO DE COLETA</v>
      </c>
      <c r="I129" s="49">
        <v>44069</v>
      </c>
      <c r="J129" s="2" t="s">
        <v>55</v>
      </c>
      <c r="K129" s="2"/>
      <c r="L129" s="2" t="s">
        <v>6</v>
      </c>
      <c r="M129" s="2"/>
      <c r="N129" s="2" t="s">
        <v>4</v>
      </c>
      <c r="O129" s="2" t="s">
        <v>308</v>
      </c>
      <c r="P129" s="2" t="s">
        <v>136</v>
      </c>
      <c r="Q129" s="2">
        <v>11070955</v>
      </c>
      <c r="R129" s="15">
        <f>VLOOKUP(Tabela1[[#This Row],[Material]],'R$_ Ferramentas'!A:B,2,0)</f>
        <v>4685.32</v>
      </c>
      <c r="S129" s="50" t="s">
        <v>50</v>
      </c>
      <c r="T129" s="50" t="s">
        <v>50</v>
      </c>
      <c r="U129" s="2" t="s">
        <v>373</v>
      </c>
      <c r="V129" s="2">
        <v>199105</v>
      </c>
      <c r="W129" s="49">
        <v>44056</v>
      </c>
      <c r="X129" s="40">
        <f>Tabela1[[#Headers],[01/09/2020]]-Tabela1[[#This Row],[Data NF Cliente]]</f>
        <v>19</v>
      </c>
      <c r="Y129" s="12" t="str">
        <f>_xlfn.IFS(X129&lt;=10,"1. 1 a 10 dias",X129&lt;=20,"2. 11 a 20 dias",X129&lt;=30,"3. 21 a 30 dias",X129&lt;=60,"4. 31 a 60 dias",X129&gt;60,"5.&gt; 60 dias")</f>
        <v>2. 11 a 20 dias</v>
      </c>
      <c r="Z129" s="2" t="s">
        <v>53</v>
      </c>
      <c r="AA129" s="2">
        <v>0</v>
      </c>
      <c r="AB129" s="49"/>
    </row>
    <row r="130" spans="1:28" x14ac:dyDescent="0.2">
      <c r="A130" s="42" t="s">
        <v>17</v>
      </c>
      <c r="B130" s="57" t="s">
        <v>82</v>
      </c>
      <c r="C130" s="42" t="s">
        <v>17</v>
      </c>
      <c r="D130" s="34">
        <v>464186</v>
      </c>
      <c r="E130" s="48">
        <v>508100568375</v>
      </c>
      <c r="F130" s="42" t="s">
        <v>8</v>
      </c>
      <c r="G130" s="42" t="s">
        <v>9</v>
      </c>
      <c r="H130" s="40" t="str">
        <f>IF(OR(' Base Geral '!J130="D - RETURN WITHOUT CONSUMPTION",' Base Geral '!J130="CB - CONSUMED BILLABLE")," SOLICITAÇÃO DE COLETA",IF(J130="X - NOT RECEIVED","CONFIRMAR NÃO RECEBIMENTO DO CSE",IF(OR(' Base Geral '!J130="SEM DESTINAÇÃO",' Base Geral '!J130="V - LEFT ON NOTIFICATION")," DESTINAÇÃO/SOLICITAÇÃO DE COLETA",0)))</f>
        <v xml:space="preserve"> DESTINAÇÃO/SOLICITAÇÃO DE COLETA</v>
      </c>
      <c r="I130" s="49"/>
      <c r="J130" s="2" t="s">
        <v>56</v>
      </c>
      <c r="K130" s="2" t="s">
        <v>10</v>
      </c>
      <c r="L130" s="2" t="s">
        <v>3</v>
      </c>
      <c r="M130" s="2"/>
      <c r="N130" s="2" t="s">
        <v>4</v>
      </c>
      <c r="O130" s="2" t="s">
        <v>307</v>
      </c>
      <c r="P130" s="2" t="s">
        <v>145</v>
      </c>
      <c r="Q130" s="2">
        <v>10864201</v>
      </c>
      <c r="R130" s="15">
        <f>VLOOKUP(Tabela1[[#This Row],[Material]],'R$_ Ferramentas'!A:B,2,0)</f>
        <v>13029.98</v>
      </c>
      <c r="S130" s="50" t="s">
        <v>50</v>
      </c>
      <c r="T130" s="50" t="s">
        <v>85</v>
      </c>
      <c r="U130" s="2" t="s">
        <v>827</v>
      </c>
      <c r="V130" s="2">
        <v>94275</v>
      </c>
      <c r="W130" s="49">
        <v>44056</v>
      </c>
      <c r="X130" s="40">
        <f>Tabela1[[#Headers],[01/09/2020]]-Tabela1[[#This Row],[Data NF Cliente]]</f>
        <v>19</v>
      </c>
      <c r="Y130" s="12" t="str">
        <f>_xlfn.IFS(X130&lt;=10,"1. 1 a 10 dias",X130&lt;=20,"2. 11 a 20 dias",X130&lt;=30,"3. 21 a 30 dias",X130&lt;=60,"4. 31 a 60 dias",X130&gt;60,"5.&gt; 60 dias")</f>
        <v>2. 11 a 20 dias</v>
      </c>
      <c r="Z130" s="2" t="s">
        <v>5</v>
      </c>
      <c r="AA130" s="2">
        <v>0</v>
      </c>
      <c r="AB130" s="49"/>
    </row>
    <row r="131" spans="1:28" x14ac:dyDescent="0.2">
      <c r="A131" s="42" t="s">
        <v>11</v>
      </c>
      <c r="B131" s="57" t="s">
        <v>82</v>
      </c>
      <c r="C131" s="42" t="s">
        <v>11</v>
      </c>
      <c r="D131" s="34">
        <v>464533</v>
      </c>
      <c r="E131" s="48">
        <v>508100570021</v>
      </c>
      <c r="F131" s="42" t="s">
        <v>1</v>
      </c>
      <c r="G131" s="42" t="s">
        <v>2</v>
      </c>
      <c r="H131" s="40" t="str">
        <f>IF(OR(' Base Geral '!J131="D - RETURN WITHOUT CONSUMPTION",' Base Geral '!J131="CB - CONSUMED BILLABLE")," SOLICITAÇÃO DE COLETA",IF(J131="X - NOT RECEIVED","CONFIRMAR NÃO RECEBIMENTO DO CSE",IF(OR(' Base Geral '!J131="SEM DESTINAÇÃO",' Base Geral '!J131="V - LEFT ON NOTIFICATION")," DESTINAÇÃO/SOLICITAÇÃO DE COLETA",0)))</f>
        <v xml:space="preserve"> DESTINAÇÃO/SOLICITAÇÃO DE COLETA</v>
      </c>
      <c r="I131" s="49"/>
      <c r="J131" s="2" t="s">
        <v>56</v>
      </c>
      <c r="K131" s="2" t="s">
        <v>50</v>
      </c>
      <c r="L131" s="2" t="s">
        <v>6</v>
      </c>
      <c r="M131" s="2"/>
      <c r="N131" s="2" t="s">
        <v>4</v>
      </c>
      <c r="O131" s="2" t="s">
        <v>23</v>
      </c>
      <c r="P131" s="2" t="s">
        <v>126</v>
      </c>
      <c r="Q131" s="2">
        <v>10763312</v>
      </c>
      <c r="R131" s="15">
        <f>VLOOKUP(Tabela1[[#This Row],[Material]],'R$_ Ferramentas'!A:B,2,0)</f>
        <v>2308.04</v>
      </c>
      <c r="S131" s="50" t="s">
        <v>50</v>
      </c>
      <c r="T131" s="50" t="s">
        <v>50</v>
      </c>
      <c r="U131" s="2" t="s">
        <v>836</v>
      </c>
      <c r="V131" s="2">
        <v>199106</v>
      </c>
      <c r="W131" s="49">
        <v>44056</v>
      </c>
      <c r="X131" s="40">
        <f>Tabela1[[#Headers],[01/09/2020]]-Tabela1[[#This Row],[Data NF Cliente]]</f>
        <v>19</v>
      </c>
      <c r="Y131" s="12" t="str">
        <f>_xlfn.IFS(X131&lt;=10,"1. 1 a 10 dias",X131&lt;=20,"2. 11 a 20 dias",X131&lt;=30,"3. 21 a 30 dias",X131&lt;=60,"4. 31 a 60 dias",X131&gt;60,"5.&gt; 60 dias")</f>
        <v>2. 11 a 20 dias</v>
      </c>
      <c r="Z131" s="2" t="s">
        <v>53</v>
      </c>
      <c r="AA131" s="2">
        <v>0</v>
      </c>
      <c r="AB131" s="49"/>
    </row>
    <row r="132" spans="1:28" x14ac:dyDescent="0.2">
      <c r="A132" s="42" t="s">
        <v>11</v>
      </c>
      <c r="B132" s="57" t="s">
        <v>82</v>
      </c>
      <c r="C132" s="42" t="s">
        <v>11</v>
      </c>
      <c r="D132" s="34">
        <v>464626</v>
      </c>
      <c r="E132" s="48">
        <v>508100570090</v>
      </c>
      <c r="F132" s="42" t="s">
        <v>1</v>
      </c>
      <c r="G132" s="42" t="s">
        <v>2</v>
      </c>
      <c r="H132" s="40" t="str">
        <f>IF(OR(' Base Geral '!J132="D - RETURN WITHOUT CONSUMPTION",' Base Geral '!J132="CB - CONSUMED BILLABLE")," SOLICITAÇÃO DE COLETA",IF(J132="X - NOT RECEIVED","CONFIRMAR NÃO RECEBIMENTO DO CSE",IF(OR(' Base Geral '!J132="SEM DESTINAÇÃO",' Base Geral '!J132="V - LEFT ON NOTIFICATION")," DESTINAÇÃO/SOLICITAÇÃO DE COLETA",0)))</f>
        <v xml:space="preserve"> DESTINAÇÃO/SOLICITAÇÃO DE COLETA</v>
      </c>
      <c r="I132" s="49"/>
      <c r="J132" s="2" t="s">
        <v>56</v>
      </c>
      <c r="K132" s="2"/>
      <c r="L132" s="2" t="s">
        <v>6</v>
      </c>
      <c r="M132" s="2"/>
      <c r="N132" s="2" t="s">
        <v>4</v>
      </c>
      <c r="O132" s="2" t="s">
        <v>23</v>
      </c>
      <c r="P132" s="2" t="s">
        <v>126</v>
      </c>
      <c r="Q132" s="2">
        <v>5248054</v>
      </c>
      <c r="R132" s="15">
        <f>VLOOKUP(Tabela1[[#This Row],[Material]],'R$_ Ferramentas'!A:B,2,0)</f>
        <v>8.14</v>
      </c>
      <c r="S132" s="50" t="s">
        <v>50</v>
      </c>
      <c r="T132" s="50" t="s">
        <v>50</v>
      </c>
      <c r="U132" s="2" t="s">
        <v>375</v>
      </c>
      <c r="V132" s="2">
        <v>199111</v>
      </c>
      <c r="W132" s="49">
        <v>44056</v>
      </c>
      <c r="X132" s="40">
        <f>Tabela1[[#Headers],[01/09/2020]]-Tabela1[[#This Row],[Data NF Cliente]]</f>
        <v>19</v>
      </c>
      <c r="Y132" s="12" t="str">
        <f>_xlfn.IFS(X132&lt;=10,"1. 1 a 10 dias",X132&lt;=20,"2. 11 a 20 dias",X132&lt;=30,"3. 21 a 30 dias",X132&lt;=60,"4. 31 a 60 dias",X132&gt;60,"5.&gt; 60 dias")</f>
        <v>2. 11 a 20 dias</v>
      </c>
      <c r="Z132" s="2" t="s">
        <v>53</v>
      </c>
      <c r="AA132" s="2">
        <v>0</v>
      </c>
      <c r="AB132" s="49"/>
    </row>
    <row r="133" spans="1:28" x14ac:dyDescent="0.2">
      <c r="A133" s="42" t="s">
        <v>11</v>
      </c>
      <c r="B133" s="57" t="s">
        <v>82</v>
      </c>
      <c r="C133" s="42" t="s">
        <v>11</v>
      </c>
      <c r="D133" s="34">
        <v>464627</v>
      </c>
      <c r="E133" s="48">
        <v>508100570090</v>
      </c>
      <c r="F133" s="42" t="s">
        <v>1</v>
      </c>
      <c r="G133" s="42" t="s">
        <v>2</v>
      </c>
      <c r="H133" s="40" t="str">
        <f>IF(OR(' Base Geral '!J133="D - RETURN WITHOUT CONSUMPTION",' Base Geral '!J133="CB - CONSUMED BILLABLE")," SOLICITAÇÃO DE COLETA",IF(J133="X - NOT RECEIVED","CONFIRMAR NÃO RECEBIMENTO DO CSE",IF(OR(' Base Geral '!J133="SEM DESTINAÇÃO",' Base Geral '!J133="V - LEFT ON NOTIFICATION")," DESTINAÇÃO/SOLICITAÇÃO DE COLETA",0)))</f>
        <v xml:space="preserve"> DESTINAÇÃO/SOLICITAÇÃO DE COLETA</v>
      </c>
      <c r="I133" s="49"/>
      <c r="J133" s="2" t="s">
        <v>56</v>
      </c>
      <c r="K133" s="2"/>
      <c r="L133" s="2" t="s">
        <v>6</v>
      </c>
      <c r="M133" s="2"/>
      <c r="N133" s="2" t="s">
        <v>4</v>
      </c>
      <c r="O133" s="2" t="s">
        <v>23</v>
      </c>
      <c r="P133" s="2" t="s">
        <v>126</v>
      </c>
      <c r="Q133" s="2">
        <v>5248047</v>
      </c>
      <c r="R133" s="15">
        <f>VLOOKUP(Tabela1[[#This Row],[Material]],'R$_ Ferramentas'!A:B,2,0)</f>
        <v>4.68</v>
      </c>
      <c r="S133" s="50" t="s">
        <v>50</v>
      </c>
      <c r="T133" s="50" t="s">
        <v>50</v>
      </c>
      <c r="U133" s="2" t="s">
        <v>376</v>
      </c>
      <c r="V133" s="2">
        <v>199111</v>
      </c>
      <c r="W133" s="49">
        <v>44056</v>
      </c>
      <c r="X133" s="40">
        <f>Tabela1[[#Headers],[01/09/2020]]-Tabela1[[#This Row],[Data NF Cliente]]</f>
        <v>19</v>
      </c>
      <c r="Y133" s="12" t="str">
        <f>_xlfn.IFS(X133&lt;=10,"1. 1 a 10 dias",X133&lt;=20,"2. 11 a 20 dias",X133&lt;=30,"3. 21 a 30 dias",X133&lt;=60,"4. 31 a 60 dias",X133&gt;60,"5.&gt; 60 dias")</f>
        <v>2. 11 a 20 dias</v>
      </c>
      <c r="Z133" s="2" t="s">
        <v>53</v>
      </c>
      <c r="AA133" s="2">
        <v>0</v>
      </c>
      <c r="AB133" s="49"/>
    </row>
    <row r="134" spans="1:28" x14ac:dyDescent="0.2">
      <c r="A134" s="42" t="s">
        <v>11</v>
      </c>
      <c r="B134" s="57" t="s">
        <v>82</v>
      </c>
      <c r="C134" s="42" t="s">
        <v>11</v>
      </c>
      <c r="D134" s="34">
        <v>464628</v>
      </c>
      <c r="E134" s="48">
        <v>508100570090</v>
      </c>
      <c r="F134" s="42" t="s">
        <v>1</v>
      </c>
      <c r="G134" s="42" t="s">
        <v>2</v>
      </c>
      <c r="H134" s="40" t="str">
        <f>IF(OR(' Base Geral '!J134="D - RETURN WITHOUT CONSUMPTION",' Base Geral '!J134="CB - CONSUMED BILLABLE")," SOLICITAÇÃO DE COLETA",IF(J134="X - NOT RECEIVED","CONFIRMAR NÃO RECEBIMENTO DO CSE",IF(OR(' Base Geral '!J134="SEM DESTINAÇÃO",' Base Geral '!J134="V - LEFT ON NOTIFICATION")," DESTINAÇÃO/SOLICITAÇÃO DE COLETA",0)))</f>
        <v xml:space="preserve"> DESTINAÇÃO/SOLICITAÇÃO DE COLETA</v>
      </c>
      <c r="I134" s="49"/>
      <c r="J134" s="2" t="s">
        <v>56</v>
      </c>
      <c r="K134" s="2"/>
      <c r="L134" s="2" t="s">
        <v>6</v>
      </c>
      <c r="M134" s="2"/>
      <c r="N134" s="2" t="s">
        <v>4</v>
      </c>
      <c r="O134" s="2" t="s">
        <v>23</v>
      </c>
      <c r="P134" s="2" t="s">
        <v>126</v>
      </c>
      <c r="Q134" s="2">
        <v>5228353</v>
      </c>
      <c r="R134" s="15">
        <f>VLOOKUP(Tabela1[[#This Row],[Material]],'R$_ Ferramentas'!A:B,2,0)</f>
        <v>4.8899999999999997</v>
      </c>
      <c r="S134" s="50" t="s">
        <v>50</v>
      </c>
      <c r="T134" s="50" t="s">
        <v>50</v>
      </c>
      <c r="U134" s="2" t="s">
        <v>841</v>
      </c>
      <c r="V134" s="2">
        <v>199111</v>
      </c>
      <c r="W134" s="49">
        <v>44056</v>
      </c>
      <c r="X134" s="40">
        <f>Tabela1[[#Headers],[01/09/2020]]-Tabela1[[#This Row],[Data NF Cliente]]</f>
        <v>19</v>
      </c>
      <c r="Y134" s="12" t="str">
        <f>_xlfn.IFS(X134&lt;=10,"1. 1 a 10 dias",X134&lt;=20,"2. 11 a 20 dias",X134&lt;=30,"3. 21 a 30 dias",X134&lt;=60,"4. 31 a 60 dias",X134&gt;60,"5.&gt; 60 dias")</f>
        <v>2. 11 a 20 dias</v>
      </c>
      <c r="Z134" s="2" t="s">
        <v>53</v>
      </c>
      <c r="AA134" s="2">
        <v>0</v>
      </c>
      <c r="AB134" s="49"/>
    </row>
    <row r="135" spans="1:28" x14ac:dyDescent="0.2">
      <c r="A135" s="42" t="s">
        <v>11</v>
      </c>
      <c r="B135" s="57" t="s">
        <v>82</v>
      </c>
      <c r="C135" s="42" t="s">
        <v>11</v>
      </c>
      <c r="D135" s="34">
        <v>464629</v>
      </c>
      <c r="E135" s="48">
        <v>508100570090</v>
      </c>
      <c r="F135" s="42" t="s">
        <v>1</v>
      </c>
      <c r="G135" s="42" t="s">
        <v>2</v>
      </c>
      <c r="H135" s="40" t="str">
        <f>IF(OR(' Base Geral '!J135="D - RETURN WITHOUT CONSUMPTION",' Base Geral '!J135="CB - CONSUMED BILLABLE")," SOLICITAÇÃO DE COLETA",IF(J135="X - NOT RECEIVED","CONFIRMAR NÃO RECEBIMENTO DO CSE",IF(OR(' Base Geral '!J135="SEM DESTINAÇÃO",' Base Geral '!J135="V - LEFT ON NOTIFICATION")," DESTINAÇÃO/SOLICITAÇÃO DE COLETA",0)))</f>
        <v xml:space="preserve"> DESTINAÇÃO/SOLICITAÇÃO DE COLETA</v>
      </c>
      <c r="I135" s="49"/>
      <c r="J135" s="2" t="s">
        <v>56</v>
      </c>
      <c r="K135" s="2"/>
      <c r="L135" s="2" t="s">
        <v>6</v>
      </c>
      <c r="M135" s="2"/>
      <c r="N135" s="2" t="s">
        <v>4</v>
      </c>
      <c r="O135" s="2" t="s">
        <v>23</v>
      </c>
      <c r="P135" s="2" t="s">
        <v>126</v>
      </c>
      <c r="Q135" s="2">
        <v>5228338</v>
      </c>
      <c r="R135" s="15">
        <f>VLOOKUP(Tabela1[[#This Row],[Material]],'R$_ Ferramentas'!A:B,2,0)</f>
        <v>5.59</v>
      </c>
      <c r="S135" s="50" t="s">
        <v>50</v>
      </c>
      <c r="T135" s="50" t="s">
        <v>50</v>
      </c>
      <c r="U135" s="2" t="s">
        <v>377</v>
      </c>
      <c r="V135" s="2">
        <v>199111</v>
      </c>
      <c r="W135" s="49">
        <v>44056</v>
      </c>
      <c r="X135" s="40">
        <f>Tabela1[[#Headers],[01/09/2020]]-Tabela1[[#This Row],[Data NF Cliente]]</f>
        <v>19</v>
      </c>
      <c r="Y135" s="12" t="str">
        <f>_xlfn.IFS(X135&lt;=10,"1. 1 a 10 dias",X135&lt;=20,"2. 11 a 20 dias",X135&lt;=30,"3. 21 a 30 dias",X135&lt;=60,"4. 31 a 60 dias",X135&gt;60,"5.&gt; 60 dias")</f>
        <v>2. 11 a 20 dias</v>
      </c>
      <c r="Z135" s="2" t="s">
        <v>53</v>
      </c>
      <c r="AA135" s="2">
        <v>0</v>
      </c>
      <c r="AB135" s="49"/>
    </row>
    <row r="136" spans="1:28" x14ac:dyDescent="0.2">
      <c r="A136" s="42" t="s">
        <v>11</v>
      </c>
      <c r="B136" s="57" t="s">
        <v>82</v>
      </c>
      <c r="C136" s="42" t="s">
        <v>11</v>
      </c>
      <c r="D136" s="34">
        <v>464630</v>
      </c>
      <c r="E136" s="48">
        <v>508100570090</v>
      </c>
      <c r="F136" s="42" t="s">
        <v>1</v>
      </c>
      <c r="G136" s="42" t="s">
        <v>2</v>
      </c>
      <c r="H136" s="40" t="str">
        <f>IF(OR(' Base Geral '!J136="D - RETURN WITHOUT CONSUMPTION",' Base Geral '!J136="CB - CONSUMED BILLABLE")," SOLICITAÇÃO DE COLETA",IF(J136="X - NOT RECEIVED","CONFIRMAR NÃO RECEBIMENTO DO CSE",IF(OR(' Base Geral '!J136="SEM DESTINAÇÃO",' Base Geral '!J136="V - LEFT ON NOTIFICATION")," DESTINAÇÃO/SOLICITAÇÃO DE COLETA",0)))</f>
        <v xml:space="preserve"> DESTINAÇÃO/SOLICITAÇÃO DE COLETA</v>
      </c>
      <c r="I136" s="49"/>
      <c r="J136" s="2" t="s">
        <v>56</v>
      </c>
      <c r="K136" s="2"/>
      <c r="L136" s="2" t="s">
        <v>6</v>
      </c>
      <c r="M136" s="2"/>
      <c r="N136" s="2" t="s">
        <v>4</v>
      </c>
      <c r="O136" s="2" t="s">
        <v>23</v>
      </c>
      <c r="P136" s="2" t="s">
        <v>126</v>
      </c>
      <c r="Q136" s="2">
        <v>8427051</v>
      </c>
      <c r="R136" s="15">
        <f>VLOOKUP(Tabela1[[#This Row],[Material]],'R$_ Ferramentas'!A:B,2,0)</f>
        <v>271.69</v>
      </c>
      <c r="S136" s="50" t="s">
        <v>50</v>
      </c>
      <c r="T136" s="50" t="s">
        <v>50</v>
      </c>
      <c r="U136" s="2" t="s">
        <v>378</v>
      </c>
      <c r="V136" s="2">
        <v>199111</v>
      </c>
      <c r="W136" s="49">
        <v>44056</v>
      </c>
      <c r="X136" s="40">
        <f>Tabela1[[#Headers],[01/09/2020]]-Tabela1[[#This Row],[Data NF Cliente]]</f>
        <v>19</v>
      </c>
      <c r="Y136" s="12" t="str">
        <f>_xlfn.IFS(X136&lt;=10,"1. 1 a 10 dias",X136&lt;=20,"2. 11 a 20 dias",X136&lt;=30,"3. 21 a 30 dias",X136&lt;=60,"4. 31 a 60 dias",X136&gt;60,"5.&gt; 60 dias")</f>
        <v>2. 11 a 20 dias</v>
      </c>
      <c r="Z136" s="2" t="s">
        <v>53</v>
      </c>
      <c r="AA136" s="2">
        <v>0</v>
      </c>
      <c r="AB136" s="49"/>
    </row>
    <row r="137" spans="1:28" x14ac:dyDescent="0.2">
      <c r="A137" s="42" t="s">
        <v>0</v>
      </c>
      <c r="B137" s="57" t="s">
        <v>82</v>
      </c>
      <c r="C137" s="42" t="s">
        <v>0</v>
      </c>
      <c r="D137" s="34">
        <v>464632</v>
      </c>
      <c r="E137" s="48">
        <v>508100569519</v>
      </c>
      <c r="F137" s="42" t="s">
        <v>1</v>
      </c>
      <c r="G137" s="42" t="s">
        <v>2</v>
      </c>
      <c r="H137" s="40" t="str">
        <f>IF(OR(' Base Geral '!J137="D - RETURN WITHOUT CONSUMPTION",' Base Geral '!J137="CB - CONSUMED BILLABLE")," SOLICITAÇÃO DE COLETA",IF(J137="X - NOT RECEIVED","CONFIRMAR NÃO RECEBIMENTO DO CSE",IF(OR(' Base Geral '!J137="SEM DESTINAÇÃO",' Base Geral '!J137="V - LEFT ON NOTIFICATION")," DESTINAÇÃO/SOLICITAÇÃO DE COLETA",0)))</f>
        <v xml:space="preserve"> SOLICITAÇÃO DE COLETA</v>
      </c>
      <c r="I137" s="49">
        <v>44060</v>
      </c>
      <c r="J137" s="2" t="s">
        <v>13</v>
      </c>
      <c r="K137" s="2" t="s">
        <v>50</v>
      </c>
      <c r="L137" s="2" t="s">
        <v>6</v>
      </c>
      <c r="M137" s="2"/>
      <c r="N137" s="2" t="s">
        <v>4</v>
      </c>
      <c r="O137" s="2" t="s">
        <v>334</v>
      </c>
      <c r="P137" s="2" t="s">
        <v>98</v>
      </c>
      <c r="Q137" s="2">
        <v>5764555</v>
      </c>
      <c r="R137" s="15">
        <f>VLOOKUP(Tabela1[[#This Row],[Material]],'R$_ Ferramentas'!A:B,2,0)</f>
        <v>11417.94</v>
      </c>
      <c r="S137" s="50" t="s">
        <v>50</v>
      </c>
      <c r="T137" s="50" t="s">
        <v>50</v>
      </c>
      <c r="U137" s="2" t="s">
        <v>374</v>
      </c>
      <c r="V137" s="2">
        <v>199107</v>
      </c>
      <c r="W137" s="49">
        <v>44056</v>
      </c>
      <c r="X137" s="40">
        <f>Tabela1[[#Headers],[01/09/2020]]-Tabela1[[#This Row],[Data NF Cliente]]</f>
        <v>19</v>
      </c>
      <c r="Y137" s="12" t="str">
        <f>_xlfn.IFS(X137&lt;=10,"1. 1 a 10 dias",X137&lt;=20,"2. 11 a 20 dias",X137&lt;=30,"3. 21 a 30 dias",X137&lt;=60,"4. 31 a 60 dias",X137&gt;60,"5.&gt; 60 dias")</f>
        <v>2. 11 a 20 dias</v>
      </c>
      <c r="Z137" s="2" t="s">
        <v>395</v>
      </c>
      <c r="AA137" s="2">
        <v>0</v>
      </c>
      <c r="AB137" s="49"/>
    </row>
    <row r="138" spans="1:28" x14ac:dyDescent="0.2">
      <c r="A138" s="42" t="s">
        <v>14</v>
      </c>
      <c r="B138" s="57" t="s">
        <v>82</v>
      </c>
      <c r="C138" s="42" t="s">
        <v>14</v>
      </c>
      <c r="D138" s="34">
        <v>464639</v>
      </c>
      <c r="E138" s="48">
        <v>508100569717</v>
      </c>
      <c r="F138" s="42" t="s">
        <v>1</v>
      </c>
      <c r="G138" s="42" t="s">
        <v>2</v>
      </c>
      <c r="H138" s="40" t="str">
        <f>IF(OR(' Base Geral '!J138="D - RETURN WITHOUT CONSUMPTION",' Base Geral '!J138="CB - CONSUMED BILLABLE")," SOLICITAÇÃO DE COLETA",IF(J138="X - NOT RECEIVED","CONFIRMAR NÃO RECEBIMENTO DO CSE",IF(OR(' Base Geral '!J138="SEM DESTINAÇÃO",' Base Geral '!J138="V - LEFT ON NOTIFICATION")," DESTINAÇÃO/SOLICITAÇÃO DE COLETA",0)))</f>
        <v xml:space="preserve"> DESTINAÇÃO/SOLICITAÇÃO DE COLETA</v>
      </c>
      <c r="I138" s="49"/>
      <c r="J138" s="2" t="s">
        <v>56</v>
      </c>
      <c r="K138" s="2"/>
      <c r="L138" s="2" t="s">
        <v>6</v>
      </c>
      <c r="M138" s="2"/>
      <c r="N138" s="2" t="s">
        <v>4</v>
      </c>
      <c r="O138" s="2" t="s">
        <v>117</v>
      </c>
      <c r="P138" s="2" t="s">
        <v>335</v>
      </c>
      <c r="Q138" s="2">
        <v>3086956</v>
      </c>
      <c r="R138" s="15">
        <f>VLOOKUP(Tabela1[[#This Row],[Material]],'R$_ Ferramentas'!A:B,2,0)</f>
        <v>374.69</v>
      </c>
      <c r="S138" s="50" t="s">
        <v>50</v>
      </c>
      <c r="T138" s="50" t="s">
        <v>50</v>
      </c>
      <c r="U138" s="2" t="s">
        <v>379</v>
      </c>
      <c r="V138" s="2">
        <v>199113</v>
      </c>
      <c r="W138" s="49">
        <v>44056</v>
      </c>
      <c r="X138" s="40">
        <f>Tabela1[[#Headers],[01/09/2020]]-Tabela1[[#This Row],[Data NF Cliente]]</f>
        <v>19</v>
      </c>
      <c r="Y138" s="12" t="str">
        <f>_xlfn.IFS(X138&lt;=10,"1. 1 a 10 dias",X138&lt;=20,"2. 11 a 20 dias",X138&lt;=30,"3. 21 a 30 dias",X138&lt;=60,"4. 31 a 60 dias",X138&gt;60,"5.&gt; 60 dias")</f>
        <v>2. 11 a 20 dias</v>
      </c>
      <c r="Z138" s="2" t="s">
        <v>53</v>
      </c>
      <c r="AA138" s="2">
        <v>0</v>
      </c>
      <c r="AB138" s="49"/>
    </row>
    <row r="139" spans="1:28" x14ac:dyDescent="0.2">
      <c r="A139" s="42" t="s">
        <v>17</v>
      </c>
      <c r="B139" s="57" t="s">
        <v>82</v>
      </c>
      <c r="C139" s="42" t="s">
        <v>17</v>
      </c>
      <c r="D139" s="34">
        <v>462447</v>
      </c>
      <c r="E139" s="48">
        <v>508100480197</v>
      </c>
      <c r="F139" s="42" t="s">
        <v>1</v>
      </c>
      <c r="G139" s="42" t="s">
        <v>2</v>
      </c>
      <c r="H139" s="40" t="str">
        <f>IF(OR(' Base Geral '!J139="D - RETURN WITHOUT CONSUMPTION",' Base Geral '!J139="CB - CONSUMED BILLABLE")," SOLICITAÇÃO DE COLETA",IF(J139="X - NOT RECEIVED","CONFIRMAR NÃO RECEBIMENTO DO CSE",IF(OR(' Base Geral '!J139="SEM DESTINAÇÃO",' Base Geral '!J139="V - LEFT ON NOTIFICATION")," DESTINAÇÃO/SOLICITAÇÃO DE COLETA",0)))</f>
        <v xml:space="preserve"> DESTINAÇÃO/SOLICITAÇÃO DE COLETA</v>
      </c>
      <c r="I139" s="49">
        <v>44070</v>
      </c>
      <c r="J139" s="2" t="s">
        <v>55</v>
      </c>
      <c r="K139" s="2"/>
      <c r="L139" s="2" t="s">
        <v>6</v>
      </c>
      <c r="M139" s="2"/>
      <c r="N139" s="2" t="s">
        <v>4</v>
      </c>
      <c r="O139" s="2" t="s">
        <v>313</v>
      </c>
      <c r="P139" s="2" t="s">
        <v>448</v>
      </c>
      <c r="Q139" s="2">
        <v>8879426</v>
      </c>
      <c r="R139" s="15">
        <f>VLOOKUP(Tabela1[[#This Row],[Material]],'R$_ Ferramentas'!A:B,2,0)</f>
        <v>8720.92</v>
      </c>
      <c r="S139" s="50" t="s">
        <v>50</v>
      </c>
      <c r="T139" s="50" t="s">
        <v>50</v>
      </c>
      <c r="U139" s="2" t="s">
        <v>796</v>
      </c>
      <c r="V139" s="2">
        <v>199236</v>
      </c>
      <c r="W139" s="49">
        <v>44057</v>
      </c>
      <c r="X139" s="40">
        <f>Tabela1[[#Headers],[01/09/2020]]-Tabela1[[#This Row],[Data NF Cliente]]</f>
        <v>18</v>
      </c>
      <c r="Y139" s="12" t="str">
        <f>_xlfn.IFS(X139&lt;=10,"1. 1 a 10 dias",X139&lt;=20,"2. 11 a 20 dias",X139&lt;=30,"3. 21 a 30 dias",X139&lt;=60,"4. 31 a 60 dias",X139&gt;60,"5.&gt; 60 dias")</f>
        <v>2. 11 a 20 dias</v>
      </c>
      <c r="Z139" s="2" t="s">
        <v>399</v>
      </c>
      <c r="AA139" s="2">
        <v>132624</v>
      </c>
      <c r="AB139" s="49">
        <v>44071</v>
      </c>
    </row>
    <row r="140" spans="1:28" x14ac:dyDescent="0.2">
      <c r="A140" s="58" t="s">
        <v>123</v>
      </c>
      <c r="B140" s="57" t="s">
        <v>82</v>
      </c>
      <c r="C140" s="42" t="s">
        <v>14</v>
      </c>
      <c r="D140" s="34">
        <v>462515</v>
      </c>
      <c r="E140" s="48">
        <v>508100566830</v>
      </c>
      <c r="F140" s="42" t="s">
        <v>8</v>
      </c>
      <c r="G140" s="42" t="s">
        <v>9</v>
      </c>
      <c r="H140" s="40" t="str">
        <f>IF(OR(' Base Geral '!J140="D - RETURN WITHOUT CONSUMPTION",' Base Geral '!J140="CB - CONSUMED BILLABLE")," SOLICITAÇÃO DE COLETA",IF(J140="X - NOT RECEIVED","CONFIRMAR NÃO RECEBIMENTO DO CSE",IF(OR(' Base Geral '!J140="SEM DESTINAÇÃO",' Base Geral '!J140="V - LEFT ON NOTIFICATION")," DESTINAÇÃO/SOLICITAÇÃO DE COLETA",0)))</f>
        <v xml:space="preserve"> DESTINAÇÃO/SOLICITAÇÃO DE COLETA</v>
      </c>
      <c r="I140" s="49"/>
      <c r="J140" s="2" t="s">
        <v>56</v>
      </c>
      <c r="K140" s="2" t="s">
        <v>50</v>
      </c>
      <c r="L140" s="2" t="s">
        <v>6</v>
      </c>
      <c r="M140" s="2"/>
      <c r="N140" s="2" t="s">
        <v>4</v>
      </c>
      <c r="O140" s="2" t="s">
        <v>91</v>
      </c>
      <c r="P140" s="2" t="s">
        <v>164</v>
      </c>
      <c r="Q140" s="2">
        <v>8396298</v>
      </c>
      <c r="R140" s="15">
        <f>VLOOKUP(Tabela1[[#This Row],[Material]],'R$_ Ferramentas'!A:B,2,0)</f>
        <v>337.65</v>
      </c>
      <c r="S140" s="50" t="s">
        <v>50</v>
      </c>
      <c r="T140" s="50" t="s">
        <v>50</v>
      </c>
      <c r="U140" s="2" t="s">
        <v>799</v>
      </c>
      <c r="V140" s="2">
        <v>94282</v>
      </c>
      <c r="W140" s="49">
        <v>44057</v>
      </c>
      <c r="X140" s="40">
        <f>Tabela1[[#Headers],[01/09/2020]]-Tabela1[[#This Row],[Data NF Cliente]]</f>
        <v>18</v>
      </c>
      <c r="Y140" s="12" t="str">
        <f>_xlfn.IFS(X140&lt;=10,"1. 1 a 10 dias",X140&lt;=20,"2. 11 a 20 dias",X140&lt;=30,"3. 21 a 30 dias",X140&lt;=60,"4. 31 a 60 dias",X140&gt;60,"5.&gt; 60 dias")</f>
        <v>2. 11 a 20 dias</v>
      </c>
      <c r="Z140" s="2" t="s">
        <v>5</v>
      </c>
      <c r="AA140" s="2">
        <v>0</v>
      </c>
      <c r="AB140" s="49"/>
    </row>
    <row r="141" spans="1:28" x14ac:dyDescent="0.2">
      <c r="A141" s="58" t="s">
        <v>123</v>
      </c>
      <c r="B141" s="57" t="s">
        <v>82</v>
      </c>
      <c r="C141" s="42" t="s">
        <v>14</v>
      </c>
      <c r="D141" s="34">
        <v>462516</v>
      </c>
      <c r="E141" s="48">
        <v>508100566830</v>
      </c>
      <c r="F141" s="42" t="s">
        <v>8</v>
      </c>
      <c r="G141" s="42" t="s">
        <v>9</v>
      </c>
      <c r="H141" s="40" t="str">
        <f>IF(OR(' Base Geral '!J141="D - RETURN WITHOUT CONSUMPTION",' Base Geral '!J141="CB - CONSUMED BILLABLE")," SOLICITAÇÃO DE COLETA",IF(J141="X - NOT RECEIVED","CONFIRMAR NÃO RECEBIMENTO DO CSE",IF(OR(' Base Geral '!J141="SEM DESTINAÇÃO",' Base Geral '!J141="V - LEFT ON NOTIFICATION")," DESTINAÇÃO/SOLICITAÇÃO DE COLETA",0)))</f>
        <v xml:space="preserve"> DESTINAÇÃO/SOLICITAÇÃO DE COLETA</v>
      </c>
      <c r="I141" s="49"/>
      <c r="J141" s="2" t="s">
        <v>56</v>
      </c>
      <c r="K141" s="2"/>
      <c r="L141" s="2" t="s">
        <v>6</v>
      </c>
      <c r="M141" s="2"/>
      <c r="N141" s="2" t="s">
        <v>4</v>
      </c>
      <c r="O141" s="2" t="s">
        <v>91</v>
      </c>
      <c r="P141" s="2" t="s">
        <v>164</v>
      </c>
      <c r="Q141" s="2">
        <v>8396660</v>
      </c>
      <c r="R141" s="15">
        <f>VLOOKUP(Tabela1[[#This Row],[Material]],'R$_ Ferramentas'!A:B,2,0)</f>
        <v>2633.6</v>
      </c>
      <c r="S141" s="50" t="s">
        <v>50</v>
      </c>
      <c r="T141" s="50" t="s">
        <v>50</v>
      </c>
      <c r="U141" s="2" t="s">
        <v>352</v>
      </c>
      <c r="V141" s="2">
        <v>94282</v>
      </c>
      <c r="W141" s="49">
        <v>44057</v>
      </c>
      <c r="X141" s="40">
        <f>Tabela1[[#Headers],[01/09/2020]]-Tabela1[[#This Row],[Data NF Cliente]]</f>
        <v>18</v>
      </c>
      <c r="Y141" s="12" t="str">
        <f>_xlfn.IFS(X141&lt;=10,"1. 1 a 10 dias",X141&lt;=20,"2. 11 a 20 dias",X141&lt;=30,"3. 21 a 30 dias",X141&lt;=60,"4. 31 a 60 dias",X141&gt;60,"5.&gt; 60 dias")</f>
        <v>2. 11 a 20 dias</v>
      </c>
      <c r="Z141" s="2" t="s">
        <v>5</v>
      </c>
      <c r="AA141" s="2">
        <v>0</v>
      </c>
      <c r="AB141" s="49"/>
    </row>
    <row r="142" spans="1:28" x14ac:dyDescent="0.2">
      <c r="A142" s="58" t="s">
        <v>123</v>
      </c>
      <c r="B142" s="57" t="s">
        <v>82</v>
      </c>
      <c r="C142" s="42" t="s">
        <v>14</v>
      </c>
      <c r="D142" s="34">
        <v>462517</v>
      </c>
      <c r="E142" s="48">
        <v>508100566830</v>
      </c>
      <c r="F142" s="42" t="s">
        <v>8</v>
      </c>
      <c r="G142" s="42" t="s">
        <v>9</v>
      </c>
      <c r="H142" s="40" t="str">
        <f>IF(OR(' Base Geral '!J142="D - RETURN WITHOUT CONSUMPTION",' Base Geral '!J142="CB - CONSUMED BILLABLE")," SOLICITAÇÃO DE COLETA",IF(J142="X - NOT RECEIVED","CONFIRMAR NÃO RECEBIMENTO DO CSE",IF(OR(' Base Geral '!J142="SEM DESTINAÇÃO",' Base Geral '!J142="V - LEFT ON NOTIFICATION")," DESTINAÇÃO/SOLICITAÇÃO DE COLETA",0)))</f>
        <v xml:space="preserve"> DESTINAÇÃO/SOLICITAÇÃO DE COLETA</v>
      </c>
      <c r="I142" s="49"/>
      <c r="J142" s="2" t="s">
        <v>56</v>
      </c>
      <c r="K142" s="2"/>
      <c r="L142" s="2" t="s">
        <v>6</v>
      </c>
      <c r="M142" s="2"/>
      <c r="N142" s="2" t="s">
        <v>4</v>
      </c>
      <c r="O142" s="2" t="s">
        <v>91</v>
      </c>
      <c r="P142" s="2" t="s">
        <v>164</v>
      </c>
      <c r="Q142" s="2">
        <v>10100031</v>
      </c>
      <c r="R142" s="15">
        <f>VLOOKUP(Tabela1[[#This Row],[Material]],'R$_ Ferramentas'!A:B,2,0)</f>
        <v>188.14</v>
      </c>
      <c r="S142" s="50" t="s">
        <v>50</v>
      </c>
      <c r="T142" s="50" t="s">
        <v>50</v>
      </c>
      <c r="U142" s="2" t="s">
        <v>353</v>
      </c>
      <c r="V142" s="2">
        <v>94282</v>
      </c>
      <c r="W142" s="49">
        <v>44057</v>
      </c>
      <c r="X142" s="40">
        <f>Tabela1[[#Headers],[01/09/2020]]-Tabela1[[#This Row],[Data NF Cliente]]</f>
        <v>18</v>
      </c>
      <c r="Y142" s="12" t="str">
        <f>_xlfn.IFS(X142&lt;=10,"1. 1 a 10 dias",X142&lt;=20,"2. 11 a 20 dias",X142&lt;=30,"3. 21 a 30 dias",X142&lt;=60,"4. 31 a 60 dias",X142&gt;60,"5.&gt; 60 dias")</f>
        <v>2. 11 a 20 dias</v>
      </c>
      <c r="Z142" s="2" t="s">
        <v>5</v>
      </c>
      <c r="AA142" s="2">
        <v>0</v>
      </c>
      <c r="AB142" s="49"/>
    </row>
    <row r="143" spans="1:28" x14ac:dyDescent="0.2">
      <c r="A143" s="58" t="s">
        <v>123</v>
      </c>
      <c r="B143" s="57" t="s">
        <v>82</v>
      </c>
      <c r="C143" s="42" t="s">
        <v>14</v>
      </c>
      <c r="D143" s="34">
        <v>462518</v>
      </c>
      <c r="E143" s="48">
        <v>508100566830</v>
      </c>
      <c r="F143" s="42" t="s">
        <v>8</v>
      </c>
      <c r="G143" s="42" t="s">
        <v>9</v>
      </c>
      <c r="H143" s="40" t="str">
        <f>IF(OR(' Base Geral '!J143="D - RETURN WITHOUT CONSUMPTION",' Base Geral '!J143="CB - CONSUMED BILLABLE")," SOLICITAÇÃO DE COLETA",IF(J143="X - NOT RECEIVED","CONFIRMAR NÃO RECEBIMENTO DO CSE",IF(OR(' Base Geral '!J143="SEM DESTINAÇÃO",' Base Geral '!J143="V - LEFT ON NOTIFICATION")," DESTINAÇÃO/SOLICITAÇÃO DE COLETA",0)))</f>
        <v xml:space="preserve"> DESTINAÇÃO/SOLICITAÇÃO DE COLETA</v>
      </c>
      <c r="I143" s="49"/>
      <c r="J143" s="2" t="s">
        <v>56</v>
      </c>
      <c r="K143" s="2"/>
      <c r="L143" s="2" t="s">
        <v>6</v>
      </c>
      <c r="M143" s="2"/>
      <c r="N143" s="2" t="s">
        <v>4</v>
      </c>
      <c r="O143" s="2" t="s">
        <v>91</v>
      </c>
      <c r="P143" s="2" t="s">
        <v>164</v>
      </c>
      <c r="Q143" s="2">
        <v>10100050</v>
      </c>
      <c r="R143" s="15">
        <f>VLOOKUP(Tabela1[[#This Row],[Material]],'R$_ Ferramentas'!A:B,2,0)</f>
        <v>513.1</v>
      </c>
      <c r="S143" s="50" t="s">
        <v>50</v>
      </c>
      <c r="T143" s="50" t="s">
        <v>50</v>
      </c>
      <c r="U143" s="2" t="s">
        <v>354</v>
      </c>
      <c r="V143" s="2">
        <v>94282</v>
      </c>
      <c r="W143" s="49">
        <v>44057</v>
      </c>
      <c r="X143" s="40">
        <f>Tabela1[[#Headers],[01/09/2020]]-Tabela1[[#This Row],[Data NF Cliente]]</f>
        <v>18</v>
      </c>
      <c r="Y143" s="12" t="str">
        <f>_xlfn.IFS(X143&lt;=10,"1. 1 a 10 dias",X143&lt;=20,"2. 11 a 20 dias",X143&lt;=30,"3. 21 a 30 dias",X143&lt;=60,"4. 31 a 60 dias",X143&gt;60,"5.&gt; 60 dias")</f>
        <v>2. 11 a 20 dias</v>
      </c>
      <c r="Z143" s="2" t="s">
        <v>5</v>
      </c>
      <c r="AA143" s="2">
        <v>0</v>
      </c>
      <c r="AB143" s="49"/>
    </row>
    <row r="144" spans="1:28" x14ac:dyDescent="0.2">
      <c r="A144" s="58" t="s">
        <v>123</v>
      </c>
      <c r="B144" s="57" t="s">
        <v>82</v>
      </c>
      <c r="C144" s="42" t="s">
        <v>14</v>
      </c>
      <c r="D144" s="34">
        <v>462519</v>
      </c>
      <c r="E144" s="48">
        <v>508100566830</v>
      </c>
      <c r="F144" s="42" t="s">
        <v>8</v>
      </c>
      <c r="G144" s="42" t="s">
        <v>9</v>
      </c>
      <c r="H144" s="40" t="str">
        <f>IF(OR(' Base Geral '!J144="D - RETURN WITHOUT CONSUMPTION",' Base Geral '!J144="CB - CONSUMED BILLABLE")," SOLICITAÇÃO DE COLETA",IF(J144="X - NOT RECEIVED","CONFIRMAR NÃO RECEBIMENTO DO CSE",IF(OR(' Base Geral '!J144="SEM DESTINAÇÃO",' Base Geral '!J144="V - LEFT ON NOTIFICATION")," DESTINAÇÃO/SOLICITAÇÃO DE COLETA",0)))</f>
        <v xml:space="preserve"> DESTINAÇÃO/SOLICITAÇÃO DE COLETA</v>
      </c>
      <c r="I144" s="49"/>
      <c r="J144" s="2" t="s">
        <v>56</v>
      </c>
      <c r="K144" s="2"/>
      <c r="L144" s="2" t="s">
        <v>6</v>
      </c>
      <c r="M144" s="2"/>
      <c r="N144" s="2"/>
      <c r="O144" s="2" t="s">
        <v>91</v>
      </c>
      <c r="P144" s="2" t="s">
        <v>164</v>
      </c>
      <c r="Q144" s="2">
        <v>10100101</v>
      </c>
      <c r="R144" s="15">
        <f>VLOOKUP(Tabela1[[#This Row],[Material]],'R$_ Ferramentas'!A:B,2,0)</f>
        <v>62.38</v>
      </c>
      <c r="S144" s="50" t="s">
        <v>50</v>
      </c>
      <c r="T144" s="50" t="s">
        <v>50</v>
      </c>
      <c r="U144" s="2" t="s">
        <v>355</v>
      </c>
      <c r="V144" s="2">
        <v>94282</v>
      </c>
      <c r="W144" s="49">
        <v>44057</v>
      </c>
      <c r="X144" s="40">
        <f>Tabela1[[#Headers],[01/09/2020]]-Tabela1[[#This Row],[Data NF Cliente]]</f>
        <v>18</v>
      </c>
      <c r="Y144" s="12" t="str">
        <f>_xlfn.IFS(X144&lt;=10,"1. 1 a 10 dias",X144&lt;=20,"2. 11 a 20 dias",X144&lt;=30,"3. 21 a 30 dias",X144&lt;=60,"4. 31 a 60 dias",X144&gt;60,"5.&gt; 60 dias")</f>
        <v>2. 11 a 20 dias</v>
      </c>
      <c r="Z144" s="2" t="s">
        <v>5</v>
      </c>
      <c r="AA144" s="2">
        <v>0</v>
      </c>
      <c r="AB144" s="49"/>
    </row>
    <row r="145" spans="1:28" x14ac:dyDescent="0.2">
      <c r="A145" s="58" t="s">
        <v>123</v>
      </c>
      <c r="B145" s="57" t="s">
        <v>82</v>
      </c>
      <c r="C145" s="42" t="s">
        <v>14</v>
      </c>
      <c r="D145" s="34">
        <v>462520</v>
      </c>
      <c r="E145" s="48">
        <v>508100566830</v>
      </c>
      <c r="F145" s="42" t="s">
        <v>8</v>
      </c>
      <c r="G145" s="42" t="s">
        <v>9</v>
      </c>
      <c r="H145" s="40" t="str">
        <f>IF(OR(' Base Geral '!J145="D - RETURN WITHOUT CONSUMPTION",' Base Geral '!J145="CB - CONSUMED BILLABLE")," SOLICITAÇÃO DE COLETA",IF(J145="X - NOT RECEIVED","CONFIRMAR NÃO RECEBIMENTO DO CSE",IF(OR(' Base Geral '!J145="SEM DESTINAÇÃO",' Base Geral '!J145="V - LEFT ON NOTIFICATION")," DESTINAÇÃO/SOLICITAÇÃO DE COLETA",0)))</f>
        <v xml:space="preserve"> DESTINAÇÃO/SOLICITAÇÃO DE COLETA</v>
      </c>
      <c r="I145" s="49"/>
      <c r="J145" s="2" t="s">
        <v>56</v>
      </c>
      <c r="K145" s="2"/>
      <c r="L145" s="2" t="s">
        <v>6</v>
      </c>
      <c r="M145" s="2"/>
      <c r="N145" s="2" t="s">
        <v>4</v>
      </c>
      <c r="O145" s="2" t="s">
        <v>91</v>
      </c>
      <c r="P145" s="2" t="s">
        <v>164</v>
      </c>
      <c r="Q145" s="2">
        <v>10100523</v>
      </c>
      <c r="R145" s="15">
        <f>VLOOKUP(Tabela1[[#This Row],[Material]],'R$_ Ferramentas'!A:B,2,0)</f>
        <v>83.9</v>
      </c>
      <c r="S145" s="50" t="s">
        <v>50</v>
      </c>
      <c r="T145" s="50" t="s">
        <v>50</v>
      </c>
      <c r="U145" s="2">
        <v>10100523</v>
      </c>
      <c r="V145" s="2">
        <v>94282</v>
      </c>
      <c r="W145" s="49">
        <v>44057</v>
      </c>
      <c r="X145" s="40">
        <f>Tabela1[[#Headers],[01/09/2020]]-Tabela1[[#This Row],[Data NF Cliente]]</f>
        <v>18</v>
      </c>
      <c r="Y145" s="12" t="str">
        <f>_xlfn.IFS(X145&lt;=10,"1. 1 a 10 dias",X145&lt;=20,"2. 11 a 20 dias",X145&lt;=30,"3. 21 a 30 dias",X145&lt;=60,"4. 31 a 60 dias",X145&gt;60,"5.&gt; 60 dias")</f>
        <v>2. 11 a 20 dias</v>
      </c>
      <c r="Z145" s="2" t="s">
        <v>5</v>
      </c>
      <c r="AA145" s="2">
        <v>0</v>
      </c>
      <c r="AB145" s="49"/>
    </row>
    <row r="146" spans="1:28" x14ac:dyDescent="0.2">
      <c r="A146" s="58" t="s">
        <v>123</v>
      </c>
      <c r="B146" s="57" t="s">
        <v>82</v>
      </c>
      <c r="C146" s="42" t="s">
        <v>14</v>
      </c>
      <c r="D146" s="34">
        <v>462521</v>
      </c>
      <c r="E146" s="48">
        <v>508100566830</v>
      </c>
      <c r="F146" s="42" t="s">
        <v>8</v>
      </c>
      <c r="G146" s="42" t="s">
        <v>9</v>
      </c>
      <c r="H146" s="40" t="str">
        <f>IF(OR(' Base Geral '!J146="D - RETURN WITHOUT CONSUMPTION",' Base Geral '!J146="CB - CONSUMED BILLABLE")," SOLICITAÇÃO DE COLETA",IF(J146="X - NOT RECEIVED","CONFIRMAR NÃO RECEBIMENTO DO CSE",IF(OR(' Base Geral '!J146="SEM DESTINAÇÃO",' Base Geral '!J146="V - LEFT ON NOTIFICATION")," DESTINAÇÃO/SOLICITAÇÃO DE COLETA",0)))</f>
        <v xml:space="preserve"> DESTINAÇÃO/SOLICITAÇÃO DE COLETA</v>
      </c>
      <c r="I146" s="49"/>
      <c r="J146" s="2" t="s">
        <v>56</v>
      </c>
      <c r="K146" s="2"/>
      <c r="L146" s="2" t="s">
        <v>6</v>
      </c>
      <c r="M146" s="2"/>
      <c r="N146" s="2" t="s">
        <v>4</v>
      </c>
      <c r="O146" s="2" t="s">
        <v>91</v>
      </c>
      <c r="P146" s="2" t="s">
        <v>164</v>
      </c>
      <c r="Q146" s="2">
        <v>8396496</v>
      </c>
      <c r="R146" s="15">
        <f>VLOOKUP(Tabela1[[#This Row],[Material]],'R$_ Ferramentas'!A:B,2,0)</f>
        <v>155.72999999999999</v>
      </c>
      <c r="S146" s="50" t="s">
        <v>50</v>
      </c>
      <c r="T146" s="50" t="s">
        <v>50</v>
      </c>
      <c r="U146" s="2" t="s">
        <v>493</v>
      </c>
      <c r="V146" s="2">
        <v>94282</v>
      </c>
      <c r="W146" s="49">
        <v>44057</v>
      </c>
      <c r="X146" s="40">
        <f>Tabela1[[#Headers],[01/09/2020]]-Tabela1[[#This Row],[Data NF Cliente]]</f>
        <v>18</v>
      </c>
      <c r="Y146" s="12" t="str">
        <f>_xlfn.IFS(X146&lt;=10,"1. 1 a 10 dias",X146&lt;=20,"2. 11 a 20 dias",X146&lt;=30,"3. 21 a 30 dias",X146&lt;=60,"4. 31 a 60 dias",X146&gt;60,"5.&gt; 60 dias")</f>
        <v>2. 11 a 20 dias</v>
      </c>
      <c r="Z146" s="2" t="s">
        <v>5</v>
      </c>
      <c r="AA146" s="2">
        <v>0</v>
      </c>
      <c r="AB146" s="49"/>
    </row>
    <row r="147" spans="1:28" x14ac:dyDescent="0.2">
      <c r="A147" s="58" t="s">
        <v>123</v>
      </c>
      <c r="B147" s="57" t="s">
        <v>82</v>
      </c>
      <c r="C147" s="42" t="s">
        <v>14</v>
      </c>
      <c r="D147" s="34">
        <v>462522</v>
      </c>
      <c r="E147" s="48">
        <v>508100566830</v>
      </c>
      <c r="F147" s="42" t="s">
        <v>8</v>
      </c>
      <c r="G147" s="42" t="s">
        <v>9</v>
      </c>
      <c r="H147" s="40" t="str">
        <f>IF(OR(' Base Geral '!J147="D - RETURN WITHOUT CONSUMPTION",' Base Geral '!J147="CB - CONSUMED BILLABLE")," SOLICITAÇÃO DE COLETA",IF(J147="X - NOT RECEIVED","CONFIRMAR NÃO RECEBIMENTO DO CSE",IF(OR(' Base Geral '!J147="SEM DESTINAÇÃO",' Base Geral '!J147="V - LEFT ON NOTIFICATION")," DESTINAÇÃO/SOLICITAÇÃO DE COLETA",0)))</f>
        <v xml:space="preserve"> DESTINAÇÃO/SOLICITAÇÃO DE COLETA</v>
      </c>
      <c r="I147" s="49"/>
      <c r="J147" s="2" t="s">
        <v>56</v>
      </c>
      <c r="K147" s="2"/>
      <c r="L147" s="2" t="s">
        <v>6</v>
      </c>
      <c r="M147" s="2"/>
      <c r="N147" s="2" t="s">
        <v>4</v>
      </c>
      <c r="O147" s="2" t="s">
        <v>91</v>
      </c>
      <c r="P147" s="2" t="s">
        <v>164</v>
      </c>
      <c r="Q147" s="2">
        <v>8396496</v>
      </c>
      <c r="R147" s="15">
        <f>VLOOKUP(Tabela1[[#This Row],[Material]],'R$_ Ferramentas'!A:B,2,0)</f>
        <v>155.72999999999999</v>
      </c>
      <c r="S147" s="50" t="s">
        <v>50</v>
      </c>
      <c r="T147" s="50" t="s">
        <v>50</v>
      </c>
      <c r="U147" s="2" t="s">
        <v>493</v>
      </c>
      <c r="V147" s="2">
        <v>94282</v>
      </c>
      <c r="W147" s="49">
        <v>44057</v>
      </c>
      <c r="X147" s="40">
        <f>Tabela1[[#Headers],[01/09/2020]]-Tabela1[[#This Row],[Data NF Cliente]]</f>
        <v>18</v>
      </c>
      <c r="Y147" s="12" t="str">
        <f>_xlfn.IFS(X147&lt;=10,"1. 1 a 10 dias",X147&lt;=20,"2. 11 a 20 dias",X147&lt;=30,"3. 21 a 30 dias",X147&lt;=60,"4. 31 a 60 dias",X147&gt;60,"5.&gt; 60 dias")</f>
        <v>2. 11 a 20 dias</v>
      </c>
      <c r="Z147" s="2" t="s">
        <v>5</v>
      </c>
      <c r="AA147" s="2">
        <v>0</v>
      </c>
      <c r="AB147" s="49"/>
    </row>
    <row r="148" spans="1:28" x14ac:dyDescent="0.2">
      <c r="A148" s="58" t="s">
        <v>123</v>
      </c>
      <c r="B148" s="57" t="s">
        <v>82</v>
      </c>
      <c r="C148" s="42" t="s">
        <v>14</v>
      </c>
      <c r="D148" s="34">
        <v>462523</v>
      </c>
      <c r="E148" s="48">
        <v>508100566830</v>
      </c>
      <c r="F148" s="42" t="s">
        <v>8</v>
      </c>
      <c r="G148" s="42" t="s">
        <v>9</v>
      </c>
      <c r="H148" s="40" t="str">
        <f>IF(OR(' Base Geral '!J148="D - RETURN WITHOUT CONSUMPTION",' Base Geral '!J148="CB - CONSUMED BILLABLE")," SOLICITAÇÃO DE COLETA",IF(J148="X - NOT RECEIVED","CONFIRMAR NÃO RECEBIMENTO DO CSE",IF(OR(' Base Geral '!J148="SEM DESTINAÇÃO",' Base Geral '!J148="V - LEFT ON NOTIFICATION")," DESTINAÇÃO/SOLICITAÇÃO DE COLETA",0)))</f>
        <v xml:space="preserve"> DESTINAÇÃO/SOLICITAÇÃO DE COLETA</v>
      </c>
      <c r="I148" s="49"/>
      <c r="J148" s="2" t="s">
        <v>56</v>
      </c>
      <c r="K148" s="2"/>
      <c r="L148" s="2" t="s">
        <v>6</v>
      </c>
      <c r="M148" s="2"/>
      <c r="N148" s="2" t="s">
        <v>4</v>
      </c>
      <c r="O148" s="2" t="s">
        <v>91</v>
      </c>
      <c r="P148" s="2" t="s">
        <v>164</v>
      </c>
      <c r="Q148" s="2">
        <v>8396496</v>
      </c>
      <c r="R148" s="15">
        <f>VLOOKUP(Tabela1[[#This Row],[Material]],'R$_ Ferramentas'!A:B,2,0)</f>
        <v>155.72999999999999</v>
      </c>
      <c r="S148" s="50" t="s">
        <v>50</v>
      </c>
      <c r="T148" s="50" t="s">
        <v>50</v>
      </c>
      <c r="U148" s="2" t="s">
        <v>493</v>
      </c>
      <c r="V148" s="2">
        <v>94282</v>
      </c>
      <c r="W148" s="49">
        <v>44057</v>
      </c>
      <c r="X148" s="40">
        <f>Tabela1[[#Headers],[01/09/2020]]-Tabela1[[#This Row],[Data NF Cliente]]</f>
        <v>18</v>
      </c>
      <c r="Y148" s="12" t="str">
        <f>_xlfn.IFS(X148&lt;=10,"1. 1 a 10 dias",X148&lt;=20,"2. 11 a 20 dias",X148&lt;=30,"3. 21 a 30 dias",X148&lt;=60,"4. 31 a 60 dias",X148&gt;60,"5.&gt; 60 dias")</f>
        <v>2. 11 a 20 dias</v>
      </c>
      <c r="Z148" s="2" t="s">
        <v>5</v>
      </c>
      <c r="AA148" s="2">
        <v>0</v>
      </c>
      <c r="AB148" s="49"/>
    </row>
    <row r="149" spans="1:28" x14ac:dyDescent="0.2">
      <c r="A149" s="58" t="s">
        <v>123</v>
      </c>
      <c r="B149" s="57" t="s">
        <v>82</v>
      </c>
      <c r="C149" s="42" t="s">
        <v>14</v>
      </c>
      <c r="D149" s="34">
        <v>462524</v>
      </c>
      <c r="E149" s="48">
        <v>508100566830</v>
      </c>
      <c r="F149" s="42" t="s">
        <v>8</v>
      </c>
      <c r="G149" s="42" t="s">
        <v>9</v>
      </c>
      <c r="H149" s="40" t="str">
        <f>IF(OR(' Base Geral '!J149="D - RETURN WITHOUT CONSUMPTION",' Base Geral '!J149="CB - CONSUMED BILLABLE")," SOLICITAÇÃO DE COLETA",IF(J149="X - NOT RECEIVED","CONFIRMAR NÃO RECEBIMENTO DO CSE",IF(OR(' Base Geral '!J149="SEM DESTINAÇÃO",' Base Geral '!J149="V - LEFT ON NOTIFICATION")," DESTINAÇÃO/SOLICITAÇÃO DE COLETA",0)))</f>
        <v xml:space="preserve"> DESTINAÇÃO/SOLICITAÇÃO DE COLETA</v>
      </c>
      <c r="I149" s="49"/>
      <c r="J149" s="2" t="s">
        <v>56</v>
      </c>
      <c r="K149" s="2"/>
      <c r="L149" s="2" t="s">
        <v>6</v>
      </c>
      <c r="M149" s="2"/>
      <c r="N149" s="2" t="s">
        <v>4</v>
      </c>
      <c r="O149" s="2" t="s">
        <v>91</v>
      </c>
      <c r="P149" s="2" t="s">
        <v>164</v>
      </c>
      <c r="Q149" s="2">
        <v>9702549</v>
      </c>
      <c r="R149" s="15">
        <f>VLOOKUP(Tabela1[[#This Row],[Material]],'R$_ Ferramentas'!A:B,2,0)</f>
        <v>948.42</v>
      </c>
      <c r="S149" s="50" t="s">
        <v>50</v>
      </c>
      <c r="T149" s="50" t="s">
        <v>50</v>
      </c>
      <c r="U149" s="2" t="s">
        <v>800</v>
      </c>
      <c r="V149" s="2">
        <v>94282</v>
      </c>
      <c r="W149" s="49">
        <v>44057</v>
      </c>
      <c r="X149" s="40">
        <f>Tabela1[[#Headers],[01/09/2020]]-Tabela1[[#This Row],[Data NF Cliente]]</f>
        <v>18</v>
      </c>
      <c r="Y149" s="12" t="str">
        <f>_xlfn.IFS(X149&lt;=10,"1. 1 a 10 dias",X149&lt;=20,"2. 11 a 20 dias",X149&lt;=30,"3. 21 a 30 dias",X149&lt;=60,"4. 31 a 60 dias",X149&gt;60,"5.&gt; 60 dias")</f>
        <v>2. 11 a 20 dias</v>
      </c>
      <c r="Z149" s="2" t="s">
        <v>5</v>
      </c>
      <c r="AA149" s="2">
        <v>0</v>
      </c>
      <c r="AB149" s="49"/>
    </row>
    <row r="150" spans="1:28" x14ac:dyDescent="0.2">
      <c r="A150" s="58" t="s">
        <v>123</v>
      </c>
      <c r="B150" s="57" t="s">
        <v>82</v>
      </c>
      <c r="C150" s="42" t="s">
        <v>14</v>
      </c>
      <c r="D150" s="34">
        <v>462525</v>
      </c>
      <c r="E150" s="48">
        <v>508100566830</v>
      </c>
      <c r="F150" s="42" t="s">
        <v>8</v>
      </c>
      <c r="G150" s="42" t="s">
        <v>9</v>
      </c>
      <c r="H150" s="40" t="str">
        <f>IF(OR(' Base Geral '!J150="D - RETURN WITHOUT CONSUMPTION",' Base Geral '!J150="CB - CONSUMED BILLABLE")," SOLICITAÇÃO DE COLETA",IF(J150="X - NOT RECEIVED","CONFIRMAR NÃO RECEBIMENTO DO CSE",IF(OR(' Base Geral '!J150="SEM DESTINAÇÃO",' Base Geral '!J150="V - LEFT ON NOTIFICATION")," DESTINAÇÃO/SOLICITAÇÃO DE COLETA",0)))</f>
        <v xml:space="preserve"> DESTINAÇÃO/SOLICITAÇÃO DE COLETA</v>
      </c>
      <c r="I150" s="49"/>
      <c r="J150" s="2" t="s">
        <v>56</v>
      </c>
      <c r="K150" s="2"/>
      <c r="L150" s="2" t="s">
        <v>6</v>
      </c>
      <c r="M150" s="2"/>
      <c r="N150" s="2" t="s">
        <v>4</v>
      </c>
      <c r="O150" s="2" t="s">
        <v>91</v>
      </c>
      <c r="P150" s="2" t="s">
        <v>164</v>
      </c>
      <c r="Q150" s="2">
        <v>9702549</v>
      </c>
      <c r="R150" s="15">
        <f>VLOOKUP(Tabela1[[#This Row],[Material]],'R$_ Ferramentas'!A:B,2,0)</f>
        <v>948.42</v>
      </c>
      <c r="S150" s="50" t="s">
        <v>50</v>
      </c>
      <c r="T150" s="50" t="s">
        <v>50</v>
      </c>
      <c r="U150" s="2" t="s">
        <v>800</v>
      </c>
      <c r="V150" s="2">
        <v>94282</v>
      </c>
      <c r="W150" s="49">
        <v>44057</v>
      </c>
      <c r="X150" s="40">
        <f>Tabela1[[#Headers],[01/09/2020]]-Tabela1[[#This Row],[Data NF Cliente]]</f>
        <v>18</v>
      </c>
      <c r="Y150" s="12" t="str">
        <f>_xlfn.IFS(X150&lt;=10,"1. 1 a 10 dias",X150&lt;=20,"2. 11 a 20 dias",X150&lt;=30,"3. 21 a 30 dias",X150&lt;=60,"4. 31 a 60 dias",X150&gt;60,"5.&gt; 60 dias")</f>
        <v>2. 11 a 20 dias</v>
      </c>
      <c r="Z150" s="2" t="s">
        <v>5</v>
      </c>
      <c r="AA150" s="2">
        <v>0</v>
      </c>
      <c r="AB150" s="49"/>
    </row>
    <row r="151" spans="1:28" x14ac:dyDescent="0.2">
      <c r="A151" s="58" t="s">
        <v>123</v>
      </c>
      <c r="B151" s="57" t="s">
        <v>82</v>
      </c>
      <c r="C151" s="42" t="s">
        <v>14</v>
      </c>
      <c r="D151" s="34">
        <v>462526</v>
      </c>
      <c r="E151" s="48">
        <v>508100566830</v>
      </c>
      <c r="F151" s="42" t="s">
        <v>8</v>
      </c>
      <c r="G151" s="42" t="s">
        <v>9</v>
      </c>
      <c r="H151" s="40" t="str">
        <f>IF(OR(' Base Geral '!J151="D - RETURN WITHOUT CONSUMPTION",' Base Geral '!J151="CB - CONSUMED BILLABLE")," SOLICITAÇÃO DE COLETA",IF(J151="X - NOT RECEIVED","CONFIRMAR NÃO RECEBIMENTO DO CSE",IF(OR(' Base Geral '!J151="SEM DESTINAÇÃO",' Base Geral '!J151="V - LEFT ON NOTIFICATION")," DESTINAÇÃO/SOLICITAÇÃO DE COLETA",0)))</f>
        <v xml:space="preserve"> DESTINAÇÃO/SOLICITAÇÃO DE COLETA</v>
      </c>
      <c r="I151" s="49"/>
      <c r="J151" s="2" t="s">
        <v>56</v>
      </c>
      <c r="K151" s="2"/>
      <c r="L151" s="2" t="s">
        <v>6</v>
      </c>
      <c r="M151" s="2"/>
      <c r="N151" s="2" t="s">
        <v>4</v>
      </c>
      <c r="O151" s="2" t="s">
        <v>91</v>
      </c>
      <c r="P151" s="2" t="s">
        <v>164</v>
      </c>
      <c r="Q151" s="2">
        <v>10100034</v>
      </c>
      <c r="R151" s="15">
        <f>VLOOKUP(Tabela1[[#This Row],[Material]],'R$_ Ferramentas'!A:B,2,0)</f>
        <v>200.97</v>
      </c>
      <c r="S151" s="50" t="s">
        <v>50</v>
      </c>
      <c r="T151" s="50" t="s">
        <v>50</v>
      </c>
      <c r="U151" s="2" t="s">
        <v>201</v>
      </c>
      <c r="V151" s="2">
        <v>94282</v>
      </c>
      <c r="W151" s="49">
        <v>44057</v>
      </c>
      <c r="X151" s="40">
        <f>Tabela1[[#Headers],[01/09/2020]]-Tabela1[[#This Row],[Data NF Cliente]]</f>
        <v>18</v>
      </c>
      <c r="Y151" s="12" t="str">
        <f>_xlfn.IFS(X151&lt;=10,"1. 1 a 10 dias",X151&lt;=20,"2. 11 a 20 dias",X151&lt;=30,"3. 21 a 30 dias",X151&lt;=60,"4. 31 a 60 dias",X151&gt;60,"5.&gt; 60 dias")</f>
        <v>2. 11 a 20 dias</v>
      </c>
      <c r="Z151" s="2" t="s">
        <v>5</v>
      </c>
      <c r="AA151" s="2">
        <v>0</v>
      </c>
      <c r="AB151" s="49"/>
    </row>
    <row r="152" spans="1:28" x14ac:dyDescent="0.2">
      <c r="A152" s="58" t="s">
        <v>123</v>
      </c>
      <c r="B152" s="57" t="s">
        <v>82</v>
      </c>
      <c r="C152" s="42" t="s">
        <v>14</v>
      </c>
      <c r="D152" s="34">
        <v>462527</v>
      </c>
      <c r="E152" s="48">
        <v>508100566830</v>
      </c>
      <c r="F152" s="42" t="s">
        <v>8</v>
      </c>
      <c r="G152" s="42" t="s">
        <v>9</v>
      </c>
      <c r="H152" s="40" t="str">
        <f>IF(OR(' Base Geral '!J152="D - RETURN WITHOUT CONSUMPTION",' Base Geral '!J152="CB - CONSUMED BILLABLE")," SOLICITAÇÃO DE COLETA",IF(J152="X - NOT RECEIVED","CONFIRMAR NÃO RECEBIMENTO DO CSE",IF(OR(' Base Geral '!J152="SEM DESTINAÇÃO",' Base Geral '!J152="V - LEFT ON NOTIFICATION")," DESTINAÇÃO/SOLICITAÇÃO DE COLETA",0)))</f>
        <v xml:space="preserve"> DESTINAÇÃO/SOLICITAÇÃO DE COLETA</v>
      </c>
      <c r="I152" s="49"/>
      <c r="J152" s="2" t="s">
        <v>56</v>
      </c>
      <c r="K152" s="2"/>
      <c r="L152" s="2" t="s">
        <v>6</v>
      </c>
      <c r="M152" s="2"/>
      <c r="N152" s="2" t="s">
        <v>4</v>
      </c>
      <c r="O152" s="2" t="s">
        <v>91</v>
      </c>
      <c r="P152" s="2" t="s">
        <v>164</v>
      </c>
      <c r="Q152" s="2">
        <v>10100034</v>
      </c>
      <c r="R152" s="15">
        <f>VLOOKUP(Tabela1[[#This Row],[Material]],'R$_ Ferramentas'!A:B,2,0)</f>
        <v>200.97</v>
      </c>
      <c r="S152" s="50" t="s">
        <v>50</v>
      </c>
      <c r="T152" s="50" t="s">
        <v>50</v>
      </c>
      <c r="U152" s="2" t="s">
        <v>201</v>
      </c>
      <c r="V152" s="2">
        <v>94282</v>
      </c>
      <c r="W152" s="49">
        <v>44057</v>
      </c>
      <c r="X152" s="40">
        <f>Tabela1[[#Headers],[01/09/2020]]-Tabela1[[#This Row],[Data NF Cliente]]</f>
        <v>18</v>
      </c>
      <c r="Y152" s="12" t="str">
        <f>_xlfn.IFS(X152&lt;=10,"1. 1 a 10 dias",X152&lt;=20,"2. 11 a 20 dias",X152&lt;=30,"3. 21 a 30 dias",X152&lt;=60,"4. 31 a 60 dias",X152&gt;60,"5.&gt; 60 dias")</f>
        <v>2. 11 a 20 dias</v>
      </c>
      <c r="Z152" s="2" t="s">
        <v>5</v>
      </c>
      <c r="AA152" s="2">
        <v>0</v>
      </c>
      <c r="AB152" s="49"/>
    </row>
    <row r="153" spans="1:28" x14ac:dyDescent="0.2">
      <c r="A153" s="58" t="s">
        <v>123</v>
      </c>
      <c r="B153" s="57" t="s">
        <v>82</v>
      </c>
      <c r="C153" s="42" t="s">
        <v>14</v>
      </c>
      <c r="D153" s="34">
        <v>462528</v>
      </c>
      <c r="E153" s="48">
        <v>508100566830</v>
      </c>
      <c r="F153" s="42" t="s">
        <v>8</v>
      </c>
      <c r="G153" s="42" t="s">
        <v>9</v>
      </c>
      <c r="H153" s="40" t="str">
        <f>IF(OR(' Base Geral '!J153="D - RETURN WITHOUT CONSUMPTION",' Base Geral '!J153="CB - CONSUMED BILLABLE")," SOLICITAÇÃO DE COLETA",IF(J153="X - NOT RECEIVED","CONFIRMAR NÃO RECEBIMENTO DO CSE",IF(OR(' Base Geral '!J153="SEM DESTINAÇÃO",' Base Geral '!J153="V - LEFT ON NOTIFICATION")," DESTINAÇÃO/SOLICITAÇÃO DE COLETA",0)))</f>
        <v xml:space="preserve"> DESTINAÇÃO/SOLICITAÇÃO DE COLETA</v>
      </c>
      <c r="I153" s="49"/>
      <c r="J153" s="2" t="s">
        <v>56</v>
      </c>
      <c r="K153" s="2"/>
      <c r="L153" s="2" t="s">
        <v>6</v>
      </c>
      <c r="M153" s="2"/>
      <c r="N153" s="2" t="s">
        <v>4</v>
      </c>
      <c r="O153" s="2" t="s">
        <v>91</v>
      </c>
      <c r="P153" s="2" t="s">
        <v>164</v>
      </c>
      <c r="Q153" s="2">
        <v>10100034</v>
      </c>
      <c r="R153" s="15">
        <f>VLOOKUP(Tabela1[[#This Row],[Material]],'R$_ Ferramentas'!A:B,2,0)</f>
        <v>200.97</v>
      </c>
      <c r="S153" s="50" t="s">
        <v>50</v>
      </c>
      <c r="T153" s="50" t="s">
        <v>50</v>
      </c>
      <c r="U153" s="2" t="s">
        <v>201</v>
      </c>
      <c r="V153" s="2">
        <v>94282</v>
      </c>
      <c r="W153" s="49">
        <v>44057</v>
      </c>
      <c r="X153" s="40">
        <f>Tabela1[[#Headers],[01/09/2020]]-Tabela1[[#This Row],[Data NF Cliente]]</f>
        <v>18</v>
      </c>
      <c r="Y153" s="12" t="str">
        <f>_xlfn.IFS(X153&lt;=10,"1. 1 a 10 dias",X153&lt;=20,"2. 11 a 20 dias",X153&lt;=30,"3. 21 a 30 dias",X153&lt;=60,"4. 31 a 60 dias",X153&gt;60,"5.&gt; 60 dias")</f>
        <v>2. 11 a 20 dias</v>
      </c>
      <c r="Z153" s="2" t="s">
        <v>5</v>
      </c>
      <c r="AA153" s="2">
        <v>0</v>
      </c>
      <c r="AB153" s="49"/>
    </row>
    <row r="154" spans="1:28" x14ac:dyDescent="0.2">
      <c r="A154" s="58" t="s">
        <v>123</v>
      </c>
      <c r="B154" s="57" t="s">
        <v>82</v>
      </c>
      <c r="C154" s="42" t="s">
        <v>14</v>
      </c>
      <c r="D154" s="34">
        <v>462529</v>
      </c>
      <c r="E154" s="48">
        <v>508100566830</v>
      </c>
      <c r="F154" s="42" t="s">
        <v>8</v>
      </c>
      <c r="G154" s="42" t="s">
        <v>9</v>
      </c>
      <c r="H154" s="40" t="str">
        <f>IF(OR(' Base Geral '!J154="D - RETURN WITHOUT CONSUMPTION",' Base Geral '!J154="CB - CONSUMED BILLABLE")," SOLICITAÇÃO DE COLETA",IF(J154="X - NOT RECEIVED","CONFIRMAR NÃO RECEBIMENTO DO CSE",IF(OR(' Base Geral '!J154="SEM DESTINAÇÃO",' Base Geral '!J154="V - LEFT ON NOTIFICATION")," DESTINAÇÃO/SOLICITAÇÃO DE COLETA",0)))</f>
        <v xml:space="preserve"> DESTINAÇÃO/SOLICITAÇÃO DE COLETA</v>
      </c>
      <c r="I154" s="49"/>
      <c r="J154" s="2" t="s">
        <v>56</v>
      </c>
      <c r="K154" s="2"/>
      <c r="L154" s="2" t="s">
        <v>6</v>
      </c>
      <c r="M154" s="2"/>
      <c r="N154" s="2"/>
      <c r="O154" s="2" t="s">
        <v>91</v>
      </c>
      <c r="P154" s="2" t="s">
        <v>164</v>
      </c>
      <c r="Q154" s="2">
        <v>10113021</v>
      </c>
      <c r="R154" s="15">
        <f>VLOOKUP(Tabela1[[#This Row],[Material]],'R$_ Ferramentas'!A:B,2,0)</f>
        <v>162.61000000000001</v>
      </c>
      <c r="S154" s="50" t="s">
        <v>50</v>
      </c>
      <c r="T154" s="50" t="s">
        <v>50</v>
      </c>
      <c r="U154" s="2" t="s">
        <v>356</v>
      </c>
      <c r="V154" s="2">
        <v>94282</v>
      </c>
      <c r="W154" s="49">
        <v>44057</v>
      </c>
      <c r="X154" s="40">
        <f>Tabela1[[#Headers],[01/09/2020]]-Tabela1[[#This Row],[Data NF Cliente]]</f>
        <v>18</v>
      </c>
      <c r="Y154" s="12" t="str">
        <f>_xlfn.IFS(X154&lt;=10,"1. 1 a 10 dias",X154&lt;=20,"2. 11 a 20 dias",X154&lt;=30,"3. 21 a 30 dias",X154&lt;=60,"4. 31 a 60 dias",X154&gt;60,"5.&gt; 60 dias")</f>
        <v>2. 11 a 20 dias</v>
      </c>
      <c r="Z154" s="2" t="s">
        <v>5</v>
      </c>
      <c r="AA154" s="2">
        <v>0</v>
      </c>
      <c r="AB154" s="49"/>
    </row>
    <row r="155" spans="1:28" x14ac:dyDescent="0.2">
      <c r="A155" s="58" t="s">
        <v>123</v>
      </c>
      <c r="B155" s="57" t="s">
        <v>82</v>
      </c>
      <c r="C155" s="42" t="s">
        <v>14</v>
      </c>
      <c r="D155" s="34">
        <v>462530</v>
      </c>
      <c r="E155" s="48">
        <v>508100566830</v>
      </c>
      <c r="F155" s="42" t="s">
        <v>8</v>
      </c>
      <c r="G155" s="42" t="s">
        <v>9</v>
      </c>
      <c r="H155" s="40" t="str">
        <f>IF(OR(' Base Geral '!J155="D - RETURN WITHOUT CONSUMPTION",' Base Geral '!J155="CB - CONSUMED BILLABLE")," SOLICITAÇÃO DE COLETA",IF(J155="X - NOT RECEIVED","CONFIRMAR NÃO RECEBIMENTO DO CSE",IF(OR(' Base Geral '!J155="SEM DESTINAÇÃO",' Base Geral '!J155="V - LEFT ON NOTIFICATION")," DESTINAÇÃO/SOLICITAÇÃO DE COLETA",0)))</f>
        <v xml:space="preserve"> DESTINAÇÃO/SOLICITAÇÃO DE COLETA</v>
      </c>
      <c r="I155" s="49"/>
      <c r="J155" s="2" t="s">
        <v>56</v>
      </c>
      <c r="K155" s="2"/>
      <c r="L155" s="2" t="s">
        <v>6</v>
      </c>
      <c r="M155" s="2"/>
      <c r="N155" s="2"/>
      <c r="O155" s="2" t="s">
        <v>91</v>
      </c>
      <c r="P155" s="2" t="s">
        <v>164</v>
      </c>
      <c r="Q155" s="2">
        <v>10113021</v>
      </c>
      <c r="R155" s="15">
        <f>VLOOKUP(Tabela1[[#This Row],[Material]],'R$_ Ferramentas'!A:B,2,0)</f>
        <v>162.61000000000001</v>
      </c>
      <c r="S155" s="50" t="s">
        <v>50</v>
      </c>
      <c r="T155" s="50" t="s">
        <v>50</v>
      </c>
      <c r="U155" s="2" t="s">
        <v>356</v>
      </c>
      <c r="V155" s="2">
        <v>94282</v>
      </c>
      <c r="W155" s="49">
        <v>44057</v>
      </c>
      <c r="X155" s="40">
        <f>Tabela1[[#Headers],[01/09/2020]]-Tabela1[[#This Row],[Data NF Cliente]]</f>
        <v>18</v>
      </c>
      <c r="Y155" s="12" t="str">
        <f>_xlfn.IFS(X155&lt;=10,"1. 1 a 10 dias",X155&lt;=20,"2. 11 a 20 dias",X155&lt;=30,"3. 21 a 30 dias",X155&lt;=60,"4. 31 a 60 dias",X155&gt;60,"5.&gt; 60 dias")</f>
        <v>2. 11 a 20 dias</v>
      </c>
      <c r="Z155" s="2" t="s">
        <v>5</v>
      </c>
      <c r="AA155" s="2">
        <v>0</v>
      </c>
      <c r="AB155" s="49"/>
    </row>
    <row r="156" spans="1:28" x14ac:dyDescent="0.2">
      <c r="A156" s="58" t="s">
        <v>123</v>
      </c>
      <c r="B156" s="57" t="s">
        <v>82</v>
      </c>
      <c r="C156" s="42" t="s">
        <v>14</v>
      </c>
      <c r="D156" s="34">
        <v>462531</v>
      </c>
      <c r="E156" s="48">
        <v>508100566830</v>
      </c>
      <c r="F156" s="42" t="s">
        <v>8</v>
      </c>
      <c r="G156" s="42" t="s">
        <v>9</v>
      </c>
      <c r="H156" s="40" t="str">
        <f>IF(OR(' Base Geral '!J156="D - RETURN WITHOUT CONSUMPTION",' Base Geral '!J156="CB - CONSUMED BILLABLE")," SOLICITAÇÃO DE COLETA",IF(J156="X - NOT RECEIVED","CONFIRMAR NÃO RECEBIMENTO DO CSE",IF(OR(' Base Geral '!J156="SEM DESTINAÇÃO",' Base Geral '!J156="V - LEFT ON NOTIFICATION")," DESTINAÇÃO/SOLICITAÇÃO DE COLETA",0)))</f>
        <v xml:space="preserve"> DESTINAÇÃO/SOLICITAÇÃO DE COLETA</v>
      </c>
      <c r="I156" s="49"/>
      <c r="J156" s="2" t="s">
        <v>56</v>
      </c>
      <c r="K156" s="2"/>
      <c r="L156" s="2" t="s">
        <v>6</v>
      </c>
      <c r="M156" s="2"/>
      <c r="N156" s="2"/>
      <c r="O156" s="2" t="s">
        <v>91</v>
      </c>
      <c r="P156" s="2" t="s">
        <v>164</v>
      </c>
      <c r="Q156" s="2">
        <v>10113021</v>
      </c>
      <c r="R156" s="15">
        <f>VLOOKUP(Tabela1[[#This Row],[Material]],'R$_ Ferramentas'!A:B,2,0)</f>
        <v>162.61000000000001</v>
      </c>
      <c r="S156" s="50" t="s">
        <v>50</v>
      </c>
      <c r="T156" s="50" t="s">
        <v>50</v>
      </c>
      <c r="U156" s="2" t="s">
        <v>356</v>
      </c>
      <c r="V156" s="2">
        <v>94282</v>
      </c>
      <c r="W156" s="49">
        <v>44057</v>
      </c>
      <c r="X156" s="40">
        <f>Tabela1[[#Headers],[01/09/2020]]-Tabela1[[#This Row],[Data NF Cliente]]</f>
        <v>18</v>
      </c>
      <c r="Y156" s="12" t="str">
        <f>_xlfn.IFS(X156&lt;=10,"1. 1 a 10 dias",X156&lt;=20,"2. 11 a 20 dias",X156&lt;=30,"3. 21 a 30 dias",X156&lt;=60,"4. 31 a 60 dias",X156&gt;60,"5.&gt; 60 dias")</f>
        <v>2. 11 a 20 dias</v>
      </c>
      <c r="Z156" s="2" t="s">
        <v>5</v>
      </c>
      <c r="AA156" s="2">
        <v>0</v>
      </c>
      <c r="AB156" s="49"/>
    </row>
    <row r="157" spans="1:28" x14ac:dyDescent="0.2">
      <c r="A157" s="58" t="s">
        <v>123</v>
      </c>
      <c r="B157" s="57" t="s">
        <v>82</v>
      </c>
      <c r="C157" s="42" t="s">
        <v>14</v>
      </c>
      <c r="D157" s="34">
        <v>462532</v>
      </c>
      <c r="E157" s="48">
        <v>508100566830</v>
      </c>
      <c r="F157" s="42" t="s">
        <v>8</v>
      </c>
      <c r="G157" s="42" t="s">
        <v>9</v>
      </c>
      <c r="H157" s="40" t="str">
        <f>IF(OR(' Base Geral '!J157="D - RETURN WITHOUT CONSUMPTION",' Base Geral '!J157="CB - CONSUMED BILLABLE")," SOLICITAÇÃO DE COLETA",IF(J157="X - NOT RECEIVED","CONFIRMAR NÃO RECEBIMENTO DO CSE",IF(OR(' Base Geral '!J157="SEM DESTINAÇÃO",' Base Geral '!J157="V - LEFT ON NOTIFICATION")," DESTINAÇÃO/SOLICITAÇÃO DE COLETA",0)))</f>
        <v xml:space="preserve"> DESTINAÇÃO/SOLICITAÇÃO DE COLETA</v>
      </c>
      <c r="I157" s="49"/>
      <c r="J157" s="2" t="s">
        <v>56</v>
      </c>
      <c r="K157" s="2"/>
      <c r="L157" s="2" t="s">
        <v>6</v>
      </c>
      <c r="M157" s="2"/>
      <c r="N157" s="2"/>
      <c r="O157" s="2" t="s">
        <v>91</v>
      </c>
      <c r="P157" s="2" t="s">
        <v>164</v>
      </c>
      <c r="Q157" s="2">
        <v>10113021</v>
      </c>
      <c r="R157" s="15">
        <f>VLOOKUP(Tabela1[[#This Row],[Material]],'R$_ Ferramentas'!A:B,2,0)</f>
        <v>162.61000000000001</v>
      </c>
      <c r="S157" s="50" t="s">
        <v>50</v>
      </c>
      <c r="T157" s="50" t="s">
        <v>50</v>
      </c>
      <c r="U157" s="2" t="s">
        <v>356</v>
      </c>
      <c r="V157" s="2">
        <v>94282</v>
      </c>
      <c r="W157" s="49">
        <v>44057</v>
      </c>
      <c r="X157" s="40">
        <f>Tabela1[[#Headers],[01/09/2020]]-Tabela1[[#This Row],[Data NF Cliente]]</f>
        <v>18</v>
      </c>
      <c r="Y157" s="12" t="str">
        <f>_xlfn.IFS(X157&lt;=10,"1. 1 a 10 dias",X157&lt;=20,"2. 11 a 20 dias",X157&lt;=30,"3. 21 a 30 dias",X157&lt;=60,"4. 31 a 60 dias",X157&gt;60,"5.&gt; 60 dias")</f>
        <v>2. 11 a 20 dias</v>
      </c>
      <c r="Z157" s="2" t="s">
        <v>5</v>
      </c>
      <c r="AA157" s="2">
        <v>0</v>
      </c>
      <c r="AB157" s="49"/>
    </row>
    <row r="158" spans="1:28" x14ac:dyDescent="0.2">
      <c r="A158" s="58" t="s">
        <v>123</v>
      </c>
      <c r="B158" s="57" t="s">
        <v>82</v>
      </c>
      <c r="C158" s="42" t="s">
        <v>14</v>
      </c>
      <c r="D158" s="34">
        <v>462533</v>
      </c>
      <c r="E158" s="48">
        <v>508100566830</v>
      </c>
      <c r="F158" s="42" t="s">
        <v>8</v>
      </c>
      <c r="G158" s="42" t="s">
        <v>9</v>
      </c>
      <c r="H158" s="40" t="str">
        <f>IF(OR(' Base Geral '!J158="D - RETURN WITHOUT CONSUMPTION",' Base Geral '!J158="CB - CONSUMED BILLABLE")," SOLICITAÇÃO DE COLETA",IF(J158="X - NOT RECEIVED","CONFIRMAR NÃO RECEBIMENTO DO CSE",IF(OR(' Base Geral '!J158="SEM DESTINAÇÃO",' Base Geral '!J158="V - LEFT ON NOTIFICATION")," DESTINAÇÃO/SOLICITAÇÃO DE COLETA",0)))</f>
        <v xml:space="preserve"> DESTINAÇÃO/SOLICITAÇÃO DE COLETA</v>
      </c>
      <c r="I158" s="49"/>
      <c r="J158" s="2" t="s">
        <v>56</v>
      </c>
      <c r="K158" s="2"/>
      <c r="L158" s="2" t="s">
        <v>6</v>
      </c>
      <c r="M158" s="2"/>
      <c r="N158" s="2"/>
      <c r="O158" s="2" t="s">
        <v>91</v>
      </c>
      <c r="P158" s="2" t="s">
        <v>164</v>
      </c>
      <c r="Q158" s="2">
        <v>10113021</v>
      </c>
      <c r="R158" s="15">
        <f>VLOOKUP(Tabela1[[#This Row],[Material]],'R$_ Ferramentas'!A:B,2,0)</f>
        <v>162.61000000000001</v>
      </c>
      <c r="S158" s="50" t="s">
        <v>50</v>
      </c>
      <c r="T158" s="50" t="s">
        <v>50</v>
      </c>
      <c r="U158" s="2" t="s">
        <v>356</v>
      </c>
      <c r="V158" s="2">
        <v>94282</v>
      </c>
      <c r="W158" s="49">
        <v>44057</v>
      </c>
      <c r="X158" s="40">
        <f>Tabela1[[#Headers],[01/09/2020]]-Tabela1[[#This Row],[Data NF Cliente]]</f>
        <v>18</v>
      </c>
      <c r="Y158" s="12" t="str">
        <f>_xlfn.IFS(X158&lt;=10,"1. 1 a 10 dias",X158&lt;=20,"2. 11 a 20 dias",X158&lt;=30,"3. 21 a 30 dias",X158&lt;=60,"4. 31 a 60 dias",X158&gt;60,"5.&gt; 60 dias")</f>
        <v>2. 11 a 20 dias</v>
      </c>
      <c r="Z158" s="2" t="s">
        <v>5</v>
      </c>
      <c r="AA158" s="2">
        <v>0</v>
      </c>
      <c r="AB158" s="49"/>
    </row>
    <row r="159" spans="1:28" x14ac:dyDescent="0.2">
      <c r="A159" s="58" t="s">
        <v>123</v>
      </c>
      <c r="B159" s="57" t="s">
        <v>82</v>
      </c>
      <c r="C159" s="42" t="s">
        <v>14</v>
      </c>
      <c r="D159" s="34">
        <v>462534</v>
      </c>
      <c r="E159" s="48">
        <v>508100566830</v>
      </c>
      <c r="F159" s="42" t="s">
        <v>8</v>
      </c>
      <c r="G159" s="42" t="s">
        <v>9</v>
      </c>
      <c r="H159" s="40" t="str">
        <f>IF(OR(' Base Geral '!J159="D - RETURN WITHOUT CONSUMPTION",' Base Geral '!J159="CB - CONSUMED BILLABLE")," SOLICITAÇÃO DE COLETA",IF(J159="X - NOT RECEIVED","CONFIRMAR NÃO RECEBIMENTO DO CSE",IF(OR(' Base Geral '!J159="SEM DESTINAÇÃO",' Base Geral '!J159="V - LEFT ON NOTIFICATION")," DESTINAÇÃO/SOLICITAÇÃO DE COLETA",0)))</f>
        <v xml:space="preserve"> DESTINAÇÃO/SOLICITAÇÃO DE COLETA</v>
      </c>
      <c r="I159" s="49"/>
      <c r="J159" s="2" t="s">
        <v>56</v>
      </c>
      <c r="K159" s="2"/>
      <c r="L159" s="2" t="s">
        <v>6</v>
      </c>
      <c r="M159" s="2"/>
      <c r="N159" s="2"/>
      <c r="O159" s="2" t="s">
        <v>91</v>
      </c>
      <c r="P159" s="2" t="s">
        <v>164</v>
      </c>
      <c r="Q159" s="2">
        <v>10113021</v>
      </c>
      <c r="R159" s="15">
        <f>VLOOKUP(Tabela1[[#This Row],[Material]],'R$_ Ferramentas'!A:B,2,0)</f>
        <v>162.61000000000001</v>
      </c>
      <c r="S159" s="50" t="s">
        <v>50</v>
      </c>
      <c r="T159" s="50" t="s">
        <v>50</v>
      </c>
      <c r="U159" s="2" t="s">
        <v>356</v>
      </c>
      <c r="V159" s="2">
        <v>94282</v>
      </c>
      <c r="W159" s="49">
        <v>44057</v>
      </c>
      <c r="X159" s="40">
        <f>Tabela1[[#Headers],[01/09/2020]]-Tabela1[[#This Row],[Data NF Cliente]]</f>
        <v>18</v>
      </c>
      <c r="Y159" s="12" t="str">
        <f>_xlfn.IFS(X159&lt;=10,"1. 1 a 10 dias",X159&lt;=20,"2. 11 a 20 dias",X159&lt;=30,"3. 21 a 30 dias",X159&lt;=60,"4. 31 a 60 dias",X159&gt;60,"5.&gt; 60 dias")</f>
        <v>2. 11 a 20 dias</v>
      </c>
      <c r="Z159" s="2" t="s">
        <v>5</v>
      </c>
      <c r="AA159" s="2">
        <v>0</v>
      </c>
      <c r="AB159" s="49"/>
    </row>
    <row r="160" spans="1:28" x14ac:dyDescent="0.2">
      <c r="A160" s="42" t="s">
        <v>0</v>
      </c>
      <c r="B160" s="57" t="s">
        <v>82</v>
      </c>
      <c r="C160" s="42" t="s">
        <v>0</v>
      </c>
      <c r="D160" s="34">
        <v>462646</v>
      </c>
      <c r="E160" s="48">
        <v>508100566932</v>
      </c>
      <c r="F160" s="42" t="s">
        <v>1</v>
      </c>
      <c r="G160" s="42" t="s">
        <v>2</v>
      </c>
      <c r="H160" s="40" t="str">
        <f>IF(OR(' Base Geral '!J160="D - RETURN WITHOUT CONSUMPTION",' Base Geral '!J160="CB - CONSUMED BILLABLE")," SOLICITAÇÃO DE COLETA",IF(J160="X - NOT RECEIVED","CONFIRMAR NÃO RECEBIMENTO DO CSE",IF(OR(' Base Geral '!J160="SEM DESTINAÇÃO",' Base Geral '!J160="V - LEFT ON NOTIFICATION")," DESTINAÇÃO/SOLICITAÇÃO DE COLETA",0)))</f>
        <v xml:space="preserve"> DESTINAÇÃO/SOLICITAÇÃO DE COLETA</v>
      </c>
      <c r="I160" s="49"/>
      <c r="J160" s="2" t="s">
        <v>56</v>
      </c>
      <c r="K160" s="2" t="s">
        <v>50</v>
      </c>
      <c r="L160" s="2" t="s">
        <v>6</v>
      </c>
      <c r="M160" s="2"/>
      <c r="N160" s="2" t="s">
        <v>4</v>
      </c>
      <c r="O160" s="2" t="s">
        <v>341</v>
      </c>
      <c r="P160" s="2" t="s">
        <v>104</v>
      </c>
      <c r="Q160" s="2">
        <v>11103742</v>
      </c>
      <c r="R160" s="15">
        <f>VLOOKUP(Tabela1[[#This Row],[Material]],'R$_ Ferramentas'!A:B,2,0)</f>
        <v>108.26</v>
      </c>
      <c r="S160" s="50" t="s">
        <v>50</v>
      </c>
      <c r="T160" s="50" t="s">
        <v>50</v>
      </c>
      <c r="U160" s="2" t="s">
        <v>380</v>
      </c>
      <c r="V160" s="2">
        <v>199186</v>
      </c>
      <c r="W160" s="49">
        <v>44057</v>
      </c>
      <c r="X160" s="40">
        <f>Tabela1[[#Headers],[01/09/2020]]-Tabela1[[#This Row],[Data NF Cliente]]</f>
        <v>18</v>
      </c>
      <c r="Y160" s="12" t="str">
        <f>_xlfn.IFS(X160&lt;=10,"1. 1 a 10 dias",X160&lt;=20,"2. 11 a 20 dias",X160&lt;=30,"3. 21 a 30 dias",X160&lt;=60,"4. 31 a 60 dias",X160&gt;60,"5.&gt; 60 dias")</f>
        <v>2. 11 a 20 dias</v>
      </c>
      <c r="Z160" s="2" t="s">
        <v>53</v>
      </c>
      <c r="AA160" s="2">
        <v>0</v>
      </c>
      <c r="AB160" s="49"/>
    </row>
    <row r="161" spans="1:28" x14ac:dyDescent="0.2">
      <c r="A161" s="42" t="s">
        <v>0</v>
      </c>
      <c r="B161" s="57" t="s">
        <v>82</v>
      </c>
      <c r="C161" s="42" t="s">
        <v>0</v>
      </c>
      <c r="D161" s="34">
        <v>462647</v>
      </c>
      <c r="E161" s="48">
        <v>508100566932</v>
      </c>
      <c r="F161" s="42" t="s">
        <v>1</v>
      </c>
      <c r="G161" s="42" t="s">
        <v>2</v>
      </c>
      <c r="H161" s="40" t="str">
        <f>IF(OR(' Base Geral '!J161="D - RETURN WITHOUT CONSUMPTION",' Base Geral '!J161="CB - CONSUMED BILLABLE")," SOLICITAÇÃO DE COLETA",IF(J161="X - NOT RECEIVED","CONFIRMAR NÃO RECEBIMENTO DO CSE",IF(OR(' Base Geral '!J161="SEM DESTINAÇÃO",' Base Geral '!J161="V - LEFT ON NOTIFICATION")," DESTINAÇÃO/SOLICITAÇÃO DE COLETA",0)))</f>
        <v xml:space="preserve"> DESTINAÇÃO/SOLICITAÇÃO DE COLETA</v>
      </c>
      <c r="I161" s="49"/>
      <c r="J161" s="2" t="s">
        <v>56</v>
      </c>
      <c r="K161" s="2"/>
      <c r="L161" s="2" t="s">
        <v>6</v>
      </c>
      <c r="M161" s="2"/>
      <c r="N161" s="2" t="s">
        <v>4</v>
      </c>
      <c r="O161" s="2" t="s">
        <v>341</v>
      </c>
      <c r="P161" s="2" t="s">
        <v>104</v>
      </c>
      <c r="Q161" s="2">
        <v>11103743</v>
      </c>
      <c r="R161" s="15">
        <f>VLOOKUP(Tabela1[[#This Row],[Material]],'R$_ Ferramentas'!A:B,2,0)</f>
        <v>135.83000000000001</v>
      </c>
      <c r="S161" s="50" t="s">
        <v>50</v>
      </c>
      <c r="T161" s="50" t="s">
        <v>50</v>
      </c>
      <c r="U161" s="2" t="s">
        <v>381</v>
      </c>
      <c r="V161" s="2">
        <v>199186</v>
      </c>
      <c r="W161" s="49">
        <v>44057</v>
      </c>
      <c r="X161" s="40">
        <f>Tabela1[[#Headers],[01/09/2020]]-Tabela1[[#This Row],[Data NF Cliente]]</f>
        <v>18</v>
      </c>
      <c r="Y161" s="12" t="str">
        <f>_xlfn.IFS(X161&lt;=10,"1. 1 a 10 dias",X161&lt;=20,"2. 11 a 20 dias",X161&lt;=30,"3. 21 a 30 dias",X161&lt;=60,"4. 31 a 60 dias",X161&gt;60,"5.&gt; 60 dias")</f>
        <v>2. 11 a 20 dias</v>
      </c>
      <c r="Z161" s="2" t="s">
        <v>53</v>
      </c>
      <c r="AA161" s="2">
        <v>0</v>
      </c>
      <c r="AB161" s="49"/>
    </row>
    <row r="162" spans="1:28" x14ac:dyDescent="0.2">
      <c r="A162" s="42" t="s">
        <v>0</v>
      </c>
      <c r="B162" s="57" t="s">
        <v>81</v>
      </c>
      <c r="C162" s="42" t="s">
        <v>0</v>
      </c>
      <c r="D162" s="34">
        <v>463996</v>
      </c>
      <c r="E162" s="48">
        <v>508100566011</v>
      </c>
      <c r="F162" s="42" t="s">
        <v>1</v>
      </c>
      <c r="G162" s="42" t="s">
        <v>2</v>
      </c>
      <c r="H162" s="40" t="str">
        <f>IF(OR(' Base Geral '!J162="D - RETURN WITHOUT CONSUMPTION",' Base Geral '!J162="CB - CONSUMED BILLABLE")," SOLICITAÇÃO DE COLETA",IF(J162="X - NOT RECEIVED","CONFIRMAR NÃO RECEBIMENTO DO CSE",IF(OR(' Base Geral '!J162="SEM DESTINAÇÃO",' Base Geral '!J162="V - LEFT ON NOTIFICATION")," DESTINAÇÃO/SOLICITAÇÃO DE COLETA",0)))</f>
        <v xml:space="preserve"> SOLICITAÇÃO DE COLETA</v>
      </c>
      <c r="I162" s="49">
        <v>44069</v>
      </c>
      <c r="J162" s="2" t="s">
        <v>12</v>
      </c>
      <c r="K162" s="2"/>
      <c r="L162" s="2" t="s">
        <v>3</v>
      </c>
      <c r="M162" s="2"/>
      <c r="N162" s="2"/>
      <c r="O162" s="2" t="s">
        <v>345</v>
      </c>
      <c r="P162" s="2" t="s">
        <v>144</v>
      </c>
      <c r="Q162" s="2">
        <v>11221062</v>
      </c>
      <c r="R162" s="15">
        <f>VLOOKUP(Tabela1[[#This Row],[Material]],'R$_ Ferramentas'!A:B,2,0)</f>
        <v>20260.93</v>
      </c>
      <c r="S162" s="50" t="s">
        <v>50</v>
      </c>
      <c r="T162" s="50" t="s">
        <v>85</v>
      </c>
      <c r="U162" s="2" t="s">
        <v>383</v>
      </c>
      <c r="V162" s="2">
        <v>199256</v>
      </c>
      <c r="W162" s="49">
        <v>44057</v>
      </c>
      <c r="X162" s="40">
        <f>Tabela1[[#Headers],[01/09/2020]]-Tabela1[[#This Row],[Data NF Cliente]]</f>
        <v>18</v>
      </c>
      <c r="Y162" s="12" t="str">
        <f>_xlfn.IFS(X162&lt;=10,"1. 1 a 10 dias",X162&lt;=20,"2. 11 a 20 dias",X162&lt;=30,"3. 21 a 30 dias",X162&lt;=60,"4. 31 a 60 dias",X162&gt;60,"5.&gt; 60 dias")</f>
        <v>2. 11 a 20 dias</v>
      </c>
      <c r="Z162" s="2" t="s">
        <v>53</v>
      </c>
      <c r="AA162" s="2">
        <v>132697</v>
      </c>
      <c r="AB162" s="49">
        <v>44074</v>
      </c>
    </row>
    <row r="163" spans="1:28" x14ac:dyDescent="0.2">
      <c r="A163" s="42" t="s">
        <v>11</v>
      </c>
      <c r="B163" s="57" t="s">
        <v>82</v>
      </c>
      <c r="C163" s="42" t="s">
        <v>11</v>
      </c>
      <c r="D163" s="34">
        <v>464304</v>
      </c>
      <c r="E163" s="48">
        <v>508100569668</v>
      </c>
      <c r="F163" s="42" t="s">
        <v>1</v>
      </c>
      <c r="G163" s="42" t="s">
        <v>2</v>
      </c>
      <c r="H163" s="40" t="str">
        <f>IF(OR(' Base Geral '!J163="D - RETURN WITHOUT CONSUMPTION",' Base Geral '!J163="CB - CONSUMED BILLABLE")," SOLICITAÇÃO DE COLETA",IF(J163="X - NOT RECEIVED","CONFIRMAR NÃO RECEBIMENTO DO CSE",IF(OR(' Base Geral '!J163="SEM DESTINAÇÃO",' Base Geral '!J163="V - LEFT ON NOTIFICATION")," DESTINAÇÃO/SOLICITAÇÃO DE COLETA",0)))</f>
        <v xml:space="preserve"> DESTINAÇÃO/SOLICITAÇÃO DE COLETA</v>
      </c>
      <c r="I163" s="49"/>
      <c r="J163" s="2" t="s">
        <v>56</v>
      </c>
      <c r="K163" s="2"/>
      <c r="L163" s="2" t="s">
        <v>6</v>
      </c>
      <c r="M163" s="2"/>
      <c r="N163" s="2" t="s">
        <v>4</v>
      </c>
      <c r="O163" s="2" t="s">
        <v>312</v>
      </c>
      <c r="P163" s="2" t="s">
        <v>105</v>
      </c>
      <c r="Q163" s="2">
        <v>10129362</v>
      </c>
      <c r="R163" s="15">
        <f>VLOOKUP(Tabela1[[#This Row],[Material]],'R$_ Ferramentas'!A:B,2,0)</f>
        <v>420.8</v>
      </c>
      <c r="S163" s="50" t="s">
        <v>50</v>
      </c>
      <c r="T163" s="50" t="s">
        <v>50</v>
      </c>
      <c r="U163" s="2" t="s">
        <v>828</v>
      </c>
      <c r="V163" s="2">
        <v>199170</v>
      </c>
      <c r="W163" s="49">
        <v>44057</v>
      </c>
      <c r="X163" s="40">
        <f>Tabela1[[#Headers],[01/09/2020]]-Tabela1[[#This Row],[Data NF Cliente]]</f>
        <v>18</v>
      </c>
      <c r="Y163" s="12" t="str">
        <f>_xlfn.IFS(X163&lt;=10,"1. 1 a 10 dias",X163&lt;=20,"2. 11 a 20 dias",X163&lt;=30,"3. 21 a 30 dias",X163&lt;=60,"4. 31 a 60 dias",X163&gt;60,"5.&gt; 60 dias")</f>
        <v>2. 11 a 20 dias</v>
      </c>
      <c r="Z163" s="2" t="s">
        <v>53</v>
      </c>
      <c r="AA163" s="2">
        <v>0</v>
      </c>
      <c r="AB163" s="49"/>
    </row>
    <row r="164" spans="1:28" x14ac:dyDescent="0.2">
      <c r="A164" s="42" t="s">
        <v>11</v>
      </c>
      <c r="B164" s="57" t="s">
        <v>82</v>
      </c>
      <c r="C164" s="42" t="s">
        <v>11</v>
      </c>
      <c r="D164" s="34">
        <v>464305</v>
      </c>
      <c r="E164" s="48">
        <v>508100569668</v>
      </c>
      <c r="F164" s="42" t="s">
        <v>1</v>
      </c>
      <c r="G164" s="42" t="s">
        <v>2</v>
      </c>
      <c r="H164" s="40" t="str">
        <f>IF(OR(' Base Geral '!J164="D - RETURN WITHOUT CONSUMPTION",' Base Geral '!J164="CB - CONSUMED BILLABLE")," SOLICITAÇÃO DE COLETA",IF(J164="X - NOT RECEIVED","CONFIRMAR NÃO RECEBIMENTO DO CSE",IF(OR(' Base Geral '!J164="SEM DESTINAÇÃO",' Base Geral '!J164="V - LEFT ON NOTIFICATION")," DESTINAÇÃO/SOLICITAÇÃO DE COLETA",0)))</f>
        <v xml:space="preserve"> DESTINAÇÃO/SOLICITAÇÃO DE COLETA</v>
      </c>
      <c r="I164" s="49"/>
      <c r="J164" s="2" t="s">
        <v>56</v>
      </c>
      <c r="K164" s="2"/>
      <c r="L164" s="2" t="s">
        <v>6</v>
      </c>
      <c r="M164" s="2"/>
      <c r="N164" s="2" t="s">
        <v>4</v>
      </c>
      <c r="O164" s="2" t="s">
        <v>312</v>
      </c>
      <c r="P164" s="2" t="s">
        <v>105</v>
      </c>
      <c r="Q164" s="2">
        <v>10100140</v>
      </c>
      <c r="R164" s="15">
        <f>VLOOKUP(Tabela1[[#This Row],[Material]],'R$_ Ferramentas'!A:B,2,0)</f>
        <v>5.13</v>
      </c>
      <c r="S164" s="50" t="s">
        <v>50</v>
      </c>
      <c r="T164" s="50" t="s">
        <v>50</v>
      </c>
      <c r="U164" s="2" t="s">
        <v>209</v>
      </c>
      <c r="V164" s="2">
        <v>199170</v>
      </c>
      <c r="W164" s="49">
        <v>44057</v>
      </c>
      <c r="X164" s="40">
        <f>Tabela1[[#Headers],[01/09/2020]]-Tabela1[[#This Row],[Data NF Cliente]]</f>
        <v>18</v>
      </c>
      <c r="Y164" s="12" t="str">
        <f>_xlfn.IFS(X164&lt;=10,"1. 1 a 10 dias",X164&lt;=20,"2. 11 a 20 dias",X164&lt;=30,"3. 21 a 30 dias",X164&lt;=60,"4. 31 a 60 dias",X164&gt;60,"5.&gt; 60 dias")</f>
        <v>2. 11 a 20 dias</v>
      </c>
      <c r="Z164" s="2" t="s">
        <v>53</v>
      </c>
      <c r="AA164" s="2">
        <v>0</v>
      </c>
      <c r="AB164" s="49"/>
    </row>
    <row r="165" spans="1:28" x14ac:dyDescent="0.2">
      <c r="A165" s="42" t="s">
        <v>11</v>
      </c>
      <c r="B165" s="57" t="s">
        <v>82</v>
      </c>
      <c r="C165" s="42" t="s">
        <v>11</v>
      </c>
      <c r="D165" s="34">
        <v>464306</v>
      </c>
      <c r="E165" s="48">
        <v>508100569668</v>
      </c>
      <c r="F165" s="42" t="s">
        <v>1</v>
      </c>
      <c r="G165" s="42" t="s">
        <v>2</v>
      </c>
      <c r="H165" s="40" t="str">
        <f>IF(OR(' Base Geral '!J165="D - RETURN WITHOUT CONSUMPTION",' Base Geral '!J165="CB - CONSUMED BILLABLE")," SOLICITAÇÃO DE COLETA",IF(J165="X - NOT RECEIVED","CONFIRMAR NÃO RECEBIMENTO DO CSE",IF(OR(' Base Geral '!J165="SEM DESTINAÇÃO",' Base Geral '!J165="V - LEFT ON NOTIFICATION")," DESTINAÇÃO/SOLICITAÇÃO DE COLETA",0)))</f>
        <v xml:space="preserve"> DESTINAÇÃO/SOLICITAÇÃO DE COLETA</v>
      </c>
      <c r="I165" s="49"/>
      <c r="J165" s="2" t="s">
        <v>56</v>
      </c>
      <c r="K165" s="2"/>
      <c r="L165" s="2" t="s">
        <v>6</v>
      </c>
      <c r="M165" s="2"/>
      <c r="N165" s="2" t="s">
        <v>4</v>
      </c>
      <c r="O165" s="2" t="s">
        <v>312</v>
      </c>
      <c r="P165" s="2" t="s">
        <v>105</v>
      </c>
      <c r="Q165" s="2">
        <v>10103935</v>
      </c>
      <c r="R165" s="15">
        <f>VLOOKUP(Tabela1[[#This Row],[Material]],'R$_ Ferramentas'!A:B,2,0)</f>
        <v>118.24</v>
      </c>
      <c r="S165" s="50" t="s">
        <v>50</v>
      </c>
      <c r="T165" s="50" t="s">
        <v>50</v>
      </c>
      <c r="U165" s="2" t="s">
        <v>532</v>
      </c>
      <c r="V165" s="2">
        <v>199170</v>
      </c>
      <c r="W165" s="49">
        <v>44057</v>
      </c>
      <c r="X165" s="40">
        <f>Tabela1[[#Headers],[01/09/2020]]-Tabela1[[#This Row],[Data NF Cliente]]</f>
        <v>18</v>
      </c>
      <c r="Y165" s="12" t="str">
        <f>_xlfn.IFS(X165&lt;=10,"1. 1 a 10 dias",X165&lt;=20,"2. 11 a 20 dias",X165&lt;=30,"3. 21 a 30 dias",X165&lt;=60,"4. 31 a 60 dias",X165&gt;60,"5.&gt; 60 dias")</f>
        <v>2. 11 a 20 dias</v>
      </c>
      <c r="Z165" s="2" t="s">
        <v>53</v>
      </c>
      <c r="AA165" s="2">
        <v>0</v>
      </c>
      <c r="AB165" s="49"/>
    </row>
    <row r="166" spans="1:28" x14ac:dyDescent="0.2">
      <c r="A166" s="42" t="s">
        <v>11</v>
      </c>
      <c r="B166" s="57" t="s">
        <v>82</v>
      </c>
      <c r="C166" s="42" t="s">
        <v>11</v>
      </c>
      <c r="D166" s="34">
        <v>464706</v>
      </c>
      <c r="E166" s="48">
        <v>508100569668</v>
      </c>
      <c r="F166" s="42" t="s">
        <v>1</v>
      </c>
      <c r="G166" s="42" t="s">
        <v>2</v>
      </c>
      <c r="H166" s="40" t="str">
        <f>IF(OR(' Base Geral '!J166="D - RETURN WITHOUT CONSUMPTION",' Base Geral '!J166="CB - CONSUMED BILLABLE")," SOLICITAÇÃO DE COLETA",IF(J166="X - NOT RECEIVED","CONFIRMAR NÃO RECEBIMENTO DO CSE",IF(OR(' Base Geral '!J166="SEM DESTINAÇÃO",' Base Geral '!J166="V - LEFT ON NOTIFICATION")," DESTINAÇÃO/SOLICITAÇÃO DE COLETA",0)))</f>
        <v xml:space="preserve"> DESTINAÇÃO/SOLICITAÇÃO DE COLETA</v>
      </c>
      <c r="I166" s="49"/>
      <c r="J166" s="2" t="s">
        <v>56</v>
      </c>
      <c r="K166" s="2"/>
      <c r="L166" s="2" t="s">
        <v>6</v>
      </c>
      <c r="M166" s="2"/>
      <c r="N166" s="2" t="s">
        <v>4</v>
      </c>
      <c r="O166" s="2" t="s">
        <v>312</v>
      </c>
      <c r="P166" s="2" t="s">
        <v>105</v>
      </c>
      <c r="Q166" s="2">
        <v>10121913</v>
      </c>
      <c r="R166" s="15">
        <f>VLOOKUP(Tabela1[[#This Row],[Material]],'R$_ Ferramentas'!A:B,2,0)</f>
        <v>2285.63</v>
      </c>
      <c r="S166" s="50" t="s">
        <v>50</v>
      </c>
      <c r="T166" s="50" t="s">
        <v>50</v>
      </c>
      <c r="U166" s="2" t="s">
        <v>533</v>
      </c>
      <c r="V166" s="2">
        <v>199170</v>
      </c>
      <c r="W166" s="49">
        <v>44057</v>
      </c>
      <c r="X166" s="40">
        <f>Tabela1[[#Headers],[01/09/2020]]-Tabela1[[#This Row],[Data NF Cliente]]</f>
        <v>18</v>
      </c>
      <c r="Y166" s="12" t="str">
        <f>_xlfn.IFS(X166&lt;=10,"1. 1 a 10 dias",X166&lt;=20,"2. 11 a 20 dias",X166&lt;=30,"3. 21 a 30 dias",X166&lt;=60,"4. 31 a 60 dias",X166&gt;60,"5.&gt; 60 dias")</f>
        <v>2. 11 a 20 dias</v>
      </c>
      <c r="Z166" s="2" t="s">
        <v>53</v>
      </c>
      <c r="AA166" s="2">
        <v>0</v>
      </c>
      <c r="AB166" s="49"/>
    </row>
    <row r="167" spans="1:28" x14ac:dyDescent="0.2">
      <c r="A167" s="42" t="s">
        <v>11</v>
      </c>
      <c r="B167" s="57" t="s">
        <v>82</v>
      </c>
      <c r="C167" s="42" t="s">
        <v>11</v>
      </c>
      <c r="D167" s="34">
        <v>464707</v>
      </c>
      <c r="E167" s="48">
        <v>508100569668</v>
      </c>
      <c r="F167" s="42" t="s">
        <v>1</v>
      </c>
      <c r="G167" s="42" t="s">
        <v>2</v>
      </c>
      <c r="H167" s="40" t="str">
        <f>IF(OR(' Base Geral '!J167="D - RETURN WITHOUT CONSUMPTION",' Base Geral '!J167="CB - CONSUMED BILLABLE")," SOLICITAÇÃO DE COLETA",IF(J167="X - NOT RECEIVED","CONFIRMAR NÃO RECEBIMENTO DO CSE",IF(OR(' Base Geral '!J167="SEM DESTINAÇÃO",' Base Geral '!J167="V - LEFT ON NOTIFICATION")," DESTINAÇÃO/SOLICITAÇÃO DE COLETA",0)))</f>
        <v xml:space="preserve"> DESTINAÇÃO/SOLICITAÇÃO DE COLETA</v>
      </c>
      <c r="I167" s="49"/>
      <c r="J167" s="2" t="s">
        <v>56</v>
      </c>
      <c r="K167" s="2"/>
      <c r="L167" s="2" t="s">
        <v>6</v>
      </c>
      <c r="M167" s="2"/>
      <c r="N167" s="2"/>
      <c r="O167" s="2" t="s">
        <v>312</v>
      </c>
      <c r="P167" s="2" t="s">
        <v>105</v>
      </c>
      <c r="Q167" s="2">
        <v>10102354</v>
      </c>
      <c r="R167" s="15">
        <f>VLOOKUP(Tabela1[[#This Row],[Material]],'R$_ Ferramentas'!A:B,2,0)</f>
        <v>7.27</v>
      </c>
      <c r="S167" s="50" t="s">
        <v>50</v>
      </c>
      <c r="T167" s="50" t="s">
        <v>50</v>
      </c>
      <c r="U167" s="2">
        <v>10102354</v>
      </c>
      <c r="V167" s="2">
        <v>199170</v>
      </c>
      <c r="W167" s="49">
        <v>44057</v>
      </c>
      <c r="X167" s="40">
        <f>Tabela1[[#Headers],[01/09/2020]]-Tabela1[[#This Row],[Data NF Cliente]]</f>
        <v>18</v>
      </c>
      <c r="Y167" s="12" t="str">
        <f>_xlfn.IFS(X167&lt;=10,"1. 1 a 10 dias",X167&lt;=20,"2. 11 a 20 dias",X167&lt;=30,"3. 21 a 30 dias",X167&lt;=60,"4. 31 a 60 dias",X167&gt;60,"5.&gt; 60 dias")</f>
        <v>2. 11 a 20 dias</v>
      </c>
      <c r="Z167" s="2" t="s">
        <v>53</v>
      </c>
      <c r="AA167" s="2">
        <v>0</v>
      </c>
      <c r="AB167" s="49"/>
    </row>
    <row r="168" spans="1:28" x14ac:dyDescent="0.2">
      <c r="A168" s="42" t="s">
        <v>14</v>
      </c>
      <c r="B168" s="57" t="s">
        <v>81</v>
      </c>
      <c r="C168" s="42" t="s">
        <v>14</v>
      </c>
      <c r="D168" s="34">
        <v>464732</v>
      </c>
      <c r="E168" s="48">
        <v>508200139705</v>
      </c>
      <c r="F168" s="42" t="s">
        <v>1</v>
      </c>
      <c r="G168" s="42" t="s">
        <v>2</v>
      </c>
      <c r="H168" s="40" t="str">
        <f>IF(OR(' Base Geral '!J168="D - RETURN WITHOUT CONSUMPTION",' Base Geral '!J168="CB - CONSUMED BILLABLE")," SOLICITAÇÃO DE COLETA",IF(J168="X - NOT RECEIVED","CONFIRMAR NÃO RECEBIMENTO DO CSE",IF(OR(' Base Geral '!J168="SEM DESTINAÇÃO",' Base Geral '!J168="V - LEFT ON NOTIFICATION")," DESTINAÇÃO/SOLICITAÇÃO DE COLETA",0)))</f>
        <v xml:space="preserve"> DESTINAÇÃO/SOLICITAÇÃO DE COLETA</v>
      </c>
      <c r="I168" s="49"/>
      <c r="J168" s="2" t="s">
        <v>56</v>
      </c>
      <c r="K168" s="2" t="s">
        <v>50</v>
      </c>
      <c r="L168" s="2" t="s">
        <v>6</v>
      </c>
      <c r="M168" s="2"/>
      <c r="N168" s="2" t="s">
        <v>4</v>
      </c>
      <c r="O168" s="2" t="s">
        <v>21</v>
      </c>
      <c r="P168" s="2" t="s">
        <v>137</v>
      </c>
      <c r="Q168" s="2">
        <v>11220844</v>
      </c>
      <c r="R168" s="15">
        <f>VLOOKUP(Tabela1[[#This Row],[Material]],'R$_ Ferramentas'!A:B,2,0)</f>
        <v>1809.47</v>
      </c>
      <c r="S168" s="50" t="s">
        <v>50</v>
      </c>
      <c r="T168" s="50" t="s">
        <v>50</v>
      </c>
      <c r="U168" s="2" t="s">
        <v>363</v>
      </c>
      <c r="V168" s="2">
        <v>199257</v>
      </c>
      <c r="W168" s="49">
        <v>44057</v>
      </c>
      <c r="X168" s="40">
        <f>Tabela1[[#Headers],[01/09/2020]]-Tabela1[[#This Row],[Data NF Cliente]]</f>
        <v>18</v>
      </c>
      <c r="Y168" s="12" t="str">
        <f>_xlfn.IFS(X168&lt;=10,"1. 1 a 10 dias",X168&lt;=20,"2. 11 a 20 dias",X168&lt;=30,"3. 21 a 30 dias",X168&lt;=60,"4. 31 a 60 dias",X168&gt;60,"5.&gt; 60 dias")</f>
        <v>2. 11 a 20 dias</v>
      </c>
      <c r="Z168" s="2" t="s">
        <v>53</v>
      </c>
      <c r="AA168" s="2">
        <v>0</v>
      </c>
      <c r="AB168" s="49"/>
    </row>
    <row r="169" spans="1:28" x14ac:dyDescent="0.2">
      <c r="A169" s="42" t="s">
        <v>7</v>
      </c>
      <c r="B169" s="57" t="s">
        <v>81</v>
      </c>
      <c r="C169" s="42" t="s">
        <v>7</v>
      </c>
      <c r="D169" s="34">
        <v>464745</v>
      </c>
      <c r="E169" s="48">
        <v>508100570357</v>
      </c>
      <c r="F169" s="42" t="s">
        <v>8</v>
      </c>
      <c r="G169" s="42" t="s">
        <v>22</v>
      </c>
      <c r="H169" s="40" t="str">
        <f>IF(OR(' Base Geral '!J169="D - RETURN WITHOUT CONSUMPTION",' Base Geral '!J169="CB - CONSUMED BILLABLE")," SOLICITAÇÃO DE COLETA",IF(J169="X - NOT RECEIVED","CONFIRMAR NÃO RECEBIMENTO DO CSE",IF(OR(' Base Geral '!J169="SEM DESTINAÇÃO",' Base Geral '!J169="V - LEFT ON NOTIFICATION")," DESTINAÇÃO/SOLICITAÇÃO DE COLETA",0)))</f>
        <v xml:space="preserve"> DESTINAÇÃO/SOLICITAÇÃO DE COLETA</v>
      </c>
      <c r="I169" s="49"/>
      <c r="J169" s="2" t="s">
        <v>56</v>
      </c>
      <c r="K169" s="2" t="s">
        <v>50</v>
      </c>
      <c r="L169" s="2" t="s">
        <v>6</v>
      </c>
      <c r="M169" s="2"/>
      <c r="N169" s="2"/>
      <c r="O169" s="2" t="s">
        <v>278</v>
      </c>
      <c r="P169" s="2" t="s">
        <v>310</v>
      </c>
      <c r="Q169" s="2" t="s">
        <v>311</v>
      </c>
      <c r="R169" s="15">
        <f>VLOOKUP(Tabela1[[#This Row],[Material]],'R$_ Ferramentas'!A:B,2,0)</f>
        <v>0.01</v>
      </c>
      <c r="S169" s="50" t="s">
        <v>50</v>
      </c>
      <c r="T169" s="50" t="s">
        <v>50</v>
      </c>
      <c r="U169" s="2" t="s">
        <v>495</v>
      </c>
      <c r="V169" s="2">
        <v>94293</v>
      </c>
      <c r="W169" s="49">
        <v>44057</v>
      </c>
      <c r="X169" s="40">
        <f>Tabela1[[#Headers],[01/09/2020]]-Tabela1[[#This Row],[Data NF Cliente]]</f>
        <v>18</v>
      </c>
      <c r="Y169" s="12" t="str">
        <f>_xlfn.IFS(X169&lt;=10,"1. 1 a 10 dias",X169&lt;=20,"2. 11 a 20 dias",X169&lt;=30,"3. 21 a 30 dias",X169&lt;=60,"4. 31 a 60 dias",X169&gt;60,"5.&gt; 60 dias")</f>
        <v>2. 11 a 20 dias</v>
      </c>
      <c r="Z169" s="2" t="s">
        <v>5</v>
      </c>
      <c r="AA169" s="2">
        <v>26876</v>
      </c>
      <c r="AB169" s="49">
        <v>44068</v>
      </c>
    </row>
    <row r="170" spans="1:28" x14ac:dyDescent="0.2">
      <c r="A170" s="42" t="s">
        <v>7</v>
      </c>
      <c r="B170" s="57" t="s">
        <v>82</v>
      </c>
      <c r="C170" s="42" t="s">
        <v>7</v>
      </c>
      <c r="D170" s="34">
        <v>464747</v>
      </c>
      <c r="E170" s="48">
        <v>508100570206</v>
      </c>
      <c r="F170" s="42" t="s">
        <v>1</v>
      </c>
      <c r="G170" s="42" t="s">
        <v>2</v>
      </c>
      <c r="H170" s="40" t="str">
        <f>IF(OR(' Base Geral '!J170="D - RETURN WITHOUT CONSUMPTION",' Base Geral '!J170="CB - CONSUMED BILLABLE")," SOLICITAÇÃO DE COLETA",IF(J170="X - NOT RECEIVED","CONFIRMAR NÃO RECEBIMENTO DO CSE",IF(OR(' Base Geral '!J170="SEM DESTINAÇÃO",' Base Geral '!J170="V - LEFT ON NOTIFICATION")," DESTINAÇÃO/SOLICITAÇÃO DE COLETA",0)))</f>
        <v xml:space="preserve"> DESTINAÇÃO/SOLICITAÇÃO DE COLETA</v>
      </c>
      <c r="I170" s="49">
        <v>44062</v>
      </c>
      <c r="J170" s="2" t="s">
        <v>55</v>
      </c>
      <c r="K170" s="2" t="s">
        <v>10</v>
      </c>
      <c r="L170" s="2" t="s">
        <v>3</v>
      </c>
      <c r="M170" s="2"/>
      <c r="N170" s="2" t="s">
        <v>4</v>
      </c>
      <c r="O170" s="2" t="s">
        <v>342</v>
      </c>
      <c r="P170" s="2" t="s">
        <v>658</v>
      </c>
      <c r="Q170" s="2">
        <v>8716396</v>
      </c>
      <c r="R170" s="15">
        <f>VLOOKUP(Tabela1[[#This Row],[Material]],'R$_ Ferramentas'!A:B,2,0)</f>
        <v>9129.91</v>
      </c>
      <c r="S170" s="50" t="s">
        <v>50</v>
      </c>
      <c r="T170" s="50" t="s">
        <v>85</v>
      </c>
      <c r="U170" s="2" t="s">
        <v>846</v>
      </c>
      <c r="V170" s="2">
        <v>199191</v>
      </c>
      <c r="W170" s="49">
        <v>44057</v>
      </c>
      <c r="X170" s="40">
        <f>Tabela1[[#Headers],[01/09/2020]]-Tabela1[[#This Row],[Data NF Cliente]]</f>
        <v>18</v>
      </c>
      <c r="Y170" s="12" t="str">
        <f>_xlfn.IFS(X170&lt;=10,"1. 1 a 10 dias",X170&lt;=20,"2. 11 a 20 dias",X170&lt;=30,"3. 21 a 30 dias",X170&lt;=60,"4. 31 a 60 dias",X170&gt;60,"5.&gt; 60 dias")</f>
        <v>2. 11 a 20 dias</v>
      </c>
      <c r="Z170" s="2" t="s">
        <v>396</v>
      </c>
      <c r="AA170" s="2">
        <v>0</v>
      </c>
      <c r="AB170" s="49"/>
    </row>
    <row r="171" spans="1:28" x14ac:dyDescent="0.2">
      <c r="A171" s="42" t="s">
        <v>7</v>
      </c>
      <c r="B171" s="57" t="s">
        <v>82</v>
      </c>
      <c r="C171" s="42" t="s">
        <v>7</v>
      </c>
      <c r="D171" s="34">
        <v>464748</v>
      </c>
      <c r="E171" s="48">
        <v>508100570206</v>
      </c>
      <c r="F171" s="42" t="s">
        <v>1</v>
      </c>
      <c r="G171" s="42" t="s">
        <v>2</v>
      </c>
      <c r="H171" s="40" t="str">
        <f>IF(OR(' Base Geral '!J171="D - RETURN WITHOUT CONSUMPTION",' Base Geral '!J171="CB - CONSUMED BILLABLE")," SOLICITAÇÃO DE COLETA",IF(J171="X - NOT RECEIVED","CONFIRMAR NÃO RECEBIMENTO DO CSE",IF(OR(' Base Geral '!J171="SEM DESTINAÇÃO",' Base Geral '!J171="V - LEFT ON NOTIFICATION")," DESTINAÇÃO/SOLICITAÇÃO DE COLETA",0)))</f>
        <v xml:space="preserve"> DESTINAÇÃO/SOLICITAÇÃO DE COLETA</v>
      </c>
      <c r="I171" s="49">
        <v>44062</v>
      </c>
      <c r="J171" s="2" t="s">
        <v>55</v>
      </c>
      <c r="K171" s="2"/>
      <c r="L171" s="2" t="s">
        <v>3</v>
      </c>
      <c r="M171" s="2"/>
      <c r="N171" s="2" t="s">
        <v>4</v>
      </c>
      <c r="O171" s="2" t="s">
        <v>342</v>
      </c>
      <c r="P171" s="2" t="s">
        <v>658</v>
      </c>
      <c r="Q171" s="2">
        <v>10023186</v>
      </c>
      <c r="R171" s="15">
        <f>VLOOKUP(Tabela1[[#This Row],[Material]],'R$_ Ferramentas'!A:B,2,0)</f>
        <v>8261.23</v>
      </c>
      <c r="S171" s="50" t="s">
        <v>50</v>
      </c>
      <c r="T171" s="50" t="s">
        <v>85</v>
      </c>
      <c r="U171" s="2" t="s">
        <v>790</v>
      </c>
      <c r="V171" s="2">
        <v>199191</v>
      </c>
      <c r="W171" s="49">
        <v>44057</v>
      </c>
      <c r="X171" s="40">
        <f>Tabela1[[#Headers],[01/09/2020]]-Tabela1[[#This Row],[Data NF Cliente]]</f>
        <v>18</v>
      </c>
      <c r="Y171" s="12" t="str">
        <f>_xlfn.IFS(X171&lt;=10,"1. 1 a 10 dias",X171&lt;=20,"2. 11 a 20 dias",X171&lt;=30,"3. 21 a 30 dias",X171&lt;=60,"4. 31 a 60 dias",X171&gt;60,"5.&gt; 60 dias")</f>
        <v>2. 11 a 20 dias</v>
      </c>
      <c r="Z171" s="2" t="s">
        <v>397</v>
      </c>
      <c r="AA171" s="2">
        <v>0</v>
      </c>
      <c r="AB171" s="49"/>
    </row>
    <row r="172" spans="1:28" x14ac:dyDescent="0.2">
      <c r="A172" s="42" t="s">
        <v>7</v>
      </c>
      <c r="B172" s="57" t="s">
        <v>82</v>
      </c>
      <c r="C172" s="42" t="s">
        <v>7</v>
      </c>
      <c r="D172" s="34">
        <v>464749</v>
      </c>
      <c r="E172" s="48">
        <v>508100570206</v>
      </c>
      <c r="F172" s="42" t="s">
        <v>1</v>
      </c>
      <c r="G172" s="42" t="s">
        <v>2</v>
      </c>
      <c r="H172" s="40" t="str">
        <f>IF(OR(' Base Geral '!J172="D - RETURN WITHOUT CONSUMPTION",' Base Geral '!J172="CB - CONSUMED BILLABLE")," SOLICITAÇÃO DE COLETA",IF(J172="X - NOT RECEIVED","CONFIRMAR NÃO RECEBIMENTO DO CSE",IF(OR(' Base Geral '!J172="SEM DESTINAÇÃO",' Base Geral '!J172="V - LEFT ON NOTIFICATION")," DESTINAÇÃO/SOLICITAÇÃO DE COLETA",0)))</f>
        <v xml:space="preserve"> DESTINAÇÃO/SOLICITAÇÃO DE COLETA</v>
      </c>
      <c r="I172" s="49">
        <v>44062</v>
      </c>
      <c r="J172" s="2" t="s">
        <v>55</v>
      </c>
      <c r="K172" s="2"/>
      <c r="L172" s="2" t="s">
        <v>3</v>
      </c>
      <c r="M172" s="2"/>
      <c r="N172" s="2" t="s">
        <v>4</v>
      </c>
      <c r="O172" s="2" t="s">
        <v>342</v>
      </c>
      <c r="P172" s="2" t="s">
        <v>658</v>
      </c>
      <c r="Q172" s="2">
        <v>10023186</v>
      </c>
      <c r="R172" s="15">
        <f>VLOOKUP(Tabela1[[#This Row],[Material]],'R$_ Ferramentas'!A:B,2,0)</f>
        <v>8261.23</v>
      </c>
      <c r="S172" s="50" t="s">
        <v>50</v>
      </c>
      <c r="T172" s="50" t="s">
        <v>85</v>
      </c>
      <c r="U172" s="2" t="s">
        <v>790</v>
      </c>
      <c r="V172" s="2">
        <v>199191</v>
      </c>
      <c r="W172" s="49">
        <v>44057</v>
      </c>
      <c r="X172" s="40">
        <f>Tabela1[[#Headers],[01/09/2020]]-Tabela1[[#This Row],[Data NF Cliente]]</f>
        <v>18</v>
      </c>
      <c r="Y172" s="12" t="str">
        <f>_xlfn.IFS(X172&lt;=10,"1. 1 a 10 dias",X172&lt;=20,"2. 11 a 20 dias",X172&lt;=30,"3. 21 a 30 dias",X172&lt;=60,"4. 31 a 60 dias",X172&gt;60,"5.&gt; 60 dias")</f>
        <v>2. 11 a 20 dias</v>
      </c>
      <c r="Z172" s="2" t="s">
        <v>398</v>
      </c>
      <c r="AA172" s="2">
        <v>0</v>
      </c>
      <c r="AB172" s="49"/>
    </row>
    <row r="173" spans="1:28" x14ac:dyDescent="0.2">
      <c r="A173" s="42" t="s">
        <v>14</v>
      </c>
      <c r="B173" s="57" t="s">
        <v>82</v>
      </c>
      <c r="C173" s="42" t="s">
        <v>14</v>
      </c>
      <c r="D173" s="34">
        <v>464804</v>
      </c>
      <c r="E173" s="48">
        <v>508100569228</v>
      </c>
      <c r="F173" s="42" t="s">
        <v>1</v>
      </c>
      <c r="G173" s="42" t="s">
        <v>2</v>
      </c>
      <c r="H173" s="40" t="str">
        <f>IF(OR(' Base Geral '!J173="D - RETURN WITHOUT CONSUMPTION",' Base Geral '!J173="CB - CONSUMED BILLABLE")," SOLICITAÇÃO DE COLETA",IF(J173="X - NOT RECEIVED","CONFIRMAR NÃO RECEBIMENTO DO CSE",IF(OR(' Base Geral '!J173="SEM DESTINAÇÃO",' Base Geral '!J173="V - LEFT ON NOTIFICATION")," DESTINAÇÃO/SOLICITAÇÃO DE COLETA",0)))</f>
        <v xml:space="preserve"> SOLICITAÇÃO DE COLETA</v>
      </c>
      <c r="I173" s="49">
        <v>44061</v>
      </c>
      <c r="J173" s="2" t="s">
        <v>12</v>
      </c>
      <c r="K173" s="2" t="s">
        <v>10</v>
      </c>
      <c r="L173" s="2" t="s">
        <v>3</v>
      </c>
      <c r="M173" s="2"/>
      <c r="N173" s="2" t="s">
        <v>4</v>
      </c>
      <c r="O173" s="2" t="s">
        <v>25</v>
      </c>
      <c r="P173" s="2" t="s">
        <v>127</v>
      </c>
      <c r="Q173" s="2">
        <v>7735215</v>
      </c>
      <c r="R173" s="15">
        <f>VLOOKUP(Tabela1[[#This Row],[Material]],'R$_ Ferramentas'!A:B,2,0)</f>
        <v>40127.32</v>
      </c>
      <c r="S173" s="50" t="s">
        <v>50</v>
      </c>
      <c r="T173" s="50" t="s">
        <v>85</v>
      </c>
      <c r="U173" s="2" t="s">
        <v>534</v>
      </c>
      <c r="V173" s="2">
        <v>199247</v>
      </c>
      <c r="W173" s="49">
        <v>44057</v>
      </c>
      <c r="X173" s="40">
        <f>Tabela1[[#Headers],[01/09/2020]]-Tabela1[[#This Row],[Data NF Cliente]]</f>
        <v>18</v>
      </c>
      <c r="Y173" s="12" t="str">
        <f>_xlfn.IFS(X173&lt;=10,"1. 1 a 10 dias",X173&lt;=20,"2. 11 a 20 dias",X173&lt;=30,"3. 21 a 30 dias",X173&lt;=60,"4. 31 a 60 dias",X173&gt;60,"5.&gt; 60 dias")</f>
        <v>2. 11 a 20 dias</v>
      </c>
      <c r="Z173" s="2" t="s">
        <v>400</v>
      </c>
      <c r="AA173" s="2">
        <v>132060</v>
      </c>
      <c r="AB173" s="49">
        <v>44062</v>
      </c>
    </row>
    <row r="174" spans="1:28" x14ac:dyDescent="0.2">
      <c r="A174" s="42" t="s">
        <v>17</v>
      </c>
      <c r="B174" s="57" t="s">
        <v>82</v>
      </c>
      <c r="C174" s="42" t="s">
        <v>17</v>
      </c>
      <c r="D174" s="34">
        <v>444665</v>
      </c>
      <c r="E174" s="48">
        <v>508100542199</v>
      </c>
      <c r="F174" s="42" t="s">
        <v>1</v>
      </c>
      <c r="G174" s="42" t="s">
        <v>2</v>
      </c>
      <c r="H174" s="40" t="str">
        <f>IF(OR(' Base Geral '!J174="D - RETURN WITHOUT CONSUMPTION",' Base Geral '!J174="CB - CONSUMED BILLABLE")," SOLICITAÇÃO DE COLETA",IF(J174="X - NOT RECEIVED","CONFIRMAR NÃO RECEBIMENTO DO CSE",IF(OR(' Base Geral '!J174="SEM DESTINAÇÃO",' Base Geral '!J174="V - LEFT ON NOTIFICATION")," DESTINAÇÃO/SOLICITAÇÃO DE COLETA",0)))</f>
        <v xml:space="preserve"> DESTINAÇÃO/SOLICITAÇÃO DE COLETA</v>
      </c>
      <c r="I174" s="49">
        <v>44067</v>
      </c>
      <c r="J174" s="2" t="s">
        <v>55</v>
      </c>
      <c r="K174" s="2" t="s">
        <v>50</v>
      </c>
      <c r="L174" s="2" t="s">
        <v>6</v>
      </c>
      <c r="M174" s="2"/>
      <c r="N174" s="2" t="s">
        <v>4</v>
      </c>
      <c r="O174" s="2" t="s">
        <v>15</v>
      </c>
      <c r="P174" s="2" t="s">
        <v>348</v>
      </c>
      <c r="Q174" s="2">
        <v>11062631</v>
      </c>
      <c r="R174" s="15">
        <f>VLOOKUP(Tabela1[[#This Row],[Material]],'R$_ Ferramentas'!A:B,2,0)</f>
        <v>2980.97</v>
      </c>
      <c r="S174" s="50" t="s">
        <v>50</v>
      </c>
      <c r="T174" s="50" t="s">
        <v>50</v>
      </c>
      <c r="U174" s="2" t="s">
        <v>179</v>
      </c>
      <c r="V174" s="2">
        <v>199540</v>
      </c>
      <c r="W174" s="49">
        <v>44060</v>
      </c>
      <c r="X174" s="40">
        <f>Tabela1[[#Headers],[01/09/2020]]-Tabela1[[#This Row],[Data NF Cliente]]</f>
        <v>15</v>
      </c>
      <c r="Y174" s="12" t="str">
        <f>_xlfn.IFS(X174&lt;=10,"1. 1 a 10 dias",X174&lt;=20,"2. 11 a 20 dias",X174&lt;=30,"3. 21 a 30 dias",X174&lt;=60,"4. 31 a 60 dias",X174&gt;60,"5.&gt; 60 dias")</f>
        <v>2. 11 a 20 dias</v>
      </c>
      <c r="Z174" s="2" t="s">
        <v>53</v>
      </c>
      <c r="AA174" s="2">
        <v>0</v>
      </c>
      <c r="AB174" s="49"/>
    </row>
    <row r="175" spans="1:28" x14ac:dyDescent="0.2">
      <c r="A175" s="42" t="s">
        <v>7</v>
      </c>
      <c r="B175" s="57" t="s">
        <v>82</v>
      </c>
      <c r="C175" s="42" t="s">
        <v>7</v>
      </c>
      <c r="D175" s="34">
        <v>461484</v>
      </c>
      <c r="E175" s="48">
        <v>508100557547</v>
      </c>
      <c r="F175" s="42" t="s">
        <v>1</v>
      </c>
      <c r="G175" s="42" t="s">
        <v>2</v>
      </c>
      <c r="H175" s="40" t="str">
        <f>IF(OR(' Base Geral '!J175="D - RETURN WITHOUT CONSUMPTION",' Base Geral '!J175="CB - CONSUMED BILLABLE")," SOLICITAÇÃO DE COLETA",IF(J175="X - NOT RECEIVED","CONFIRMAR NÃO RECEBIMENTO DO CSE",IF(OR(' Base Geral '!J175="SEM DESTINAÇÃO",' Base Geral '!J175="V - LEFT ON NOTIFICATION")," DESTINAÇÃO/SOLICITAÇÃO DE COLETA",0)))</f>
        <v xml:space="preserve"> DESTINAÇÃO/SOLICITAÇÃO DE COLETA</v>
      </c>
      <c r="I175" s="49">
        <v>44070</v>
      </c>
      <c r="J175" s="2" t="s">
        <v>55</v>
      </c>
      <c r="K175" s="2" t="s">
        <v>10</v>
      </c>
      <c r="L175" s="2" t="s">
        <v>3</v>
      </c>
      <c r="M175" s="2" t="s">
        <v>51</v>
      </c>
      <c r="N175" s="2" t="s">
        <v>4</v>
      </c>
      <c r="O175" s="2" t="s">
        <v>121</v>
      </c>
      <c r="P175" s="2" t="s">
        <v>111</v>
      </c>
      <c r="Q175" s="2">
        <v>10838408</v>
      </c>
      <c r="R175" s="15">
        <f>VLOOKUP(Tabela1[[#This Row],[Material]],'R$_ Ferramentas'!A:B,2,0)</f>
        <v>15386.61</v>
      </c>
      <c r="S175" s="50" t="s">
        <v>50</v>
      </c>
      <c r="T175" s="15" t="s">
        <v>51</v>
      </c>
      <c r="U175" s="2" t="s">
        <v>242</v>
      </c>
      <c r="V175" s="2">
        <v>199544</v>
      </c>
      <c r="W175" s="49">
        <v>44060</v>
      </c>
      <c r="X175" s="40">
        <f>Tabela1[[#Headers],[01/09/2020]]-Tabela1[[#This Row],[Data NF Cliente]]</f>
        <v>15</v>
      </c>
      <c r="Y175" s="12" t="str">
        <f>_xlfn.IFS(X175&lt;=10,"1. 1 a 10 dias",X175&lt;=20,"2. 11 a 20 dias",X175&lt;=30,"3. 21 a 30 dias",X175&lt;=60,"4. 31 a 60 dias",X175&gt;60,"5.&gt; 60 dias")</f>
        <v>2. 11 a 20 dias</v>
      </c>
      <c r="Z175" s="2">
        <v>2185</v>
      </c>
      <c r="AA175" s="2">
        <v>0</v>
      </c>
      <c r="AB175" s="49"/>
    </row>
    <row r="176" spans="1:28" x14ac:dyDescent="0.2">
      <c r="A176" s="58" t="s">
        <v>60</v>
      </c>
      <c r="B176" s="57" t="s">
        <v>81</v>
      </c>
      <c r="C176" s="42" t="s">
        <v>7</v>
      </c>
      <c r="D176" s="34">
        <v>462032</v>
      </c>
      <c r="E176" s="48">
        <v>508200133699</v>
      </c>
      <c r="F176" s="42" t="s">
        <v>1</v>
      </c>
      <c r="G176" s="42" t="s">
        <v>2</v>
      </c>
      <c r="H176" s="40" t="str">
        <f>IF(OR(' Base Geral '!J176="D - RETURN WITHOUT CONSUMPTION",' Base Geral '!J176="CB - CONSUMED BILLABLE")," SOLICITAÇÃO DE COLETA",IF(J176="X - NOT RECEIVED","CONFIRMAR NÃO RECEBIMENTO DO CSE",IF(OR(' Base Geral '!J176="SEM DESTINAÇÃO",' Base Geral '!J176="V - LEFT ON NOTIFICATION")," DESTINAÇÃO/SOLICITAÇÃO DE COLETA",0)))</f>
        <v xml:space="preserve"> DESTINAÇÃO/SOLICITAÇÃO DE COLETA</v>
      </c>
      <c r="I176" s="49"/>
      <c r="J176" s="2" t="s">
        <v>56</v>
      </c>
      <c r="K176" s="2" t="s">
        <v>50</v>
      </c>
      <c r="L176" s="2" t="s">
        <v>6</v>
      </c>
      <c r="M176" s="2"/>
      <c r="N176" s="2" t="s">
        <v>4</v>
      </c>
      <c r="O176" s="2" t="s">
        <v>274</v>
      </c>
      <c r="P176" s="2" t="s">
        <v>137</v>
      </c>
      <c r="Q176" s="2">
        <v>11171121</v>
      </c>
      <c r="R176" s="15">
        <f>VLOOKUP(Tabela1[[#This Row],[Material]],'R$_ Ferramentas'!A:B,2,0)</f>
        <v>2977.6</v>
      </c>
      <c r="S176" s="50" t="s">
        <v>50</v>
      </c>
      <c r="T176" s="50" t="s">
        <v>50</v>
      </c>
      <c r="U176" s="2">
        <v>11171121</v>
      </c>
      <c r="V176" s="2">
        <v>199504</v>
      </c>
      <c r="W176" s="49">
        <v>44060</v>
      </c>
      <c r="X176" s="40">
        <f>Tabela1[[#Headers],[01/09/2020]]-Tabela1[[#This Row],[Data NF Cliente]]</f>
        <v>15</v>
      </c>
      <c r="Y176" s="12" t="str">
        <f>_xlfn.IFS(X176&lt;=10,"1. 1 a 10 dias",X176&lt;=20,"2. 11 a 20 dias",X176&lt;=30,"3. 21 a 30 dias",X176&lt;=60,"4. 31 a 60 dias",X176&gt;60,"5.&gt; 60 dias")</f>
        <v>2. 11 a 20 dias</v>
      </c>
      <c r="Z176" s="2" t="s">
        <v>53</v>
      </c>
      <c r="AA176" s="2">
        <v>0</v>
      </c>
      <c r="AB176" s="49"/>
    </row>
    <row r="177" spans="1:28" x14ac:dyDescent="0.2">
      <c r="A177" s="42" t="s">
        <v>7</v>
      </c>
      <c r="B177" s="57" t="s">
        <v>81</v>
      </c>
      <c r="C177" s="42" t="s">
        <v>7</v>
      </c>
      <c r="D177" s="34">
        <v>462074</v>
      </c>
      <c r="E177" s="48">
        <v>508200137539</v>
      </c>
      <c r="F177" s="42" t="s">
        <v>1</v>
      </c>
      <c r="G177" s="42" t="s">
        <v>2</v>
      </c>
      <c r="H177" s="40" t="str">
        <f>IF(OR(' Base Geral '!J177="D - RETURN WITHOUT CONSUMPTION",' Base Geral '!J177="CB - CONSUMED BILLABLE")," SOLICITAÇÃO DE COLETA",IF(J177="X - NOT RECEIVED","CONFIRMAR NÃO RECEBIMENTO DO CSE",IF(OR(' Base Geral '!J177="SEM DESTINAÇÃO",' Base Geral '!J177="V - LEFT ON NOTIFICATION")," DESTINAÇÃO/SOLICITAÇÃO DE COLETA",0)))</f>
        <v xml:space="preserve"> DESTINAÇÃO/SOLICITAÇÃO DE COLETA</v>
      </c>
      <c r="I177" s="49"/>
      <c r="J177" s="2" t="s">
        <v>56</v>
      </c>
      <c r="K177" s="2" t="s">
        <v>50</v>
      </c>
      <c r="L177" s="2" t="s">
        <v>6</v>
      </c>
      <c r="M177" s="2"/>
      <c r="N177" s="2" t="s">
        <v>4</v>
      </c>
      <c r="O177" s="2" t="s">
        <v>21</v>
      </c>
      <c r="P177" s="2" t="s">
        <v>137</v>
      </c>
      <c r="Q177" s="2">
        <v>11071023</v>
      </c>
      <c r="R177" s="15">
        <f>VLOOKUP(Tabela1[[#This Row],[Material]],'R$_ Ferramentas'!A:B,2,0)</f>
        <v>1001.13</v>
      </c>
      <c r="S177" s="50" t="s">
        <v>50</v>
      </c>
      <c r="T177" s="50" t="s">
        <v>50</v>
      </c>
      <c r="U177" s="2" t="s">
        <v>292</v>
      </c>
      <c r="V177" s="2">
        <v>199520</v>
      </c>
      <c r="W177" s="49">
        <v>44060</v>
      </c>
      <c r="X177" s="40">
        <f>Tabela1[[#Headers],[01/09/2020]]-Tabela1[[#This Row],[Data NF Cliente]]</f>
        <v>15</v>
      </c>
      <c r="Y177" s="12" t="str">
        <f>_xlfn.IFS(X177&lt;=10,"1. 1 a 10 dias",X177&lt;=20,"2. 11 a 20 dias",X177&lt;=30,"3. 21 a 30 dias",X177&lt;=60,"4. 31 a 60 dias",X177&gt;60,"5.&gt; 60 dias")</f>
        <v>2. 11 a 20 dias</v>
      </c>
      <c r="Z177" s="2" t="s">
        <v>53</v>
      </c>
      <c r="AA177" s="2">
        <v>0</v>
      </c>
      <c r="AB177" s="49"/>
    </row>
    <row r="178" spans="1:28" x14ac:dyDescent="0.2">
      <c r="A178" s="42" t="s">
        <v>7</v>
      </c>
      <c r="B178" s="57" t="s">
        <v>81</v>
      </c>
      <c r="C178" s="42" t="s">
        <v>7</v>
      </c>
      <c r="D178" s="34">
        <v>462078</v>
      </c>
      <c r="E178" s="48">
        <v>508200138724</v>
      </c>
      <c r="F178" s="42" t="s">
        <v>1</v>
      </c>
      <c r="G178" s="42" t="s">
        <v>2</v>
      </c>
      <c r="H178" s="40" t="str">
        <f>IF(OR(' Base Geral '!J178="D - RETURN WITHOUT CONSUMPTION",' Base Geral '!J178="CB - CONSUMED BILLABLE")," SOLICITAÇÃO DE COLETA",IF(J178="X - NOT RECEIVED","CONFIRMAR NÃO RECEBIMENTO DO CSE",IF(OR(' Base Geral '!J178="SEM DESTINAÇÃO",' Base Geral '!J178="V - LEFT ON NOTIFICATION")," DESTINAÇÃO/SOLICITAÇÃO DE COLETA",0)))</f>
        <v xml:space="preserve"> DESTINAÇÃO/SOLICITAÇÃO DE COLETA</v>
      </c>
      <c r="I178" s="49"/>
      <c r="J178" s="2" t="s">
        <v>56</v>
      </c>
      <c r="K178" s="2" t="s">
        <v>50</v>
      </c>
      <c r="L178" s="2" t="s">
        <v>6</v>
      </c>
      <c r="M178" s="2"/>
      <c r="N178" s="2" t="s">
        <v>4</v>
      </c>
      <c r="O178" s="2" t="s">
        <v>21</v>
      </c>
      <c r="P178" s="2" t="s">
        <v>137</v>
      </c>
      <c r="Q178" s="2">
        <v>11071023</v>
      </c>
      <c r="R178" s="15">
        <f>VLOOKUP(Tabela1[[#This Row],[Material]],'R$_ Ferramentas'!A:B,2,0)</f>
        <v>1001.13</v>
      </c>
      <c r="S178" s="50" t="s">
        <v>50</v>
      </c>
      <c r="T178" s="50" t="s">
        <v>50</v>
      </c>
      <c r="U178" s="2" t="s">
        <v>292</v>
      </c>
      <c r="V178" s="2">
        <v>199502</v>
      </c>
      <c r="W178" s="49">
        <v>44060</v>
      </c>
      <c r="X178" s="40">
        <f>Tabela1[[#Headers],[01/09/2020]]-Tabela1[[#This Row],[Data NF Cliente]]</f>
        <v>15</v>
      </c>
      <c r="Y178" s="12" t="str">
        <f>_xlfn.IFS(X178&lt;=10,"1. 1 a 10 dias",X178&lt;=20,"2. 11 a 20 dias",X178&lt;=30,"3. 21 a 30 dias",X178&lt;=60,"4. 31 a 60 dias",X178&gt;60,"5.&gt; 60 dias")</f>
        <v>2. 11 a 20 dias</v>
      </c>
      <c r="Z178" s="2" t="s">
        <v>53</v>
      </c>
      <c r="AA178" s="2">
        <v>0</v>
      </c>
      <c r="AB178" s="49"/>
    </row>
    <row r="179" spans="1:28" x14ac:dyDescent="0.2">
      <c r="A179" s="42" t="s">
        <v>11</v>
      </c>
      <c r="B179" s="57" t="s">
        <v>81</v>
      </c>
      <c r="C179" s="42" t="s">
        <v>11</v>
      </c>
      <c r="D179" s="34">
        <v>462800</v>
      </c>
      <c r="E179" s="48">
        <v>508100567235</v>
      </c>
      <c r="F179" s="42" t="s">
        <v>1</v>
      </c>
      <c r="G179" s="42" t="s">
        <v>2</v>
      </c>
      <c r="H179" s="40" t="str">
        <f>IF(OR(' Base Geral '!J179="D - RETURN WITHOUT CONSUMPTION",' Base Geral '!J179="CB - CONSUMED BILLABLE")," SOLICITAÇÃO DE COLETA",IF(J179="X - NOT RECEIVED","CONFIRMAR NÃO RECEBIMENTO DO CSE",IF(OR(' Base Geral '!J179="SEM DESTINAÇÃO",' Base Geral '!J179="V - LEFT ON NOTIFICATION")," DESTINAÇÃO/SOLICITAÇÃO DE COLETA",0)))</f>
        <v xml:space="preserve"> DESTINAÇÃO/SOLICITAÇÃO DE COLETA</v>
      </c>
      <c r="I179" s="49">
        <v>44054</v>
      </c>
      <c r="J179" s="2" t="s">
        <v>55</v>
      </c>
      <c r="K179" s="2" t="s">
        <v>50</v>
      </c>
      <c r="L179" s="2" t="s">
        <v>6</v>
      </c>
      <c r="M179" s="2"/>
      <c r="N179" s="2" t="s">
        <v>4</v>
      </c>
      <c r="O179" s="2" t="s">
        <v>24</v>
      </c>
      <c r="P179" s="2" t="s">
        <v>219</v>
      </c>
      <c r="Q179" s="2">
        <v>10371231</v>
      </c>
      <c r="R179" s="15">
        <f>VLOOKUP(Tabela1[[#This Row],[Material]],'R$_ Ferramentas'!A:B,2,0)</f>
        <v>3732.01</v>
      </c>
      <c r="S179" s="50" t="s">
        <v>50</v>
      </c>
      <c r="T179" s="50" t="s">
        <v>50</v>
      </c>
      <c r="U179" s="2" t="s">
        <v>202</v>
      </c>
      <c r="V179" s="2">
        <v>199485</v>
      </c>
      <c r="W179" s="49">
        <v>44060</v>
      </c>
      <c r="X179" s="40">
        <f>Tabela1[[#Headers],[01/09/2020]]-Tabela1[[#This Row],[Data NF Cliente]]</f>
        <v>15</v>
      </c>
      <c r="Y179" s="12" t="str">
        <f>_xlfn.IFS(X179&lt;=10,"1. 1 a 10 dias",X179&lt;=20,"2. 11 a 20 dias",X179&lt;=30,"3. 21 a 30 dias",X179&lt;=60,"4. 31 a 60 dias",X179&gt;60,"5.&gt; 60 dias")</f>
        <v>2. 11 a 20 dias</v>
      </c>
      <c r="Z179" s="2" t="s">
        <v>53</v>
      </c>
      <c r="AA179" s="2">
        <v>0</v>
      </c>
      <c r="AB179" s="49"/>
    </row>
    <row r="180" spans="1:28" x14ac:dyDescent="0.2">
      <c r="A180" s="42" t="s">
        <v>0</v>
      </c>
      <c r="B180" s="57" t="s">
        <v>82</v>
      </c>
      <c r="C180" s="42" t="s">
        <v>0</v>
      </c>
      <c r="D180" s="34">
        <v>463746</v>
      </c>
      <c r="E180" s="48">
        <v>508100568380</v>
      </c>
      <c r="F180" s="42" t="s">
        <v>1</v>
      </c>
      <c r="G180" s="42" t="s">
        <v>2</v>
      </c>
      <c r="H180" s="40" t="str">
        <f>IF(OR(' Base Geral '!J180="D - RETURN WITHOUT CONSUMPTION",' Base Geral '!J180="CB - CONSUMED BILLABLE")," SOLICITAÇÃO DE COLETA",IF(J180="X - NOT RECEIVED","CONFIRMAR NÃO RECEBIMENTO DO CSE",IF(OR(' Base Geral '!J180="SEM DESTINAÇÃO",' Base Geral '!J180="V - LEFT ON NOTIFICATION")," DESTINAÇÃO/SOLICITAÇÃO DE COLETA",0)))</f>
        <v xml:space="preserve"> DESTINAÇÃO/SOLICITAÇÃO DE COLETA</v>
      </c>
      <c r="I180" s="49"/>
      <c r="J180" s="2" t="s">
        <v>56</v>
      </c>
      <c r="K180" s="2" t="s">
        <v>50</v>
      </c>
      <c r="L180" s="2" t="s">
        <v>6</v>
      </c>
      <c r="M180" s="2"/>
      <c r="N180" s="2"/>
      <c r="O180" s="2" t="s">
        <v>346</v>
      </c>
      <c r="P180" s="2" t="s">
        <v>98</v>
      </c>
      <c r="Q180" s="2">
        <v>7124790</v>
      </c>
      <c r="R180" s="15">
        <f>VLOOKUP(Tabela1[[#This Row],[Material]],'R$_ Ferramentas'!A:B,2,0)</f>
        <v>286.83</v>
      </c>
      <c r="S180" s="50" t="s">
        <v>50</v>
      </c>
      <c r="T180" s="50" t="s">
        <v>50</v>
      </c>
      <c r="U180" s="2" t="s">
        <v>812</v>
      </c>
      <c r="V180" s="2">
        <v>199492</v>
      </c>
      <c r="W180" s="49">
        <v>44060</v>
      </c>
      <c r="X180" s="40">
        <f>Tabela1[[#Headers],[01/09/2020]]-Tabela1[[#This Row],[Data NF Cliente]]</f>
        <v>15</v>
      </c>
      <c r="Y180" s="12" t="str">
        <f>_xlfn.IFS(X180&lt;=10,"1. 1 a 10 dias",X180&lt;=20,"2. 11 a 20 dias",X180&lt;=30,"3. 21 a 30 dias",X180&lt;=60,"4. 31 a 60 dias",X180&gt;60,"5.&gt; 60 dias")</f>
        <v>2. 11 a 20 dias</v>
      </c>
      <c r="Z180" s="2" t="s">
        <v>401</v>
      </c>
      <c r="AA180" s="2">
        <v>0</v>
      </c>
      <c r="AB180" s="49"/>
    </row>
    <row r="181" spans="1:28" x14ac:dyDescent="0.2">
      <c r="A181" s="42" t="s">
        <v>7</v>
      </c>
      <c r="B181" s="57" t="s">
        <v>81</v>
      </c>
      <c r="C181" s="42" t="s">
        <v>7</v>
      </c>
      <c r="D181" s="34">
        <v>464345</v>
      </c>
      <c r="E181" s="48">
        <v>508100569402</v>
      </c>
      <c r="F181" s="42" t="s">
        <v>1</v>
      </c>
      <c r="G181" s="42" t="s">
        <v>2</v>
      </c>
      <c r="H181" s="40" t="str">
        <f>IF(OR(' Base Geral '!J181="D - RETURN WITHOUT CONSUMPTION",' Base Geral '!J181="CB - CONSUMED BILLABLE")," SOLICITAÇÃO DE COLETA",IF(J181="X - NOT RECEIVED","CONFIRMAR NÃO RECEBIMENTO DO CSE",IF(OR(' Base Geral '!J181="SEM DESTINAÇÃO",' Base Geral '!J181="V - LEFT ON NOTIFICATION")," DESTINAÇÃO/SOLICITAÇÃO DE COLETA",0)))</f>
        <v xml:space="preserve"> DESTINAÇÃO/SOLICITAÇÃO DE COLETA</v>
      </c>
      <c r="I181" s="49"/>
      <c r="J181" s="2" t="s">
        <v>56</v>
      </c>
      <c r="K181" s="2"/>
      <c r="L181" s="2" t="s">
        <v>6</v>
      </c>
      <c r="M181" s="2"/>
      <c r="N181" s="2"/>
      <c r="O181" s="2" t="s">
        <v>21</v>
      </c>
      <c r="P181" s="2" t="s">
        <v>257</v>
      </c>
      <c r="Q181" s="2">
        <v>11075752</v>
      </c>
      <c r="R181" s="15">
        <f>VLOOKUP(Tabela1[[#This Row],[Material]],'R$_ Ferramentas'!A:B,2,0)</f>
        <v>744.8</v>
      </c>
      <c r="S181" s="50" t="s">
        <v>50</v>
      </c>
      <c r="T181" s="50" t="s">
        <v>50</v>
      </c>
      <c r="U181" s="2" t="s">
        <v>386</v>
      </c>
      <c r="V181" s="2">
        <v>199480</v>
      </c>
      <c r="W181" s="49">
        <v>44060</v>
      </c>
      <c r="X181" s="40">
        <f>Tabela1[[#Headers],[01/09/2020]]-Tabela1[[#This Row],[Data NF Cliente]]</f>
        <v>15</v>
      </c>
      <c r="Y181" s="12" t="str">
        <f>_xlfn.IFS(X181&lt;=10,"1. 1 a 10 dias",X181&lt;=20,"2. 11 a 20 dias",X181&lt;=30,"3. 21 a 30 dias",X181&lt;=60,"4. 31 a 60 dias",X181&gt;60,"5.&gt; 60 dias")</f>
        <v>2. 11 a 20 dias</v>
      </c>
      <c r="Z181" s="2" t="s">
        <v>53</v>
      </c>
      <c r="AA181" s="2">
        <v>0</v>
      </c>
      <c r="AB181" s="49"/>
    </row>
    <row r="182" spans="1:28" x14ac:dyDescent="0.2">
      <c r="A182" s="42" t="s">
        <v>14</v>
      </c>
      <c r="B182" s="57" t="s">
        <v>81</v>
      </c>
      <c r="C182" s="42" t="s">
        <v>14</v>
      </c>
      <c r="D182" s="34">
        <v>465105</v>
      </c>
      <c r="E182" s="48">
        <v>508100570605</v>
      </c>
      <c r="F182" s="42" t="s">
        <v>1</v>
      </c>
      <c r="G182" s="42" t="s">
        <v>2</v>
      </c>
      <c r="H182" s="40" t="str">
        <f>IF(OR(' Base Geral '!J182="D - RETURN WITHOUT CONSUMPTION",' Base Geral '!J182="CB - CONSUMED BILLABLE")," SOLICITAÇÃO DE COLETA",IF(J182="X - NOT RECEIVED","CONFIRMAR NÃO RECEBIMENTO DO CSE",IF(OR(' Base Geral '!J182="SEM DESTINAÇÃO",' Base Geral '!J182="V - LEFT ON NOTIFICATION")," DESTINAÇÃO/SOLICITAÇÃO DE COLETA",0)))</f>
        <v xml:space="preserve"> DESTINAÇÃO/SOLICITAÇÃO DE COLETA</v>
      </c>
      <c r="I182" s="49"/>
      <c r="J182" s="2" t="s">
        <v>56</v>
      </c>
      <c r="K182" s="2" t="s">
        <v>50</v>
      </c>
      <c r="L182" s="2" t="s">
        <v>6</v>
      </c>
      <c r="M182" s="2"/>
      <c r="N182" s="2" t="s">
        <v>4</v>
      </c>
      <c r="O182" s="2" t="s">
        <v>21</v>
      </c>
      <c r="P182" s="2" t="s">
        <v>262</v>
      </c>
      <c r="Q182" s="2">
        <v>10318698</v>
      </c>
      <c r="R182" s="15">
        <f>VLOOKUP(Tabela1[[#This Row],[Material]],'R$_ Ferramentas'!A:B,2,0)</f>
        <v>18.25</v>
      </c>
      <c r="S182" s="50" t="s">
        <v>50</v>
      </c>
      <c r="T182" s="50" t="s">
        <v>50</v>
      </c>
      <c r="U182" s="2" t="s">
        <v>384</v>
      </c>
      <c r="V182" s="2">
        <v>199463</v>
      </c>
      <c r="W182" s="49">
        <v>44060</v>
      </c>
      <c r="X182" s="40">
        <f>Tabela1[[#Headers],[01/09/2020]]-Tabela1[[#This Row],[Data NF Cliente]]</f>
        <v>15</v>
      </c>
      <c r="Y182" s="12" t="str">
        <f>_xlfn.IFS(X182&lt;=10,"1. 1 a 10 dias",X182&lt;=20,"2. 11 a 20 dias",X182&lt;=30,"3. 21 a 30 dias",X182&lt;=60,"4. 31 a 60 dias",X182&gt;60,"5.&gt; 60 dias")</f>
        <v>2. 11 a 20 dias</v>
      </c>
      <c r="Z182" s="2" t="s">
        <v>53</v>
      </c>
      <c r="AA182" s="2">
        <v>0</v>
      </c>
      <c r="AB182" s="49"/>
    </row>
    <row r="183" spans="1:28" x14ac:dyDescent="0.2">
      <c r="A183" s="42" t="s">
        <v>14</v>
      </c>
      <c r="B183" s="57" t="s">
        <v>81</v>
      </c>
      <c r="C183" s="42" t="s">
        <v>14</v>
      </c>
      <c r="D183" s="34">
        <v>465106</v>
      </c>
      <c r="E183" s="48">
        <v>508100570605</v>
      </c>
      <c r="F183" s="42" t="s">
        <v>1</v>
      </c>
      <c r="G183" s="42" t="s">
        <v>2</v>
      </c>
      <c r="H183" s="40" t="str">
        <f>IF(OR(' Base Geral '!J183="D - RETURN WITHOUT CONSUMPTION",' Base Geral '!J183="CB - CONSUMED BILLABLE")," SOLICITAÇÃO DE COLETA",IF(J183="X - NOT RECEIVED","CONFIRMAR NÃO RECEBIMENTO DO CSE",IF(OR(' Base Geral '!J183="SEM DESTINAÇÃO",' Base Geral '!J183="V - LEFT ON NOTIFICATION")," DESTINAÇÃO/SOLICITAÇÃO DE COLETA",0)))</f>
        <v xml:space="preserve"> DESTINAÇÃO/SOLICITAÇÃO DE COLETA</v>
      </c>
      <c r="I183" s="49"/>
      <c r="J183" s="2" t="s">
        <v>56</v>
      </c>
      <c r="K183" s="2"/>
      <c r="L183" s="2" t="s">
        <v>6</v>
      </c>
      <c r="M183" s="2"/>
      <c r="N183" s="2" t="s">
        <v>4</v>
      </c>
      <c r="O183" s="2" t="s">
        <v>21</v>
      </c>
      <c r="P183" s="2" t="s">
        <v>262</v>
      </c>
      <c r="Q183" s="2">
        <v>10482912</v>
      </c>
      <c r="R183" s="15">
        <f>VLOOKUP(Tabela1[[#This Row],[Material]],'R$_ Ferramentas'!A:B,2,0)</f>
        <v>3685.06</v>
      </c>
      <c r="S183" s="50" t="s">
        <v>50</v>
      </c>
      <c r="T183" s="50" t="s">
        <v>50</v>
      </c>
      <c r="U183" s="2" t="s">
        <v>385</v>
      </c>
      <c r="V183" s="2">
        <v>199463</v>
      </c>
      <c r="W183" s="49">
        <v>44060</v>
      </c>
      <c r="X183" s="40">
        <f>Tabela1[[#Headers],[01/09/2020]]-Tabela1[[#This Row],[Data NF Cliente]]</f>
        <v>15</v>
      </c>
      <c r="Y183" s="12" t="str">
        <f>_xlfn.IFS(X183&lt;=10,"1. 1 a 10 dias",X183&lt;=20,"2. 11 a 20 dias",X183&lt;=30,"3. 21 a 30 dias",X183&lt;=60,"4. 31 a 60 dias",X183&gt;60,"5.&gt; 60 dias")</f>
        <v>2. 11 a 20 dias</v>
      </c>
      <c r="Z183" s="2" t="s">
        <v>53</v>
      </c>
      <c r="AA183" s="2">
        <v>0</v>
      </c>
      <c r="AB183" s="49"/>
    </row>
    <row r="184" spans="1:28" x14ac:dyDescent="0.2">
      <c r="A184" s="42" t="s">
        <v>0</v>
      </c>
      <c r="B184" s="57" t="s">
        <v>82</v>
      </c>
      <c r="C184" s="42" t="s">
        <v>0</v>
      </c>
      <c r="D184" s="34">
        <v>439931</v>
      </c>
      <c r="E184" s="48">
        <v>508100531722</v>
      </c>
      <c r="F184" s="42" t="s">
        <v>1</v>
      </c>
      <c r="G184" s="42" t="s">
        <v>2</v>
      </c>
      <c r="H184" s="40" t="str">
        <f>IF(OR(' Base Geral '!J184="D - RETURN WITHOUT CONSUMPTION",' Base Geral '!J184="CB - CONSUMED BILLABLE")," SOLICITAÇÃO DE COLETA",IF(J184="X - NOT RECEIVED","CONFIRMAR NÃO RECEBIMENTO DO CSE",IF(OR(' Base Geral '!J184="SEM DESTINAÇÃO",' Base Geral '!J184="V - LEFT ON NOTIFICATION")," DESTINAÇÃO/SOLICITAÇÃO DE COLETA",0)))</f>
        <v xml:space="preserve"> DESTINAÇÃO/SOLICITAÇÃO DE COLETA</v>
      </c>
      <c r="I184" s="49"/>
      <c r="J184" s="2" t="s">
        <v>56</v>
      </c>
      <c r="K184" s="2" t="s">
        <v>50</v>
      </c>
      <c r="L184" s="2" t="s">
        <v>6</v>
      </c>
      <c r="M184" s="2"/>
      <c r="N184" s="2" t="s">
        <v>4</v>
      </c>
      <c r="O184" s="2" t="s">
        <v>142</v>
      </c>
      <c r="P184" s="2" t="s">
        <v>444</v>
      </c>
      <c r="Q184" s="2">
        <v>3815292</v>
      </c>
      <c r="R184" s="15">
        <f>VLOOKUP(Tabela1[[#This Row],[Material]],'R$_ Ferramentas'!A:B,2,0)</f>
        <v>573.04999999999995</v>
      </c>
      <c r="S184" s="50" t="s">
        <v>50</v>
      </c>
      <c r="T184" s="50" t="s">
        <v>50</v>
      </c>
      <c r="U184" s="2" t="s">
        <v>537</v>
      </c>
      <c r="V184" s="2">
        <v>199684</v>
      </c>
      <c r="W184" s="49">
        <v>44061</v>
      </c>
      <c r="X184" s="40">
        <f>Tabela1[[#Headers],[01/09/2020]]-Tabela1[[#This Row],[Data NF Cliente]]</f>
        <v>14</v>
      </c>
      <c r="Y184" s="12" t="str">
        <f>_xlfn.IFS(X184&lt;=10,"1. 1 a 10 dias",X184&lt;=20,"2. 11 a 20 dias",X184&lt;=30,"3. 21 a 30 dias",X184&lt;=60,"4. 31 a 60 dias",X184&gt;60,"5.&gt; 60 dias")</f>
        <v>2. 11 a 20 dias</v>
      </c>
      <c r="Z184" s="2" t="s">
        <v>53</v>
      </c>
      <c r="AA184" s="2">
        <v>0</v>
      </c>
      <c r="AB184" s="49"/>
    </row>
    <row r="185" spans="1:28" x14ac:dyDescent="0.2">
      <c r="A185" s="42" t="s">
        <v>0</v>
      </c>
      <c r="B185" s="57" t="s">
        <v>82</v>
      </c>
      <c r="C185" s="42" t="s">
        <v>0</v>
      </c>
      <c r="D185" s="34">
        <v>440098</v>
      </c>
      <c r="E185" s="48">
        <v>508100536557</v>
      </c>
      <c r="F185" s="42" t="s">
        <v>1</v>
      </c>
      <c r="G185" s="42" t="s">
        <v>2</v>
      </c>
      <c r="H185" s="40" t="str">
        <f>IF(OR(' Base Geral '!J185="D - RETURN WITHOUT CONSUMPTION",' Base Geral '!J185="CB - CONSUMED BILLABLE")," SOLICITAÇÃO DE COLETA",IF(J185="X - NOT RECEIVED","CONFIRMAR NÃO RECEBIMENTO DO CSE",IF(OR(' Base Geral '!J185="SEM DESTINAÇÃO",' Base Geral '!J185="V - LEFT ON NOTIFICATION")," DESTINAÇÃO/SOLICITAÇÃO DE COLETA",0)))</f>
        <v xml:space="preserve"> DESTINAÇÃO/SOLICITAÇÃO DE COLETA</v>
      </c>
      <c r="I185" s="49"/>
      <c r="J185" s="2" t="s">
        <v>56</v>
      </c>
      <c r="K185" s="2"/>
      <c r="L185" s="2" t="s">
        <v>6</v>
      </c>
      <c r="M185" s="2"/>
      <c r="N185" s="2" t="s">
        <v>4</v>
      </c>
      <c r="O185" s="2" t="s">
        <v>408</v>
      </c>
      <c r="P185" s="2" t="s">
        <v>635</v>
      </c>
      <c r="Q185" s="2">
        <v>10397688</v>
      </c>
      <c r="R185" s="15">
        <f>VLOOKUP(Tabela1[[#This Row],[Material]],'R$_ Ferramentas'!A:B,2,0)</f>
        <v>643.38</v>
      </c>
      <c r="S185" s="50" t="s">
        <v>50</v>
      </c>
      <c r="T185" s="50" t="s">
        <v>50</v>
      </c>
      <c r="U185" s="2" t="s">
        <v>735</v>
      </c>
      <c r="V185" s="2">
        <v>199752</v>
      </c>
      <c r="W185" s="49">
        <v>44061</v>
      </c>
      <c r="X185" s="40">
        <f>Tabela1[[#Headers],[01/09/2020]]-Tabela1[[#This Row],[Data NF Cliente]]</f>
        <v>14</v>
      </c>
      <c r="Y185" s="12" t="str">
        <f>_xlfn.IFS(X185&lt;=10,"1. 1 a 10 dias",X185&lt;=20,"2. 11 a 20 dias",X185&lt;=30,"3. 21 a 30 dias",X185&lt;=60,"4. 31 a 60 dias",X185&gt;60,"5.&gt; 60 dias")</f>
        <v>2. 11 a 20 dias</v>
      </c>
      <c r="Z185" s="2" t="s">
        <v>53</v>
      </c>
      <c r="AA185" s="2">
        <v>0</v>
      </c>
      <c r="AB185" s="49"/>
    </row>
    <row r="186" spans="1:28" x14ac:dyDescent="0.2">
      <c r="A186" s="42" t="s">
        <v>0</v>
      </c>
      <c r="B186" s="57" t="s">
        <v>82</v>
      </c>
      <c r="C186" s="42" t="s">
        <v>0</v>
      </c>
      <c r="D186" s="34">
        <v>440099</v>
      </c>
      <c r="E186" s="48">
        <v>508100536557</v>
      </c>
      <c r="F186" s="42" t="s">
        <v>1</v>
      </c>
      <c r="G186" s="42" t="s">
        <v>2</v>
      </c>
      <c r="H186" s="40" t="str">
        <f>IF(OR(' Base Geral '!J186="D - RETURN WITHOUT CONSUMPTION",' Base Geral '!J186="CB - CONSUMED BILLABLE")," SOLICITAÇÃO DE COLETA",IF(J186="X - NOT RECEIVED","CONFIRMAR NÃO RECEBIMENTO DO CSE",IF(OR(' Base Geral '!J186="SEM DESTINAÇÃO",' Base Geral '!J186="V - LEFT ON NOTIFICATION")," DESTINAÇÃO/SOLICITAÇÃO DE COLETA",0)))</f>
        <v xml:space="preserve"> DESTINAÇÃO/SOLICITAÇÃO DE COLETA</v>
      </c>
      <c r="I186" s="49"/>
      <c r="J186" s="2" t="s">
        <v>56</v>
      </c>
      <c r="K186" s="2" t="s">
        <v>50</v>
      </c>
      <c r="L186" s="2" t="s">
        <v>6</v>
      </c>
      <c r="M186" s="2"/>
      <c r="N186" s="2" t="s">
        <v>4</v>
      </c>
      <c r="O186" s="2" t="s">
        <v>408</v>
      </c>
      <c r="P186" s="2" t="s">
        <v>635</v>
      </c>
      <c r="Q186" s="2">
        <v>10168006</v>
      </c>
      <c r="R186" s="15">
        <f>VLOOKUP(Tabela1[[#This Row],[Material]],'R$_ Ferramentas'!A:B,2,0)</f>
        <v>129.71</v>
      </c>
      <c r="S186" s="50" t="s">
        <v>50</v>
      </c>
      <c r="T186" s="50" t="s">
        <v>50</v>
      </c>
      <c r="U186" s="2" t="s">
        <v>736</v>
      </c>
      <c r="V186" s="2">
        <v>199752</v>
      </c>
      <c r="W186" s="49">
        <v>44061</v>
      </c>
      <c r="X186" s="40">
        <f>Tabela1[[#Headers],[01/09/2020]]-Tabela1[[#This Row],[Data NF Cliente]]</f>
        <v>14</v>
      </c>
      <c r="Y186" s="12" t="str">
        <f>_xlfn.IFS(X186&lt;=10,"1. 1 a 10 dias",X186&lt;=20,"2. 11 a 20 dias",X186&lt;=30,"3. 21 a 30 dias",X186&lt;=60,"4. 31 a 60 dias",X186&gt;60,"5.&gt; 60 dias")</f>
        <v>2. 11 a 20 dias</v>
      </c>
      <c r="Z186" s="2" t="s">
        <v>53</v>
      </c>
      <c r="AA186" s="2">
        <v>0</v>
      </c>
      <c r="AB186" s="49"/>
    </row>
    <row r="187" spans="1:28" x14ac:dyDescent="0.2">
      <c r="A187" s="42" t="s">
        <v>0</v>
      </c>
      <c r="B187" s="57" t="s">
        <v>82</v>
      </c>
      <c r="C187" s="42" t="s">
        <v>0</v>
      </c>
      <c r="D187" s="34">
        <v>440100</v>
      </c>
      <c r="E187" s="48">
        <v>508100536557</v>
      </c>
      <c r="F187" s="42" t="s">
        <v>1</v>
      </c>
      <c r="G187" s="42" t="s">
        <v>2</v>
      </c>
      <c r="H187" s="40" t="str">
        <f>IF(OR(' Base Geral '!J187="D - RETURN WITHOUT CONSUMPTION",' Base Geral '!J187="CB - CONSUMED BILLABLE")," SOLICITAÇÃO DE COLETA",IF(J187="X - NOT RECEIVED","CONFIRMAR NÃO RECEBIMENTO DO CSE",IF(OR(' Base Geral '!J187="SEM DESTINAÇÃO",' Base Geral '!J187="V - LEFT ON NOTIFICATION")," DESTINAÇÃO/SOLICITAÇÃO DE COLETA",0)))</f>
        <v xml:space="preserve"> DESTINAÇÃO/SOLICITAÇÃO DE COLETA</v>
      </c>
      <c r="I187" s="49"/>
      <c r="J187" s="2" t="s">
        <v>56</v>
      </c>
      <c r="K187" s="2"/>
      <c r="L187" s="2" t="s">
        <v>6</v>
      </c>
      <c r="M187" s="2"/>
      <c r="N187" s="2" t="s">
        <v>4</v>
      </c>
      <c r="O187" s="2" t="s">
        <v>408</v>
      </c>
      <c r="P187" s="2" t="s">
        <v>635</v>
      </c>
      <c r="Q187" s="2">
        <v>10397783</v>
      </c>
      <c r="R187" s="15">
        <f>VLOOKUP(Tabela1[[#This Row],[Material]],'R$_ Ferramentas'!A:B,2,0)</f>
        <v>683.97</v>
      </c>
      <c r="S187" s="50" t="s">
        <v>50</v>
      </c>
      <c r="T187" s="50" t="s">
        <v>50</v>
      </c>
      <c r="U187" s="2" t="s">
        <v>737</v>
      </c>
      <c r="V187" s="2">
        <v>199752</v>
      </c>
      <c r="W187" s="49">
        <v>44061</v>
      </c>
      <c r="X187" s="40">
        <f>Tabela1[[#Headers],[01/09/2020]]-Tabela1[[#This Row],[Data NF Cliente]]</f>
        <v>14</v>
      </c>
      <c r="Y187" s="12" t="str">
        <f>_xlfn.IFS(X187&lt;=10,"1. 1 a 10 dias",X187&lt;=20,"2. 11 a 20 dias",X187&lt;=30,"3. 21 a 30 dias",X187&lt;=60,"4. 31 a 60 dias",X187&gt;60,"5.&gt; 60 dias")</f>
        <v>2. 11 a 20 dias</v>
      </c>
      <c r="Z187" s="2" t="s">
        <v>53</v>
      </c>
      <c r="AA187" s="2">
        <v>0</v>
      </c>
      <c r="AB187" s="49"/>
    </row>
    <row r="188" spans="1:28" x14ac:dyDescent="0.2">
      <c r="A188" s="42" t="s">
        <v>0</v>
      </c>
      <c r="B188" s="57" t="s">
        <v>82</v>
      </c>
      <c r="C188" s="42" t="s">
        <v>0</v>
      </c>
      <c r="D188" s="34">
        <v>440101</v>
      </c>
      <c r="E188" s="48">
        <v>508100536557</v>
      </c>
      <c r="F188" s="42" t="s">
        <v>1</v>
      </c>
      <c r="G188" s="42" t="s">
        <v>2</v>
      </c>
      <c r="H188" s="40" t="str">
        <f>IF(OR(' Base Geral '!J188="D - RETURN WITHOUT CONSUMPTION",' Base Geral '!J188="CB - CONSUMED BILLABLE")," SOLICITAÇÃO DE COLETA",IF(J188="X - NOT RECEIVED","CONFIRMAR NÃO RECEBIMENTO DO CSE",IF(OR(' Base Geral '!J188="SEM DESTINAÇÃO",' Base Geral '!J188="V - LEFT ON NOTIFICATION")," DESTINAÇÃO/SOLICITAÇÃO DE COLETA",0)))</f>
        <v xml:space="preserve"> DESTINAÇÃO/SOLICITAÇÃO DE COLETA</v>
      </c>
      <c r="I188" s="49"/>
      <c r="J188" s="2" t="s">
        <v>56</v>
      </c>
      <c r="K188" s="2"/>
      <c r="L188" s="2" t="s">
        <v>6</v>
      </c>
      <c r="M188" s="2"/>
      <c r="N188" s="2" t="s">
        <v>4</v>
      </c>
      <c r="O188" s="2" t="s">
        <v>408</v>
      </c>
      <c r="P188" s="2" t="s">
        <v>635</v>
      </c>
      <c r="Q188" s="2">
        <v>10397780</v>
      </c>
      <c r="R188" s="15">
        <f>VLOOKUP(Tabela1[[#This Row],[Material]],'R$_ Ferramentas'!A:B,2,0)</f>
        <v>712.44</v>
      </c>
      <c r="S188" s="50" t="s">
        <v>50</v>
      </c>
      <c r="T188" s="50" t="s">
        <v>50</v>
      </c>
      <c r="U188" s="2" t="s">
        <v>738</v>
      </c>
      <c r="V188" s="2">
        <v>199752</v>
      </c>
      <c r="W188" s="49">
        <v>44061</v>
      </c>
      <c r="X188" s="40">
        <f>Tabela1[[#Headers],[01/09/2020]]-Tabela1[[#This Row],[Data NF Cliente]]</f>
        <v>14</v>
      </c>
      <c r="Y188" s="12" t="str">
        <f>_xlfn.IFS(X188&lt;=10,"1. 1 a 10 dias",X188&lt;=20,"2. 11 a 20 dias",X188&lt;=30,"3. 21 a 30 dias",X188&lt;=60,"4. 31 a 60 dias",X188&gt;60,"5.&gt; 60 dias")</f>
        <v>2. 11 a 20 dias</v>
      </c>
      <c r="Z188" s="2" t="s">
        <v>53</v>
      </c>
      <c r="AA188" s="2">
        <v>0</v>
      </c>
      <c r="AB188" s="49"/>
    </row>
    <row r="189" spans="1:28" x14ac:dyDescent="0.2">
      <c r="A189" s="42" t="s">
        <v>7</v>
      </c>
      <c r="B189" s="57" t="s">
        <v>81</v>
      </c>
      <c r="C189" s="42" t="s">
        <v>7</v>
      </c>
      <c r="D189" s="34">
        <v>462871</v>
      </c>
      <c r="E189" s="48">
        <v>508100566324</v>
      </c>
      <c r="F189" s="42" t="s">
        <v>1</v>
      </c>
      <c r="G189" s="42" t="s">
        <v>2</v>
      </c>
      <c r="H189" s="40" t="str">
        <f>IF(OR(' Base Geral '!J189="D - RETURN WITHOUT CONSUMPTION",' Base Geral '!J189="CB - CONSUMED BILLABLE")," SOLICITAÇÃO DE COLETA",IF(J189="X - NOT RECEIVED","CONFIRMAR NÃO RECEBIMENTO DO CSE",IF(OR(' Base Geral '!J189="SEM DESTINAÇÃO",' Base Geral '!J189="V - LEFT ON NOTIFICATION")," DESTINAÇÃO/SOLICITAÇÃO DE COLETA",0)))</f>
        <v xml:space="preserve"> DESTINAÇÃO/SOLICITAÇÃO DE COLETA</v>
      </c>
      <c r="I189" s="49">
        <v>44070</v>
      </c>
      <c r="J189" s="2" t="s">
        <v>55</v>
      </c>
      <c r="K189" s="2"/>
      <c r="L189" s="2" t="s">
        <v>3</v>
      </c>
      <c r="M189" s="2"/>
      <c r="N189" s="2"/>
      <c r="O189" s="2" t="s">
        <v>441</v>
      </c>
      <c r="P189" s="2" t="s">
        <v>648</v>
      </c>
      <c r="Q189" s="2">
        <v>11239238</v>
      </c>
      <c r="R189" s="15">
        <f>VLOOKUP(Tabela1[[#This Row],[Material]],'R$_ Ferramentas'!A:B,2,0)</f>
        <v>15283.08</v>
      </c>
      <c r="S189" s="50" t="s">
        <v>50</v>
      </c>
      <c r="T189" s="50" t="s">
        <v>85</v>
      </c>
      <c r="U189" s="2" t="s">
        <v>535</v>
      </c>
      <c r="V189" s="2">
        <v>199652</v>
      </c>
      <c r="W189" s="49">
        <v>44061</v>
      </c>
      <c r="X189" s="40">
        <f>Tabela1[[#Headers],[01/09/2020]]-Tabela1[[#This Row],[Data NF Cliente]]</f>
        <v>14</v>
      </c>
      <c r="Y189" s="12" t="str">
        <f>_xlfn.IFS(X189&lt;=10,"1. 1 a 10 dias",X189&lt;=20,"2. 11 a 20 dias",X189&lt;=30,"3. 21 a 30 dias",X189&lt;=60,"4. 31 a 60 dias",X189&gt;60,"5.&gt; 60 dias")</f>
        <v>2. 11 a 20 dias</v>
      </c>
      <c r="Z189" s="2" t="s">
        <v>53</v>
      </c>
      <c r="AA189" s="2">
        <v>0</v>
      </c>
      <c r="AB189" s="49"/>
    </row>
    <row r="190" spans="1:28" x14ac:dyDescent="0.2">
      <c r="A190" s="42" t="s">
        <v>7</v>
      </c>
      <c r="B190" s="57" t="s">
        <v>82</v>
      </c>
      <c r="C190" s="42" t="s">
        <v>7</v>
      </c>
      <c r="D190" s="34">
        <v>463542</v>
      </c>
      <c r="E190" s="48">
        <v>508100544920</v>
      </c>
      <c r="F190" s="42" t="s">
        <v>1</v>
      </c>
      <c r="G190" s="42" t="s">
        <v>2</v>
      </c>
      <c r="H190" s="40" t="str">
        <f>IF(OR(' Base Geral '!J190="D - RETURN WITHOUT CONSUMPTION",' Base Geral '!J190="CB - CONSUMED BILLABLE")," SOLICITAÇÃO DE COLETA",IF(J190="X - NOT RECEIVED","CONFIRMAR NÃO RECEBIMENTO DO CSE",IF(OR(' Base Geral '!J190="SEM DESTINAÇÃO",' Base Geral '!J190="V - LEFT ON NOTIFICATION")," DESTINAÇÃO/SOLICITAÇÃO DE COLETA",0)))</f>
        <v xml:space="preserve"> DESTINAÇÃO/SOLICITAÇÃO DE COLETA</v>
      </c>
      <c r="I190" s="49">
        <v>44070</v>
      </c>
      <c r="J190" s="2" t="s">
        <v>55</v>
      </c>
      <c r="K190" s="2" t="s">
        <v>50</v>
      </c>
      <c r="L190" s="2" t="s">
        <v>6</v>
      </c>
      <c r="M190" s="2"/>
      <c r="N190" s="2" t="s">
        <v>4</v>
      </c>
      <c r="O190" s="2" t="s">
        <v>342</v>
      </c>
      <c r="P190" s="2" t="s">
        <v>212</v>
      </c>
      <c r="Q190" s="2">
        <v>10351950</v>
      </c>
      <c r="R190" s="15">
        <f>VLOOKUP(Tabela1[[#This Row],[Material]],'R$_ Ferramentas'!A:B,2,0)</f>
        <v>1933.51</v>
      </c>
      <c r="S190" s="50" t="s">
        <v>50</v>
      </c>
      <c r="T190" s="50" t="s">
        <v>50</v>
      </c>
      <c r="U190" s="2" t="s">
        <v>809</v>
      </c>
      <c r="V190" s="2">
        <v>199749</v>
      </c>
      <c r="W190" s="49">
        <v>44061</v>
      </c>
      <c r="X190" s="40">
        <f>Tabela1[[#Headers],[01/09/2020]]-Tabela1[[#This Row],[Data NF Cliente]]</f>
        <v>14</v>
      </c>
      <c r="Y190" s="12" t="str">
        <f>_xlfn.IFS(X190&lt;=10,"1. 1 a 10 dias",X190&lt;=20,"2. 11 a 20 dias",X190&lt;=30,"3. 21 a 30 dias",X190&lt;=60,"4. 31 a 60 dias",X190&gt;60,"5.&gt; 60 dias")</f>
        <v>2. 11 a 20 dias</v>
      </c>
      <c r="Z190" s="2" t="s">
        <v>53</v>
      </c>
      <c r="AA190" s="2">
        <v>0</v>
      </c>
      <c r="AB190" s="49"/>
    </row>
    <row r="191" spans="1:28" x14ac:dyDescent="0.2">
      <c r="A191" s="42" t="s">
        <v>7</v>
      </c>
      <c r="B191" s="57" t="s">
        <v>82</v>
      </c>
      <c r="C191" s="42" t="s">
        <v>7</v>
      </c>
      <c r="D191" s="34">
        <v>464048</v>
      </c>
      <c r="E191" s="48">
        <v>508100569220</v>
      </c>
      <c r="F191" s="42" t="s">
        <v>8</v>
      </c>
      <c r="G191" s="42" t="s">
        <v>9</v>
      </c>
      <c r="H191" s="40" t="str">
        <f>IF(OR(' Base Geral '!J191="D - RETURN WITHOUT CONSUMPTION",' Base Geral '!J191="CB - CONSUMED BILLABLE")," SOLICITAÇÃO DE COLETA",IF(J191="X - NOT RECEIVED","CONFIRMAR NÃO RECEBIMENTO DO CSE",IF(OR(' Base Geral '!J191="SEM DESTINAÇÃO",' Base Geral '!J191="V - LEFT ON NOTIFICATION")," DESTINAÇÃO/SOLICITAÇÃO DE COLETA",0)))</f>
        <v xml:space="preserve"> DESTINAÇÃO/SOLICITAÇÃO DE COLETA</v>
      </c>
      <c r="I191" s="49">
        <v>44074</v>
      </c>
      <c r="J191" s="2" t="s">
        <v>55</v>
      </c>
      <c r="K191" s="2" t="s">
        <v>50</v>
      </c>
      <c r="L191" s="2" t="s">
        <v>6</v>
      </c>
      <c r="M191" s="2"/>
      <c r="N191" s="2"/>
      <c r="O191" s="2" t="s">
        <v>189</v>
      </c>
      <c r="P191" s="2" t="s">
        <v>185</v>
      </c>
      <c r="Q191" s="2">
        <v>7383313</v>
      </c>
      <c r="R191" s="15">
        <f>VLOOKUP(Tabela1[[#This Row],[Material]],'R$_ Ferramentas'!A:B,2,0)</f>
        <v>6943.49</v>
      </c>
      <c r="S191" s="15" t="str">
        <f>VLOOKUP(Tabela1[[#This Row],[Material]],'R$_ Ferramentas'!E:F,2,0)</f>
        <v>SIM</v>
      </c>
      <c r="T191" s="50" t="s">
        <v>50</v>
      </c>
      <c r="U191" s="2" t="s">
        <v>820</v>
      </c>
      <c r="V191" s="2">
        <v>94345</v>
      </c>
      <c r="W191" s="49">
        <v>44061</v>
      </c>
      <c r="X191" s="40">
        <f>Tabela1[[#Headers],[01/09/2020]]-Tabela1[[#This Row],[Data NF Cliente]]</f>
        <v>14</v>
      </c>
      <c r="Y191" s="12" t="str">
        <f>_xlfn.IFS(X191&lt;=10,"1. 1 a 10 dias",X191&lt;=20,"2. 11 a 20 dias",X191&lt;=30,"3. 21 a 30 dias",X191&lt;=60,"4. 31 a 60 dias",X191&gt;60,"5.&gt; 60 dias")</f>
        <v>2. 11 a 20 dias</v>
      </c>
      <c r="Z191" s="2" t="s">
        <v>5</v>
      </c>
      <c r="AA191" s="2">
        <v>0</v>
      </c>
      <c r="AB191" s="49"/>
    </row>
    <row r="192" spans="1:28" x14ac:dyDescent="0.2">
      <c r="A192" s="42" t="s">
        <v>7</v>
      </c>
      <c r="B192" s="57" t="s">
        <v>82</v>
      </c>
      <c r="C192" s="42" t="s">
        <v>7</v>
      </c>
      <c r="D192" s="34">
        <v>464314</v>
      </c>
      <c r="E192" s="48">
        <v>508100567472</v>
      </c>
      <c r="F192" s="42" t="s">
        <v>1</v>
      </c>
      <c r="G192" s="42" t="s">
        <v>2</v>
      </c>
      <c r="H192" s="40" t="str">
        <f>IF(OR(' Base Geral '!J192="D - RETURN WITHOUT CONSUMPTION",' Base Geral '!J192="CB - CONSUMED BILLABLE")," SOLICITAÇÃO DE COLETA",IF(J192="X - NOT RECEIVED","CONFIRMAR NÃO RECEBIMENTO DO CSE",IF(OR(' Base Geral '!J192="SEM DESTINAÇÃO",' Base Geral '!J192="V - LEFT ON NOTIFICATION")," DESTINAÇÃO/SOLICITAÇÃO DE COLETA",0)))</f>
        <v xml:space="preserve"> DESTINAÇÃO/SOLICITAÇÃO DE COLETA</v>
      </c>
      <c r="I192" s="49">
        <v>44067</v>
      </c>
      <c r="J192" s="2" t="s">
        <v>55</v>
      </c>
      <c r="K192" s="2" t="s">
        <v>10</v>
      </c>
      <c r="L192" s="2" t="s">
        <v>3</v>
      </c>
      <c r="M192" s="2"/>
      <c r="N192" s="2" t="s">
        <v>4</v>
      </c>
      <c r="O192" s="2" t="s">
        <v>445</v>
      </c>
      <c r="P192" s="2" t="s">
        <v>115</v>
      </c>
      <c r="Q192" s="2">
        <v>10275492</v>
      </c>
      <c r="R192" s="15">
        <f>VLOOKUP(Tabela1[[#This Row],[Material]],'R$_ Ferramentas'!A:B,2,0)</f>
        <v>9809</v>
      </c>
      <c r="S192" s="50" t="s">
        <v>50</v>
      </c>
      <c r="T192" s="50" t="s">
        <v>85</v>
      </c>
      <c r="U192" s="2" t="s">
        <v>208</v>
      </c>
      <c r="V192" s="2">
        <v>199675</v>
      </c>
      <c r="W192" s="49">
        <v>44061</v>
      </c>
      <c r="X192" s="40">
        <f>Tabela1[[#Headers],[01/09/2020]]-Tabela1[[#This Row],[Data NF Cliente]]</f>
        <v>14</v>
      </c>
      <c r="Y192" s="12" t="str">
        <f>_xlfn.IFS(X192&lt;=10,"1. 1 a 10 dias",X192&lt;=20,"2. 11 a 20 dias",X192&lt;=30,"3. 21 a 30 dias",X192&lt;=60,"4. 31 a 60 dias",X192&gt;60,"5.&gt; 60 dias")</f>
        <v>2. 11 a 20 dias</v>
      </c>
      <c r="Z192" s="2" t="s">
        <v>53</v>
      </c>
      <c r="AA192" s="2">
        <v>0</v>
      </c>
      <c r="AB192" s="49"/>
    </row>
    <row r="193" spans="1:28" x14ac:dyDescent="0.2">
      <c r="A193" s="42" t="s">
        <v>17</v>
      </c>
      <c r="B193" s="57" t="s">
        <v>82</v>
      </c>
      <c r="C193" s="42" t="s">
        <v>17</v>
      </c>
      <c r="D193" s="34">
        <v>465279</v>
      </c>
      <c r="E193" s="48">
        <v>508100570817</v>
      </c>
      <c r="F193" s="42" t="s">
        <v>8</v>
      </c>
      <c r="G193" s="42" t="s">
        <v>9</v>
      </c>
      <c r="H193" s="40" t="str">
        <f>IF(OR(' Base Geral '!J193="D - RETURN WITHOUT CONSUMPTION",' Base Geral '!J193="CB - CONSUMED BILLABLE")," SOLICITAÇÃO DE COLETA",IF(J193="X - NOT RECEIVED","CONFIRMAR NÃO RECEBIMENTO DO CSE",IF(OR(' Base Geral '!J193="SEM DESTINAÇÃO",' Base Geral '!J193="V - LEFT ON NOTIFICATION")," DESTINAÇÃO/SOLICITAÇÃO DE COLETA",0)))</f>
        <v xml:space="preserve"> SOLICITAÇÃO DE COLETA</v>
      </c>
      <c r="I193" s="49">
        <v>44067</v>
      </c>
      <c r="J193" s="2" t="s">
        <v>13</v>
      </c>
      <c r="K193" s="2"/>
      <c r="L193" s="2" t="s">
        <v>3</v>
      </c>
      <c r="M193" s="2"/>
      <c r="N193" s="2"/>
      <c r="O193" s="2" t="s">
        <v>231</v>
      </c>
      <c r="P193" s="2" t="s">
        <v>152</v>
      </c>
      <c r="Q193" s="2" t="s">
        <v>18</v>
      </c>
      <c r="R193" s="15">
        <f>VLOOKUP(Tabela1[[#This Row],[Material]],'R$_ Ferramentas'!A:B,2,0)</f>
        <v>1627.09</v>
      </c>
      <c r="S193" s="50" t="s">
        <v>50</v>
      </c>
      <c r="T193" s="50" t="s">
        <v>85</v>
      </c>
      <c r="U193" s="2" t="s">
        <v>496</v>
      </c>
      <c r="V193" s="2">
        <v>94360</v>
      </c>
      <c r="W193" s="49">
        <v>44061</v>
      </c>
      <c r="X193" s="40">
        <f>Tabela1[[#Headers],[01/09/2020]]-Tabela1[[#This Row],[Data NF Cliente]]</f>
        <v>14</v>
      </c>
      <c r="Y193" s="12" t="str">
        <f>_xlfn.IFS(X193&lt;=10,"1. 1 a 10 dias",X193&lt;=20,"2. 11 a 20 dias",X193&lt;=30,"3. 21 a 30 dias",X193&lt;=60,"4. 31 a 60 dias",X193&gt;60,"5.&gt; 60 dias")</f>
        <v>2. 11 a 20 dias</v>
      </c>
      <c r="Z193" s="2">
        <v>2538</v>
      </c>
      <c r="AA193" s="2">
        <v>0</v>
      </c>
      <c r="AB193" s="49"/>
    </row>
    <row r="194" spans="1:28" x14ac:dyDescent="0.2">
      <c r="A194" s="42" t="s">
        <v>17</v>
      </c>
      <c r="B194" s="57" t="s">
        <v>82</v>
      </c>
      <c r="C194" s="42" t="s">
        <v>17</v>
      </c>
      <c r="D194" s="34">
        <v>465280</v>
      </c>
      <c r="E194" s="48">
        <v>508100570817</v>
      </c>
      <c r="F194" s="42" t="s">
        <v>8</v>
      </c>
      <c r="G194" s="42" t="s">
        <v>9</v>
      </c>
      <c r="H194" s="40" t="str">
        <f>IF(OR(' Base Geral '!J194="D - RETURN WITHOUT CONSUMPTION",' Base Geral '!J194="CB - CONSUMED BILLABLE")," SOLICITAÇÃO DE COLETA",IF(J194="X - NOT RECEIVED","CONFIRMAR NÃO RECEBIMENTO DO CSE",IF(OR(' Base Geral '!J194="SEM DESTINAÇÃO",' Base Geral '!J194="V - LEFT ON NOTIFICATION")," DESTINAÇÃO/SOLICITAÇÃO DE COLETA",0)))</f>
        <v xml:space="preserve"> SOLICITAÇÃO DE COLETA</v>
      </c>
      <c r="I194" s="49">
        <v>44067</v>
      </c>
      <c r="J194" s="2" t="s">
        <v>13</v>
      </c>
      <c r="K194" s="2"/>
      <c r="L194" s="22" t="s">
        <v>6</v>
      </c>
      <c r="M194" s="2"/>
      <c r="N194" s="2"/>
      <c r="O194" s="2" t="s">
        <v>231</v>
      </c>
      <c r="P194" s="2" t="s">
        <v>152</v>
      </c>
      <c r="Q194" s="2" t="s">
        <v>406</v>
      </c>
      <c r="R194" s="15">
        <f>VLOOKUP(Tabela1[[#This Row],[Material]],'R$_ Ferramentas'!A:B,2,0)</f>
        <v>543.96</v>
      </c>
      <c r="S194" s="50" t="s">
        <v>50</v>
      </c>
      <c r="T194" s="50" t="s">
        <v>50</v>
      </c>
      <c r="U194" s="2" t="s">
        <v>497</v>
      </c>
      <c r="V194" s="2">
        <v>94360</v>
      </c>
      <c r="W194" s="49">
        <v>44061</v>
      </c>
      <c r="X194" s="40">
        <f>Tabela1[[#Headers],[01/09/2020]]-Tabela1[[#This Row],[Data NF Cliente]]</f>
        <v>14</v>
      </c>
      <c r="Y194" s="12" t="str">
        <f>_xlfn.IFS(X194&lt;=10,"1. 1 a 10 dias",X194&lt;=20,"2. 11 a 20 dias",X194&lt;=30,"3. 21 a 30 dias",X194&lt;=60,"4. 31 a 60 dias",X194&gt;60,"5.&gt; 60 dias")</f>
        <v>2. 11 a 20 dias</v>
      </c>
      <c r="Z194" s="2" t="s">
        <v>606</v>
      </c>
      <c r="AA194" s="2">
        <v>0</v>
      </c>
      <c r="AB194" s="49"/>
    </row>
    <row r="195" spans="1:28" x14ac:dyDescent="0.2">
      <c r="A195" s="42" t="s">
        <v>17</v>
      </c>
      <c r="B195" s="57" t="s">
        <v>82</v>
      </c>
      <c r="C195" s="42" t="s">
        <v>17</v>
      </c>
      <c r="D195" s="34">
        <v>465281</v>
      </c>
      <c r="E195" s="48">
        <v>508100570817</v>
      </c>
      <c r="F195" s="42" t="s">
        <v>8</v>
      </c>
      <c r="G195" s="42" t="s">
        <v>9</v>
      </c>
      <c r="H195" s="40" t="str">
        <f>IF(OR(' Base Geral '!J195="D - RETURN WITHOUT CONSUMPTION",' Base Geral '!J195="CB - CONSUMED BILLABLE")," SOLICITAÇÃO DE COLETA",IF(J195="X - NOT RECEIVED","CONFIRMAR NÃO RECEBIMENTO DO CSE",IF(OR(' Base Geral '!J195="SEM DESTINAÇÃO",' Base Geral '!J195="V - LEFT ON NOTIFICATION")," DESTINAÇÃO/SOLICITAÇÃO DE COLETA",0)))</f>
        <v xml:space="preserve"> SOLICITAÇÃO DE COLETA</v>
      </c>
      <c r="I195" s="49">
        <v>44067</v>
      </c>
      <c r="J195" s="2" t="s">
        <v>12</v>
      </c>
      <c r="K195" s="2" t="s">
        <v>10</v>
      </c>
      <c r="L195" s="2" t="s">
        <v>3</v>
      </c>
      <c r="M195" s="2"/>
      <c r="N195" s="2"/>
      <c r="O195" s="2" t="s">
        <v>231</v>
      </c>
      <c r="P195" s="2" t="s">
        <v>152</v>
      </c>
      <c r="Q195" s="2" t="s">
        <v>407</v>
      </c>
      <c r="R195" s="15">
        <f>VLOOKUP(Tabela1[[#This Row],[Material]],'R$_ Ferramentas'!A:B,2,0)</f>
        <v>7799.21</v>
      </c>
      <c r="S195" s="50" t="s">
        <v>50</v>
      </c>
      <c r="T195" s="50" t="s">
        <v>85</v>
      </c>
      <c r="U195" s="2" t="s">
        <v>864</v>
      </c>
      <c r="V195" s="2">
        <v>94360</v>
      </c>
      <c r="W195" s="49">
        <v>44061</v>
      </c>
      <c r="X195" s="40">
        <f>Tabela1[[#Headers],[01/09/2020]]-Tabela1[[#This Row],[Data NF Cliente]]</f>
        <v>14</v>
      </c>
      <c r="Y195" s="12" t="str">
        <f>_xlfn.IFS(X195&lt;=10,"1. 1 a 10 dias",X195&lt;=20,"2. 11 a 20 dias",X195&lt;=30,"3. 21 a 30 dias",X195&lt;=60,"4. 31 a 60 dias",X195&gt;60,"5.&gt; 60 dias")</f>
        <v>2. 11 a 20 dias</v>
      </c>
      <c r="Z195" s="2" t="s">
        <v>607</v>
      </c>
      <c r="AA195" s="2">
        <v>0</v>
      </c>
      <c r="AB195" s="49"/>
    </row>
    <row r="196" spans="1:28" x14ac:dyDescent="0.2">
      <c r="A196" s="42" t="s">
        <v>7</v>
      </c>
      <c r="B196" s="57" t="s">
        <v>81</v>
      </c>
      <c r="C196" s="42" t="s">
        <v>7</v>
      </c>
      <c r="D196" s="34">
        <v>465334</v>
      </c>
      <c r="E196" s="48">
        <v>508100571108</v>
      </c>
      <c r="F196" s="42" t="s">
        <v>1</v>
      </c>
      <c r="G196" s="42" t="s">
        <v>2</v>
      </c>
      <c r="H196" s="40" t="str">
        <f>IF(OR(' Base Geral '!J196="D - RETURN WITHOUT CONSUMPTION",' Base Geral '!J196="CB - CONSUMED BILLABLE")," SOLICITAÇÃO DE COLETA",IF(J196="X - NOT RECEIVED","CONFIRMAR NÃO RECEBIMENTO DO CSE",IF(OR(' Base Geral '!J196="SEM DESTINAÇÃO",' Base Geral '!J196="V - LEFT ON NOTIFICATION")," DESTINAÇÃO/SOLICITAÇÃO DE COLETA",0)))</f>
        <v xml:space="preserve"> SOLICITAÇÃO DE COLETA</v>
      </c>
      <c r="I196" s="49">
        <v>44064</v>
      </c>
      <c r="J196" s="2" t="s">
        <v>12</v>
      </c>
      <c r="K196" s="2" t="s">
        <v>10</v>
      </c>
      <c r="L196" s="2" t="s">
        <v>3</v>
      </c>
      <c r="M196" s="2"/>
      <c r="N196" s="2" t="s">
        <v>4</v>
      </c>
      <c r="O196" s="2" t="s">
        <v>21</v>
      </c>
      <c r="P196" s="2" t="s">
        <v>263</v>
      </c>
      <c r="Q196" s="2">
        <v>11070805</v>
      </c>
      <c r="R196" s="15">
        <f>VLOOKUP(Tabela1[[#This Row],[Material]],'R$_ Ferramentas'!A:B,2,0)</f>
        <v>883.21</v>
      </c>
      <c r="S196" s="50" t="s">
        <v>50</v>
      </c>
      <c r="T196" s="50" t="s">
        <v>85</v>
      </c>
      <c r="U196" s="2" t="s">
        <v>286</v>
      </c>
      <c r="V196" s="2">
        <v>199647</v>
      </c>
      <c r="W196" s="49">
        <v>44061</v>
      </c>
      <c r="X196" s="40">
        <f>Tabela1[[#Headers],[01/09/2020]]-Tabela1[[#This Row],[Data NF Cliente]]</f>
        <v>14</v>
      </c>
      <c r="Y196" s="12" t="str">
        <f>_xlfn.IFS(X196&lt;=10,"1. 1 a 10 dias",X196&lt;=20,"2. 11 a 20 dias",X196&lt;=30,"3. 21 a 30 dias",X196&lt;=60,"4. 31 a 60 dias",X196&gt;60,"5.&gt; 60 dias")</f>
        <v>2. 11 a 20 dias</v>
      </c>
      <c r="Z196" s="2" t="s">
        <v>53</v>
      </c>
      <c r="AA196" s="2">
        <v>132319</v>
      </c>
      <c r="AB196" s="49">
        <v>44067</v>
      </c>
    </row>
    <row r="197" spans="1:28" x14ac:dyDescent="0.2">
      <c r="A197" s="58" t="s">
        <v>61</v>
      </c>
      <c r="B197" s="57" t="s">
        <v>81</v>
      </c>
      <c r="C197" s="42" t="s">
        <v>16</v>
      </c>
      <c r="D197" s="34">
        <v>465442</v>
      </c>
      <c r="E197" s="48">
        <v>508200132066</v>
      </c>
      <c r="F197" s="42" t="s">
        <v>1</v>
      </c>
      <c r="G197" s="42" t="s">
        <v>2</v>
      </c>
      <c r="H197" s="40" t="str">
        <f>IF(OR(' Base Geral '!J197="D - RETURN WITHOUT CONSUMPTION",' Base Geral '!J197="CB - CONSUMED BILLABLE")," SOLICITAÇÃO DE COLETA",IF(J197="X - NOT RECEIVED","CONFIRMAR NÃO RECEBIMENTO DO CSE",IF(OR(' Base Geral '!J197="SEM DESTINAÇÃO",' Base Geral '!J197="V - LEFT ON NOTIFICATION")," DESTINAÇÃO/SOLICITAÇÃO DE COLETA",0)))</f>
        <v xml:space="preserve"> SOLICITAÇÃO DE COLETA</v>
      </c>
      <c r="I197" s="49">
        <v>44064</v>
      </c>
      <c r="J197" s="2" t="s">
        <v>12</v>
      </c>
      <c r="K197" s="2"/>
      <c r="L197" s="2" t="s">
        <v>3</v>
      </c>
      <c r="M197" s="2"/>
      <c r="N197" s="2" t="s">
        <v>4</v>
      </c>
      <c r="O197" s="2" t="s">
        <v>234</v>
      </c>
      <c r="P197" s="2" t="s">
        <v>437</v>
      </c>
      <c r="Q197" s="2">
        <v>10454983</v>
      </c>
      <c r="R197" s="15">
        <f>VLOOKUP(Tabela1[[#This Row],[Material]],'R$_ Ferramentas'!A:B,2,0)</f>
        <v>5198.13</v>
      </c>
      <c r="S197" s="50" t="s">
        <v>50</v>
      </c>
      <c r="T197" s="50" t="s">
        <v>85</v>
      </c>
      <c r="U197" s="2" t="s">
        <v>515</v>
      </c>
      <c r="V197" s="2">
        <v>199668</v>
      </c>
      <c r="W197" s="49">
        <v>44061</v>
      </c>
      <c r="X197" s="40">
        <f>Tabela1[[#Headers],[01/09/2020]]-Tabela1[[#This Row],[Data NF Cliente]]</f>
        <v>14</v>
      </c>
      <c r="Y197" s="12" t="str">
        <f>_xlfn.IFS(X197&lt;=10,"1. 1 a 10 dias",X197&lt;=20,"2. 11 a 20 dias",X197&lt;=30,"3. 21 a 30 dias",X197&lt;=60,"4. 31 a 60 dias",X197&gt;60,"5.&gt; 60 dias")</f>
        <v>2. 11 a 20 dias</v>
      </c>
      <c r="Z197" s="2" t="s">
        <v>53</v>
      </c>
      <c r="AA197" s="2">
        <v>132317</v>
      </c>
      <c r="AB197" s="49">
        <v>44067</v>
      </c>
    </row>
    <row r="198" spans="1:28" x14ac:dyDescent="0.2">
      <c r="A198" s="42" t="s">
        <v>11</v>
      </c>
      <c r="B198" s="57" t="s">
        <v>82</v>
      </c>
      <c r="C198" s="42" t="s">
        <v>11</v>
      </c>
      <c r="D198" s="34">
        <v>465565</v>
      </c>
      <c r="E198" s="48">
        <v>508100571320</v>
      </c>
      <c r="F198" s="42" t="s">
        <v>1</v>
      </c>
      <c r="G198" s="42" t="s">
        <v>2</v>
      </c>
      <c r="H198" s="40" t="str">
        <f>IF(OR(' Base Geral '!J198="D - RETURN WITHOUT CONSUMPTION",' Base Geral '!J198="CB - CONSUMED BILLABLE")," SOLICITAÇÃO DE COLETA",IF(J198="X - NOT RECEIVED","CONFIRMAR NÃO RECEBIMENTO DO CSE",IF(OR(' Base Geral '!J198="SEM DESTINAÇÃO",' Base Geral '!J198="V - LEFT ON NOTIFICATION")," DESTINAÇÃO/SOLICITAÇÃO DE COLETA",0)))</f>
        <v xml:space="preserve"> DESTINAÇÃO/SOLICITAÇÃO DE COLETA</v>
      </c>
      <c r="I198" s="49"/>
      <c r="J198" s="2" t="s">
        <v>56</v>
      </c>
      <c r="K198" s="2" t="s">
        <v>50</v>
      </c>
      <c r="L198" s="2" t="s">
        <v>6</v>
      </c>
      <c r="M198" s="2"/>
      <c r="N198" s="2" t="s">
        <v>4</v>
      </c>
      <c r="O198" s="2" t="s">
        <v>312</v>
      </c>
      <c r="P198" s="2" t="s">
        <v>105</v>
      </c>
      <c r="Q198" s="2">
        <v>7121267</v>
      </c>
      <c r="R198" s="15">
        <f>VLOOKUP(Tabela1[[#This Row],[Material]],'R$_ Ferramentas'!A:B,2,0)</f>
        <v>669.02</v>
      </c>
      <c r="S198" s="50" t="s">
        <v>50</v>
      </c>
      <c r="T198" s="50" t="s">
        <v>50</v>
      </c>
      <c r="U198" s="2" t="s">
        <v>536</v>
      </c>
      <c r="V198" s="2">
        <v>199680</v>
      </c>
      <c r="W198" s="49">
        <v>44061</v>
      </c>
      <c r="X198" s="40">
        <f>Tabela1[[#Headers],[01/09/2020]]-Tabela1[[#This Row],[Data NF Cliente]]</f>
        <v>14</v>
      </c>
      <c r="Y198" s="12" t="str">
        <f>_xlfn.IFS(X198&lt;=10,"1. 1 a 10 dias",X198&lt;=20,"2. 11 a 20 dias",X198&lt;=30,"3. 21 a 30 dias",X198&lt;=60,"4. 31 a 60 dias",X198&gt;60,"5.&gt; 60 dias")</f>
        <v>2. 11 a 20 dias</v>
      </c>
      <c r="Z198" s="2" t="s">
        <v>53</v>
      </c>
      <c r="AA198" s="2">
        <v>0</v>
      </c>
      <c r="AB198" s="49"/>
    </row>
    <row r="199" spans="1:28" x14ac:dyDescent="0.2">
      <c r="A199" s="42" t="s">
        <v>11</v>
      </c>
      <c r="B199" s="57" t="s">
        <v>82</v>
      </c>
      <c r="C199" s="42" t="s">
        <v>11</v>
      </c>
      <c r="D199" s="34">
        <v>465566</v>
      </c>
      <c r="E199" s="48">
        <v>508100571320</v>
      </c>
      <c r="F199" s="42" t="s">
        <v>1</v>
      </c>
      <c r="G199" s="42" t="s">
        <v>2</v>
      </c>
      <c r="H199" s="40" t="str">
        <f>IF(OR(' Base Geral '!J199="D - RETURN WITHOUT CONSUMPTION",' Base Geral '!J199="CB - CONSUMED BILLABLE")," SOLICITAÇÃO DE COLETA",IF(J199="X - NOT RECEIVED","CONFIRMAR NÃO RECEBIMENTO DO CSE",IF(OR(' Base Geral '!J199="SEM DESTINAÇÃO",' Base Geral '!J199="V - LEFT ON NOTIFICATION")," DESTINAÇÃO/SOLICITAÇÃO DE COLETA",0)))</f>
        <v xml:space="preserve"> DESTINAÇÃO/SOLICITAÇÃO DE COLETA</v>
      </c>
      <c r="I199" s="49"/>
      <c r="J199" s="2" t="s">
        <v>56</v>
      </c>
      <c r="K199" s="2"/>
      <c r="L199" s="2" t="s">
        <v>6</v>
      </c>
      <c r="M199" s="2"/>
      <c r="N199" s="2" t="s">
        <v>4</v>
      </c>
      <c r="O199" s="2" t="s">
        <v>312</v>
      </c>
      <c r="P199" s="2" t="s">
        <v>105</v>
      </c>
      <c r="Q199" s="2">
        <v>7121267</v>
      </c>
      <c r="R199" s="15">
        <f>VLOOKUP(Tabela1[[#This Row],[Material]],'R$_ Ferramentas'!A:B,2,0)</f>
        <v>669.02</v>
      </c>
      <c r="S199" s="50" t="s">
        <v>50</v>
      </c>
      <c r="T199" s="50" t="s">
        <v>50</v>
      </c>
      <c r="U199" s="2" t="s">
        <v>536</v>
      </c>
      <c r="V199" s="2">
        <v>199680</v>
      </c>
      <c r="W199" s="49">
        <v>44061</v>
      </c>
      <c r="X199" s="40">
        <f>Tabela1[[#Headers],[01/09/2020]]-Tabela1[[#This Row],[Data NF Cliente]]</f>
        <v>14</v>
      </c>
      <c r="Y199" s="12" t="str">
        <f>_xlfn.IFS(X199&lt;=10,"1. 1 a 10 dias",X199&lt;=20,"2. 11 a 20 dias",X199&lt;=30,"3. 21 a 30 dias",X199&lt;=60,"4. 31 a 60 dias",X199&gt;60,"5.&gt; 60 dias")</f>
        <v>2. 11 a 20 dias</v>
      </c>
      <c r="Z199" s="2" t="s">
        <v>53</v>
      </c>
      <c r="AA199" s="2">
        <v>0</v>
      </c>
      <c r="AB199" s="49"/>
    </row>
    <row r="200" spans="1:28" x14ac:dyDescent="0.2">
      <c r="A200" s="42" t="s">
        <v>11</v>
      </c>
      <c r="B200" s="57" t="s">
        <v>82</v>
      </c>
      <c r="C200" s="42" t="s">
        <v>11</v>
      </c>
      <c r="D200" s="34">
        <v>465567</v>
      </c>
      <c r="E200" s="48">
        <v>508100571320</v>
      </c>
      <c r="F200" s="42" t="s">
        <v>1</v>
      </c>
      <c r="G200" s="42" t="s">
        <v>2</v>
      </c>
      <c r="H200" s="40" t="str">
        <f>IF(OR(' Base Geral '!J200="D - RETURN WITHOUT CONSUMPTION",' Base Geral '!J200="CB - CONSUMED BILLABLE")," SOLICITAÇÃO DE COLETA",IF(J200="X - NOT RECEIVED","CONFIRMAR NÃO RECEBIMENTO DO CSE",IF(OR(' Base Geral '!J200="SEM DESTINAÇÃO",' Base Geral '!J200="V - LEFT ON NOTIFICATION")," DESTINAÇÃO/SOLICITAÇÃO DE COLETA",0)))</f>
        <v xml:space="preserve"> DESTINAÇÃO/SOLICITAÇÃO DE COLETA</v>
      </c>
      <c r="I200" s="49"/>
      <c r="J200" s="2" t="s">
        <v>56</v>
      </c>
      <c r="K200" s="2"/>
      <c r="L200" s="2" t="s">
        <v>6</v>
      </c>
      <c r="M200" s="2"/>
      <c r="N200" s="2" t="s">
        <v>4</v>
      </c>
      <c r="O200" s="2" t="s">
        <v>312</v>
      </c>
      <c r="P200" s="2" t="s">
        <v>105</v>
      </c>
      <c r="Q200" s="2">
        <v>7121267</v>
      </c>
      <c r="R200" s="15">
        <f>VLOOKUP(Tabela1[[#This Row],[Material]],'R$_ Ferramentas'!A:B,2,0)</f>
        <v>669.02</v>
      </c>
      <c r="S200" s="50" t="s">
        <v>50</v>
      </c>
      <c r="T200" s="50" t="s">
        <v>50</v>
      </c>
      <c r="U200" s="2" t="s">
        <v>536</v>
      </c>
      <c r="V200" s="2">
        <v>199680</v>
      </c>
      <c r="W200" s="49">
        <v>44061</v>
      </c>
      <c r="X200" s="40">
        <f>Tabela1[[#Headers],[01/09/2020]]-Tabela1[[#This Row],[Data NF Cliente]]</f>
        <v>14</v>
      </c>
      <c r="Y200" s="12" t="str">
        <f>_xlfn.IFS(X200&lt;=10,"1. 1 a 10 dias",X200&lt;=20,"2. 11 a 20 dias",X200&lt;=30,"3. 21 a 30 dias",X200&lt;=60,"4. 31 a 60 dias",X200&gt;60,"5.&gt; 60 dias")</f>
        <v>2. 11 a 20 dias</v>
      </c>
      <c r="Z200" s="2" t="s">
        <v>53</v>
      </c>
      <c r="AA200" s="2">
        <v>0</v>
      </c>
      <c r="AB200" s="49"/>
    </row>
    <row r="201" spans="1:28" x14ac:dyDescent="0.2">
      <c r="A201" s="42" t="s">
        <v>11</v>
      </c>
      <c r="B201" s="57" t="s">
        <v>82</v>
      </c>
      <c r="C201" s="42" t="s">
        <v>11</v>
      </c>
      <c r="D201" s="34">
        <v>465568</v>
      </c>
      <c r="E201" s="48">
        <v>508100571320</v>
      </c>
      <c r="F201" s="42" t="s">
        <v>1</v>
      </c>
      <c r="G201" s="42" t="s">
        <v>2</v>
      </c>
      <c r="H201" s="40" t="str">
        <f>IF(OR(' Base Geral '!J201="D - RETURN WITHOUT CONSUMPTION",' Base Geral '!J201="CB - CONSUMED BILLABLE")," SOLICITAÇÃO DE COLETA",IF(J201="X - NOT RECEIVED","CONFIRMAR NÃO RECEBIMENTO DO CSE",IF(OR(' Base Geral '!J201="SEM DESTINAÇÃO",' Base Geral '!J201="V - LEFT ON NOTIFICATION")," DESTINAÇÃO/SOLICITAÇÃO DE COLETA",0)))</f>
        <v xml:space="preserve"> DESTINAÇÃO/SOLICITAÇÃO DE COLETA</v>
      </c>
      <c r="I201" s="49"/>
      <c r="J201" s="2" t="s">
        <v>56</v>
      </c>
      <c r="K201" s="2"/>
      <c r="L201" s="2" t="s">
        <v>6</v>
      </c>
      <c r="M201" s="2"/>
      <c r="N201" s="2" t="s">
        <v>4</v>
      </c>
      <c r="O201" s="2" t="s">
        <v>312</v>
      </c>
      <c r="P201" s="2" t="s">
        <v>105</v>
      </c>
      <c r="Q201" s="2">
        <v>7121267</v>
      </c>
      <c r="R201" s="15">
        <f>VLOOKUP(Tabela1[[#This Row],[Material]],'R$_ Ferramentas'!A:B,2,0)</f>
        <v>669.02</v>
      </c>
      <c r="S201" s="50" t="s">
        <v>50</v>
      </c>
      <c r="T201" s="50" t="s">
        <v>50</v>
      </c>
      <c r="U201" s="2" t="s">
        <v>536</v>
      </c>
      <c r="V201" s="2">
        <v>199680</v>
      </c>
      <c r="W201" s="49">
        <v>44061</v>
      </c>
      <c r="X201" s="40">
        <f>Tabela1[[#Headers],[01/09/2020]]-Tabela1[[#This Row],[Data NF Cliente]]</f>
        <v>14</v>
      </c>
      <c r="Y201" s="12" t="str">
        <f>_xlfn.IFS(X201&lt;=10,"1. 1 a 10 dias",X201&lt;=20,"2. 11 a 20 dias",X201&lt;=30,"3. 21 a 30 dias",X201&lt;=60,"4. 31 a 60 dias",X201&gt;60,"5.&gt; 60 dias")</f>
        <v>2. 11 a 20 dias</v>
      </c>
      <c r="Z201" s="2" t="s">
        <v>53</v>
      </c>
      <c r="AA201" s="2">
        <v>0</v>
      </c>
      <c r="AB201" s="49"/>
    </row>
    <row r="202" spans="1:28" x14ac:dyDescent="0.2">
      <c r="A202" s="58" t="s">
        <v>159</v>
      </c>
      <c r="B202" s="57" t="s">
        <v>81</v>
      </c>
      <c r="C202" s="42" t="s">
        <v>11</v>
      </c>
      <c r="D202" s="34">
        <v>465669</v>
      </c>
      <c r="E202" s="48">
        <v>508100571339</v>
      </c>
      <c r="F202" s="42" t="s">
        <v>1</v>
      </c>
      <c r="G202" s="42" t="s">
        <v>2</v>
      </c>
      <c r="H202" s="40" t="str">
        <f>IF(OR(' Base Geral '!J202="D - RETURN WITHOUT CONSUMPTION",' Base Geral '!J202="CB - CONSUMED BILLABLE")," SOLICITAÇÃO DE COLETA",IF(J202="X - NOT RECEIVED","CONFIRMAR NÃO RECEBIMENTO DO CSE",IF(OR(' Base Geral '!J202="SEM DESTINAÇÃO",' Base Geral '!J202="V - LEFT ON NOTIFICATION")," DESTINAÇÃO/SOLICITAÇÃO DE COLETA",0)))</f>
        <v xml:space="preserve"> DESTINAÇÃO/SOLICITAÇÃO DE COLETA</v>
      </c>
      <c r="I202" s="49"/>
      <c r="J202" s="2" t="s">
        <v>56</v>
      </c>
      <c r="K202" s="2"/>
      <c r="L202" s="2" t="s">
        <v>6</v>
      </c>
      <c r="M202" s="2"/>
      <c r="N202" s="2" t="s">
        <v>4</v>
      </c>
      <c r="O202" s="2" t="s">
        <v>446</v>
      </c>
      <c r="P202" s="2" t="s">
        <v>133</v>
      </c>
      <c r="Q202" s="2">
        <v>10455329</v>
      </c>
      <c r="R202" s="15">
        <f>VLOOKUP(Tabela1[[#This Row],[Material]],'R$_ Ferramentas'!A:B,2,0)</f>
        <v>28.95</v>
      </c>
      <c r="S202" s="50" t="s">
        <v>50</v>
      </c>
      <c r="T202" s="50" t="s">
        <v>50</v>
      </c>
      <c r="U202" s="2" t="s">
        <v>539</v>
      </c>
      <c r="V202" s="2">
        <v>199696</v>
      </c>
      <c r="W202" s="49">
        <v>44061</v>
      </c>
      <c r="X202" s="40">
        <f>Tabela1[[#Headers],[01/09/2020]]-Tabela1[[#This Row],[Data NF Cliente]]</f>
        <v>14</v>
      </c>
      <c r="Y202" s="12" t="str">
        <f>_xlfn.IFS(X202&lt;=10,"1. 1 a 10 dias",X202&lt;=20,"2. 11 a 20 dias",X202&lt;=30,"3. 21 a 30 dias",X202&lt;=60,"4. 31 a 60 dias",X202&gt;60,"5.&gt; 60 dias")</f>
        <v>2. 11 a 20 dias</v>
      </c>
      <c r="Z202" s="2" t="s">
        <v>53</v>
      </c>
      <c r="AA202" s="2">
        <v>0</v>
      </c>
      <c r="AB202" s="49"/>
    </row>
    <row r="203" spans="1:28" x14ac:dyDescent="0.2">
      <c r="A203" s="58" t="s">
        <v>159</v>
      </c>
      <c r="B203" s="57" t="s">
        <v>81</v>
      </c>
      <c r="C203" s="42" t="s">
        <v>11</v>
      </c>
      <c r="D203" s="34">
        <v>465670</v>
      </c>
      <c r="E203" s="48">
        <v>508100571339</v>
      </c>
      <c r="F203" s="42" t="s">
        <v>1</v>
      </c>
      <c r="G203" s="42" t="s">
        <v>2</v>
      </c>
      <c r="H203" s="40" t="str">
        <f>IF(OR(' Base Geral '!J203="D - RETURN WITHOUT CONSUMPTION",' Base Geral '!J203="CB - CONSUMED BILLABLE")," SOLICITAÇÃO DE COLETA",IF(J203="X - NOT RECEIVED","CONFIRMAR NÃO RECEBIMENTO DO CSE",IF(OR(' Base Geral '!J203="SEM DESTINAÇÃO",' Base Geral '!J203="V - LEFT ON NOTIFICATION")," DESTINAÇÃO/SOLICITAÇÃO DE COLETA",0)))</f>
        <v xml:space="preserve"> DESTINAÇÃO/SOLICITAÇÃO DE COLETA</v>
      </c>
      <c r="I203" s="49"/>
      <c r="J203" s="2" t="s">
        <v>56</v>
      </c>
      <c r="K203" s="2"/>
      <c r="L203" s="2" t="s">
        <v>6</v>
      </c>
      <c r="M203" s="2"/>
      <c r="N203" s="2" t="s">
        <v>4</v>
      </c>
      <c r="O203" s="2" t="s">
        <v>446</v>
      </c>
      <c r="P203" s="2" t="s">
        <v>133</v>
      </c>
      <c r="Q203" s="2">
        <v>10455329</v>
      </c>
      <c r="R203" s="15">
        <f>VLOOKUP(Tabela1[[#This Row],[Material]],'R$_ Ferramentas'!A:B,2,0)</f>
        <v>28.95</v>
      </c>
      <c r="S203" s="50" t="s">
        <v>50</v>
      </c>
      <c r="T203" s="50" t="s">
        <v>50</v>
      </c>
      <c r="U203" s="2" t="s">
        <v>539</v>
      </c>
      <c r="V203" s="2">
        <v>199696</v>
      </c>
      <c r="W203" s="49">
        <v>44061</v>
      </c>
      <c r="X203" s="40">
        <f>Tabela1[[#Headers],[01/09/2020]]-Tabela1[[#This Row],[Data NF Cliente]]</f>
        <v>14</v>
      </c>
      <c r="Y203" s="12" t="str">
        <f>_xlfn.IFS(X203&lt;=10,"1. 1 a 10 dias",X203&lt;=20,"2. 11 a 20 dias",X203&lt;=30,"3. 21 a 30 dias",X203&lt;=60,"4. 31 a 60 dias",X203&gt;60,"5.&gt; 60 dias")</f>
        <v>2. 11 a 20 dias</v>
      </c>
      <c r="Z203" s="2" t="s">
        <v>53</v>
      </c>
      <c r="AA203" s="2">
        <v>0</v>
      </c>
      <c r="AB203" s="49"/>
    </row>
    <row r="204" spans="1:28" x14ac:dyDescent="0.2">
      <c r="A204" s="58" t="s">
        <v>159</v>
      </c>
      <c r="B204" s="57" t="s">
        <v>81</v>
      </c>
      <c r="C204" s="42" t="s">
        <v>11</v>
      </c>
      <c r="D204" s="34">
        <v>465671</v>
      </c>
      <c r="E204" s="48">
        <v>508100571339</v>
      </c>
      <c r="F204" s="42" t="s">
        <v>1</v>
      </c>
      <c r="G204" s="42" t="s">
        <v>2</v>
      </c>
      <c r="H204" s="40" t="str">
        <f>IF(OR(' Base Geral '!J204="D - RETURN WITHOUT CONSUMPTION",' Base Geral '!J204="CB - CONSUMED BILLABLE")," SOLICITAÇÃO DE COLETA",IF(J204="X - NOT RECEIVED","CONFIRMAR NÃO RECEBIMENTO DO CSE",IF(OR(' Base Geral '!J204="SEM DESTINAÇÃO",' Base Geral '!J204="V - LEFT ON NOTIFICATION")," DESTINAÇÃO/SOLICITAÇÃO DE COLETA",0)))</f>
        <v xml:space="preserve"> DESTINAÇÃO/SOLICITAÇÃO DE COLETA</v>
      </c>
      <c r="I204" s="49"/>
      <c r="J204" s="2" t="s">
        <v>56</v>
      </c>
      <c r="K204" s="2"/>
      <c r="L204" s="2" t="s">
        <v>6</v>
      </c>
      <c r="M204" s="2"/>
      <c r="N204" s="2" t="s">
        <v>4</v>
      </c>
      <c r="O204" s="2" t="s">
        <v>446</v>
      </c>
      <c r="P204" s="2" t="s">
        <v>133</v>
      </c>
      <c r="Q204" s="2">
        <v>10455329</v>
      </c>
      <c r="R204" s="15">
        <f>VLOOKUP(Tabela1[[#This Row],[Material]],'R$_ Ferramentas'!A:B,2,0)</f>
        <v>28.95</v>
      </c>
      <c r="S204" s="50" t="s">
        <v>50</v>
      </c>
      <c r="T204" s="50" t="s">
        <v>50</v>
      </c>
      <c r="U204" s="2" t="s">
        <v>539</v>
      </c>
      <c r="V204" s="2">
        <v>199696</v>
      </c>
      <c r="W204" s="49">
        <v>44061</v>
      </c>
      <c r="X204" s="40">
        <f>Tabela1[[#Headers],[01/09/2020]]-Tabela1[[#This Row],[Data NF Cliente]]</f>
        <v>14</v>
      </c>
      <c r="Y204" s="12" t="str">
        <f>_xlfn.IFS(X204&lt;=10,"1. 1 a 10 dias",X204&lt;=20,"2. 11 a 20 dias",X204&lt;=30,"3. 21 a 30 dias",X204&lt;=60,"4. 31 a 60 dias",X204&gt;60,"5.&gt; 60 dias")</f>
        <v>2. 11 a 20 dias</v>
      </c>
      <c r="Z204" s="2" t="s">
        <v>53</v>
      </c>
      <c r="AA204" s="2">
        <v>0</v>
      </c>
      <c r="AB204" s="49"/>
    </row>
    <row r="205" spans="1:28" x14ac:dyDescent="0.2">
      <c r="A205" s="58" t="s">
        <v>159</v>
      </c>
      <c r="B205" s="57" t="s">
        <v>81</v>
      </c>
      <c r="C205" s="42" t="s">
        <v>11</v>
      </c>
      <c r="D205" s="34">
        <v>465672</v>
      </c>
      <c r="E205" s="48">
        <v>508100571339</v>
      </c>
      <c r="F205" s="42" t="s">
        <v>1</v>
      </c>
      <c r="G205" s="42" t="s">
        <v>2</v>
      </c>
      <c r="H205" s="40" t="str">
        <f>IF(OR(' Base Geral '!J205="D - RETURN WITHOUT CONSUMPTION",' Base Geral '!J205="CB - CONSUMED BILLABLE")," SOLICITAÇÃO DE COLETA",IF(J205="X - NOT RECEIVED","CONFIRMAR NÃO RECEBIMENTO DO CSE",IF(OR(' Base Geral '!J205="SEM DESTINAÇÃO",' Base Geral '!J205="V - LEFT ON NOTIFICATION")," DESTINAÇÃO/SOLICITAÇÃO DE COLETA",0)))</f>
        <v xml:space="preserve"> DESTINAÇÃO/SOLICITAÇÃO DE COLETA</v>
      </c>
      <c r="I205" s="49"/>
      <c r="J205" s="2" t="s">
        <v>56</v>
      </c>
      <c r="K205" s="2"/>
      <c r="L205" s="2" t="s">
        <v>6</v>
      </c>
      <c r="M205" s="2"/>
      <c r="N205" s="2" t="s">
        <v>4</v>
      </c>
      <c r="O205" s="2" t="s">
        <v>446</v>
      </c>
      <c r="P205" s="2" t="s">
        <v>133</v>
      </c>
      <c r="Q205" s="2">
        <v>10455329</v>
      </c>
      <c r="R205" s="15">
        <f>VLOOKUP(Tabela1[[#This Row],[Material]],'R$_ Ferramentas'!A:B,2,0)</f>
        <v>28.95</v>
      </c>
      <c r="S205" s="50" t="s">
        <v>50</v>
      </c>
      <c r="T205" s="50" t="s">
        <v>50</v>
      </c>
      <c r="U205" s="2" t="s">
        <v>539</v>
      </c>
      <c r="V205" s="2">
        <v>199696</v>
      </c>
      <c r="W205" s="49">
        <v>44061</v>
      </c>
      <c r="X205" s="40">
        <f>Tabela1[[#Headers],[01/09/2020]]-Tabela1[[#This Row],[Data NF Cliente]]</f>
        <v>14</v>
      </c>
      <c r="Y205" s="12" t="str">
        <f>_xlfn.IFS(X205&lt;=10,"1. 1 a 10 dias",X205&lt;=20,"2. 11 a 20 dias",X205&lt;=30,"3. 21 a 30 dias",X205&lt;=60,"4. 31 a 60 dias",X205&gt;60,"5.&gt; 60 dias")</f>
        <v>2. 11 a 20 dias</v>
      </c>
      <c r="Z205" s="2" t="s">
        <v>53</v>
      </c>
      <c r="AA205" s="2">
        <v>0</v>
      </c>
      <c r="AB205" s="49"/>
    </row>
    <row r="206" spans="1:28" x14ac:dyDescent="0.2">
      <c r="A206" s="58" t="s">
        <v>159</v>
      </c>
      <c r="B206" s="57" t="s">
        <v>81</v>
      </c>
      <c r="C206" s="42" t="s">
        <v>11</v>
      </c>
      <c r="D206" s="34">
        <v>465673</v>
      </c>
      <c r="E206" s="48">
        <v>508100571339</v>
      </c>
      <c r="F206" s="42" t="s">
        <v>1</v>
      </c>
      <c r="G206" s="42" t="s">
        <v>2</v>
      </c>
      <c r="H206" s="40" t="str">
        <f>IF(OR(' Base Geral '!J206="D - RETURN WITHOUT CONSUMPTION",' Base Geral '!J206="CB - CONSUMED BILLABLE")," SOLICITAÇÃO DE COLETA",IF(J206="X - NOT RECEIVED","CONFIRMAR NÃO RECEBIMENTO DO CSE",IF(OR(' Base Geral '!J206="SEM DESTINAÇÃO",' Base Geral '!J206="V - LEFT ON NOTIFICATION")," DESTINAÇÃO/SOLICITAÇÃO DE COLETA",0)))</f>
        <v xml:space="preserve"> DESTINAÇÃO/SOLICITAÇÃO DE COLETA</v>
      </c>
      <c r="I206" s="49"/>
      <c r="J206" s="2" t="s">
        <v>56</v>
      </c>
      <c r="K206" s="2"/>
      <c r="L206" s="2" t="s">
        <v>6</v>
      </c>
      <c r="M206" s="2"/>
      <c r="N206" s="2" t="s">
        <v>4</v>
      </c>
      <c r="O206" s="2" t="s">
        <v>446</v>
      </c>
      <c r="P206" s="2" t="s">
        <v>133</v>
      </c>
      <c r="Q206" s="2">
        <v>10455329</v>
      </c>
      <c r="R206" s="15">
        <f>VLOOKUP(Tabela1[[#This Row],[Material]],'R$_ Ferramentas'!A:B,2,0)</f>
        <v>28.95</v>
      </c>
      <c r="S206" s="50" t="s">
        <v>50</v>
      </c>
      <c r="T206" s="50" t="s">
        <v>50</v>
      </c>
      <c r="U206" s="2" t="s">
        <v>539</v>
      </c>
      <c r="V206" s="2">
        <v>199696</v>
      </c>
      <c r="W206" s="49">
        <v>44061</v>
      </c>
      <c r="X206" s="40">
        <f>Tabela1[[#Headers],[01/09/2020]]-Tabela1[[#This Row],[Data NF Cliente]]</f>
        <v>14</v>
      </c>
      <c r="Y206" s="12" t="str">
        <f>_xlfn.IFS(X206&lt;=10,"1. 1 a 10 dias",X206&lt;=20,"2. 11 a 20 dias",X206&lt;=30,"3. 21 a 30 dias",X206&lt;=60,"4. 31 a 60 dias",X206&gt;60,"5.&gt; 60 dias")</f>
        <v>2. 11 a 20 dias</v>
      </c>
      <c r="Z206" s="2" t="s">
        <v>53</v>
      </c>
      <c r="AA206" s="2">
        <v>0</v>
      </c>
      <c r="AB206" s="49"/>
    </row>
    <row r="207" spans="1:28" x14ac:dyDescent="0.2">
      <c r="A207" s="58" t="s">
        <v>159</v>
      </c>
      <c r="B207" s="57" t="s">
        <v>81</v>
      </c>
      <c r="C207" s="42" t="s">
        <v>11</v>
      </c>
      <c r="D207" s="34">
        <v>465674</v>
      </c>
      <c r="E207" s="48">
        <v>508100571339</v>
      </c>
      <c r="F207" s="42" t="s">
        <v>1</v>
      </c>
      <c r="G207" s="42" t="s">
        <v>2</v>
      </c>
      <c r="H207" s="40" t="str">
        <f>IF(OR(' Base Geral '!J207="D - RETURN WITHOUT CONSUMPTION",' Base Geral '!J207="CB - CONSUMED BILLABLE")," SOLICITAÇÃO DE COLETA",IF(J207="X - NOT RECEIVED","CONFIRMAR NÃO RECEBIMENTO DO CSE",IF(OR(' Base Geral '!J207="SEM DESTINAÇÃO",' Base Geral '!J207="V - LEFT ON NOTIFICATION")," DESTINAÇÃO/SOLICITAÇÃO DE COLETA",0)))</f>
        <v xml:space="preserve"> DESTINAÇÃO/SOLICITAÇÃO DE COLETA</v>
      </c>
      <c r="I207" s="49"/>
      <c r="J207" s="2" t="s">
        <v>56</v>
      </c>
      <c r="K207" s="2"/>
      <c r="L207" s="2" t="s">
        <v>6</v>
      </c>
      <c r="M207" s="2"/>
      <c r="N207" s="2" t="s">
        <v>4</v>
      </c>
      <c r="O207" s="2" t="s">
        <v>446</v>
      </c>
      <c r="P207" s="2" t="s">
        <v>133</v>
      </c>
      <c r="Q207" s="2">
        <v>10455329</v>
      </c>
      <c r="R207" s="15">
        <f>VLOOKUP(Tabela1[[#This Row],[Material]],'R$_ Ferramentas'!A:B,2,0)</f>
        <v>28.95</v>
      </c>
      <c r="S207" s="50" t="s">
        <v>50</v>
      </c>
      <c r="T207" s="50" t="s">
        <v>50</v>
      </c>
      <c r="U207" s="2" t="s">
        <v>539</v>
      </c>
      <c r="V207" s="2">
        <v>199696</v>
      </c>
      <c r="W207" s="49">
        <v>44061</v>
      </c>
      <c r="X207" s="40">
        <f>Tabela1[[#Headers],[01/09/2020]]-Tabela1[[#This Row],[Data NF Cliente]]</f>
        <v>14</v>
      </c>
      <c r="Y207" s="12" t="str">
        <f>_xlfn.IFS(X207&lt;=10,"1. 1 a 10 dias",X207&lt;=20,"2. 11 a 20 dias",X207&lt;=30,"3. 21 a 30 dias",X207&lt;=60,"4. 31 a 60 dias",X207&gt;60,"5.&gt; 60 dias")</f>
        <v>2. 11 a 20 dias</v>
      </c>
      <c r="Z207" s="2" t="s">
        <v>53</v>
      </c>
      <c r="AA207" s="2">
        <v>0</v>
      </c>
      <c r="AB207" s="49"/>
    </row>
    <row r="208" spans="1:28" x14ac:dyDescent="0.2">
      <c r="A208" s="42" t="s">
        <v>14</v>
      </c>
      <c r="B208" s="57" t="s">
        <v>82</v>
      </c>
      <c r="C208" s="42" t="s">
        <v>14</v>
      </c>
      <c r="D208" s="34">
        <v>465695</v>
      </c>
      <c r="E208" s="48">
        <v>508100563979</v>
      </c>
      <c r="F208" s="42" t="s">
        <v>1</v>
      </c>
      <c r="G208" s="42" t="s">
        <v>2</v>
      </c>
      <c r="H208" s="40" t="str">
        <f>IF(OR(' Base Geral '!J208="D - RETURN WITHOUT CONSUMPTION",' Base Geral '!J208="CB - CONSUMED BILLABLE")," SOLICITAÇÃO DE COLETA",IF(J208="X - NOT RECEIVED","CONFIRMAR NÃO RECEBIMENTO DO CSE",IF(OR(' Base Geral '!J208="SEM DESTINAÇÃO",' Base Geral '!J208="V - LEFT ON NOTIFICATION")," DESTINAÇÃO/SOLICITAÇÃO DE COLETA",0)))</f>
        <v xml:space="preserve"> SOLICITAÇÃO DE COLETA</v>
      </c>
      <c r="I208" s="49">
        <v>44062</v>
      </c>
      <c r="J208" s="2" t="s">
        <v>12</v>
      </c>
      <c r="K208" s="2"/>
      <c r="L208" s="2" t="s">
        <v>3</v>
      </c>
      <c r="M208" s="2"/>
      <c r="N208" s="2" t="s">
        <v>4</v>
      </c>
      <c r="O208" s="2" t="s">
        <v>449</v>
      </c>
      <c r="P208" s="2" t="s">
        <v>94</v>
      </c>
      <c r="Q208" s="2">
        <v>11014330</v>
      </c>
      <c r="R208" s="15">
        <f>VLOOKUP(Tabela1[[#This Row],[Material]],'R$_ Ferramentas'!A:B,2,0)</f>
        <v>4504.8999999999996</v>
      </c>
      <c r="S208" s="50" t="s">
        <v>50</v>
      </c>
      <c r="T208" s="50" t="s">
        <v>85</v>
      </c>
      <c r="U208" s="2" t="s">
        <v>872</v>
      </c>
      <c r="V208" s="2">
        <v>199751</v>
      </c>
      <c r="W208" s="49">
        <v>44061</v>
      </c>
      <c r="X208" s="40">
        <f>Tabela1[[#Headers],[01/09/2020]]-Tabela1[[#This Row],[Data NF Cliente]]</f>
        <v>14</v>
      </c>
      <c r="Y208" s="12" t="str">
        <f>_xlfn.IFS(X208&lt;=10,"1. 1 a 10 dias",X208&lt;=20,"2. 11 a 20 dias",X208&lt;=30,"3. 21 a 30 dias",X208&lt;=60,"4. 31 a 60 dias",X208&gt;60,"5.&gt; 60 dias")</f>
        <v>2. 11 a 20 dias</v>
      </c>
      <c r="Z208" s="2">
        <v>4615407</v>
      </c>
      <c r="AA208" s="2">
        <v>132126</v>
      </c>
      <c r="AB208" s="49">
        <v>44063</v>
      </c>
    </row>
    <row r="209" spans="1:28" x14ac:dyDescent="0.2">
      <c r="A209" s="42" t="s">
        <v>14</v>
      </c>
      <c r="B209" s="57" t="s">
        <v>82</v>
      </c>
      <c r="C209" s="42" t="s">
        <v>14</v>
      </c>
      <c r="D209" s="34">
        <v>465696</v>
      </c>
      <c r="E209" s="48">
        <v>508100563979</v>
      </c>
      <c r="F209" s="42" t="s">
        <v>1</v>
      </c>
      <c r="G209" s="42" t="s">
        <v>2</v>
      </c>
      <c r="H209" s="40" t="str">
        <f>IF(OR(' Base Geral '!J209="D - RETURN WITHOUT CONSUMPTION",' Base Geral '!J209="CB - CONSUMED BILLABLE")," SOLICITAÇÃO DE COLETA",IF(J209="X - NOT RECEIVED","CONFIRMAR NÃO RECEBIMENTO DO CSE",IF(OR(' Base Geral '!J209="SEM DESTINAÇÃO",' Base Geral '!J209="V - LEFT ON NOTIFICATION")," DESTINAÇÃO/SOLICITAÇÃO DE COLETA",0)))</f>
        <v xml:space="preserve"> SOLICITAÇÃO DE COLETA</v>
      </c>
      <c r="I209" s="49">
        <v>44062</v>
      </c>
      <c r="J209" s="2" t="s">
        <v>12</v>
      </c>
      <c r="K209" s="2"/>
      <c r="L209" s="2" t="s">
        <v>3</v>
      </c>
      <c r="M209" s="2"/>
      <c r="N209" s="2" t="s">
        <v>4</v>
      </c>
      <c r="O209" s="2" t="s">
        <v>449</v>
      </c>
      <c r="P209" s="2" t="s">
        <v>94</v>
      </c>
      <c r="Q209" s="2">
        <v>10787361</v>
      </c>
      <c r="R209" s="15">
        <f>VLOOKUP(Tabela1[[#This Row],[Material]],'R$_ Ferramentas'!A:B,2,0)</f>
        <v>2769.33</v>
      </c>
      <c r="S209" s="50" t="s">
        <v>50</v>
      </c>
      <c r="T209" s="50" t="s">
        <v>85</v>
      </c>
      <c r="U209" s="2" t="s">
        <v>540</v>
      </c>
      <c r="V209" s="2">
        <v>199751</v>
      </c>
      <c r="W209" s="49">
        <v>44061</v>
      </c>
      <c r="X209" s="40">
        <f>Tabela1[[#Headers],[01/09/2020]]-Tabela1[[#This Row],[Data NF Cliente]]</f>
        <v>14</v>
      </c>
      <c r="Y209" s="12" t="str">
        <f>_xlfn.IFS(X209&lt;=10,"1. 1 a 10 dias",X209&lt;=20,"2. 11 a 20 dias",X209&lt;=30,"3. 21 a 30 dias",X209&lt;=60,"4. 31 a 60 dias",X209&gt;60,"5.&gt; 60 dias")</f>
        <v>2. 11 a 20 dias</v>
      </c>
      <c r="Z209" s="2" t="s">
        <v>609</v>
      </c>
      <c r="AA209" s="2">
        <v>132126</v>
      </c>
      <c r="AB209" s="49">
        <v>44063</v>
      </c>
    </row>
    <row r="210" spans="1:28" x14ac:dyDescent="0.2">
      <c r="A210" s="42" t="s">
        <v>0</v>
      </c>
      <c r="B210" s="57" t="s">
        <v>82</v>
      </c>
      <c r="C210" s="42" t="s">
        <v>0</v>
      </c>
      <c r="D210" s="34">
        <v>433315</v>
      </c>
      <c r="E210" s="48">
        <v>508100528988</v>
      </c>
      <c r="F210" s="42" t="s">
        <v>8</v>
      </c>
      <c r="G210" s="42" t="s">
        <v>9</v>
      </c>
      <c r="H210" s="40" t="str">
        <f>IF(OR(' Base Geral '!J210="D - RETURN WITHOUT CONSUMPTION",' Base Geral '!J210="CB - CONSUMED BILLABLE")," SOLICITAÇÃO DE COLETA",IF(J210="X - NOT RECEIVED","CONFIRMAR NÃO RECEBIMENTO DO CSE",IF(OR(' Base Geral '!J210="SEM DESTINAÇÃO",' Base Geral '!J210="V - LEFT ON NOTIFICATION")," DESTINAÇÃO/SOLICITAÇÃO DE COLETA",0)))</f>
        <v xml:space="preserve"> DESTINAÇÃO/SOLICITAÇÃO DE COLETA</v>
      </c>
      <c r="I210" s="49"/>
      <c r="J210" s="2" t="s">
        <v>56</v>
      </c>
      <c r="K210" s="2" t="s">
        <v>50</v>
      </c>
      <c r="L210" s="2" t="s">
        <v>6</v>
      </c>
      <c r="M210" s="2"/>
      <c r="N210" s="2"/>
      <c r="O210" s="2" t="s">
        <v>409</v>
      </c>
      <c r="P210" s="2" t="s">
        <v>410</v>
      </c>
      <c r="Q210" s="2">
        <v>10092058</v>
      </c>
      <c r="R210" s="15">
        <f>VLOOKUP(Tabela1[[#This Row],[Material]],'R$_ Ferramentas'!A:B,2,0)</f>
        <v>55.16</v>
      </c>
      <c r="S210" s="50" t="s">
        <v>50</v>
      </c>
      <c r="T210" s="50" t="s">
        <v>50</v>
      </c>
      <c r="U210" s="2" t="s">
        <v>733</v>
      </c>
      <c r="V210" s="2">
        <v>94380</v>
      </c>
      <c r="W210" s="49">
        <v>44062</v>
      </c>
      <c r="X210" s="40">
        <f>Tabela1[[#Headers],[01/09/2020]]-Tabela1[[#This Row],[Data NF Cliente]]</f>
        <v>13</v>
      </c>
      <c r="Y210" s="12" t="str">
        <f>_xlfn.IFS(X210&lt;=10,"1. 1 a 10 dias",X210&lt;=20,"2. 11 a 20 dias",X210&lt;=30,"3. 21 a 30 dias",X210&lt;=60,"4. 31 a 60 dias",X210&gt;60,"5.&gt; 60 dias")</f>
        <v>2. 11 a 20 dias</v>
      </c>
      <c r="Z210" s="2" t="s">
        <v>5</v>
      </c>
      <c r="AA210" s="2">
        <v>0</v>
      </c>
      <c r="AB210" s="49"/>
    </row>
    <row r="211" spans="1:28" x14ac:dyDescent="0.2">
      <c r="A211" s="42" t="s">
        <v>0</v>
      </c>
      <c r="B211" s="57" t="s">
        <v>82</v>
      </c>
      <c r="C211" s="42" t="s">
        <v>0</v>
      </c>
      <c r="D211" s="34">
        <v>440102</v>
      </c>
      <c r="E211" s="48">
        <v>508100536557</v>
      </c>
      <c r="F211" s="42" t="s">
        <v>8</v>
      </c>
      <c r="G211" s="42" t="s">
        <v>9</v>
      </c>
      <c r="H211" s="40" t="str">
        <f>IF(OR(' Base Geral '!J211="D - RETURN WITHOUT CONSUMPTION",' Base Geral '!J211="CB - CONSUMED BILLABLE")," SOLICITAÇÃO DE COLETA",IF(J211="X - NOT RECEIVED","CONFIRMAR NÃO RECEBIMENTO DO CSE",IF(OR(' Base Geral '!J211="SEM DESTINAÇÃO",' Base Geral '!J211="V - LEFT ON NOTIFICATION")," DESTINAÇÃO/SOLICITAÇÃO DE COLETA",0)))</f>
        <v xml:space="preserve"> DESTINAÇÃO/SOLICITAÇÃO DE COLETA</v>
      </c>
      <c r="I211" s="49"/>
      <c r="J211" s="2" t="s">
        <v>56</v>
      </c>
      <c r="K211" s="2" t="s">
        <v>50</v>
      </c>
      <c r="L211" s="2" t="s">
        <v>6</v>
      </c>
      <c r="M211" s="2"/>
      <c r="N211" s="2"/>
      <c r="O211" s="2" t="s">
        <v>408</v>
      </c>
      <c r="P211" s="2" t="s">
        <v>635</v>
      </c>
      <c r="Q211" s="2">
        <v>10397781</v>
      </c>
      <c r="R211" s="15">
        <f>VLOOKUP(Tabela1[[#This Row],[Material]],'R$_ Ferramentas'!A:B,2,0)</f>
        <v>927.51</v>
      </c>
      <c r="S211" s="50" t="s">
        <v>50</v>
      </c>
      <c r="T211" s="50" t="s">
        <v>50</v>
      </c>
      <c r="U211" s="2" t="s">
        <v>739</v>
      </c>
      <c r="V211" s="2">
        <v>94377</v>
      </c>
      <c r="W211" s="49">
        <v>44062</v>
      </c>
      <c r="X211" s="40">
        <f>Tabela1[[#Headers],[01/09/2020]]-Tabela1[[#This Row],[Data NF Cliente]]</f>
        <v>13</v>
      </c>
      <c r="Y211" s="12" t="str">
        <f>_xlfn.IFS(X211&lt;=10,"1. 1 a 10 dias",X211&lt;=20,"2. 11 a 20 dias",X211&lt;=30,"3. 21 a 30 dias",X211&lt;=60,"4. 31 a 60 dias",X211&gt;60,"5.&gt; 60 dias")</f>
        <v>2. 11 a 20 dias</v>
      </c>
      <c r="Z211" s="2" t="s">
        <v>5</v>
      </c>
      <c r="AA211" s="2">
        <v>0</v>
      </c>
      <c r="AB211" s="49"/>
    </row>
    <row r="212" spans="1:28" x14ac:dyDescent="0.2">
      <c r="A212" s="42" t="s">
        <v>7</v>
      </c>
      <c r="B212" s="57" t="s">
        <v>82</v>
      </c>
      <c r="C212" s="42" t="s">
        <v>7</v>
      </c>
      <c r="D212" s="34">
        <v>442069</v>
      </c>
      <c r="E212" s="48">
        <v>508100538067</v>
      </c>
      <c r="F212" s="42" t="s">
        <v>1</v>
      </c>
      <c r="G212" s="42" t="s">
        <v>2</v>
      </c>
      <c r="H212" s="40" t="str">
        <f>IF(OR(' Base Geral '!J212="D - RETURN WITHOUT CONSUMPTION",' Base Geral '!J212="CB - CONSUMED BILLABLE")," SOLICITAÇÃO DE COLETA",IF(J212="X - NOT RECEIVED","CONFIRMAR NÃO RECEBIMENTO DO CSE",IF(OR(' Base Geral '!J212="SEM DESTINAÇÃO",' Base Geral '!J212="V - LEFT ON NOTIFICATION")," DESTINAÇÃO/SOLICITAÇÃO DE COLETA",0)))</f>
        <v xml:space="preserve"> DESTINAÇÃO/SOLICITAÇÃO DE COLETA</v>
      </c>
      <c r="I212" s="49"/>
      <c r="J212" s="2" t="s">
        <v>56</v>
      </c>
      <c r="K212" s="2" t="s">
        <v>50</v>
      </c>
      <c r="L212" s="2" t="s">
        <v>6</v>
      </c>
      <c r="M212" s="2"/>
      <c r="N212" s="2" t="s">
        <v>4</v>
      </c>
      <c r="O212" s="2" t="s">
        <v>458</v>
      </c>
      <c r="P212" s="2" t="s">
        <v>343</v>
      </c>
      <c r="Q212" s="2">
        <v>4694881</v>
      </c>
      <c r="R212" s="15">
        <f>VLOOKUP(Tabela1[[#This Row],[Material]],'R$_ Ferramentas'!A:B,2,0)</f>
        <v>50.37</v>
      </c>
      <c r="S212" s="50" t="s">
        <v>50</v>
      </c>
      <c r="T212" s="50" t="s">
        <v>50</v>
      </c>
      <c r="U212" s="2" t="s">
        <v>743</v>
      </c>
      <c r="V212" s="2">
        <v>199844</v>
      </c>
      <c r="W212" s="49">
        <v>44062</v>
      </c>
      <c r="X212" s="40">
        <f>Tabela1[[#Headers],[01/09/2020]]-Tabela1[[#This Row],[Data NF Cliente]]</f>
        <v>13</v>
      </c>
      <c r="Y212" s="12" t="str">
        <f>_xlfn.IFS(X212&lt;=10,"1. 1 a 10 dias",X212&lt;=20,"2. 11 a 20 dias",X212&lt;=30,"3. 21 a 30 dias",X212&lt;=60,"4. 31 a 60 dias",X212&gt;60,"5.&gt; 60 dias")</f>
        <v>2. 11 a 20 dias</v>
      </c>
      <c r="Z212" s="2" t="s">
        <v>53</v>
      </c>
      <c r="AA212" s="2">
        <v>0</v>
      </c>
      <c r="AB212" s="49"/>
    </row>
    <row r="213" spans="1:28" x14ac:dyDescent="0.2">
      <c r="A213" s="42" t="s">
        <v>7</v>
      </c>
      <c r="B213" s="57" t="s">
        <v>82</v>
      </c>
      <c r="C213" s="42" t="s">
        <v>7</v>
      </c>
      <c r="D213" s="34">
        <v>442070</v>
      </c>
      <c r="E213" s="48">
        <v>508100538067</v>
      </c>
      <c r="F213" s="42" t="s">
        <v>1</v>
      </c>
      <c r="G213" s="42" t="s">
        <v>2</v>
      </c>
      <c r="H213" s="40" t="str">
        <f>IF(OR(' Base Geral '!J213="D - RETURN WITHOUT CONSUMPTION",' Base Geral '!J213="CB - CONSUMED BILLABLE")," SOLICITAÇÃO DE COLETA",IF(J213="X - NOT RECEIVED","CONFIRMAR NÃO RECEBIMENTO DO CSE",IF(OR(' Base Geral '!J213="SEM DESTINAÇÃO",' Base Geral '!J213="V - LEFT ON NOTIFICATION")," DESTINAÇÃO/SOLICITAÇÃO DE COLETA",0)))</f>
        <v xml:space="preserve"> DESTINAÇÃO/SOLICITAÇÃO DE COLETA</v>
      </c>
      <c r="I213" s="49"/>
      <c r="J213" s="2" t="s">
        <v>56</v>
      </c>
      <c r="K213" s="2"/>
      <c r="L213" s="2" t="s">
        <v>3</v>
      </c>
      <c r="M213" s="2"/>
      <c r="N213" s="2" t="s">
        <v>4</v>
      </c>
      <c r="O213" s="2" t="s">
        <v>458</v>
      </c>
      <c r="P213" s="2" t="s">
        <v>343</v>
      </c>
      <c r="Q213" s="2">
        <v>7391886</v>
      </c>
      <c r="R213" s="15">
        <f>VLOOKUP(Tabela1[[#This Row],[Material]],'R$_ Ferramentas'!A:B,2,0)</f>
        <v>5788.49</v>
      </c>
      <c r="S213" s="50" t="s">
        <v>50</v>
      </c>
      <c r="T213" s="50" t="s">
        <v>85</v>
      </c>
      <c r="U213" s="2" t="s">
        <v>357</v>
      </c>
      <c r="V213" s="2">
        <v>199844</v>
      </c>
      <c r="W213" s="49">
        <v>44062</v>
      </c>
      <c r="X213" s="40">
        <f>Tabela1[[#Headers],[01/09/2020]]-Tabela1[[#This Row],[Data NF Cliente]]</f>
        <v>13</v>
      </c>
      <c r="Y213" s="12" t="str">
        <f>_xlfn.IFS(X213&lt;=10,"1. 1 a 10 dias",X213&lt;=20,"2. 11 a 20 dias",X213&lt;=30,"3. 21 a 30 dias",X213&lt;=60,"4. 31 a 60 dias",X213&gt;60,"5.&gt; 60 dias")</f>
        <v>2. 11 a 20 dias</v>
      </c>
      <c r="Z213" s="2" t="s">
        <v>613</v>
      </c>
      <c r="AA213" s="2">
        <v>0</v>
      </c>
      <c r="AB213" s="49"/>
    </row>
    <row r="214" spans="1:28" x14ac:dyDescent="0.2">
      <c r="A214" s="42" t="s">
        <v>7</v>
      </c>
      <c r="B214" s="57" t="s">
        <v>82</v>
      </c>
      <c r="C214" s="42" t="s">
        <v>7</v>
      </c>
      <c r="D214" s="34">
        <v>442071</v>
      </c>
      <c r="E214" s="48">
        <v>508100538067</v>
      </c>
      <c r="F214" s="42" t="s">
        <v>1</v>
      </c>
      <c r="G214" s="42" t="s">
        <v>2</v>
      </c>
      <c r="H214" s="40" t="str">
        <f>IF(OR(' Base Geral '!J214="D - RETURN WITHOUT CONSUMPTION",' Base Geral '!J214="CB - CONSUMED BILLABLE")," SOLICITAÇÃO DE COLETA",IF(J214="X - NOT RECEIVED","CONFIRMAR NÃO RECEBIMENTO DO CSE",IF(OR(' Base Geral '!J214="SEM DESTINAÇÃO",' Base Geral '!J214="V - LEFT ON NOTIFICATION")," DESTINAÇÃO/SOLICITAÇÃO DE COLETA",0)))</f>
        <v xml:space="preserve"> DESTINAÇÃO/SOLICITAÇÃO DE COLETA</v>
      </c>
      <c r="I214" s="49"/>
      <c r="J214" s="2" t="s">
        <v>56</v>
      </c>
      <c r="K214" s="2"/>
      <c r="L214" s="2" t="s">
        <v>6</v>
      </c>
      <c r="M214" s="2"/>
      <c r="N214" s="2" t="s">
        <v>4</v>
      </c>
      <c r="O214" s="2" t="s">
        <v>458</v>
      </c>
      <c r="P214" s="2" t="s">
        <v>343</v>
      </c>
      <c r="Q214" s="2">
        <v>10131500</v>
      </c>
      <c r="R214" s="15">
        <f>VLOOKUP(Tabela1[[#This Row],[Material]],'R$_ Ferramentas'!A:B,2,0)</f>
        <v>4262.3500000000004</v>
      </c>
      <c r="S214" s="50" t="s">
        <v>50</v>
      </c>
      <c r="T214" s="50" t="s">
        <v>50</v>
      </c>
      <c r="U214" s="2" t="s">
        <v>365</v>
      </c>
      <c r="V214" s="2">
        <v>199844</v>
      </c>
      <c r="W214" s="49">
        <v>44062</v>
      </c>
      <c r="X214" s="40">
        <f>Tabela1[[#Headers],[01/09/2020]]-Tabela1[[#This Row],[Data NF Cliente]]</f>
        <v>13</v>
      </c>
      <c r="Y214" s="12" t="str">
        <f>_xlfn.IFS(X214&lt;=10,"1. 1 a 10 dias",X214&lt;=20,"2. 11 a 20 dias",X214&lt;=30,"3. 21 a 30 dias",X214&lt;=60,"4. 31 a 60 dias",X214&gt;60,"5.&gt; 60 dias")</f>
        <v>2. 11 a 20 dias</v>
      </c>
      <c r="Z214" s="2">
        <v>5365</v>
      </c>
      <c r="AA214" s="2">
        <v>0</v>
      </c>
      <c r="AB214" s="49"/>
    </row>
    <row r="215" spans="1:28" x14ac:dyDescent="0.2">
      <c r="A215" s="58" t="s">
        <v>159</v>
      </c>
      <c r="B215" s="57" t="s">
        <v>81</v>
      </c>
      <c r="C215" s="42" t="s">
        <v>11</v>
      </c>
      <c r="D215" s="34">
        <v>456467</v>
      </c>
      <c r="E215" s="48">
        <v>508100558071</v>
      </c>
      <c r="F215" s="42" t="s">
        <v>1</v>
      </c>
      <c r="G215" s="42" t="s">
        <v>2</v>
      </c>
      <c r="H215" s="40" t="str">
        <f>IF(OR(' Base Geral '!J215="D - RETURN WITHOUT CONSUMPTION",' Base Geral '!J215="CB - CONSUMED BILLABLE")," SOLICITAÇÃO DE COLETA",IF(J215="X - NOT RECEIVED","CONFIRMAR NÃO RECEBIMENTO DO CSE",IF(OR(' Base Geral '!J215="SEM DESTINAÇÃO",' Base Geral '!J215="V - LEFT ON NOTIFICATION")," DESTINAÇÃO/SOLICITAÇÃO DE COLETA",0)))</f>
        <v xml:space="preserve"> DESTINAÇÃO/SOLICITAÇÃO DE COLETA</v>
      </c>
      <c r="I215" s="49"/>
      <c r="J215" s="2" t="s">
        <v>56</v>
      </c>
      <c r="K215" s="2" t="s">
        <v>50</v>
      </c>
      <c r="L215" s="2" t="s">
        <v>6</v>
      </c>
      <c r="M215" s="2"/>
      <c r="N215" s="2" t="s">
        <v>4</v>
      </c>
      <c r="O215" s="2" t="s">
        <v>24</v>
      </c>
      <c r="P215" s="2" t="s">
        <v>405</v>
      </c>
      <c r="Q215" s="2">
        <v>10716999</v>
      </c>
      <c r="R215" s="15">
        <f>VLOOKUP(Tabela1[[#This Row],[Material]],'R$_ Ferramentas'!A:B,2,0)</f>
        <v>3224.32</v>
      </c>
      <c r="S215" s="50" t="s">
        <v>50</v>
      </c>
      <c r="T215" s="50" t="s">
        <v>50</v>
      </c>
      <c r="U215" s="2" t="s">
        <v>549</v>
      </c>
      <c r="V215" s="2">
        <v>199812</v>
      </c>
      <c r="W215" s="49">
        <v>44062</v>
      </c>
      <c r="X215" s="40">
        <f>Tabela1[[#Headers],[01/09/2020]]-Tabela1[[#This Row],[Data NF Cliente]]</f>
        <v>13</v>
      </c>
      <c r="Y215" s="12" t="str">
        <f>_xlfn.IFS(X215&lt;=10,"1. 1 a 10 dias",X215&lt;=20,"2. 11 a 20 dias",X215&lt;=30,"3. 21 a 30 dias",X215&lt;=60,"4. 31 a 60 dias",X215&gt;60,"5.&gt; 60 dias")</f>
        <v>2. 11 a 20 dias</v>
      </c>
      <c r="Z215" s="2" t="s">
        <v>53</v>
      </c>
      <c r="AA215" s="2">
        <v>0</v>
      </c>
      <c r="AB215" s="49"/>
    </row>
    <row r="216" spans="1:28" x14ac:dyDescent="0.2">
      <c r="A216" s="42" t="s">
        <v>11</v>
      </c>
      <c r="B216" s="57" t="s">
        <v>82</v>
      </c>
      <c r="C216" s="42" t="s">
        <v>11</v>
      </c>
      <c r="D216" s="34">
        <v>458919</v>
      </c>
      <c r="E216" s="48">
        <v>508100562271</v>
      </c>
      <c r="F216" s="42" t="s">
        <v>1</v>
      </c>
      <c r="G216" s="42" t="s">
        <v>2</v>
      </c>
      <c r="H216" s="40" t="str">
        <f>IF(OR(' Base Geral '!J216="D - RETURN WITHOUT CONSUMPTION",' Base Geral '!J216="CB - CONSUMED BILLABLE")," SOLICITAÇÃO DE COLETA",IF(J216="X - NOT RECEIVED","CONFIRMAR NÃO RECEBIMENTO DO CSE",IF(OR(' Base Geral '!J216="SEM DESTINAÇÃO",' Base Geral '!J216="V - LEFT ON NOTIFICATION")," DESTINAÇÃO/SOLICITAÇÃO DE COLETA",0)))</f>
        <v xml:space="preserve"> DESTINAÇÃO/SOLICITAÇÃO DE COLETA</v>
      </c>
      <c r="I216" s="49"/>
      <c r="J216" s="2" t="s">
        <v>56</v>
      </c>
      <c r="K216" s="2" t="s">
        <v>10</v>
      </c>
      <c r="L216" s="2" t="s">
        <v>3</v>
      </c>
      <c r="M216" s="2"/>
      <c r="N216" s="2" t="s">
        <v>4</v>
      </c>
      <c r="O216" s="2" t="s">
        <v>451</v>
      </c>
      <c r="P216" s="2" t="s">
        <v>130</v>
      </c>
      <c r="Q216" s="2">
        <v>10131496</v>
      </c>
      <c r="R216" s="15">
        <f>VLOOKUP(Tabela1[[#This Row],[Material]],'R$_ Ferramentas'!A:B,2,0)</f>
        <v>7464.65</v>
      </c>
      <c r="S216" s="50" t="s">
        <v>50</v>
      </c>
      <c r="T216" s="50" t="s">
        <v>85</v>
      </c>
      <c r="U216" s="2" t="s">
        <v>543</v>
      </c>
      <c r="V216" s="2">
        <v>199785</v>
      </c>
      <c r="W216" s="49">
        <v>44062</v>
      </c>
      <c r="X216" s="40">
        <f>Tabela1[[#Headers],[01/09/2020]]-Tabela1[[#This Row],[Data NF Cliente]]</f>
        <v>13</v>
      </c>
      <c r="Y216" s="12" t="str">
        <f>_xlfn.IFS(X216&lt;=10,"1. 1 a 10 dias",X216&lt;=20,"2. 11 a 20 dias",X216&lt;=30,"3. 21 a 30 dias",X216&lt;=60,"4. 31 a 60 dias",X216&gt;60,"5.&gt; 60 dias")</f>
        <v>2. 11 a 20 dias</v>
      </c>
      <c r="Z216" s="2" t="s">
        <v>610</v>
      </c>
      <c r="AA216" s="2">
        <v>0</v>
      </c>
      <c r="AB216" s="49"/>
    </row>
    <row r="217" spans="1:28" x14ac:dyDescent="0.2">
      <c r="A217" s="42" t="s">
        <v>0</v>
      </c>
      <c r="B217" s="57" t="s">
        <v>82</v>
      </c>
      <c r="C217" s="42" t="s">
        <v>0</v>
      </c>
      <c r="D217" s="34">
        <v>461927</v>
      </c>
      <c r="E217" s="48">
        <v>508100566009</v>
      </c>
      <c r="F217" s="42" t="s">
        <v>8</v>
      </c>
      <c r="G217" s="42" t="s">
        <v>9</v>
      </c>
      <c r="H217" s="40" t="str">
        <f>IF(OR(' Base Geral '!J217="D - RETURN WITHOUT CONSUMPTION",' Base Geral '!J217="CB - CONSUMED BILLABLE")," SOLICITAÇÃO DE COLETA",IF(J217="X - NOT RECEIVED","CONFIRMAR NÃO RECEBIMENTO DO CSE",IF(OR(' Base Geral '!J217="SEM DESTINAÇÃO",' Base Geral '!J217="V - LEFT ON NOTIFICATION")," DESTINAÇÃO/SOLICITAÇÃO DE COLETA",0)))</f>
        <v xml:space="preserve"> DESTINAÇÃO/SOLICITAÇÃO DE COLETA</v>
      </c>
      <c r="I217" s="49"/>
      <c r="J217" s="2" t="s">
        <v>56</v>
      </c>
      <c r="K217" s="2" t="s">
        <v>50</v>
      </c>
      <c r="L217" s="2" t="s">
        <v>6</v>
      </c>
      <c r="M217" s="2"/>
      <c r="N217" s="2" t="s">
        <v>4</v>
      </c>
      <c r="O217" s="2" t="s">
        <v>409</v>
      </c>
      <c r="P217" s="2" t="s">
        <v>410</v>
      </c>
      <c r="Q217" s="2">
        <v>10164392</v>
      </c>
      <c r="R217" s="15">
        <f>VLOOKUP(Tabela1[[#This Row],[Material]],'R$_ Ferramentas'!A:B,2,0)</f>
        <v>1801.31</v>
      </c>
      <c r="S217" s="50" t="s">
        <v>50</v>
      </c>
      <c r="T217" s="50" t="s">
        <v>50</v>
      </c>
      <c r="U217" s="2" t="s">
        <v>791</v>
      </c>
      <c r="V217" s="2">
        <v>94384</v>
      </c>
      <c r="W217" s="49">
        <v>44062</v>
      </c>
      <c r="X217" s="40">
        <f>Tabela1[[#Headers],[01/09/2020]]-Tabela1[[#This Row],[Data NF Cliente]]</f>
        <v>13</v>
      </c>
      <c r="Y217" s="12" t="str">
        <f>_xlfn.IFS(X217&lt;=10,"1. 1 a 10 dias",X217&lt;=20,"2. 11 a 20 dias",X217&lt;=30,"3. 21 a 30 dias",X217&lt;=60,"4. 31 a 60 dias",X217&gt;60,"5.&gt; 60 dias")</f>
        <v>2. 11 a 20 dias</v>
      </c>
      <c r="Z217" s="2" t="s">
        <v>5</v>
      </c>
      <c r="AA217" s="2">
        <v>0</v>
      </c>
      <c r="AB217" s="49"/>
    </row>
    <row r="218" spans="1:28" x14ac:dyDescent="0.2">
      <c r="A218" s="58" t="s">
        <v>159</v>
      </c>
      <c r="B218" s="57" t="s">
        <v>82</v>
      </c>
      <c r="C218" s="42" t="s">
        <v>11</v>
      </c>
      <c r="D218" s="34">
        <v>462327</v>
      </c>
      <c r="E218" s="48">
        <v>508100566542</v>
      </c>
      <c r="F218" s="42" t="s">
        <v>1</v>
      </c>
      <c r="G218" s="42" t="s">
        <v>2</v>
      </c>
      <c r="H218" s="40" t="str">
        <f>IF(OR(' Base Geral '!J218="D - RETURN WITHOUT CONSUMPTION",' Base Geral '!J218="CB - CONSUMED BILLABLE")," SOLICITAÇÃO DE COLETA",IF(J218="X - NOT RECEIVED","CONFIRMAR NÃO RECEBIMENTO DO CSE",IF(OR(' Base Geral '!J218="SEM DESTINAÇÃO",' Base Geral '!J218="V - LEFT ON NOTIFICATION")," DESTINAÇÃO/SOLICITAÇÃO DE COLETA",0)))</f>
        <v xml:space="preserve"> DESTINAÇÃO/SOLICITAÇÃO DE COLETA</v>
      </c>
      <c r="I218" s="49"/>
      <c r="J218" s="2" t="s">
        <v>56</v>
      </c>
      <c r="K218" s="2" t="s">
        <v>50</v>
      </c>
      <c r="L218" s="2" t="s">
        <v>6</v>
      </c>
      <c r="M218" s="2"/>
      <c r="N218" s="2" t="s">
        <v>4</v>
      </c>
      <c r="O218" s="2" t="s">
        <v>451</v>
      </c>
      <c r="P218" s="2" t="s">
        <v>130</v>
      </c>
      <c r="Q218" s="2">
        <v>7758530</v>
      </c>
      <c r="R218" s="15">
        <f>VLOOKUP(Tabela1[[#This Row],[Material]],'R$_ Ferramentas'!A:B,2,0)</f>
        <v>232.18</v>
      </c>
      <c r="S218" s="50" t="s">
        <v>50</v>
      </c>
      <c r="T218" s="50" t="s">
        <v>50</v>
      </c>
      <c r="U218" s="2" t="s">
        <v>795</v>
      </c>
      <c r="V218" s="2">
        <v>199780</v>
      </c>
      <c r="W218" s="49">
        <v>44062</v>
      </c>
      <c r="X218" s="40">
        <f>Tabela1[[#Headers],[01/09/2020]]-Tabela1[[#This Row],[Data NF Cliente]]</f>
        <v>13</v>
      </c>
      <c r="Y218" s="12" t="str">
        <f>_xlfn.IFS(X218&lt;=10,"1. 1 a 10 dias",X218&lt;=20,"2. 11 a 20 dias",X218&lt;=30,"3. 21 a 30 dias",X218&lt;=60,"4. 31 a 60 dias",X218&gt;60,"5.&gt; 60 dias")</f>
        <v>2. 11 a 20 dias</v>
      </c>
      <c r="Z218" s="2" t="s">
        <v>53</v>
      </c>
      <c r="AA218" s="2">
        <v>0</v>
      </c>
      <c r="AB218" s="49"/>
    </row>
    <row r="219" spans="1:28" x14ac:dyDescent="0.2">
      <c r="A219" s="42" t="s">
        <v>11</v>
      </c>
      <c r="B219" s="57" t="s">
        <v>81</v>
      </c>
      <c r="C219" s="42" t="s">
        <v>11</v>
      </c>
      <c r="D219" s="34">
        <v>463631</v>
      </c>
      <c r="E219" s="48">
        <v>508100568339</v>
      </c>
      <c r="F219" s="42" t="s">
        <v>1</v>
      </c>
      <c r="G219" s="42" t="s">
        <v>2</v>
      </c>
      <c r="H219" s="40" t="str">
        <f>IF(OR(' Base Geral '!J219="D - RETURN WITHOUT CONSUMPTION",' Base Geral '!J219="CB - CONSUMED BILLABLE")," SOLICITAÇÃO DE COLETA",IF(J219="X - NOT RECEIVED","CONFIRMAR NÃO RECEBIMENTO DO CSE",IF(OR(' Base Geral '!J219="SEM DESTINAÇÃO",' Base Geral '!J219="V - LEFT ON NOTIFICATION")," DESTINAÇÃO/SOLICITAÇÃO DE COLETA",0)))</f>
        <v xml:space="preserve"> SOLICITAÇÃO DE COLETA</v>
      </c>
      <c r="I219" s="49">
        <v>44070</v>
      </c>
      <c r="J219" s="2" t="s">
        <v>12</v>
      </c>
      <c r="K219" s="2" t="s">
        <v>10</v>
      </c>
      <c r="L219" s="2" t="s">
        <v>3</v>
      </c>
      <c r="M219" s="2"/>
      <c r="N219" s="2" t="s">
        <v>4</v>
      </c>
      <c r="O219" s="2" t="s">
        <v>452</v>
      </c>
      <c r="P219" s="2" t="s">
        <v>402</v>
      </c>
      <c r="Q219" s="2">
        <v>11239904</v>
      </c>
      <c r="R219" s="15">
        <f>VLOOKUP(Tabela1[[#This Row],[Material]],'R$_ Ferramentas'!A:B,2,0)</f>
        <v>6180.73</v>
      </c>
      <c r="S219" s="50" t="s">
        <v>50</v>
      </c>
      <c r="T219" s="50" t="s">
        <v>85</v>
      </c>
      <c r="U219" s="2">
        <v>11239904</v>
      </c>
      <c r="V219" s="2">
        <v>199786</v>
      </c>
      <c r="W219" s="49">
        <v>44062</v>
      </c>
      <c r="X219" s="40">
        <f>Tabela1[[#Headers],[01/09/2020]]-Tabela1[[#This Row],[Data NF Cliente]]</f>
        <v>13</v>
      </c>
      <c r="Y219" s="12" t="str">
        <f>_xlfn.IFS(X219&lt;=10,"1. 1 a 10 dias",X219&lt;=20,"2. 11 a 20 dias",X219&lt;=30,"3. 21 a 30 dias",X219&lt;=60,"4. 31 a 60 dias",X219&gt;60,"5.&gt; 60 dias")</f>
        <v>2. 11 a 20 dias</v>
      </c>
      <c r="Z219" s="2" t="s">
        <v>53</v>
      </c>
      <c r="AA219" s="2">
        <v>132740</v>
      </c>
      <c r="AB219" s="49">
        <v>44074</v>
      </c>
    </row>
    <row r="220" spans="1:28" x14ac:dyDescent="0.2">
      <c r="A220" s="42" t="s">
        <v>17</v>
      </c>
      <c r="B220" s="57" t="s">
        <v>82</v>
      </c>
      <c r="C220" s="42" t="s">
        <v>17</v>
      </c>
      <c r="D220" s="34">
        <v>465370</v>
      </c>
      <c r="E220" s="48">
        <v>508100570061</v>
      </c>
      <c r="F220" s="42" t="s">
        <v>1</v>
      </c>
      <c r="G220" s="42" t="s">
        <v>2</v>
      </c>
      <c r="H220" s="40" t="str">
        <f>IF(OR(' Base Geral '!J220="D - RETURN WITHOUT CONSUMPTION",' Base Geral '!J220="CB - CONSUMED BILLABLE")," SOLICITAÇÃO DE COLETA",IF(J220="X - NOT RECEIVED","CONFIRMAR NÃO RECEBIMENTO DO CSE",IF(OR(' Base Geral '!J220="SEM DESTINAÇÃO",' Base Geral '!J220="V - LEFT ON NOTIFICATION")," DESTINAÇÃO/SOLICITAÇÃO DE COLETA",0)))</f>
        <v xml:space="preserve"> DESTINAÇÃO/SOLICITAÇÃO DE COLETA</v>
      </c>
      <c r="I220" s="49">
        <v>44068</v>
      </c>
      <c r="J220" s="2" t="s">
        <v>55</v>
      </c>
      <c r="K220" s="2" t="s">
        <v>10</v>
      </c>
      <c r="L220" s="2" t="s">
        <v>3</v>
      </c>
      <c r="M220" s="2"/>
      <c r="N220" s="2" t="s">
        <v>4</v>
      </c>
      <c r="O220" s="2" t="s">
        <v>138</v>
      </c>
      <c r="P220" s="2" t="s">
        <v>166</v>
      </c>
      <c r="Q220" s="2">
        <v>10789385</v>
      </c>
      <c r="R220" s="15">
        <f>VLOOKUP(Tabela1[[#This Row],[Material]],'R$_ Ferramentas'!A:B,2,0)</f>
        <v>6456.46</v>
      </c>
      <c r="S220" s="50" t="s">
        <v>50</v>
      </c>
      <c r="T220" s="50" t="s">
        <v>85</v>
      </c>
      <c r="U220" s="2" t="s">
        <v>541</v>
      </c>
      <c r="V220" s="2">
        <v>199773</v>
      </c>
      <c r="W220" s="49">
        <v>44062</v>
      </c>
      <c r="X220" s="40">
        <f>Tabela1[[#Headers],[01/09/2020]]-Tabela1[[#This Row],[Data NF Cliente]]</f>
        <v>13</v>
      </c>
      <c r="Y220" s="12" t="str">
        <f>_xlfn.IFS(X220&lt;=10,"1. 1 a 10 dias",X220&lt;=20,"2. 11 a 20 dias",X220&lt;=30,"3. 21 a 30 dias",X220&lt;=60,"4. 31 a 60 dias",X220&gt;60,"5.&gt; 60 dias")</f>
        <v>2. 11 a 20 dias</v>
      </c>
      <c r="Z220" s="2">
        <v>92320004</v>
      </c>
      <c r="AA220" s="2">
        <v>0</v>
      </c>
      <c r="AB220" s="49"/>
    </row>
    <row r="221" spans="1:28" x14ac:dyDescent="0.2">
      <c r="A221" s="42" t="s">
        <v>0</v>
      </c>
      <c r="B221" s="57" t="s">
        <v>81</v>
      </c>
      <c r="C221" s="42" t="s">
        <v>0</v>
      </c>
      <c r="D221" s="34">
        <v>465578</v>
      </c>
      <c r="E221" s="48">
        <v>508100571172</v>
      </c>
      <c r="F221" s="42" t="s">
        <v>1</v>
      </c>
      <c r="G221" s="42" t="s">
        <v>2</v>
      </c>
      <c r="H221" s="40" t="str">
        <f>IF(OR(' Base Geral '!J221="D - RETURN WITHOUT CONSUMPTION",' Base Geral '!J221="CB - CONSUMED BILLABLE")," SOLICITAÇÃO DE COLETA",IF(J221="X - NOT RECEIVED","CONFIRMAR NÃO RECEBIMENTO DO CSE",IF(OR(' Base Geral '!J221="SEM DESTINAÇÃO",' Base Geral '!J221="V - LEFT ON NOTIFICATION")," DESTINAÇÃO/SOLICITAÇÃO DE COLETA",0)))</f>
        <v xml:space="preserve"> DESTINAÇÃO/SOLICITAÇÃO DE COLETA</v>
      </c>
      <c r="I221" s="49"/>
      <c r="J221" s="2" t="s">
        <v>56</v>
      </c>
      <c r="K221" s="2"/>
      <c r="L221" s="2" t="s">
        <v>6</v>
      </c>
      <c r="M221" s="2"/>
      <c r="N221" s="2"/>
      <c r="O221" s="2" t="s">
        <v>15</v>
      </c>
      <c r="P221" s="2" t="s">
        <v>184</v>
      </c>
      <c r="Q221" s="2">
        <v>10700546</v>
      </c>
      <c r="R221" s="15">
        <f>VLOOKUP(Tabela1[[#This Row],[Material]],'R$_ Ferramentas'!A:B,2,0)</f>
        <v>801.06</v>
      </c>
      <c r="S221" s="50" t="s">
        <v>50</v>
      </c>
      <c r="T221" s="50" t="s">
        <v>50</v>
      </c>
      <c r="U221" s="2" t="s">
        <v>551</v>
      </c>
      <c r="V221" s="2">
        <v>199824</v>
      </c>
      <c r="W221" s="49">
        <v>44062</v>
      </c>
      <c r="X221" s="40">
        <f>Tabela1[[#Headers],[01/09/2020]]-Tabela1[[#This Row],[Data NF Cliente]]</f>
        <v>13</v>
      </c>
      <c r="Y221" s="12" t="str">
        <f>_xlfn.IFS(X221&lt;=10,"1. 1 a 10 dias",X221&lt;=20,"2. 11 a 20 dias",X221&lt;=30,"3. 21 a 30 dias",X221&lt;=60,"4. 31 a 60 dias",X221&gt;60,"5.&gt; 60 dias")</f>
        <v>2. 11 a 20 dias</v>
      </c>
      <c r="Z221" s="2" t="s">
        <v>53</v>
      </c>
      <c r="AA221" s="2">
        <v>0</v>
      </c>
      <c r="AB221" s="49"/>
    </row>
    <row r="222" spans="1:28" x14ac:dyDescent="0.2">
      <c r="A222" s="42" t="s">
        <v>7</v>
      </c>
      <c r="B222" s="57" t="s">
        <v>81</v>
      </c>
      <c r="C222" s="42" t="s">
        <v>7</v>
      </c>
      <c r="D222" s="34">
        <v>465632</v>
      </c>
      <c r="E222" s="48">
        <v>508100567773</v>
      </c>
      <c r="F222" s="42" t="s">
        <v>1</v>
      </c>
      <c r="G222" s="42" t="s">
        <v>22</v>
      </c>
      <c r="H222" s="40" t="str">
        <f>IF(OR(' Base Geral '!J222="D - RETURN WITHOUT CONSUMPTION",' Base Geral '!J222="CB - CONSUMED BILLABLE")," SOLICITAÇÃO DE COLETA",IF(J222="X - NOT RECEIVED","CONFIRMAR NÃO RECEBIMENTO DO CSE",IF(OR(' Base Geral '!J222="SEM DESTINAÇÃO",' Base Geral '!J222="V - LEFT ON NOTIFICATION")," DESTINAÇÃO/SOLICITAÇÃO DE COLETA",0)))</f>
        <v xml:space="preserve"> DESTINAÇÃO/SOLICITAÇÃO DE COLETA</v>
      </c>
      <c r="I222" s="49">
        <v>44064</v>
      </c>
      <c r="J222" s="2" t="s">
        <v>55</v>
      </c>
      <c r="K222" s="2"/>
      <c r="L222" s="2" t="s">
        <v>6</v>
      </c>
      <c r="M222" s="2"/>
      <c r="N222" s="2" t="s">
        <v>4</v>
      </c>
      <c r="O222" s="2" t="s">
        <v>308</v>
      </c>
      <c r="P222" s="2" t="s">
        <v>136</v>
      </c>
      <c r="Q222" s="2">
        <v>11313505</v>
      </c>
      <c r="R222" s="15">
        <f>VLOOKUP(Tabela1[[#This Row],[Material]],'R$_ Ferramentas'!A:B,2,0)</f>
        <v>569.09</v>
      </c>
      <c r="S222" s="50" t="s">
        <v>50</v>
      </c>
      <c r="T222" s="50" t="s">
        <v>50</v>
      </c>
      <c r="U222" s="2" t="s">
        <v>498</v>
      </c>
      <c r="V222" s="2">
        <v>94375</v>
      </c>
      <c r="W222" s="49">
        <v>44062</v>
      </c>
      <c r="X222" s="40">
        <f>Tabela1[[#Headers],[01/09/2020]]-Tabela1[[#This Row],[Data NF Cliente]]</f>
        <v>13</v>
      </c>
      <c r="Y222" s="12" t="str">
        <f>_xlfn.IFS(X222&lt;=10,"1. 1 a 10 dias",X222&lt;=20,"2. 11 a 20 dias",X222&lt;=30,"3. 21 a 30 dias",X222&lt;=60,"4. 31 a 60 dias",X222&gt;60,"5.&gt; 60 dias")</f>
        <v>2. 11 a 20 dias</v>
      </c>
      <c r="Z222" s="2" t="s">
        <v>5</v>
      </c>
      <c r="AA222" s="2">
        <v>0</v>
      </c>
      <c r="AB222" s="49"/>
    </row>
    <row r="223" spans="1:28" x14ac:dyDescent="0.2">
      <c r="A223" s="42" t="s">
        <v>14</v>
      </c>
      <c r="B223" s="57" t="s">
        <v>81</v>
      </c>
      <c r="C223" s="42" t="s">
        <v>14</v>
      </c>
      <c r="D223" s="34">
        <v>465804</v>
      </c>
      <c r="E223" s="48">
        <v>508100571135</v>
      </c>
      <c r="F223" s="42" t="s">
        <v>8</v>
      </c>
      <c r="G223" s="42" t="s">
        <v>22</v>
      </c>
      <c r="H223" s="40" t="str">
        <f>IF(OR(' Base Geral '!J223="D - RETURN WITHOUT CONSUMPTION",' Base Geral '!J223="CB - CONSUMED BILLABLE")," SOLICITAÇÃO DE COLETA",IF(J223="X - NOT RECEIVED","CONFIRMAR NÃO RECEBIMENTO DO CSE",IF(OR(' Base Geral '!J223="SEM DESTINAÇÃO",' Base Geral '!J223="V - LEFT ON NOTIFICATION")," DESTINAÇÃO/SOLICITAÇÃO DE COLETA",0)))</f>
        <v xml:space="preserve"> SOLICITAÇÃO DE COLETA</v>
      </c>
      <c r="I223" s="49">
        <v>44064</v>
      </c>
      <c r="J223" s="2" t="s">
        <v>12</v>
      </c>
      <c r="K223" s="2"/>
      <c r="L223" s="2" t="s">
        <v>3</v>
      </c>
      <c r="M223" s="2"/>
      <c r="N223" s="2" t="s">
        <v>4</v>
      </c>
      <c r="O223" s="2" t="s">
        <v>21</v>
      </c>
      <c r="P223" s="2" t="s">
        <v>106</v>
      </c>
      <c r="Q223" s="2">
        <v>11083094</v>
      </c>
      <c r="R223" s="15">
        <f>VLOOKUP(Tabela1[[#This Row],[Material]],'R$_ Ferramentas'!A:B,2,0)</f>
        <v>897.55</v>
      </c>
      <c r="S223" s="50" t="s">
        <v>50</v>
      </c>
      <c r="T223" s="50" t="s">
        <v>85</v>
      </c>
      <c r="U223" s="2" t="s">
        <v>112</v>
      </c>
      <c r="V223" s="2">
        <v>94370</v>
      </c>
      <c r="W223" s="49">
        <v>44062</v>
      </c>
      <c r="X223" s="40">
        <f>Tabela1[[#Headers],[01/09/2020]]-Tabela1[[#This Row],[Data NF Cliente]]</f>
        <v>13</v>
      </c>
      <c r="Y223" s="12" t="str">
        <f>_xlfn.IFS(X223&lt;=10,"1. 1 a 10 dias",X223&lt;=20,"2. 11 a 20 dias",X223&lt;=30,"3. 21 a 30 dias",X223&lt;=60,"4. 31 a 60 dias",X223&gt;60,"5.&gt; 60 dias")</f>
        <v>2. 11 a 20 dias</v>
      </c>
      <c r="Z223" s="2" t="s">
        <v>5</v>
      </c>
      <c r="AA223" s="2">
        <v>0</v>
      </c>
      <c r="AB223" s="49"/>
    </row>
    <row r="224" spans="1:28" x14ac:dyDescent="0.2">
      <c r="A224" s="42" t="s">
        <v>14</v>
      </c>
      <c r="B224" s="57" t="s">
        <v>81</v>
      </c>
      <c r="C224" s="42" t="s">
        <v>14</v>
      </c>
      <c r="D224" s="34">
        <v>465805</v>
      </c>
      <c r="E224" s="48">
        <v>508100571135</v>
      </c>
      <c r="F224" s="42" t="s">
        <v>8</v>
      </c>
      <c r="G224" s="42" t="s">
        <v>22</v>
      </c>
      <c r="H224" s="40" t="str">
        <f>IF(OR(' Base Geral '!J224="D - RETURN WITHOUT CONSUMPTION",' Base Geral '!J224="CB - CONSUMED BILLABLE")," SOLICITAÇÃO DE COLETA",IF(J224="X - NOT RECEIVED","CONFIRMAR NÃO RECEBIMENTO DO CSE",IF(OR(' Base Geral '!J224="SEM DESTINAÇÃO",' Base Geral '!J224="V - LEFT ON NOTIFICATION")," DESTINAÇÃO/SOLICITAÇÃO DE COLETA",0)))</f>
        <v xml:space="preserve"> SOLICITAÇÃO DE COLETA</v>
      </c>
      <c r="I224" s="49">
        <v>44064</v>
      </c>
      <c r="J224" s="2" t="s">
        <v>12</v>
      </c>
      <c r="K224" s="2"/>
      <c r="L224" s="2" t="s">
        <v>3</v>
      </c>
      <c r="M224" s="2"/>
      <c r="N224" s="2" t="s">
        <v>4</v>
      </c>
      <c r="O224" s="2" t="s">
        <v>21</v>
      </c>
      <c r="P224" s="2" t="s">
        <v>106</v>
      </c>
      <c r="Q224" s="2">
        <v>11083094</v>
      </c>
      <c r="R224" s="15">
        <f>VLOOKUP(Tabela1[[#This Row],[Material]],'R$_ Ferramentas'!A:B,2,0)</f>
        <v>897.55</v>
      </c>
      <c r="S224" s="50" t="s">
        <v>50</v>
      </c>
      <c r="T224" s="50" t="s">
        <v>85</v>
      </c>
      <c r="U224" s="2" t="s">
        <v>112</v>
      </c>
      <c r="V224" s="2">
        <v>94370</v>
      </c>
      <c r="W224" s="49">
        <v>44062</v>
      </c>
      <c r="X224" s="40">
        <f>Tabela1[[#Headers],[01/09/2020]]-Tabela1[[#This Row],[Data NF Cliente]]</f>
        <v>13</v>
      </c>
      <c r="Y224" s="12" t="str">
        <f>_xlfn.IFS(X224&lt;=10,"1. 1 a 10 dias",X224&lt;=20,"2. 11 a 20 dias",X224&lt;=30,"3. 21 a 30 dias",X224&lt;=60,"4. 31 a 60 dias",X224&gt;60,"5.&gt; 60 dias")</f>
        <v>2. 11 a 20 dias</v>
      </c>
      <c r="Z224" s="2" t="s">
        <v>5</v>
      </c>
      <c r="AA224" s="2">
        <v>0</v>
      </c>
      <c r="AB224" s="49"/>
    </row>
    <row r="225" spans="1:28" x14ac:dyDescent="0.2">
      <c r="A225" s="42" t="s">
        <v>17</v>
      </c>
      <c r="B225" s="57" t="s">
        <v>81</v>
      </c>
      <c r="C225" s="42" t="s">
        <v>17</v>
      </c>
      <c r="D225" s="34">
        <v>465820</v>
      </c>
      <c r="E225" s="48">
        <v>508100569571</v>
      </c>
      <c r="F225" s="42" t="s">
        <v>1</v>
      </c>
      <c r="G225" s="42" t="s">
        <v>2</v>
      </c>
      <c r="H225" s="40" t="str">
        <f>IF(OR(' Base Geral '!J225="D - RETURN WITHOUT CONSUMPTION",' Base Geral '!J225="CB - CONSUMED BILLABLE")," SOLICITAÇÃO DE COLETA",IF(J225="X - NOT RECEIVED","CONFIRMAR NÃO RECEBIMENTO DO CSE",IF(OR(' Base Geral '!J225="SEM DESTINAÇÃO",' Base Geral '!J225="V - LEFT ON NOTIFICATION")," DESTINAÇÃO/SOLICITAÇÃO DE COLETA",0)))</f>
        <v xml:space="preserve"> DESTINAÇÃO/SOLICITAÇÃO DE COLETA</v>
      </c>
      <c r="I225" s="49"/>
      <c r="J225" s="2" t="s">
        <v>56</v>
      </c>
      <c r="K225" s="2" t="s">
        <v>50</v>
      </c>
      <c r="L225" s="2" t="s">
        <v>6</v>
      </c>
      <c r="M225" s="2"/>
      <c r="N225" s="2" t="s">
        <v>4</v>
      </c>
      <c r="O225" s="2" t="s">
        <v>450</v>
      </c>
      <c r="P225" s="2" t="s">
        <v>180</v>
      </c>
      <c r="Q225" s="2">
        <v>10327121</v>
      </c>
      <c r="R225" s="15">
        <f>VLOOKUP(Tabela1[[#This Row],[Material]],'R$_ Ferramentas'!A:B,2,0)</f>
        <v>586.04999999999995</v>
      </c>
      <c r="S225" s="50" t="s">
        <v>50</v>
      </c>
      <c r="T225" s="50" t="s">
        <v>50</v>
      </c>
      <c r="U225" s="2" t="s">
        <v>542</v>
      </c>
      <c r="V225" s="2">
        <v>199776</v>
      </c>
      <c r="W225" s="49">
        <v>44062</v>
      </c>
      <c r="X225" s="40">
        <f>Tabela1[[#Headers],[01/09/2020]]-Tabela1[[#This Row],[Data NF Cliente]]</f>
        <v>13</v>
      </c>
      <c r="Y225" s="12" t="str">
        <f>_xlfn.IFS(X225&lt;=10,"1. 1 a 10 dias",X225&lt;=20,"2. 11 a 20 dias",X225&lt;=30,"3. 21 a 30 dias",X225&lt;=60,"4. 31 a 60 dias",X225&gt;60,"5.&gt; 60 dias")</f>
        <v>2. 11 a 20 dias</v>
      </c>
      <c r="Z225" s="2" t="s">
        <v>53</v>
      </c>
      <c r="AA225" s="2">
        <v>0</v>
      </c>
      <c r="AB225" s="49"/>
    </row>
    <row r="226" spans="1:28" x14ac:dyDescent="0.2">
      <c r="A226" s="42" t="s">
        <v>11</v>
      </c>
      <c r="B226" s="57" t="s">
        <v>81</v>
      </c>
      <c r="C226" s="42" t="s">
        <v>11</v>
      </c>
      <c r="D226" s="34">
        <v>465851</v>
      </c>
      <c r="E226" s="48">
        <v>508100570113</v>
      </c>
      <c r="F226" s="42" t="s">
        <v>1</v>
      </c>
      <c r="G226" s="42" t="s">
        <v>2</v>
      </c>
      <c r="H226" s="40" t="str">
        <f>IF(OR(' Base Geral '!J226="D - RETURN WITHOUT CONSUMPTION",' Base Geral '!J226="CB - CONSUMED BILLABLE")," SOLICITAÇÃO DE COLETA",IF(J226="X - NOT RECEIVED","CONFIRMAR NÃO RECEBIMENTO DO CSE",IF(OR(' Base Geral '!J226="SEM DESTINAÇÃO",' Base Geral '!J226="V - LEFT ON NOTIFICATION")," DESTINAÇÃO/SOLICITAÇÃO DE COLETA",0)))</f>
        <v xml:space="preserve"> DESTINAÇÃO/SOLICITAÇÃO DE COLETA</v>
      </c>
      <c r="I226" s="49">
        <v>44070</v>
      </c>
      <c r="J226" s="2" t="s">
        <v>55</v>
      </c>
      <c r="K226" s="2" t="s">
        <v>50</v>
      </c>
      <c r="L226" s="2" t="s">
        <v>6</v>
      </c>
      <c r="M226" s="2"/>
      <c r="N226" s="2" t="s">
        <v>4</v>
      </c>
      <c r="O226" s="2" t="s">
        <v>453</v>
      </c>
      <c r="P226" s="2" t="s">
        <v>222</v>
      </c>
      <c r="Q226" s="2">
        <v>10716999</v>
      </c>
      <c r="R226" s="15">
        <f>VLOOKUP(Tabela1[[#This Row],[Material]],'R$_ Ferramentas'!A:B,2,0)</f>
        <v>3224.32</v>
      </c>
      <c r="S226" s="50" t="s">
        <v>50</v>
      </c>
      <c r="T226" s="50" t="s">
        <v>50</v>
      </c>
      <c r="U226" s="2" t="s">
        <v>549</v>
      </c>
      <c r="V226" s="2">
        <v>199809</v>
      </c>
      <c r="W226" s="49">
        <v>44062</v>
      </c>
      <c r="X226" s="40">
        <f>Tabela1[[#Headers],[01/09/2020]]-Tabela1[[#This Row],[Data NF Cliente]]</f>
        <v>13</v>
      </c>
      <c r="Y226" s="12" t="str">
        <f>_xlfn.IFS(X226&lt;=10,"1. 1 a 10 dias",X226&lt;=20,"2. 11 a 20 dias",X226&lt;=30,"3. 21 a 30 dias",X226&lt;=60,"4. 31 a 60 dias",X226&gt;60,"5.&gt; 60 dias")</f>
        <v>2. 11 a 20 dias</v>
      </c>
      <c r="Z226" s="2" t="s">
        <v>53</v>
      </c>
      <c r="AA226" s="2">
        <v>0</v>
      </c>
      <c r="AB226" s="49"/>
    </row>
    <row r="227" spans="1:28" x14ac:dyDescent="0.2">
      <c r="A227" s="58" t="s">
        <v>159</v>
      </c>
      <c r="B227" s="57" t="s">
        <v>81</v>
      </c>
      <c r="C227" s="42" t="s">
        <v>11</v>
      </c>
      <c r="D227" s="34">
        <v>465908</v>
      </c>
      <c r="E227" s="48">
        <v>508100570941</v>
      </c>
      <c r="F227" s="42" t="s">
        <v>1</v>
      </c>
      <c r="G227" s="42" t="s">
        <v>2</v>
      </c>
      <c r="H227" s="40" t="str">
        <f>IF(OR(' Base Geral '!J227="D - RETURN WITHOUT CONSUMPTION",' Base Geral '!J227="CB - CONSUMED BILLABLE")," SOLICITAÇÃO DE COLETA",IF(J227="X - NOT RECEIVED","CONFIRMAR NÃO RECEBIMENTO DO CSE",IF(OR(' Base Geral '!J227="SEM DESTINAÇÃO",' Base Geral '!J227="V - LEFT ON NOTIFICATION")," DESTINAÇÃO/SOLICITAÇÃO DE COLETA",0)))</f>
        <v xml:space="preserve"> DESTINAÇÃO/SOLICITAÇÃO DE COLETA</v>
      </c>
      <c r="I227" s="49"/>
      <c r="J227" s="2" t="s">
        <v>56</v>
      </c>
      <c r="K227" s="2" t="s">
        <v>50</v>
      </c>
      <c r="L227" s="2" t="s">
        <v>6</v>
      </c>
      <c r="M227" s="2"/>
      <c r="N227" s="2" t="s">
        <v>4</v>
      </c>
      <c r="O227" s="2" t="s">
        <v>170</v>
      </c>
      <c r="P227" s="2" t="s">
        <v>438</v>
      </c>
      <c r="Q227" s="2">
        <v>11070571</v>
      </c>
      <c r="R227" s="15">
        <f>VLOOKUP(Tabela1[[#This Row],[Material]],'R$_ Ferramentas'!A:B,2,0)</f>
        <v>5949.26</v>
      </c>
      <c r="S227" s="50" t="s">
        <v>50</v>
      </c>
      <c r="T227" s="50" t="s">
        <v>50</v>
      </c>
      <c r="U227" s="2" t="s">
        <v>550</v>
      </c>
      <c r="V227" s="2">
        <v>199817</v>
      </c>
      <c r="W227" s="49">
        <v>44062</v>
      </c>
      <c r="X227" s="40">
        <f>Tabela1[[#Headers],[01/09/2020]]-Tabela1[[#This Row],[Data NF Cliente]]</f>
        <v>13</v>
      </c>
      <c r="Y227" s="12" t="str">
        <f>_xlfn.IFS(X227&lt;=10,"1. 1 a 10 dias",X227&lt;=20,"2. 11 a 20 dias",X227&lt;=30,"3. 21 a 30 dias",X227&lt;=60,"4. 31 a 60 dias",X227&gt;60,"5.&gt; 60 dias")</f>
        <v>2. 11 a 20 dias</v>
      </c>
      <c r="Z227" s="2" t="s">
        <v>53</v>
      </c>
      <c r="AA227" s="2">
        <v>0</v>
      </c>
      <c r="AB227" s="49"/>
    </row>
    <row r="228" spans="1:28" x14ac:dyDescent="0.2">
      <c r="A228" s="42" t="s">
        <v>11</v>
      </c>
      <c r="B228" s="57" t="s">
        <v>81</v>
      </c>
      <c r="C228" s="42" t="s">
        <v>11</v>
      </c>
      <c r="D228" s="34">
        <v>465938</v>
      </c>
      <c r="E228" s="48">
        <v>508100570942</v>
      </c>
      <c r="F228" s="42" t="s">
        <v>1</v>
      </c>
      <c r="G228" s="42" t="s">
        <v>2</v>
      </c>
      <c r="H228" s="40" t="str">
        <f>IF(OR(' Base Geral '!J228="D - RETURN WITHOUT CONSUMPTION",' Base Geral '!J228="CB - CONSUMED BILLABLE")," SOLICITAÇÃO DE COLETA",IF(J228="X - NOT RECEIVED","CONFIRMAR NÃO RECEBIMENTO DO CSE",IF(OR(' Base Geral '!J228="SEM DESTINAÇÃO",' Base Geral '!J228="V - LEFT ON NOTIFICATION")," DESTINAÇÃO/SOLICITAÇÃO DE COLETA",0)))</f>
        <v xml:space="preserve"> DESTINAÇÃO/SOLICITAÇÃO DE COLETA</v>
      </c>
      <c r="I228" s="49"/>
      <c r="J228" s="2" t="s">
        <v>56</v>
      </c>
      <c r="K228" s="2" t="s">
        <v>50</v>
      </c>
      <c r="L228" s="2" t="s">
        <v>6</v>
      </c>
      <c r="M228" s="2"/>
      <c r="N228" s="2" t="s">
        <v>4</v>
      </c>
      <c r="O228" s="2" t="s">
        <v>170</v>
      </c>
      <c r="P228" s="2" t="s">
        <v>438</v>
      </c>
      <c r="Q228" s="2">
        <v>11070571</v>
      </c>
      <c r="R228" s="15">
        <f>VLOOKUP(Tabela1[[#This Row],[Material]],'R$_ Ferramentas'!A:B,2,0)</f>
        <v>5949.26</v>
      </c>
      <c r="S228" s="50" t="s">
        <v>50</v>
      </c>
      <c r="T228" s="50" t="s">
        <v>50</v>
      </c>
      <c r="U228" s="2" t="s">
        <v>550</v>
      </c>
      <c r="V228" s="2">
        <v>199818</v>
      </c>
      <c r="W228" s="49">
        <v>44062</v>
      </c>
      <c r="X228" s="40">
        <f>Tabela1[[#Headers],[01/09/2020]]-Tabela1[[#This Row],[Data NF Cliente]]</f>
        <v>13</v>
      </c>
      <c r="Y228" s="12" t="str">
        <f>_xlfn.IFS(X228&lt;=10,"1. 1 a 10 dias",X228&lt;=20,"2. 11 a 20 dias",X228&lt;=30,"3. 21 a 30 dias",X228&lt;=60,"4. 31 a 60 dias",X228&gt;60,"5.&gt; 60 dias")</f>
        <v>2. 11 a 20 dias</v>
      </c>
      <c r="Z228" s="2" t="s">
        <v>53</v>
      </c>
      <c r="AA228" s="2">
        <v>0</v>
      </c>
      <c r="AB228" s="49"/>
    </row>
    <row r="229" spans="1:28" x14ac:dyDescent="0.2">
      <c r="A229" s="42" t="s">
        <v>11</v>
      </c>
      <c r="B229" s="57" t="s">
        <v>81</v>
      </c>
      <c r="C229" s="42" t="s">
        <v>11</v>
      </c>
      <c r="D229" s="34">
        <v>465956</v>
      </c>
      <c r="E229" s="48">
        <v>508100571266</v>
      </c>
      <c r="F229" s="42" t="s">
        <v>8</v>
      </c>
      <c r="G229" s="42" t="s">
        <v>22</v>
      </c>
      <c r="H229" s="40" t="str">
        <f>IF(OR(' Base Geral '!J229="D - RETURN WITHOUT CONSUMPTION",' Base Geral '!J229="CB - CONSUMED BILLABLE")," SOLICITAÇÃO DE COLETA",IF(J229="X - NOT RECEIVED","CONFIRMAR NÃO RECEBIMENTO DO CSE",IF(OR(' Base Geral '!J229="SEM DESTINAÇÃO",' Base Geral '!J229="V - LEFT ON NOTIFICATION")," DESTINAÇÃO/SOLICITAÇÃO DE COLETA",0)))</f>
        <v xml:space="preserve"> DESTINAÇÃO/SOLICITAÇÃO DE COLETA</v>
      </c>
      <c r="I229" s="49">
        <v>44062</v>
      </c>
      <c r="J229" s="2" t="s">
        <v>55</v>
      </c>
      <c r="K229" s="2" t="s">
        <v>50</v>
      </c>
      <c r="L229" s="2" t="s">
        <v>6</v>
      </c>
      <c r="M229" s="2"/>
      <c r="N229" s="2"/>
      <c r="O229" s="2" t="s">
        <v>411</v>
      </c>
      <c r="P229" s="2" t="s">
        <v>412</v>
      </c>
      <c r="Q229" s="2">
        <v>11075751</v>
      </c>
      <c r="R229" s="15">
        <f>VLOOKUP(Tabela1[[#This Row],[Material]],'R$_ Ferramentas'!A:B,2,0)</f>
        <v>1343.43</v>
      </c>
      <c r="S229" s="50" t="s">
        <v>50</v>
      </c>
      <c r="T229" s="50" t="s">
        <v>50</v>
      </c>
      <c r="U229" s="2" t="s">
        <v>499</v>
      </c>
      <c r="V229" s="2">
        <v>94394</v>
      </c>
      <c r="W229" s="49">
        <v>44062</v>
      </c>
      <c r="X229" s="40">
        <f>Tabela1[[#Headers],[01/09/2020]]-Tabela1[[#This Row],[Data NF Cliente]]</f>
        <v>13</v>
      </c>
      <c r="Y229" s="12" t="str">
        <f>_xlfn.IFS(X229&lt;=10,"1. 1 a 10 dias",X229&lt;=20,"2. 11 a 20 dias",X229&lt;=30,"3. 21 a 30 dias",X229&lt;=60,"4. 31 a 60 dias",X229&gt;60,"5.&gt; 60 dias")</f>
        <v>2. 11 a 20 dias</v>
      </c>
      <c r="Z229" s="2" t="s">
        <v>5</v>
      </c>
      <c r="AA229" s="2">
        <v>0</v>
      </c>
      <c r="AB229" s="49"/>
    </row>
    <row r="230" spans="1:28" x14ac:dyDescent="0.2">
      <c r="A230" s="42" t="s">
        <v>11</v>
      </c>
      <c r="B230" s="57" t="s">
        <v>81</v>
      </c>
      <c r="C230" s="42" t="s">
        <v>11</v>
      </c>
      <c r="D230" s="34">
        <v>465957</v>
      </c>
      <c r="E230" s="48">
        <v>508100571266</v>
      </c>
      <c r="F230" s="42" t="s">
        <v>1</v>
      </c>
      <c r="G230" s="42" t="s">
        <v>2</v>
      </c>
      <c r="H230" s="40" t="str">
        <f>IF(OR(' Base Geral '!J230="D - RETURN WITHOUT CONSUMPTION",' Base Geral '!J230="CB - CONSUMED BILLABLE")," SOLICITAÇÃO DE COLETA",IF(J230="X - NOT RECEIVED","CONFIRMAR NÃO RECEBIMENTO DO CSE",IF(OR(' Base Geral '!J230="SEM DESTINAÇÃO",' Base Geral '!J230="V - LEFT ON NOTIFICATION")," DESTINAÇÃO/SOLICITAÇÃO DE COLETA",0)))</f>
        <v xml:space="preserve"> DESTINAÇÃO/SOLICITAÇÃO DE COLETA</v>
      </c>
      <c r="I230" s="49">
        <v>44062</v>
      </c>
      <c r="J230" s="2" t="s">
        <v>55</v>
      </c>
      <c r="K230" s="2"/>
      <c r="L230" s="2" t="s">
        <v>3</v>
      </c>
      <c r="M230" s="2"/>
      <c r="N230" s="2" t="s">
        <v>4</v>
      </c>
      <c r="O230" s="2" t="s">
        <v>411</v>
      </c>
      <c r="P230" s="2" t="s">
        <v>412</v>
      </c>
      <c r="Q230" s="2">
        <v>11075677</v>
      </c>
      <c r="R230" s="15">
        <f>VLOOKUP(Tabela1[[#This Row],[Material]],'R$_ Ferramentas'!A:B,2,0)</f>
        <v>695.52</v>
      </c>
      <c r="S230" s="50" t="s">
        <v>50</v>
      </c>
      <c r="T230" s="50" t="s">
        <v>85</v>
      </c>
      <c r="U230" s="2" t="s">
        <v>876</v>
      </c>
      <c r="V230" s="2">
        <v>199792</v>
      </c>
      <c r="W230" s="49">
        <v>44062</v>
      </c>
      <c r="X230" s="40">
        <f>Tabela1[[#Headers],[01/09/2020]]-Tabela1[[#This Row],[Data NF Cliente]]</f>
        <v>13</v>
      </c>
      <c r="Y230" s="12" t="str">
        <f>_xlfn.IFS(X230&lt;=10,"1. 1 a 10 dias",X230&lt;=20,"2. 11 a 20 dias",X230&lt;=30,"3. 21 a 30 dias",X230&lt;=60,"4. 31 a 60 dias",X230&gt;60,"5.&gt; 60 dias")</f>
        <v>2. 11 a 20 dias</v>
      </c>
      <c r="Z230" s="2" t="s">
        <v>53</v>
      </c>
      <c r="AA230" s="2">
        <v>0</v>
      </c>
      <c r="AB230" s="49"/>
    </row>
    <row r="231" spans="1:28" x14ac:dyDescent="0.2">
      <c r="A231" s="42" t="s">
        <v>7</v>
      </c>
      <c r="B231" s="57" t="s">
        <v>82</v>
      </c>
      <c r="C231" s="42" t="s">
        <v>7</v>
      </c>
      <c r="D231" s="34">
        <v>465970</v>
      </c>
      <c r="E231" s="48">
        <v>508100530903</v>
      </c>
      <c r="F231" s="42" t="s">
        <v>1</v>
      </c>
      <c r="G231" s="42" t="s">
        <v>2</v>
      </c>
      <c r="H231" s="40" t="str">
        <f>IF(OR(' Base Geral '!J231="D - RETURN WITHOUT CONSUMPTION",' Base Geral '!J231="CB - CONSUMED BILLABLE")," SOLICITAÇÃO DE COLETA",IF(J231="X - NOT RECEIVED","CONFIRMAR NÃO RECEBIMENTO DO CSE",IF(OR(' Base Geral '!J231="SEM DESTINAÇÃO",' Base Geral '!J231="V - LEFT ON NOTIFICATION")," DESTINAÇÃO/SOLICITAÇÃO DE COLETA",0)))</f>
        <v xml:space="preserve"> DESTINAÇÃO/SOLICITAÇÃO DE COLETA</v>
      </c>
      <c r="I231" s="49"/>
      <c r="J231" s="2" t="s">
        <v>56</v>
      </c>
      <c r="K231" s="2" t="s">
        <v>50</v>
      </c>
      <c r="L231" s="2" t="s">
        <v>6</v>
      </c>
      <c r="M231" s="2"/>
      <c r="N231" s="2" t="s">
        <v>4</v>
      </c>
      <c r="O231" s="2" t="s">
        <v>336</v>
      </c>
      <c r="P231" s="2" t="s">
        <v>225</v>
      </c>
      <c r="Q231" s="2">
        <v>3110392</v>
      </c>
      <c r="R231" s="15">
        <f>VLOOKUP(Tabela1[[#This Row],[Material]],'R$_ Ferramentas'!A:B,2,0)</f>
        <v>71.06</v>
      </c>
      <c r="S231" s="15" t="str">
        <f>VLOOKUP(Tabela1[[#This Row],[Material]],'R$_ Ferramentas'!E:F,2,0)</f>
        <v>SIM</v>
      </c>
      <c r="T231" s="50" t="s">
        <v>50</v>
      </c>
      <c r="U231" s="2" t="s">
        <v>387</v>
      </c>
      <c r="V231" s="2">
        <v>199840</v>
      </c>
      <c r="W231" s="49">
        <v>44062</v>
      </c>
      <c r="X231" s="40">
        <f>Tabela1[[#Headers],[01/09/2020]]-Tabela1[[#This Row],[Data NF Cliente]]</f>
        <v>13</v>
      </c>
      <c r="Y231" s="12" t="str">
        <f>_xlfn.IFS(X231&lt;=10,"1. 1 a 10 dias",X231&lt;=20,"2. 11 a 20 dias",X231&lt;=30,"3. 21 a 30 dias",X231&lt;=60,"4. 31 a 60 dias",X231&gt;60,"5.&gt; 60 dias")</f>
        <v>2. 11 a 20 dias</v>
      </c>
      <c r="Z231" s="2" t="s">
        <v>53</v>
      </c>
      <c r="AA231" s="2">
        <v>0</v>
      </c>
      <c r="AB231" s="49"/>
    </row>
    <row r="232" spans="1:28" x14ac:dyDescent="0.2">
      <c r="A232" s="42" t="s">
        <v>7</v>
      </c>
      <c r="B232" s="57" t="s">
        <v>82</v>
      </c>
      <c r="C232" s="42" t="s">
        <v>7</v>
      </c>
      <c r="D232" s="34">
        <v>465971</v>
      </c>
      <c r="E232" s="48">
        <v>508100530903</v>
      </c>
      <c r="F232" s="42" t="s">
        <v>1</v>
      </c>
      <c r="G232" s="42" t="s">
        <v>2</v>
      </c>
      <c r="H232" s="40" t="str">
        <f>IF(OR(' Base Geral '!J232="D - RETURN WITHOUT CONSUMPTION",' Base Geral '!J232="CB - CONSUMED BILLABLE")," SOLICITAÇÃO DE COLETA",IF(J232="X - NOT RECEIVED","CONFIRMAR NÃO RECEBIMENTO DO CSE",IF(OR(' Base Geral '!J232="SEM DESTINAÇÃO",' Base Geral '!J232="V - LEFT ON NOTIFICATION")," DESTINAÇÃO/SOLICITAÇÃO DE COLETA",0)))</f>
        <v xml:space="preserve"> DESTINAÇÃO/SOLICITAÇÃO DE COLETA</v>
      </c>
      <c r="I232" s="49"/>
      <c r="J232" s="2" t="s">
        <v>56</v>
      </c>
      <c r="K232" s="2"/>
      <c r="L232" s="2" t="s">
        <v>6</v>
      </c>
      <c r="M232" s="2"/>
      <c r="N232" s="2" t="s">
        <v>4</v>
      </c>
      <c r="O232" s="2" t="s">
        <v>336</v>
      </c>
      <c r="P232" s="2" t="s">
        <v>225</v>
      </c>
      <c r="Q232" s="2">
        <v>3110392</v>
      </c>
      <c r="R232" s="15">
        <f>VLOOKUP(Tabela1[[#This Row],[Material]],'R$_ Ferramentas'!A:B,2,0)</f>
        <v>71.06</v>
      </c>
      <c r="S232" s="15" t="str">
        <f>VLOOKUP(Tabela1[[#This Row],[Material]],'R$_ Ferramentas'!E:F,2,0)</f>
        <v>SIM</v>
      </c>
      <c r="T232" s="50" t="s">
        <v>50</v>
      </c>
      <c r="U232" s="2" t="s">
        <v>387</v>
      </c>
      <c r="V232" s="2">
        <v>199840</v>
      </c>
      <c r="W232" s="49">
        <v>44062</v>
      </c>
      <c r="X232" s="40">
        <f>Tabela1[[#Headers],[01/09/2020]]-Tabela1[[#This Row],[Data NF Cliente]]</f>
        <v>13</v>
      </c>
      <c r="Y232" s="12" t="str">
        <f>_xlfn.IFS(X232&lt;=10,"1. 1 a 10 dias",X232&lt;=20,"2. 11 a 20 dias",X232&lt;=30,"3. 21 a 30 dias",X232&lt;=60,"4. 31 a 60 dias",X232&gt;60,"5.&gt; 60 dias")</f>
        <v>2. 11 a 20 dias</v>
      </c>
      <c r="Z232" s="2" t="s">
        <v>53</v>
      </c>
      <c r="AA232" s="2">
        <v>0</v>
      </c>
      <c r="AB232" s="49"/>
    </row>
    <row r="233" spans="1:28" x14ac:dyDescent="0.2">
      <c r="A233" s="42" t="s">
        <v>7</v>
      </c>
      <c r="B233" s="57" t="s">
        <v>81</v>
      </c>
      <c r="C233" s="42" t="s">
        <v>7</v>
      </c>
      <c r="D233" s="34">
        <v>465972</v>
      </c>
      <c r="E233" s="48">
        <v>508100570962</v>
      </c>
      <c r="F233" s="42" t="s">
        <v>1</v>
      </c>
      <c r="G233" s="42" t="s">
        <v>2</v>
      </c>
      <c r="H233" s="40" t="str">
        <f>IF(OR(' Base Geral '!J233="D - RETURN WITHOUT CONSUMPTION",' Base Geral '!J233="CB - CONSUMED BILLABLE")," SOLICITAÇÃO DE COLETA",IF(J233="X - NOT RECEIVED","CONFIRMAR NÃO RECEBIMENTO DO CSE",IF(OR(' Base Geral '!J233="SEM DESTINAÇÃO",' Base Geral '!J233="V - LEFT ON NOTIFICATION")," DESTINAÇÃO/SOLICITAÇÃO DE COLETA",0)))</f>
        <v xml:space="preserve"> DESTINAÇÃO/SOLICITAÇÃO DE COLETA</v>
      </c>
      <c r="I233" s="49"/>
      <c r="J233" s="2" t="s">
        <v>56</v>
      </c>
      <c r="K233" s="2"/>
      <c r="L233" s="2" t="s">
        <v>6</v>
      </c>
      <c r="M233" s="2"/>
      <c r="N233" s="2" t="s">
        <v>4</v>
      </c>
      <c r="O233" s="2" t="s">
        <v>139</v>
      </c>
      <c r="P233" s="2" t="s">
        <v>154</v>
      </c>
      <c r="Q233" s="2">
        <v>11313472</v>
      </c>
      <c r="R233" s="15">
        <f>VLOOKUP(Tabela1[[#This Row],[Material]],'R$_ Ferramentas'!A:B,2,0)</f>
        <v>958.23</v>
      </c>
      <c r="S233" s="50" t="s">
        <v>50</v>
      </c>
      <c r="T233" s="50" t="s">
        <v>50</v>
      </c>
      <c r="U233" s="2" t="s">
        <v>547</v>
      </c>
      <c r="V233" s="2">
        <v>199808</v>
      </c>
      <c r="W233" s="49">
        <v>44062</v>
      </c>
      <c r="X233" s="40">
        <f>Tabela1[[#Headers],[01/09/2020]]-Tabela1[[#This Row],[Data NF Cliente]]</f>
        <v>13</v>
      </c>
      <c r="Y233" s="12" t="str">
        <f>_xlfn.IFS(X233&lt;=10,"1. 1 a 10 dias",X233&lt;=20,"2. 11 a 20 dias",X233&lt;=30,"3. 21 a 30 dias",X233&lt;=60,"4. 31 a 60 dias",X233&gt;60,"5.&gt; 60 dias")</f>
        <v>2. 11 a 20 dias</v>
      </c>
      <c r="Z233" s="2" t="s">
        <v>53</v>
      </c>
      <c r="AA233" s="2">
        <v>0</v>
      </c>
      <c r="AB233" s="49"/>
    </row>
    <row r="234" spans="1:28" x14ac:dyDescent="0.2">
      <c r="A234" s="42" t="s">
        <v>7</v>
      </c>
      <c r="B234" s="57" t="s">
        <v>81</v>
      </c>
      <c r="C234" s="42" t="s">
        <v>7</v>
      </c>
      <c r="D234" s="34">
        <v>465973</v>
      </c>
      <c r="E234" s="48">
        <v>508100570962</v>
      </c>
      <c r="F234" s="42" t="s">
        <v>1</v>
      </c>
      <c r="G234" s="42" t="s">
        <v>2</v>
      </c>
      <c r="H234" s="40" t="str">
        <f>IF(OR(' Base Geral '!J234="D - RETURN WITHOUT CONSUMPTION",' Base Geral '!J234="CB - CONSUMED BILLABLE")," SOLICITAÇÃO DE COLETA",IF(J234="X - NOT RECEIVED","CONFIRMAR NÃO RECEBIMENTO DO CSE",IF(OR(' Base Geral '!J234="SEM DESTINAÇÃO",' Base Geral '!J234="V - LEFT ON NOTIFICATION")," DESTINAÇÃO/SOLICITAÇÃO DE COLETA",0)))</f>
        <v xml:space="preserve"> DESTINAÇÃO/SOLICITAÇÃO DE COLETA</v>
      </c>
      <c r="I234" s="49"/>
      <c r="J234" s="2" t="s">
        <v>56</v>
      </c>
      <c r="K234" s="2"/>
      <c r="L234" s="2" t="s">
        <v>6</v>
      </c>
      <c r="M234" s="2"/>
      <c r="N234" s="2" t="s">
        <v>4</v>
      </c>
      <c r="O234" s="2" t="s">
        <v>139</v>
      </c>
      <c r="P234" s="2" t="s">
        <v>154</v>
      </c>
      <c r="Q234" s="2">
        <v>11313472</v>
      </c>
      <c r="R234" s="15">
        <f>VLOOKUP(Tabela1[[#This Row],[Material]],'R$_ Ferramentas'!A:B,2,0)</f>
        <v>958.23</v>
      </c>
      <c r="S234" s="50" t="s">
        <v>50</v>
      </c>
      <c r="T234" s="50" t="s">
        <v>50</v>
      </c>
      <c r="U234" s="2" t="s">
        <v>547</v>
      </c>
      <c r="V234" s="2">
        <v>199808</v>
      </c>
      <c r="W234" s="49">
        <v>44062</v>
      </c>
      <c r="X234" s="40">
        <f>Tabela1[[#Headers],[01/09/2020]]-Tabela1[[#This Row],[Data NF Cliente]]</f>
        <v>13</v>
      </c>
      <c r="Y234" s="12" t="str">
        <f>_xlfn.IFS(X234&lt;=10,"1. 1 a 10 dias",X234&lt;=20,"2. 11 a 20 dias",X234&lt;=30,"3. 21 a 30 dias",X234&lt;=60,"4. 31 a 60 dias",X234&gt;60,"5.&gt; 60 dias")</f>
        <v>2. 11 a 20 dias</v>
      </c>
      <c r="Z234" s="2" t="s">
        <v>53</v>
      </c>
      <c r="AA234" s="2">
        <v>0</v>
      </c>
      <c r="AB234" s="49"/>
    </row>
    <row r="235" spans="1:28" x14ac:dyDescent="0.2">
      <c r="A235" s="42" t="s">
        <v>7</v>
      </c>
      <c r="B235" s="57" t="s">
        <v>81</v>
      </c>
      <c r="C235" s="42" t="s">
        <v>7</v>
      </c>
      <c r="D235" s="34">
        <v>465974</v>
      </c>
      <c r="E235" s="48">
        <v>508100570962</v>
      </c>
      <c r="F235" s="42" t="s">
        <v>1</v>
      </c>
      <c r="G235" s="42" t="s">
        <v>2</v>
      </c>
      <c r="H235" s="40" t="str">
        <f>IF(OR(' Base Geral '!J235="D - RETURN WITHOUT CONSUMPTION",' Base Geral '!J235="CB - CONSUMED BILLABLE")," SOLICITAÇÃO DE COLETA",IF(J235="X - NOT RECEIVED","CONFIRMAR NÃO RECEBIMENTO DO CSE",IF(OR(' Base Geral '!J235="SEM DESTINAÇÃO",' Base Geral '!J235="V - LEFT ON NOTIFICATION")," DESTINAÇÃO/SOLICITAÇÃO DE COLETA",0)))</f>
        <v xml:space="preserve"> DESTINAÇÃO/SOLICITAÇÃO DE COLETA</v>
      </c>
      <c r="I235" s="49"/>
      <c r="J235" s="2" t="s">
        <v>56</v>
      </c>
      <c r="K235" s="2"/>
      <c r="L235" s="2" t="s">
        <v>6</v>
      </c>
      <c r="M235" s="2"/>
      <c r="N235" s="2" t="s">
        <v>4</v>
      </c>
      <c r="O235" s="2" t="s">
        <v>139</v>
      </c>
      <c r="P235" s="2" t="s">
        <v>154</v>
      </c>
      <c r="Q235" s="2">
        <v>10318877</v>
      </c>
      <c r="R235" s="15">
        <f>VLOOKUP(Tabela1[[#This Row],[Material]],'R$_ Ferramentas'!A:B,2,0)</f>
        <v>388.91</v>
      </c>
      <c r="S235" s="50" t="s">
        <v>50</v>
      </c>
      <c r="T235" s="50" t="s">
        <v>50</v>
      </c>
      <c r="U235" s="2" t="s">
        <v>548</v>
      </c>
      <c r="V235" s="2">
        <v>199808</v>
      </c>
      <c r="W235" s="49">
        <v>44062</v>
      </c>
      <c r="X235" s="40">
        <f>Tabela1[[#Headers],[01/09/2020]]-Tabela1[[#This Row],[Data NF Cliente]]</f>
        <v>13</v>
      </c>
      <c r="Y235" s="12" t="str">
        <f>_xlfn.IFS(X235&lt;=10,"1. 1 a 10 dias",X235&lt;=20,"2. 11 a 20 dias",X235&lt;=30,"3. 21 a 30 dias",X235&lt;=60,"4. 31 a 60 dias",X235&gt;60,"5.&gt; 60 dias")</f>
        <v>2. 11 a 20 dias</v>
      </c>
      <c r="Z235" s="2" t="s">
        <v>53</v>
      </c>
      <c r="AA235" s="2">
        <v>0</v>
      </c>
      <c r="AB235" s="49"/>
    </row>
    <row r="236" spans="1:28" x14ac:dyDescent="0.2">
      <c r="A236" s="42" t="s">
        <v>7</v>
      </c>
      <c r="B236" s="57" t="s">
        <v>81</v>
      </c>
      <c r="C236" s="42" t="s">
        <v>7</v>
      </c>
      <c r="D236" s="34">
        <v>465975</v>
      </c>
      <c r="E236" s="48">
        <v>508100570962</v>
      </c>
      <c r="F236" s="42" t="s">
        <v>1</v>
      </c>
      <c r="G236" s="42" t="s">
        <v>2</v>
      </c>
      <c r="H236" s="40" t="str">
        <f>IF(OR(' Base Geral '!J236="D - RETURN WITHOUT CONSUMPTION",' Base Geral '!J236="CB - CONSUMED BILLABLE")," SOLICITAÇÃO DE COLETA",IF(J236="X - NOT RECEIVED","CONFIRMAR NÃO RECEBIMENTO DO CSE",IF(OR(' Base Geral '!J236="SEM DESTINAÇÃO",' Base Geral '!J236="V - LEFT ON NOTIFICATION")," DESTINAÇÃO/SOLICITAÇÃO DE COLETA",0)))</f>
        <v xml:space="preserve"> DESTINAÇÃO/SOLICITAÇÃO DE COLETA</v>
      </c>
      <c r="I236" s="49"/>
      <c r="J236" s="2" t="s">
        <v>56</v>
      </c>
      <c r="K236" s="2" t="s">
        <v>50</v>
      </c>
      <c r="L236" s="2" t="s">
        <v>6</v>
      </c>
      <c r="M236" s="2"/>
      <c r="N236" s="2" t="s">
        <v>4</v>
      </c>
      <c r="O236" s="2" t="s">
        <v>139</v>
      </c>
      <c r="P236" s="2" t="s">
        <v>154</v>
      </c>
      <c r="Q236" s="2">
        <v>10313078</v>
      </c>
      <c r="R236" s="15">
        <f>VLOOKUP(Tabela1[[#This Row],[Material]],'R$_ Ferramentas'!A:B,2,0)</f>
        <v>280.70999999999998</v>
      </c>
      <c r="S236" s="50" t="s">
        <v>50</v>
      </c>
      <c r="T236" s="50" t="s">
        <v>50</v>
      </c>
      <c r="U236" s="2" t="s">
        <v>877</v>
      </c>
      <c r="V236" s="2">
        <v>199808</v>
      </c>
      <c r="W236" s="49">
        <v>44062</v>
      </c>
      <c r="X236" s="40">
        <f>Tabela1[[#Headers],[01/09/2020]]-Tabela1[[#This Row],[Data NF Cliente]]</f>
        <v>13</v>
      </c>
      <c r="Y236" s="12" t="str">
        <f>_xlfn.IFS(X236&lt;=10,"1. 1 a 10 dias",X236&lt;=20,"2. 11 a 20 dias",X236&lt;=30,"3. 21 a 30 dias",X236&lt;=60,"4. 31 a 60 dias",X236&gt;60,"5.&gt; 60 dias")</f>
        <v>2. 11 a 20 dias</v>
      </c>
      <c r="Z236" s="2" t="s">
        <v>53</v>
      </c>
      <c r="AA236" s="2">
        <v>0</v>
      </c>
      <c r="AB236" s="49"/>
    </row>
    <row r="237" spans="1:28" x14ac:dyDescent="0.2">
      <c r="A237" s="42" t="s">
        <v>7</v>
      </c>
      <c r="B237" s="57" t="s">
        <v>82</v>
      </c>
      <c r="C237" s="42" t="s">
        <v>7</v>
      </c>
      <c r="D237" s="34">
        <v>466023</v>
      </c>
      <c r="E237" s="48">
        <v>508100570206</v>
      </c>
      <c r="F237" s="42" t="s">
        <v>1</v>
      </c>
      <c r="G237" s="42" t="s">
        <v>2</v>
      </c>
      <c r="H237" s="40" t="str">
        <f>IF(OR(' Base Geral '!J237="D - RETURN WITHOUT CONSUMPTION",' Base Geral '!J237="CB - CONSUMED BILLABLE")," SOLICITAÇÃO DE COLETA",IF(J237="X - NOT RECEIVED","CONFIRMAR NÃO RECEBIMENTO DO CSE",IF(OR(' Base Geral '!J237="SEM DESTINAÇÃO",' Base Geral '!J237="V - LEFT ON NOTIFICATION")," DESTINAÇÃO/SOLICITAÇÃO DE COLETA",0)))</f>
        <v xml:space="preserve"> DESTINAÇÃO/SOLICITAÇÃO DE COLETA</v>
      </c>
      <c r="I237" s="49"/>
      <c r="J237" s="2" t="s">
        <v>56</v>
      </c>
      <c r="K237" s="2"/>
      <c r="L237" s="2" t="s">
        <v>3</v>
      </c>
      <c r="M237" s="2"/>
      <c r="N237" s="2" t="s">
        <v>4</v>
      </c>
      <c r="O237" s="2" t="s">
        <v>342</v>
      </c>
      <c r="P237" s="2" t="s">
        <v>658</v>
      </c>
      <c r="Q237" s="2">
        <v>10023186</v>
      </c>
      <c r="R237" s="15">
        <f>VLOOKUP(Tabela1[[#This Row],[Material]],'R$_ Ferramentas'!A:B,2,0)</f>
        <v>8261.23</v>
      </c>
      <c r="S237" s="50" t="s">
        <v>50</v>
      </c>
      <c r="T237" s="50" t="s">
        <v>85</v>
      </c>
      <c r="U237" s="2" t="s">
        <v>790</v>
      </c>
      <c r="V237" s="2">
        <v>199805</v>
      </c>
      <c r="W237" s="49">
        <v>44062</v>
      </c>
      <c r="X237" s="40">
        <f>Tabela1[[#Headers],[01/09/2020]]-Tabela1[[#This Row],[Data NF Cliente]]</f>
        <v>13</v>
      </c>
      <c r="Y237" s="12" t="str">
        <f>_xlfn.IFS(X237&lt;=10,"1. 1 a 10 dias",X237&lt;=20,"2. 11 a 20 dias",X237&lt;=30,"3. 21 a 30 dias",X237&lt;=60,"4. 31 a 60 dias",X237&gt;60,"5.&gt; 60 dias")</f>
        <v>2. 11 a 20 dias</v>
      </c>
      <c r="Z237" s="2" t="s">
        <v>53</v>
      </c>
      <c r="AA237" s="2">
        <v>0</v>
      </c>
      <c r="AB237" s="49"/>
    </row>
    <row r="238" spans="1:28" x14ac:dyDescent="0.2">
      <c r="A238" s="42" t="s">
        <v>7</v>
      </c>
      <c r="B238" s="57" t="s">
        <v>82</v>
      </c>
      <c r="C238" s="42" t="s">
        <v>7</v>
      </c>
      <c r="D238" s="34">
        <v>466024</v>
      </c>
      <c r="E238" s="48">
        <v>508100570206</v>
      </c>
      <c r="F238" s="42" t="s">
        <v>1</v>
      </c>
      <c r="G238" s="42" t="s">
        <v>2</v>
      </c>
      <c r="H238" s="40" t="str">
        <f>IF(OR(' Base Geral '!J238="D - RETURN WITHOUT CONSUMPTION",' Base Geral '!J238="CB - CONSUMED BILLABLE")," SOLICITAÇÃO DE COLETA",IF(J238="X - NOT RECEIVED","CONFIRMAR NÃO RECEBIMENTO DO CSE",IF(OR(' Base Geral '!J238="SEM DESTINAÇÃO",' Base Geral '!J238="V - LEFT ON NOTIFICATION")," DESTINAÇÃO/SOLICITAÇÃO DE COLETA",0)))</f>
        <v xml:space="preserve"> DESTINAÇÃO/SOLICITAÇÃO DE COLETA</v>
      </c>
      <c r="I238" s="49"/>
      <c r="J238" s="2" t="s">
        <v>56</v>
      </c>
      <c r="K238" s="2"/>
      <c r="L238" s="2" t="s">
        <v>3</v>
      </c>
      <c r="M238" s="2"/>
      <c r="N238" s="2" t="s">
        <v>4</v>
      </c>
      <c r="O238" s="2" t="s">
        <v>342</v>
      </c>
      <c r="P238" s="2" t="s">
        <v>658</v>
      </c>
      <c r="Q238" s="2">
        <v>8716396</v>
      </c>
      <c r="R238" s="15">
        <f>VLOOKUP(Tabela1[[#This Row],[Material]],'R$_ Ferramentas'!A:B,2,0)</f>
        <v>9129.91</v>
      </c>
      <c r="S238" s="50" t="s">
        <v>50</v>
      </c>
      <c r="T238" s="50" t="s">
        <v>85</v>
      </c>
      <c r="U238" s="2" t="s">
        <v>846</v>
      </c>
      <c r="V238" s="2">
        <v>199804</v>
      </c>
      <c r="W238" s="49">
        <v>44062</v>
      </c>
      <c r="X238" s="40">
        <f>Tabela1[[#Headers],[01/09/2020]]-Tabela1[[#This Row],[Data NF Cliente]]</f>
        <v>13</v>
      </c>
      <c r="Y238" s="12" t="str">
        <f>_xlfn.IFS(X238&lt;=10,"1. 1 a 10 dias",X238&lt;=20,"2. 11 a 20 dias",X238&lt;=30,"3. 21 a 30 dias",X238&lt;=60,"4. 31 a 60 dias",X238&gt;60,"5.&gt; 60 dias")</f>
        <v>2. 11 a 20 dias</v>
      </c>
      <c r="Z238" s="2" t="s">
        <v>611</v>
      </c>
      <c r="AA238" s="2">
        <v>0</v>
      </c>
      <c r="AB238" s="49"/>
    </row>
    <row r="239" spans="1:28" x14ac:dyDescent="0.2">
      <c r="A239" s="42" t="s">
        <v>7</v>
      </c>
      <c r="B239" s="57" t="s">
        <v>82</v>
      </c>
      <c r="C239" s="42" t="s">
        <v>7</v>
      </c>
      <c r="D239" s="34">
        <v>466025</v>
      </c>
      <c r="E239" s="48">
        <v>508100570206</v>
      </c>
      <c r="F239" s="42" t="s">
        <v>1</v>
      </c>
      <c r="G239" s="42" t="s">
        <v>2</v>
      </c>
      <c r="H239" s="40" t="str">
        <f>IF(OR(' Base Geral '!J239="D - RETURN WITHOUT CONSUMPTION",' Base Geral '!J239="CB - CONSUMED BILLABLE")," SOLICITAÇÃO DE COLETA",IF(J239="X - NOT RECEIVED","CONFIRMAR NÃO RECEBIMENTO DO CSE",IF(OR(' Base Geral '!J239="SEM DESTINAÇÃO",' Base Geral '!J239="V - LEFT ON NOTIFICATION")," DESTINAÇÃO/SOLICITAÇÃO DE COLETA",0)))</f>
        <v xml:space="preserve"> DESTINAÇÃO/SOLICITAÇÃO DE COLETA</v>
      </c>
      <c r="I239" s="49"/>
      <c r="J239" s="2" t="s">
        <v>56</v>
      </c>
      <c r="K239" s="2"/>
      <c r="L239" s="2" t="s">
        <v>6</v>
      </c>
      <c r="M239" s="2"/>
      <c r="N239" s="2" t="s">
        <v>4</v>
      </c>
      <c r="O239" s="2" t="s">
        <v>342</v>
      </c>
      <c r="P239" s="2" t="s">
        <v>658</v>
      </c>
      <c r="Q239" s="2">
        <v>3815409</v>
      </c>
      <c r="R239" s="15">
        <f>VLOOKUP(Tabela1[[#This Row],[Material]],'R$_ Ferramentas'!A:B,2,0)</f>
        <v>600.53</v>
      </c>
      <c r="S239" s="50" t="s">
        <v>50</v>
      </c>
      <c r="T239" s="50" t="s">
        <v>50</v>
      </c>
      <c r="U239" s="2" t="s">
        <v>545</v>
      </c>
      <c r="V239" s="2">
        <v>199804</v>
      </c>
      <c r="W239" s="49">
        <v>44062</v>
      </c>
      <c r="X239" s="40">
        <f>Tabela1[[#Headers],[01/09/2020]]-Tabela1[[#This Row],[Data NF Cliente]]</f>
        <v>13</v>
      </c>
      <c r="Y239" s="12" t="str">
        <f>_xlfn.IFS(X239&lt;=10,"1. 1 a 10 dias",X239&lt;=20,"2. 11 a 20 dias",X239&lt;=30,"3. 21 a 30 dias",X239&lt;=60,"4. 31 a 60 dias",X239&gt;60,"5.&gt; 60 dias")</f>
        <v>2. 11 a 20 dias</v>
      </c>
      <c r="Z239" s="2" t="s">
        <v>53</v>
      </c>
      <c r="AA239" s="2">
        <v>0</v>
      </c>
      <c r="AB239" s="49"/>
    </row>
    <row r="240" spans="1:28" x14ac:dyDescent="0.2">
      <c r="A240" s="42" t="s">
        <v>7</v>
      </c>
      <c r="B240" s="57" t="s">
        <v>82</v>
      </c>
      <c r="C240" s="42" t="s">
        <v>7</v>
      </c>
      <c r="D240" s="34">
        <v>466026</v>
      </c>
      <c r="E240" s="48">
        <v>508100570206</v>
      </c>
      <c r="F240" s="42" t="s">
        <v>1</v>
      </c>
      <c r="G240" s="42" t="s">
        <v>2</v>
      </c>
      <c r="H240" s="40" t="str">
        <f>IF(OR(' Base Geral '!J240="D - RETURN WITHOUT CONSUMPTION",' Base Geral '!J240="CB - CONSUMED BILLABLE")," SOLICITAÇÃO DE COLETA",IF(J240="X - NOT RECEIVED","CONFIRMAR NÃO RECEBIMENTO DO CSE",IF(OR(' Base Geral '!J240="SEM DESTINAÇÃO",' Base Geral '!J240="V - LEFT ON NOTIFICATION")," DESTINAÇÃO/SOLICITAÇÃO DE COLETA",0)))</f>
        <v xml:space="preserve"> DESTINAÇÃO/SOLICITAÇÃO DE COLETA</v>
      </c>
      <c r="I240" s="49"/>
      <c r="J240" s="2" t="s">
        <v>56</v>
      </c>
      <c r="K240" s="2"/>
      <c r="L240" s="2" t="s">
        <v>6</v>
      </c>
      <c r="M240" s="2"/>
      <c r="N240" s="2" t="s">
        <v>4</v>
      </c>
      <c r="O240" s="2" t="s">
        <v>342</v>
      </c>
      <c r="P240" s="2" t="s">
        <v>658</v>
      </c>
      <c r="Q240" s="2">
        <v>11062631</v>
      </c>
      <c r="R240" s="15">
        <f>VLOOKUP(Tabela1[[#This Row],[Material]],'R$_ Ferramentas'!A:B,2,0)</f>
        <v>2980.97</v>
      </c>
      <c r="S240" s="50" t="s">
        <v>50</v>
      </c>
      <c r="T240" s="50" t="s">
        <v>50</v>
      </c>
      <c r="U240" s="2" t="s">
        <v>179</v>
      </c>
      <c r="V240" s="2">
        <v>199804</v>
      </c>
      <c r="W240" s="49">
        <v>44062</v>
      </c>
      <c r="X240" s="40">
        <f>Tabela1[[#Headers],[01/09/2020]]-Tabela1[[#This Row],[Data NF Cliente]]</f>
        <v>13</v>
      </c>
      <c r="Y240" s="12" t="str">
        <f>_xlfn.IFS(X240&lt;=10,"1. 1 a 10 dias",X240&lt;=20,"2. 11 a 20 dias",X240&lt;=30,"3. 21 a 30 dias",X240&lt;=60,"4. 31 a 60 dias",X240&gt;60,"5.&gt; 60 dias")</f>
        <v>2. 11 a 20 dias</v>
      </c>
      <c r="Z240" s="2" t="s">
        <v>53</v>
      </c>
      <c r="AA240" s="2">
        <v>0</v>
      </c>
      <c r="AB240" s="49"/>
    </row>
    <row r="241" spans="1:28" x14ac:dyDescent="0.2">
      <c r="A241" s="42" t="s">
        <v>7</v>
      </c>
      <c r="B241" s="57" t="s">
        <v>82</v>
      </c>
      <c r="C241" s="42" t="s">
        <v>7</v>
      </c>
      <c r="D241" s="34">
        <v>466027</v>
      </c>
      <c r="E241" s="48">
        <v>508100570206</v>
      </c>
      <c r="F241" s="42" t="s">
        <v>1</v>
      </c>
      <c r="G241" s="42" t="s">
        <v>2</v>
      </c>
      <c r="H241" s="40" t="str">
        <f>IF(OR(' Base Geral '!J241="D - RETURN WITHOUT CONSUMPTION",' Base Geral '!J241="CB - CONSUMED BILLABLE")," SOLICITAÇÃO DE COLETA",IF(J241="X - NOT RECEIVED","CONFIRMAR NÃO RECEBIMENTO DO CSE",IF(OR(' Base Geral '!J241="SEM DESTINAÇÃO",' Base Geral '!J241="V - LEFT ON NOTIFICATION")," DESTINAÇÃO/SOLICITAÇÃO DE COLETA",0)))</f>
        <v xml:space="preserve"> DESTINAÇÃO/SOLICITAÇÃO DE COLETA</v>
      </c>
      <c r="I241" s="49"/>
      <c r="J241" s="2" t="s">
        <v>56</v>
      </c>
      <c r="K241" s="2"/>
      <c r="L241" s="2" t="s">
        <v>3</v>
      </c>
      <c r="M241" s="2"/>
      <c r="N241" s="2" t="s">
        <v>4</v>
      </c>
      <c r="O241" s="2" t="s">
        <v>342</v>
      </c>
      <c r="P241" s="2" t="s">
        <v>658</v>
      </c>
      <c r="Q241" s="2">
        <v>7735231</v>
      </c>
      <c r="R241" s="15">
        <f>VLOOKUP(Tabela1[[#This Row],[Material]],'R$_ Ferramentas'!A:B,2,0)</f>
        <v>11117.76</v>
      </c>
      <c r="S241" s="50" t="s">
        <v>50</v>
      </c>
      <c r="T241" s="50" t="s">
        <v>85</v>
      </c>
      <c r="U241" s="2" t="s">
        <v>879</v>
      </c>
      <c r="V241" s="2">
        <v>199804</v>
      </c>
      <c r="W241" s="49">
        <v>44062</v>
      </c>
      <c r="X241" s="40">
        <f>Tabela1[[#Headers],[01/09/2020]]-Tabela1[[#This Row],[Data NF Cliente]]</f>
        <v>13</v>
      </c>
      <c r="Y241" s="12" t="str">
        <f>_xlfn.IFS(X241&lt;=10,"1. 1 a 10 dias",X241&lt;=20,"2. 11 a 20 dias",X241&lt;=30,"3. 21 a 30 dias",X241&lt;=60,"4. 31 a 60 dias",X241&gt;60,"5.&gt; 60 dias")</f>
        <v>2. 11 a 20 dias</v>
      </c>
      <c r="Z241" s="2" t="s">
        <v>612</v>
      </c>
      <c r="AA241" s="2">
        <v>0</v>
      </c>
      <c r="AB241" s="49"/>
    </row>
    <row r="242" spans="1:28" x14ac:dyDescent="0.2">
      <c r="A242" s="42" t="s">
        <v>7</v>
      </c>
      <c r="B242" s="57" t="s">
        <v>82</v>
      </c>
      <c r="C242" s="42" t="s">
        <v>7</v>
      </c>
      <c r="D242" s="34">
        <v>466028</v>
      </c>
      <c r="E242" s="48">
        <v>508100570206</v>
      </c>
      <c r="F242" s="42" t="s">
        <v>1</v>
      </c>
      <c r="G242" s="42" t="s">
        <v>2</v>
      </c>
      <c r="H242" s="40" t="str">
        <f>IF(OR(' Base Geral '!J242="D - RETURN WITHOUT CONSUMPTION",' Base Geral '!J242="CB - CONSUMED BILLABLE")," SOLICITAÇÃO DE COLETA",IF(J242="X - NOT RECEIVED","CONFIRMAR NÃO RECEBIMENTO DO CSE",IF(OR(' Base Geral '!J242="SEM DESTINAÇÃO",' Base Geral '!J242="V - LEFT ON NOTIFICATION")," DESTINAÇÃO/SOLICITAÇÃO DE COLETA",0)))</f>
        <v xml:space="preserve"> DESTINAÇÃO/SOLICITAÇÃO DE COLETA</v>
      </c>
      <c r="I242" s="49"/>
      <c r="J242" s="2" t="s">
        <v>56</v>
      </c>
      <c r="K242" s="2"/>
      <c r="L242" s="2" t="s">
        <v>6</v>
      </c>
      <c r="M242" s="2"/>
      <c r="N242" s="2" t="s">
        <v>4</v>
      </c>
      <c r="O242" s="2" t="s">
        <v>342</v>
      </c>
      <c r="P242" s="2" t="s">
        <v>658</v>
      </c>
      <c r="Q242" s="2">
        <v>10355965</v>
      </c>
      <c r="R242" s="15">
        <f>VLOOKUP(Tabela1[[#This Row],[Material]],'R$_ Ferramentas'!A:B,2,0)</f>
        <v>82.76</v>
      </c>
      <c r="S242" s="50" t="s">
        <v>50</v>
      </c>
      <c r="T242" s="50" t="s">
        <v>50</v>
      </c>
      <c r="U242" s="2" t="s">
        <v>546</v>
      </c>
      <c r="V242" s="2">
        <v>199804</v>
      </c>
      <c r="W242" s="49">
        <v>44062</v>
      </c>
      <c r="X242" s="40">
        <f>Tabela1[[#Headers],[01/09/2020]]-Tabela1[[#This Row],[Data NF Cliente]]</f>
        <v>13</v>
      </c>
      <c r="Y242" s="12" t="str">
        <f>_xlfn.IFS(X242&lt;=10,"1. 1 a 10 dias",X242&lt;=20,"2. 11 a 20 dias",X242&lt;=30,"3. 21 a 30 dias",X242&lt;=60,"4. 31 a 60 dias",X242&gt;60,"5.&gt; 60 dias")</f>
        <v>2. 11 a 20 dias</v>
      </c>
      <c r="Z242" s="2" t="s">
        <v>53</v>
      </c>
      <c r="AA242" s="2">
        <v>0</v>
      </c>
      <c r="AB242" s="49"/>
    </row>
    <row r="243" spans="1:28" x14ac:dyDescent="0.2">
      <c r="A243" s="58" t="s">
        <v>59</v>
      </c>
      <c r="B243" s="57" t="s">
        <v>81</v>
      </c>
      <c r="C243" s="42" t="s">
        <v>17</v>
      </c>
      <c r="D243" s="34">
        <v>466122</v>
      </c>
      <c r="E243" s="48">
        <v>508100571725</v>
      </c>
      <c r="F243" s="42" t="s">
        <v>1</v>
      </c>
      <c r="G243" s="42" t="s">
        <v>2</v>
      </c>
      <c r="H243" s="40" t="str">
        <f>IF(OR(' Base Geral '!J243="D - RETURN WITHOUT CONSUMPTION",' Base Geral '!J243="CB - CONSUMED BILLABLE")," SOLICITAÇÃO DE COLETA",IF(J243="X - NOT RECEIVED","CONFIRMAR NÃO RECEBIMENTO DO CSE",IF(OR(' Base Geral '!J243="SEM DESTINAÇÃO",' Base Geral '!J243="V - LEFT ON NOTIFICATION")," DESTINAÇÃO/SOLICITAÇÃO DE COLETA",0)))</f>
        <v xml:space="preserve"> SOLICITAÇÃO DE COLETA</v>
      </c>
      <c r="I243" s="49">
        <v>44063</v>
      </c>
      <c r="J243" s="2" t="s">
        <v>12</v>
      </c>
      <c r="K243" s="2" t="s">
        <v>10</v>
      </c>
      <c r="L243" s="2" t="s">
        <v>3</v>
      </c>
      <c r="M243" s="2"/>
      <c r="N243" s="2" t="s">
        <v>4</v>
      </c>
      <c r="O243" s="2" t="s">
        <v>344</v>
      </c>
      <c r="P243" s="2" t="s">
        <v>456</v>
      </c>
      <c r="Q243" s="2">
        <v>10453672</v>
      </c>
      <c r="R243" s="15">
        <f>VLOOKUP(Tabela1[[#This Row],[Material]],'R$_ Ferramentas'!A:B,2,0)</f>
        <v>2886.76</v>
      </c>
      <c r="S243" s="50" t="s">
        <v>50</v>
      </c>
      <c r="T243" s="50" t="s">
        <v>85</v>
      </c>
      <c r="U243" s="2">
        <v>10453672</v>
      </c>
      <c r="V243" s="2">
        <v>199831</v>
      </c>
      <c r="W243" s="49">
        <v>44062</v>
      </c>
      <c r="X243" s="40">
        <f>Tabela1[[#Headers],[01/09/2020]]-Tabela1[[#This Row],[Data NF Cliente]]</f>
        <v>13</v>
      </c>
      <c r="Y243" s="12" t="str">
        <f>_xlfn.IFS(X243&lt;=10,"1. 1 a 10 dias",X243&lt;=20,"2. 11 a 20 dias",X243&lt;=30,"3. 21 a 30 dias",X243&lt;=60,"4. 31 a 60 dias",X243&gt;60,"5.&gt; 60 dias")</f>
        <v>2. 11 a 20 dias</v>
      </c>
      <c r="Z243" s="2" t="s">
        <v>53</v>
      </c>
      <c r="AA243" s="2">
        <v>132241</v>
      </c>
      <c r="AB243" s="49">
        <v>44064</v>
      </c>
    </row>
    <row r="244" spans="1:28" x14ac:dyDescent="0.2">
      <c r="A244" s="42" t="s">
        <v>7</v>
      </c>
      <c r="B244" s="57" t="s">
        <v>82</v>
      </c>
      <c r="C244" s="42" t="s">
        <v>7</v>
      </c>
      <c r="D244" s="34">
        <v>466157</v>
      </c>
      <c r="E244" s="48">
        <v>508100569711</v>
      </c>
      <c r="F244" s="42" t="s">
        <v>1</v>
      </c>
      <c r="G244" s="42" t="s">
        <v>2</v>
      </c>
      <c r="H244" s="40" t="str">
        <f>IF(OR(' Base Geral '!J244="D - RETURN WITHOUT CONSUMPTION",' Base Geral '!J244="CB - CONSUMED BILLABLE")," SOLICITAÇÃO DE COLETA",IF(J244="X - NOT RECEIVED","CONFIRMAR NÃO RECEBIMENTO DO CSE",IF(OR(' Base Geral '!J244="SEM DESTINAÇÃO",' Base Geral '!J244="V - LEFT ON NOTIFICATION")," DESTINAÇÃO/SOLICITAÇÃO DE COLETA",0)))</f>
        <v xml:space="preserve"> SOLICITAÇÃO DE COLETA</v>
      </c>
      <c r="I244" s="49">
        <v>44067</v>
      </c>
      <c r="J244" s="2" t="s">
        <v>13</v>
      </c>
      <c r="K244" s="2"/>
      <c r="L244" s="2" t="s">
        <v>3</v>
      </c>
      <c r="M244" s="2"/>
      <c r="N244" s="2"/>
      <c r="O244" s="2" t="s">
        <v>20</v>
      </c>
      <c r="P244" s="2" t="s">
        <v>261</v>
      </c>
      <c r="Q244" s="2">
        <v>8423241</v>
      </c>
      <c r="R244" s="15">
        <f>VLOOKUP(Tabela1[[#This Row],[Material]],'R$_ Ferramentas'!A:B,2,0)</f>
        <v>3709.67</v>
      </c>
      <c r="S244" s="50" t="s">
        <v>50</v>
      </c>
      <c r="T244" s="50" t="s">
        <v>85</v>
      </c>
      <c r="U244" s="2" t="s">
        <v>883</v>
      </c>
      <c r="V244" s="2">
        <v>199857</v>
      </c>
      <c r="W244" s="49">
        <v>44062</v>
      </c>
      <c r="X244" s="40">
        <f>Tabela1[[#Headers],[01/09/2020]]-Tabela1[[#This Row],[Data NF Cliente]]</f>
        <v>13</v>
      </c>
      <c r="Y244" s="12" t="str">
        <f>_xlfn.IFS(X244&lt;=10,"1. 1 a 10 dias",X244&lt;=20,"2. 11 a 20 dias",X244&lt;=30,"3. 21 a 30 dias",X244&lt;=60,"4. 31 a 60 dias",X244&gt;60,"5.&gt; 60 dias")</f>
        <v>2. 11 a 20 dias</v>
      </c>
      <c r="Z244" s="2" t="s">
        <v>614</v>
      </c>
      <c r="AA244" s="2">
        <v>0</v>
      </c>
      <c r="AB244" s="49"/>
    </row>
    <row r="245" spans="1:28" x14ac:dyDescent="0.2">
      <c r="A245" s="42" t="s">
        <v>16</v>
      </c>
      <c r="B245" s="57" t="s">
        <v>82</v>
      </c>
      <c r="C245" s="42" t="s">
        <v>16</v>
      </c>
      <c r="D245" s="34">
        <v>458304</v>
      </c>
      <c r="E245" s="48">
        <v>508100561432</v>
      </c>
      <c r="F245" s="42" t="s">
        <v>8</v>
      </c>
      <c r="G245" s="42" t="s">
        <v>9</v>
      </c>
      <c r="H245" s="40" t="str">
        <f>IF(OR(' Base Geral '!J245="D - RETURN WITHOUT CONSUMPTION",' Base Geral '!J245="CB - CONSUMED BILLABLE")," SOLICITAÇÃO DE COLETA",IF(J245="X - NOT RECEIVED","CONFIRMAR NÃO RECEBIMENTO DO CSE",IF(OR(' Base Geral '!J245="SEM DESTINAÇÃO",' Base Geral '!J245="V - LEFT ON NOTIFICATION")," DESTINAÇÃO/SOLICITAÇÃO DE COLETA",0)))</f>
        <v xml:space="preserve"> DESTINAÇÃO/SOLICITAÇÃO DE COLETA</v>
      </c>
      <c r="I245" s="49">
        <v>44069</v>
      </c>
      <c r="J245" s="2" t="s">
        <v>55</v>
      </c>
      <c r="K245" s="2" t="s">
        <v>50</v>
      </c>
      <c r="L245" s="22" t="s">
        <v>6</v>
      </c>
      <c r="M245" s="2"/>
      <c r="N245" s="2"/>
      <c r="O245" s="2" t="s">
        <v>333</v>
      </c>
      <c r="P245" s="2" t="s">
        <v>281</v>
      </c>
      <c r="Q245" s="2" t="s">
        <v>419</v>
      </c>
      <c r="R245" s="15">
        <f>VLOOKUP(Tabela1[[#This Row],[Material]],'R$_ Ferramentas'!A:B,2,0)</f>
        <v>652.79</v>
      </c>
      <c r="S245" s="50" t="s">
        <v>50</v>
      </c>
      <c r="T245" s="50" t="s">
        <v>50</v>
      </c>
      <c r="U245" s="2" t="s">
        <v>504</v>
      </c>
      <c r="V245" s="2">
        <v>94472</v>
      </c>
      <c r="W245" s="49">
        <v>44063</v>
      </c>
      <c r="X245" s="40">
        <f>Tabela1[[#Headers],[01/09/2020]]-Tabela1[[#This Row],[Data NF Cliente]]</f>
        <v>12</v>
      </c>
      <c r="Y245" s="12" t="str">
        <f>_xlfn.IFS(X245&lt;=10,"1. 1 a 10 dias",X245&lt;=20,"2. 11 a 20 dias",X245&lt;=30,"3. 21 a 30 dias",X245&lt;=60,"4. 31 a 60 dias",X245&gt;60,"5.&gt; 60 dias")</f>
        <v>2. 11 a 20 dias</v>
      </c>
      <c r="Z245" s="2" t="s">
        <v>5</v>
      </c>
      <c r="AA245" s="2">
        <v>0</v>
      </c>
      <c r="AB245" s="49"/>
    </row>
    <row r="246" spans="1:28" x14ac:dyDescent="0.2">
      <c r="A246" s="42" t="s">
        <v>0</v>
      </c>
      <c r="B246" s="57" t="s">
        <v>82</v>
      </c>
      <c r="C246" s="42" t="s">
        <v>0</v>
      </c>
      <c r="D246" s="34">
        <v>460920</v>
      </c>
      <c r="E246" s="48">
        <v>508100550434</v>
      </c>
      <c r="F246" s="42" t="s">
        <v>1</v>
      </c>
      <c r="G246" s="42" t="s">
        <v>2</v>
      </c>
      <c r="H246" s="40" t="str">
        <f>IF(OR(' Base Geral '!J246="D - RETURN WITHOUT CONSUMPTION",' Base Geral '!J246="CB - CONSUMED BILLABLE")," SOLICITAÇÃO DE COLETA",IF(J246="X - NOT RECEIVED","CONFIRMAR NÃO RECEBIMENTO DO CSE",IF(OR(' Base Geral '!J246="SEM DESTINAÇÃO",' Base Geral '!J246="V - LEFT ON NOTIFICATION")," DESTINAÇÃO/SOLICITAÇÃO DE COLETA",0)))</f>
        <v xml:space="preserve"> SOLICITAÇÃO DE COLETA</v>
      </c>
      <c r="I246" s="49">
        <v>44068</v>
      </c>
      <c r="J246" s="2" t="s">
        <v>12</v>
      </c>
      <c r="K246" s="2"/>
      <c r="L246" s="2" t="s">
        <v>3</v>
      </c>
      <c r="M246" s="2"/>
      <c r="N246" s="2" t="s">
        <v>4</v>
      </c>
      <c r="O246" s="2" t="s">
        <v>418</v>
      </c>
      <c r="P246" s="2" t="s">
        <v>410</v>
      </c>
      <c r="Q246" s="2">
        <v>11060700</v>
      </c>
      <c r="R246" s="15">
        <f>VLOOKUP(Tabela1[[#This Row],[Material]],'R$_ Ferramentas'!A:B,2,0)</f>
        <v>30662.63</v>
      </c>
      <c r="S246" s="50" t="s">
        <v>50</v>
      </c>
      <c r="T246" s="50" t="s">
        <v>85</v>
      </c>
      <c r="U246" s="2" t="s">
        <v>770</v>
      </c>
      <c r="V246" s="2">
        <v>199957</v>
      </c>
      <c r="W246" s="49">
        <v>44063</v>
      </c>
      <c r="X246" s="40">
        <f>Tabela1[[#Headers],[01/09/2020]]-Tabela1[[#This Row],[Data NF Cliente]]</f>
        <v>12</v>
      </c>
      <c r="Y246" s="12" t="str">
        <f>_xlfn.IFS(X246&lt;=10,"1. 1 a 10 dias",X246&lt;=20,"2. 11 a 20 dias",X246&lt;=30,"3. 21 a 30 dias",X246&lt;=60,"4. 31 a 60 dias",X246&gt;60,"5.&gt; 60 dias")</f>
        <v>2. 11 a 20 dias</v>
      </c>
      <c r="Z246" s="2" t="s">
        <v>615</v>
      </c>
      <c r="AA246" s="2">
        <v>132559</v>
      </c>
      <c r="AB246" s="49">
        <v>44070</v>
      </c>
    </row>
    <row r="247" spans="1:28" x14ac:dyDescent="0.2">
      <c r="A247" s="42" t="s">
        <v>0</v>
      </c>
      <c r="B247" s="57" t="s">
        <v>82</v>
      </c>
      <c r="C247" s="42" t="s">
        <v>0</v>
      </c>
      <c r="D247" s="34">
        <v>460921</v>
      </c>
      <c r="E247" s="48">
        <v>508100550434</v>
      </c>
      <c r="F247" s="42" t="s">
        <v>1</v>
      </c>
      <c r="G247" s="42" t="s">
        <v>2</v>
      </c>
      <c r="H247" s="40" t="str">
        <f>IF(OR(' Base Geral '!J247="D - RETURN WITHOUT CONSUMPTION",' Base Geral '!J247="CB - CONSUMED BILLABLE")," SOLICITAÇÃO DE COLETA",IF(J247="X - NOT RECEIVED","CONFIRMAR NÃO RECEBIMENTO DO CSE",IF(OR(' Base Geral '!J247="SEM DESTINAÇÃO",' Base Geral '!J247="V - LEFT ON NOTIFICATION")," DESTINAÇÃO/SOLICITAÇÃO DE COLETA",0)))</f>
        <v xml:space="preserve"> SOLICITAÇÃO DE COLETA</v>
      </c>
      <c r="I247" s="49">
        <v>44068</v>
      </c>
      <c r="J247" s="2" t="s">
        <v>13</v>
      </c>
      <c r="K247" s="2" t="s">
        <v>50</v>
      </c>
      <c r="L247" s="2" t="s">
        <v>6</v>
      </c>
      <c r="M247" s="2"/>
      <c r="N247" s="2" t="s">
        <v>4</v>
      </c>
      <c r="O247" s="2" t="s">
        <v>418</v>
      </c>
      <c r="P247" s="2" t="s">
        <v>410</v>
      </c>
      <c r="Q247" s="2">
        <v>8396082</v>
      </c>
      <c r="R247" s="15">
        <f>VLOOKUP(Tabela1[[#This Row],[Material]],'R$_ Ferramentas'!A:B,2,0)</f>
        <v>2438.36</v>
      </c>
      <c r="S247" s="50" t="s">
        <v>50</v>
      </c>
      <c r="T247" s="50" t="s">
        <v>50</v>
      </c>
      <c r="U247" s="2" t="s">
        <v>555</v>
      </c>
      <c r="V247" s="2">
        <v>199957</v>
      </c>
      <c r="W247" s="49">
        <v>44063</v>
      </c>
      <c r="X247" s="40">
        <f>Tabela1[[#Headers],[01/09/2020]]-Tabela1[[#This Row],[Data NF Cliente]]</f>
        <v>12</v>
      </c>
      <c r="Y247" s="12" t="str">
        <f>_xlfn.IFS(X247&lt;=10,"1. 1 a 10 dias",X247&lt;=20,"2. 11 a 20 dias",X247&lt;=30,"3. 21 a 30 dias",X247&lt;=60,"4. 31 a 60 dias",X247&gt;60,"5.&gt; 60 dias")</f>
        <v>2. 11 a 20 dias</v>
      </c>
      <c r="Z247" s="2" t="s">
        <v>53</v>
      </c>
      <c r="AA247" s="2">
        <v>0</v>
      </c>
      <c r="AB247" s="49"/>
    </row>
    <row r="248" spans="1:28" x14ac:dyDescent="0.2">
      <c r="A248" s="42" t="s">
        <v>0</v>
      </c>
      <c r="B248" s="57" t="s">
        <v>82</v>
      </c>
      <c r="C248" s="42" t="s">
        <v>0</v>
      </c>
      <c r="D248" s="34">
        <v>460922</v>
      </c>
      <c r="E248" s="48">
        <v>508100550434</v>
      </c>
      <c r="F248" s="42" t="s">
        <v>1</v>
      </c>
      <c r="G248" s="42" t="s">
        <v>2</v>
      </c>
      <c r="H248" s="40" t="str">
        <f>IF(OR(' Base Geral '!J248="D - RETURN WITHOUT CONSUMPTION",' Base Geral '!J248="CB - CONSUMED BILLABLE")," SOLICITAÇÃO DE COLETA",IF(J248="X - NOT RECEIVED","CONFIRMAR NÃO RECEBIMENTO DO CSE",IF(OR(' Base Geral '!J248="SEM DESTINAÇÃO",' Base Geral '!J248="V - LEFT ON NOTIFICATION")," DESTINAÇÃO/SOLICITAÇÃO DE COLETA",0)))</f>
        <v xml:space="preserve"> SOLICITAÇÃO DE COLETA</v>
      </c>
      <c r="I248" s="49">
        <v>44068</v>
      </c>
      <c r="J248" s="2" t="s">
        <v>13</v>
      </c>
      <c r="K248" s="2"/>
      <c r="L248" s="2" t="s">
        <v>6</v>
      </c>
      <c r="M248" s="2"/>
      <c r="N248" s="2" t="s">
        <v>4</v>
      </c>
      <c r="O248" s="2" t="s">
        <v>418</v>
      </c>
      <c r="P248" s="2" t="s">
        <v>410</v>
      </c>
      <c r="Q248" s="2">
        <v>10018904</v>
      </c>
      <c r="R248" s="15">
        <f>VLOOKUP(Tabela1[[#This Row],[Material]],'R$_ Ferramentas'!A:B,2,0)</f>
        <v>458.26</v>
      </c>
      <c r="S248" s="50" t="s">
        <v>50</v>
      </c>
      <c r="T248" s="50" t="s">
        <v>50</v>
      </c>
      <c r="U248" s="2" t="s">
        <v>556</v>
      </c>
      <c r="V248" s="2">
        <v>199957</v>
      </c>
      <c r="W248" s="49">
        <v>44063</v>
      </c>
      <c r="X248" s="40">
        <f>Tabela1[[#Headers],[01/09/2020]]-Tabela1[[#This Row],[Data NF Cliente]]</f>
        <v>12</v>
      </c>
      <c r="Y248" s="12" t="str">
        <f>_xlfn.IFS(X248&lt;=10,"1. 1 a 10 dias",X248&lt;=20,"2. 11 a 20 dias",X248&lt;=30,"3. 21 a 30 dias",X248&lt;=60,"4. 31 a 60 dias",X248&gt;60,"5.&gt; 60 dias")</f>
        <v>2. 11 a 20 dias</v>
      </c>
      <c r="Z248" s="2" t="s">
        <v>53</v>
      </c>
      <c r="AA248" s="2">
        <v>0</v>
      </c>
      <c r="AB248" s="49"/>
    </row>
    <row r="249" spans="1:28" x14ac:dyDescent="0.2">
      <c r="A249" s="42" t="s">
        <v>0</v>
      </c>
      <c r="B249" s="57" t="s">
        <v>82</v>
      </c>
      <c r="C249" s="42" t="s">
        <v>0</v>
      </c>
      <c r="D249" s="34">
        <v>460923</v>
      </c>
      <c r="E249" s="48">
        <v>508100550434</v>
      </c>
      <c r="F249" s="42" t="s">
        <v>8</v>
      </c>
      <c r="G249" s="42" t="s">
        <v>9</v>
      </c>
      <c r="H249" s="40" t="str">
        <f>IF(OR(' Base Geral '!J249="D - RETURN WITHOUT CONSUMPTION",' Base Geral '!J249="CB - CONSUMED BILLABLE")," SOLICITAÇÃO DE COLETA",IF(J249="X - NOT RECEIVED","CONFIRMAR NÃO RECEBIMENTO DO CSE",IF(OR(' Base Geral '!J249="SEM DESTINAÇÃO",' Base Geral '!J249="V - LEFT ON NOTIFICATION")," DESTINAÇÃO/SOLICITAÇÃO DE COLETA",0)))</f>
        <v xml:space="preserve"> SOLICITAÇÃO DE COLETA</v>
      </c>
      <c r="I249" s="49">
        <v>44068</v>
      </c>
      <c r="J249" s="2" t="s">
        <v>13</v>
      </c>
      <c r="K249" s="2"/>
      <c r="L249" s="2" t="s">
        <v>6</v>
      </c>
      <c r="M249" s="2"/>
      <c r="N249" s="2"/>
      <c r="O249" s="2" t="s">
        <v>418</v>
      </c>
      <c r="P249" s="2" t="s">
        <v>410</v>
      </c>
      <c r="Q249" s="2">
        <v>4007493</v>
      </c>
      <c r="R249" s="15">
        <f>VLOOKUP(Tabela1[[#This Row],[Material]],'R$_ Ferramentas'!A:B,2,0)</f>
        <v>149.47999999999999</v>
      </c>
      <c r="S249" s="15" t="str">
        <f>VLOOKUP(Tabela1[[#This Row],[Material]],'R$_ Ferramentas'!E:F,2,0)</f>
        <v>SIM</v>
      </c>
      <c r="T249" s="50" t="s">
        <v>50</v>
      </c>
      <c r="U249" s="2" t="s">
        <v>502</v>
      </c>
      <c r="V249" s="2">
        <v>94461</v>
      </c>
      <c r="W249" s="49">
        <v>44063</v>
      </c>
      <c r="X249" s="40">
        <f>Tabela1[[#Headers],[01/09/2020]]-Tabela1[[#This Row],[Data NF Cliente]]</f>
        <v>12</v>
      </c>
      <c r="Y249" s="12" t="str">
        <f>_xlfn.IFS(X249&lt;=10,"1. 1 a 10 dias",X249&lt;=20,"2. 11 a 20 dias",X249&lt;=30,"3. 21 a 30 dias",X249&lt;=60,"4. 31 a 60 dias",X249&gt;60,"5.&gt; 60 dias")</f>
        <v>2. 11 a 20 dias</v>
      </c>
      <c r="Z249" s="2" t="s">
        <v>5</v>
      </c>
      <c r="AA249" s="2">
        <v>0</v>
      </c>
      <c r="AB249" s="49"/>
    </row>
    <row r="250" spans="1:28" x14ac:dyDescent="0.2">
      <c r="A250" s="42" t="s">
        <v>0</v>
      </c>
      <c r="B250" s="57" t="s">
        <v>82</v>
      </c>
      <c r="C250" s="42" t="s">
        <v>0</v>
      </c>
      <c r="D250" s="34">
        <v>460924</v>
      </c>
      <c r="E250" s="48">
        <v>508100550434</v>
      </c>
      <c r="F250" s="42" t="s">
        <v>8</v>
      </c>
      <c r="G250" s="42" t="s">
        <v>9</v>
      </c>
      <c r="H250" s="40" t="str">
        <f>IF(OR(' Base Geral '!J250="D - RETURN WITHOUT CONSUMPTION",' Base Geral '!J250="CB - CONSUMED BILLABLE")," SOLICITAÇÃO DE COLETA",IF(J250="X - NOT RECEIVED","CONFIRMAR NÃO RECEBIMENTO DO CSE",IF(OR(' Base Geral '!J250="SEM DESTINAÇÃO",' Base Geral '!J250="V - LEFT ON NOTIFICATION")," DESTINAÇÃO/SOLICITAÇÃO DE COLETA",0)))</f>
        <v xml:space="preserve"> SOLICITAÇÃO DE COLETA</v>
      </c>
      <c r="I250" s="49">
        <v>44068</v>
      </c>
      <c r="J250" s="2" t="s">
        <v>13</v>
      </c>
      <c r="K250" s="2" t="s">
        <v>50</v>
      </c>
      <c r="L250" s="2" t="s">
        <v>6</v>
      </c>
      <c r="M250" s="2"/>
      <c r="N250" s="2"/>
      <c r="O250" s="2" t="s">
        <v>418</v>
      </c>
      <c r="P250" s="2" t="s">
        <v>410</v>
      </c>
      <c r="Q250" s="2">
        <v>3443348</v>
      </c>
      <c r="R250" s="15">
        <f>VLOOKUP(Tabela1[[#This Row],[Material]],'R$_ Ferramentas'!A:B,2,0)</f>
        <v>194.87</v>
      </c>
      <c r="S250" s="15" t="str">
        <f>VLOOKUP(Tabela1[[#This Row],[Material]],'R$_ Ferramentas'!E:F,2,0)</f>
        <v>SIM</v>
      </c>
      <c r="T250" s="50" t="s">
        <v>50</v>
      </c>
      <c r="U250" s="2" t="s">
        <v>503</v>
      </c>
      <c r="V250" s="2">
        <v>94461</v>
      </c>
      <c r="W250" s="49">
        <v>44063</v>
      </c>
      <c r="X250" s="40">
        <f>Tabela1[[#Headers],[01/09/2020]]-Tabela1[[#This Row],[Data NF Cliente]]</f>
        <v>12</v>
      </c>
      <c r="Y250" s="12" t="str">
        <f>_xlfn.IFS(X250&lt;=10,"1. 1 a 10 dias",X250&lt;=20,"2. 11 a 20 dias",X250&lt;=30,"3. 21 a 30 dias",X250&lt;=60,"4. 31 a 60 dias",X250&gt;60,"5.&gt; 60 dias")</f>
        <v>2. 11 a 20 dias</v>
      </c>
      <c r="Z250" s="2" t="s">
        <v>5</v>
      </c>
      <c r="AA250" s="2">
        <v>0</v>
      </c>
      <c r="AB250" s="49"/>
    </row>
    <row r="251" spans="1:28" x14ac:dyDescent="0.2">
      <c r="A251" s="42" t="s">
        <v>0</v>
      </c>
      <c r="B251" s="57" t="s">
        <v>81</v>
      </c>
      <c r="C251" s="42" t="s">
        <v>0</v>
      </c>
      <c r="D251" s="34">
        <v>463995</v>
      </c>
      <c r="E251" s="48">
        <v>508100566011</v>
      </c>
      <c r="F251" s="42" t="s">
        <v>1</v>
      </c>
      <c r="G251" s="42" t="s">
        <v>2</v>
      </c>
      <c r="H251" s="40" t="str">
        <f>IF(OR(' Base Geral '!J251="D - RETURN WITHOUT CONSUMPTION",' Base Geral '!J251="CB - CONSUMED BILLABLE")," SOLICITAÇÃO DE COLETA",IF(J251="X - NOT RECEIVED","CONFIRMAR NÃO RECEBIMENTO DO CSE",IF(OR(' Base Geral '!J251="SEM DESTINAÇÃO",' Base Geral '!J251="V - LEFT ON NOTIFICATION")," DESTINAÇÃO/SOLICITAÇÃO DE COLETA",0)))</f>
        <v xml:space="preserve"> SOLICITAÇÃO DE COLETA</v>
      </c>
      <c r="I251" s="49">
        <v>44069</v>
      </c>
      <c r="J251" s="2" t="s">
        <v>12</v>
      </c>
      <c r="K251" s="2" t="s">
        <v>10</v>
      </c>
      <c r="L251" s="2" t="s">
        <v>3</v>
      </c>
      <c r="M251" s="2"/>
      <c r="N251" s="2"/>
      <c r="O251" s="2" t="s">
        <v>345</v>
      </c>
      <c r="P251" s="2" t="s">
        <v>144</v>
      </c>
      <c r="Q251" s="2">
        <v>11221062</v>
      </c>
      <c r="R251" s="15">
        <f>VLOOKUP(Tabela1[[#This Row],[Material]],'R$_ Ferramentas'!A:B,2,0)</f>
        <v>20260.93</v>
      </c>
      <c r="S251" s="50" t="s">
        <v>50</v>
      </c>
      <c r="T251" s="50" t="s">
        <v>85</v>
      </c>
      <c r="U251" s="2" t="s">
        <v>383</v>
      </c>
      <c r="V251" s="2">
        <v>199985</v>
      </c>
      <c r="W251" s="49">
        <v>44063</v>
      </c>
      <c r="X251" s="40">
        <f>Tabela1[[#Headers],[01/09/2020]]-Tabela1[[#This Row],[Data NF Cliente]]</f>
        <v>12</v>
      </c>
      <c r="Y251" s="12" t="str">
        <f>_xlfn.IFS(X251&lt;=10,"1. 1 a 10 dias",X251&lt;=20,"2. 11 a 20 dias",X251&lt;=30,"3. 21 a 30 dias",X251&lt;=60,"4. 31 a 60 dias",X251&gt;60,"5.&gt; 60 dias")</f>
        <v>2. 11 a 20 dias</v>
      </c>
      <c r="Z251" s="2" t="s">
        <v>617</v>
      </c>
      <c r="AA251" s="2">
        <v>132606</v>
      </c>
      <c r="AB251" s="49">
        <v>44071</v>
      </c>
    </row>
    <row r="252" spans="1:28" x14ac:dyDescent="0.2">
      <c r="A252" s="42" t="s">
        <v>11</v>
      </c>
      <c r="B252" s="57" t="s">
        <v>82</v>
      </c>
      <c r="C252" s="42" t="s">
        <v>11</v>
      </c>
      <c r="D252" s="34">
        <v>464052</v>
      </c>
      <c r="E252" s="48">
        <v>508100569184</v>
      </c>
      <c r="F252" s="42" t="s">
        <v>1</v>
      </c>
      <c r="G252" s="42" t="s">
        <v>2</v>
      </c>
      <c r="H252" s="40" t="str">
        <f>IF(OR(' Base Geral '!J252="D - RETURN WITHOUT CONSUMPTION",' Base Geral '!J252="CB - CONSUMED BILLABLE")," SOLICITAÇÃO DE COLETA",IF(J252="X - NOT RECEIVED","CONFIRMAR NÃO RECEBIMENTO DO CSE",IF(OR(' Base Geral '!J252="SEM DESTINAÇÃO",' Base Geral '!J252="V - LEFT ON NOTIFICATION")," DESTINAÇÃO/SOLICITAÇÃO DE COLETA",0)))</f>
        <v xml:space="preserve"> DESTINAÇÃO/SOLICITAÇÃO DE COLETA</v>
      </c>
      <c r="I252" s="49"/>
      <c r="J252" s="2" t="s">
        <v>56</v>
      </c>
      <c r="K252" s="2"/>
      <c r="L252" s="2" t="s">
        <v>6</v>
      </c>
      <c r="M252" s="2"/>
      <c r="N252" s="2" t="s">
        <v>4</v>
      </c>
      <c r="O252" s="2" t="s">
        <v>421</v>
      </c>
      <c r="P252" s="2" t="s">
        <v>219</v>
      </c>
      <c r="Q252" s="2">
        <v>10412205</v>
      </c>
      <c r="R252" s="15">
        <f>VLOOKUP(Tabela1[[#This Row],[Material]],'R$_ Ferramentas'!A:B,2,0)</f>
        <v>7530.62</v>
      </c>
      <c r="S252" s="50" t="s">
        <v>50</v>
      </c>
      <c r="T252" s="50" t="s">
        <v>50</v>
      </c>
      <c r="U252" s="2" t="s">
        <v>558</v>
      </c>
      <c r="V252" s="2">
        <v>199983</v>
      </c>
      <c r="W252" s="49">
        <v>44063</v>
      </c>
      <c r="X252" s="40">
        <f>Tabela1[[#Headers],[01/09/2020]]-Tabela1[[#This Row],[Data NF Cliente]]</f>
        <v>12</v>
      </c>
      <c r="Y252" s="12" t="str">
        <f>_xlfn.IFS(X252&lt;=10,"1. 1 a 10 dias",X252&lt;=20,"2. 11 a 20 dias",X252&lt;=30,"3. 21 a 30 dias",X252&lt;=60,"4. 31 a 60 dias",X252&gt;60,"5.&gt; 60 dias")</f>
        <v>2. 11 a 20 dias</v>
      </c>
      <c r="Z252" s="2" t="s">
        <v>53</v>
      </c>
      <c r="AA252" s="2">
        <v>0</v>
      </c>
      <c r="AB252" s="49"/>
    </row>
    <row r="253" spans="1:28" x14ac:dyDescent="0.2">
      <c r="A253" s="42" t="s">
        <v>11</v>
      </c>
      <c r="B253" s="57" t="s">
        <v>82</v>
      </c>
      <c r="C253" s="42" t="s">
        <v>11</v>
      </c>
      <c r="D253" s="34">
        <v>464054</v>
      </c>
      <c r="E253" s="48">
        <v>508100569184</v>
      </c>
      <c r="F253" s="42" t="s">
        <v>1</v>
      </c>
      <c r="G253" s="42" t="s">
        <v>2</v>
      </c>
      <c r="H253" s="40" t="str">
        <f>IF(OR(' Base Geral '!J253="D - RETURN WITHOUT CONSUMPTION",' Base Geral '!J253="CB - CONSUMED BILLABLE")," SOLICITAÇÃO DE COLETA",IF(J253="X - NOT RECEIVED","CONFIRMAR NÃO RECEBIMENTO DO CSE",IF(OR(' Base Geral '!J253="SEM DESTINAÇÃO",' Base Geral '!J253="V - LEFT ON NOTIFICATION")," DESTINAÇÃO/SOLICITAÇÃO DE COLETA",0)))</f>
        <v xml:space="preserve"> DESTINAÇÃO/SOLICITAÇÃO DE COLETA</v>
      </c>
      <c r="I253" s="49"/>
      <c r="J253" s="2" t="s">
        <v>56</v>
      </c>
      <c r="K253" s="2"/>
      <c r="L253" s="2" t="s">
        <v>6</v>
      </c>
      <c r="M253" s="2"/>
      <c r="N253" s="2" t="s">
        <v>4</v>
      </c>
      <c r="O253" s="2" t="s">
        <v>421</v>
      </c>
      <c r="P253" s="2" t="s">
        <v>219</v>
      </c>
      <c r="Q253" s="2">
        <v>4349721</v>
      </c>
      <c r="R253" s="15">
        <f>VLOOKUP(Tabela1[[#This Row],[Material]],'R$_ Ferramentas'!A:B,2,0)</f>
        <v>253.99</v>
      </c>
      <c r="S253" s="50" t="s">
        <v>50</v>
      </c>
      <c r="T253" s="50" t="s">
        <v>50</v>
      </c>
      <c r="U253" s="2" t="s">
        <v>822</v>
      </c>
      <c r="V253" s="2">
        <v>199983</v>
      </c>
      <c r="W253" s="49">
        <v>44063</v>
      </c>
      <c r="X253" s="40">
        <f>Tabela1[[#Headers],[01/09/2020]]-Tabela1[[#This Row],[Data NF Cliente]]</f>
        <v>12</v>
      </c>
      <c r="Y253" s="12" t="str">
        <f>_xlfn.IFS(X253&lt;=10,"1. 1 a 10 dias",X253&lt;=20,"2. 11 a 20 dias",X253&lt;=30,"3. 21 a 30 dias",X253&lt;=60,"4. 31 a 60 dias",X253&gt;60,"5.&gt; 60 dias")</f>
        <v>2. 11 a 20 dias</v>
      </c>
      <c r="Z253" s="2" t="s">
        <v>53</v>
      </c>
      <c r="AA253" s="2">
        <v>0</v>
      </c>
      <c r="AB253" s="49"/>
    </row>
    <row r="254" spans="1:28" x14ac:dyDescent="0.2">
      <c r="A254" s="42" t="s">
        <v>11</v>
      </c>
      <c r="B254" s="57" t="s">
        <v>82</v>
      </c>
      <c r="C254" s="42" t="s">
        <v>11</v>
      </c>
      <c r="D254" s="34">
        <v>464055</v>
      </c>
      <c r="E254" s="48">
        <v>508100569184</v>
      </c>
      <c r="F254" s="42" t="s">
        <v>1</v>
      </c>
      <c r="G254" s="42" t="s">
        <v>2</v>
      </c>
      <c r="H254" s="40" t="str">
        <f>IF(OR(' Base Geral '!J254="D - RETURN WITHOUT CONSUMPTION",' Base Geral '!J254="CB - CONSUMED BILLABLE")," SOLICITAÇÃO DE COLETA",IF(J254="X - NOT RECEIVED","CONFIRMAR NÃO RECEBIMENTO DO CSE",IF(OR(' Base Geral '!J254="SEM DESTINAÇÃO",' Base Geral '!J254="V - LEFT ON NOTIFICATION")," DESTINAÇÃO/SOLICITAÇÃO DE COLETA",0)))</f>
        <v xml:space="preserve"> DESTINAÇÃO/SOLICITAÇÃO DE COLETA</v>
      </c>
      <c r="I254" s="49"/>
      <c r="J254" s="2" t="s">
        <v>56</v>
      </c>
      <c r="K254" s="2"/>
      <c r="L254" s="2" t="s">
        <v>6</v>
      </c>
      <c r="M254" s="2"/>
      <c r="N254" s="2"/>
      <c r="O254" s="2" t="s">
        <v>421</v>
      </c>
      <c r="P254" s="2" t="s">
        <v>219</v>
      </c>
      <c r="Q254" s="2">
        <v>5210468</v>
      </c>
      <c r="R254" s="15">
        <f>VLOOKUP(Tabela1[[#This Row],[Material]],'R$_ Ferramentas'!A:B,2,0)</f>
        <v>26.2</v>
      </c>
      <c r="S254" s="50" t="s">
        <v>50</v>
      </c>
      <c r="T254" s="50" t="s">
        <v>50</v>
      </c>
      <c r="U254" s="2" t="s">
        <v>559</v>
      </c>
      <c r="V254" s="2">
        <v>199983</v>
      </c>
      <c r="W254" s="49">
        <v>44063</v>
      </c>
      <c r="X254" s="40">
        <f>Tabela1[[#Headers],[01/09/2020]]-Tabela1[[#This Row],[Data NF Cliente]]</f>
        <v>12</v>
      </c>
      <c r="Y254" s="12" t="str">
        <f>_xlfn.IFS(X254&lt;=10,"1. 1 a 10 dias",X254&lt;=20,"2. 11 a 20 dias",X254&lt;=30,"3. 21 a 30 dias",X254&lt;=60,"4. 31 a 60 dias",X254&gt;60,"5.&gt; 60 dias")</f>
        <v>2. 11 a 20 dias</v>
      </c>
      <c r="Z254" s="2" t="s">
        <v>53</v>
      </c>
      <c r="AA254" s="2">
        <v>0</v>
      </c>
      <c r="AB254" s="49"/>
    </row>
    <row r="255" spans="1:28" x14ac:dyDescent="0.2">
      <c r="A255" s="42" t="s">
        <v>11</v>
      </c>
      <c r="B255" s="57" t="s">
        <v>82</v>
      </c>
      <c r="C255" s="42" t="s">
        <v>11</v>
      </c>
      <c r="D255" s="34">
        <v>464056</v>
      </c>
      <c r="E255" s="48">
        <v>508100569184</v>
      </c>
      <c r="F255" s="42" t="s">
        <v>1</v>
      </c>
      <c r="G255" s="42" t="s">
        <v>2</v>
      </c>
      <c r="H255" s="40" t="str">
        <f>IF(OR(' Base Geral '!J255="D - RETURN WITHOUT CONSUMPTION",' Base Geral '!J255="CB - CONSUMED BILLABLE")," SOLICITAÇÃO DE COLETA",IF(J255="X - NOT RECEIVED","CONFIRMAR NÃO RECEBIMENTO DO CSE",IF(OR(' Base Geral '!J255="SEM DESTINAÇÃO",' Base Geral '!J255="V - LEFT ON NOTIFICATION")," DESTINAÇÃO/SOLICITAÇÃO DE COLETA",0)))</f>
        <v xml:space="preserve"> DESTINAÇÃO/SOLICITAÇÃO DE COLETA</v>
      </c>
      <c r="I255" s="49"/>
      <c r="J255" s="2" t="s">
        <v>56</v>
      </c>
      <c r="K255" s="2"/>
      <c r="L255" s="2" t="s">
        <v>6</v>
      </c>
      <c r="M255" s="2"/>
      <c r="N255" s="2"/>
      <c r="O255" s="2" t="s">
        <v>421</v>
      </c>
      <c r="P255" s="2" t="s">
        <v>219</v>
      </c>
      <c r="Q255" s="2">
        <v>5210468</v>
      </c>
      <c r="R255" s="15">
        <f>VLOOKUP(Tabela1[[#This Row],[Material]],'R$_ Ferramentas'!A:B,2,0)</f>
        <v>26.2</v>
      </c>
      <c r="S255" s="50" t="s">
        <v>50</v>
      </c>
      <c r="T255" s="50" t="s">
        <v>50</v>
      </c>
      <c r="U255" s="2" t="s">
        <v>559</v>
      </c>
      <c r="V255" s="2">
        <v>199983</v>
      </c>
      <c r="W255" s="49">
        <v>44063</v>
      </c>
      <c r="X255" s="40">
        <f>Tabela1[[#Headers],[01/09/2020]]-Tabela1[[#This Row],[Data NF Cliente]]</f>
        <v>12</v>
      </c>
      <c r="Y255" s="12" t="str">
        <f>_xlfn.IFS(X255&lt;=10,"1. 1 a 10 dias",X255&lt;=20,"2. 11 a 20 dias",X255&lt;=30,"3. 21 a 30 dias",X255&lt;=60,"4. 31 a 60 dias",X255&gt;60,"5.&gt; 60 dias")</f>
        <v>2. 11 a 20 dias</v>
      </c>
      <c r="Z255" s="2" t="s">
        <v>53</v>
      </c>
      <c r="AA255" s="2">
        <v>0</v>
      </c>
      <c r="AB255" s="49"/>
    </row>
    <row r="256" spans="1:28" x14ac:dyDescent="0.2">
      <c r="A256" s="42" t="s">
        <v>11</v>
      </c>
      <c r="B256" s="57" t="s">
        <v>82</v>
      </c>
      <c r="C256" s="42" t="s">
        <v>11</v>
      </c>
      <c r="D256" s="34">
        <v>464057</v>
      </c>
      <c r="E256" s="48">
        <v>508100569184</v>
      </c>
      <c r="F256" s="42" t="s">
        <v>8</v>
      </c>
      <c r="G256" s="42" t="s">
        <v>9</v>
      </c>
      <c r="H256" s="40" t="str">
        <f>IF(OR(' Base Geral '!J256="D - RETURN WITHOUT CONSUMPTION",' Base Geral '!J256="CB - CONSUMED BILLABLE")," SOLICITAÇÃO DE COLETA",IF(J256="X - NOT RECEIVED","CONFIRMAR NÃO RECEBIMENTO DO CSE",IF(OR(' Base Geral '!J256="SEM DESTINAÇÃO",' Base Geral '!J256="V - LEFT ON NOTIFICATION")," DESTINAÇÃO/SOLICITAÇÃO DE COLETA",0)))</f>
        <v xml:space="preserve"> DESTINAÇÃO/SOLICITAÇÃO DE COLETA</v>
      </c>
      <c r="I256" s="49"/>
      <c r="J256" s="2" t="s">
        <v>56</v>
      </c>
      <c r="K256" s="2" t="s">
        <v>50</v>
      </c>
      <c r="L256" s="2" t="s">
        <v>6</v>
      </c>
      <c r="M256" s="2"/>
      <c r="N256" s="2"/>
      <c r="O256" s="2" t="s">
        <v>421</v>
      </c>
      <c r="P256" s="2" t="s">
        <v>219</v>
      </c>
      <c r="Q256" s="2">
        <v>3562787</v>
      </c>
      <c r="R256" s="15">
        <f>VLOOKUP(Tabela1[[#This Row],[Material]],'R$_ Ferramentas'!A:B,2,0)</f>
        <v>11467.3</v>
      </c>
      <c r="S256" s="50" t="s">
        <v>50</v>
      </c>
      <c r="T256" s="50" t="s">
        <v>50</v>
      </c>
      <c r="U256" s="2" t="s">
        <v>823</v>
      </c>
      <c r="V256" s="2">
        <v>94542</v>
      </c>
      <c r="W256" s="49">
        <v>44063</v>
      </c>
      <c r="X256" s="40">
        <f>Tabela1[[#Headers],[01/09/2020]]-Tabela1[[#This Row],[Data NF Cliente]]</f>
        <v>12</v>
      </c>
      <c r="Y256" s="12" t="str">
        <f>_xlfn.IFS(X256&lt;=10,"1. 1 a 10 dias",X256&lt;=20,"2. 11 a 20 dias",X256&lt;=30,"3. 21 a 30 dias",X256&lt;=60,"4. 31 a 60 dias",X256&gt;60,"5.&gt; 60 dias")</f>
        <v>2. 11 a 20 dias</v>
      </c>
      <c r="Z256" s="2" t="s">
        <v>5</v>
      </c>
      <c r="AA256" s="2">
        <v>0</v>
      </c>
      <c r="AB256" s="49"/>
    </row>
    <row r="257" spans="1:28" x14ac:dyDescent="0.2">
      <c r="A257" s="42" t="s">
        <v>11</v>
      </c>
      <c r="B257" s="57" t="s">
        <v>82</v>
      </c>
      <c r="C257" s="42" t="s">
        <v>11</v>
      </c>
      <c r="D257" s="34">
        <v>464058</v>
      </c>
      <c r="E257" s="48">
        <v>508100569184</v>
      </c>
      <c r="F257" s="42" t="s">
        <v>8</v>
      </c>
      <c r="G257" s="42" t="s">
        <v>9</v>
      </c>
      <c r="H257" s="40" t="str">
        <f>IF(OR(' Base Geral '!J257="D - RETURN WITHOUT CONSUMPTION",' Base Geral '!J257="CB - CONSUMED BILLABLE")," SOLICITAÇÃO DE COLETA",IF(J257="X - NOT RECEIVED","CONFIRMAR NÃO RECEBIMENTO DO CSE",IF(OR(' Base Geral '!J257="SEM DESTINAÇÃO",' Base Geral '!J257="V - LEFT ON NOTIFICATION")," DESTINAÇÃO/SOLICITAÇÃO DE COLETA",0)))</f>
        <v xml:space="preserve"> DESTINAÇÃO/SOLICITAÇÃO DE COLETA</v>
      </c>
      <c r="I257" s="49"/>
      <c r="J257" s="2" t="s">
        <v>56</v>
      </c>
      <c r="K257" s="2"/>
      <c r="L257" s="2" t="s">
        <v>6</v>
      </c>
      <c r="M257" s="2"/>
      <c r="N257" s="2"/>
      <c r="O257" s="2" t="s">
        <v>421</v>
      </c>
      <c r="P257" s="2" t="s">
        <v>219</v>
      </c>
      <c r="Q257" s="2">
        <v>3562787</v>
      </c>
      <c r="R257" s="15">
        <f>VLOOKUP(Tabela1[[#This Row],[Material]],'R$_ Ferramentas'!A:B,2,0)</f>
        <v>11467.3</v>
      </c>
      <c r="S257" s="50" t="s">
        <v>50</v>
      </c>
      <c r="T257" s="50" t="s">
        <v>50</v>
      </c>
      <c r="U257" s="2" t="s">
        <v>823</v>
      </c>
      <c r="V257" s="2">
        <v>94542</v>
      </c>
      <c r="W257" s="49">
        <v>44063</v>
      </c>
      <c r="X257" s="40">
        <f>Tabela1[[#Headers],[01/09/2020]]-Tabela1[[#This Row],[Data NF Cliente]]</f>
        <v>12</v>
      </c>
      <c r="Y257" s="12" t="str">
        <f>_xlfn.IFS(X257&lt;=10,"1. 1 a 10 dias",X257&lt;=20,"2. 11 a 20 dias",X257&lt;=30,"3. 21 a 30 dias",X257&lt;=60,"4. 31 a 60 dias",X257&gt;60,"5.&gt; 60 dias")</f>
        <v>2. 11 a 20 dias</v>
      </c>
      <c r="Z257" s="2" t="s">
        <v>5</v>
      </c>
      <c r="AA257" s="2">
        <v>0</v>
      </c>
      <c r="AB257" s="49"/>
    </row>
    <row r="258" spans="1:28" x14ac:dyDescent="0.2">
      <c r="A258" s="42" t="s">
        <v>11</v>
      </c>
      <c r="B258" s="57" t="s">
        <v>82</v>
      </c>
      <c r="C258" s="42" t="s">
        <v>11</v>
      </c>
      <c r="D258" s="34">
        <v>464061</v>
      </c>
      <c r="E258" s="48">
        <v>508100568264</v>
      </c>
      <c r="F258" s="42" t="s">
        <v>1</v>
      </c>
      <c r="G258" s="42" t="s">
        <v>2</v>
      </c>
      <c r="H258" s="40" t="str">
        <f>IF(OR(' Base Geral '!J258="D - RETURN WITHOUT CONSUMPTION",' Base Geral '!J258="CB - CONSUMED BILLABLE")," SOLICITAÇÃO DE COLETA",IF(J258="X - NOT RECEIVED","CONFIRMAR NÃO RECEBIMENTO DO CSE",IF(OR(' Base Geral '!J258="SEM DESTINAÇÃO",' Base Geral '!J258="V - LEFT ON NOTIFICATION")," DESTINAÇÃO/SOLICITAÇÃO DE COLETA",0)))</f>
        <v xml:space="preserve"> DESTINAÇÃO/SOLICITAÇÃO DE COLETA</v>
      </c>
      <c r="I258" s="49">
        <v>44069</v>
      </c>
      <c r="J258" s="2" t="s">
        <v>55</v>
      </c>
      <c r="K258" s="2"/>
      <c r="L258" s="2" t="s">
        <v>3</v>
      </c>
      <c r="M258" s="2"/>
      <c r="N258" s="2"/>
      <c r="O258" s="2" t="s">
        <v>141</v>
      </c>
      <c r="P258" s="2" t="s">
        <v>171</v>
      </c>
      <c r="Q258" s="2">
        <v>4763848</v>
      </c>
      <c r="R258" s="15">
        <f>VLOOKUP(Tabela1[[#This Row],[Material]],'R$_ Ferramentas'!A:B,2,0)</f>
        <v>4447.03</v>
      </c>
      <c r="S258" s="50" t="s">
        <v>50</v>
      </c>
      <c r="T258" s="50" t="s">
        <v>85</v>
      </c>
      <c r="U258" s="2" t="s">
        <v>544</v>
      </c>
      <c r="V258" s="2">
        <v>199969</v>
      </c>
      <c r="W258" s="49">
        <v>44063</v>
      </c>
      <c r="X258" s="40">
        <f>Tabela1[[#Headers],[01/09/2020]]-Tabela1[[#This Row],[Data NF Cliente]]</f>
        <v>12</v>
      </c>
      <c r="Y258" s="12" t="str">
        <f>_xlfn.IFS(X258&lt;=10,"1. 1 a 10 dias",X258&lt;=20,"2. 11 a 20 dias",X258&lt;=30,"3. 21 a 30 dias",X258&lt;=60,"4. 31 a 60 dias",X258&gt;60,"5.&gt; 60 dias")</f>
        <v>2. 11 a 20 dias</v>
      </c>
      <c r="Z258" s="2" t="s">
        <v>616</v>
      </c>
      <c r="AA258" s="2">
        <v>0</v>
      </c>
      <c r="AB258" s="49"/>
    </row>
    <row r="259" spans="1:28" x14ac:dyDescent="0.2">
      <c r="A259" s="42" t="s">
        <v>16</v>
      </c>
      <c r="B259" s="57" t="s">
        <v>82</v>
      </c>
      <c r="C259" s="42" t="s">
        <v>16</v>
      </c>
      <c r="D259" s="34">
        <v>464367</v>
      </c>
      <c r="E259" s="48">
        <v>508100569764</v>
      </c>
      <c r="F259" s="42" t="s">
        <v>1</v>
      </c>
      <c r="G259" s="42" t="s">
        <v>2</v>
      </c>
      <c r="H259" s="40" t="str">
        <f>IF(OR(' Base Geral '!J259="D - RETURN WITHOUT CONSUMPTION",' Base Geral '!J259="CB - CONSUMED BILLABLE")," SOLICITAÇÃO DE COLETA",IF(J259="X - NOT RECEIVED","CONFIRMAR NÃO RECEBIMENTO DO CSE",IF(OR(' Base Geral '!J259="SEM DESTINAÇÃO",' Base Geral '!J259="V - LEFT ON NOTIFICATION")," DESTINAÇÃO/SOLICITAÇÃO DE COLETA",0)))</f>
        <v xml:space="preserve"> SOLICITAÇÃO DE COLETA</v>
      </c>
      <c r="I259" s="49">
        <v>44064</v>
      </c>
      <c r="J259" s="2" t="s">
        <v>13</v>
      </c>
      <c r="K259" s="2" t="s">
        <v>50</v>
      </c>
      <c r="L259" s="2" t="s">
        <v>6</v>
      </c>
      <c r="M259" s="2"/>
      <c r="N259" s="2" t="s">
        <v>4</v>
      </c>
      <c r="O259" s="2" t="s">
        <v>91</v>
      </c>
      <c r="P259" s="2" t="s">
        <v>653</v>
      </c>
      <c r="Q259" s="2">
        <v>10764400</v>
      </c>
      <c r="R259" s="15">
        <f>VLOOKUP(Tabela1[[#This Row],[Material]],'R$_ Ferramentas'!A:B,2,0)</f>
        <v>233.52</v>
      </c>
      <c r="S259" s="50" t="s">
        <v>50</v>
      </c>
      <c r="T259" s="50" t="s">
        <v>50</v>
      </c>
      <c r="U259" s="2" t="s">
        <v>563</v>
      </c>
      <c r="V259" s="2">
        <v>199998</v>
      </c>
      <c r="W259" s="49">
        <v>44063</v>
      </c>
      <c r="X259" s="40">
        <f>Tabela1[[#Headers],[01/09/2020]]-Tabela1[[#This Row],[Data NF Cliente]]</f>
        <v>12</v>
      </c>
      <c r="Y259" s="12" t="str">
        <f>_xlfn.IFS(X259&lt;=10,"1. 1 a 10 dias",X259&lt;=20,"2. 11 a 20 dias",X259&lt;=30,"3. 21 a 30 dias",X259&lt;=60,"4. 31 a 60 dias",X259&gt;60,"5.&gt; 60 dias")</f>
        <v>2. 11 a 20 dias</v>
      </c>
      <c r="Z259" s="2" t="s">
        <v>622</v>
      </c>
      <c r="AA259" s="2">
        <v>0</v>
      </c>
      <c r="AB259" s="49"/>
    </row>
    <row r="260" spans="1:28" x14ac:dyDescent="0.2">
      <c r="A260" s="42" t="s">
        <v>11</v>
      </c>
      <c r="B260" s="57" t="s">
        <v>82</v>
      </c>
      <c r="C260" s="42" t="s">
        <v>11</v>
      </c>
      <c r="D260" s="34">
        <v>464423</v>
      </c>
      <c r="E260" s="48">
        <v>508100569184</v>
      </c>
      <c r="F260" s="42" t="s">
        <v>1</v>
      </c>
      <c r="G260" s="42" t="s">
        <v>2</v>
      </c>
      <c r="H260" s="40" t="str">
        <f>IF(OR(' Base Geral '!J260="D - RETURN WITHOUT CONSUMPTION",' Base Geral '!J260="CB - CONSUMED BILLABLE")," SOLICITAÇÃO DE COLETA",IF(J260="X - NOT RECEIVED","CONFIRMAR NÃO RECEBIMENTO DO CSE",IF(OR(' Base Geral '!J260="SEM DESTINAÇÃO",' Base Geral '!J260="V - LEFT ON NOTIFICATION")," DESTINAÇÃO/SOLICITAÇÃO DE COLETA",0)))</f>
        <v xml:space="preserve"> DESTINAÇÃO/SOLICITAÇÃO DE COLETA</v>
      </c>
      <c r="I260" s="49"/>
      <c r="J260" s="2" t="s">
        <v>56</v>
      </c>
      <c r="K260" s="2" t="s">
        <v>50</v>
      </c>
      <c r="L260" s="2" t="s">
        <v>6</v>
      </c>
      <c r="M260" s="2"/>
      <c r="N260" s="2"/>
      <c r="O260" s="2" t="s">
        <v>421</v>
      </c>
      <c r="P260" s="2" t="s">
        <v>219</v>
      </c>
      <c r="Q260" s="2">
        <v>1232920</v>
      </c>
      <c r="R260" s="15">
        <f>VLOOKUP(Tabela1[[#This Row],[Material]],'R$_ Ferramentas'!A:B,2,0)</f>
        <v>0.6</v>
      </c>
      <c r="S260" s="50" t="s">
        <v>50</v>
      </c>
      <c r="T260" s="50" t="s">
        <v>50</v>
      </c>
      <c r="U260" s="2" t="s">
        <v>833</v>
      </c>
      <c r="V260" s="2">
        <v>199983</v>
      </c>
      <c r="W260" s="49">
        <v>44063</v>
      </c>
      <c r="X260" s="40">
        <f>Tabela1[[#Headers],[01/09/2020]]-Tabela1[[#This Row],[Data NF Cliente]]</f>
        <v>12</v>
      </c>
      <c r="Y260" s="12" t="str">
        <f>_xlfn.IFS(X260&lt;=10,"1. 1 a 10 dias",X260&lt;=20,"2. 11 a 20 dias",X260&lt;=30,"3. 21 a 30 dias",X260&lt;=60,"4. 31 a 60 dias",X260&gt;60,"5.&gt; 60 dias")</f>
        <v>2. 11 a 20 dias</v>
      </c>
      <c r="Z260" s="2" t="s">
        <v>53</v>
      </c>
      <c r="AA260" s="2">
        <v>0</v>
      </c>
      <c r="AB260" s="49"/>
    </row>
    <row r="261" spans="1:28" x14ac:dyDescent="0.2">
      <c r="A261" s="42" t="s">
        <v>11</v>
      </c>
      <c r="B261" s="57" t="s">
        <v>82</v>
      </c>
      <c r="C261" s="42" t="s">
        <v>11</v>
      </c>
      <c r="D261" s="34">
        <v>464426</v>
      </c>
      <c r="E261" s="48">
        <v>508100569184</v>
      </c>
      <c r="F261" s="42" t="s">
        <v>1</v>
      </c>
      <c r="G261" s="42" t="s">
        <v>2</v>
      </c>
      <c r="H261" s="40" t="str">
        <f>IF(OR(' Base Geral '!J261="D - RETURN WITHOUT CONSUMPTION",' Base Geral '!J261="CB - CONSUMED BILLABLE")," SOLICITAÇÃO DE COLETA",IF(J261="X - NOT RECEIVED","CONFIRMAR NÃO RECEBIMENTO DO CSE",IF(OR(' Base Geral '!J261="SEM DESTINAÇÃO",' Base Geral '!J261="V - LEFT ON NOTIFICATION")," DESTINAÇÃO/SOLICITAÇÃO DE COLETA",0)))</f>
        <v xml:space="preserve"> DESTINAÇÃO/SOLICITAÇÃO DE COLETA</v>
      </c>
      <c r="I261" s="49"/>
      <c r="J261" s="2" t="s">
        <v>56</v>
      </c>
      <c r="K261" s="2"/>
      <c r="L261" s="2" t="s">
        <v>6</v>
      </c>
      <c r="M261" s="2"/>
      <c r="N261" s="2"/>
      <c r="O261" s="2" t="s">
        <v>421</v>
      </c>
      <c r="P261" s="2" t="s">
        <v>219</v>
      </c>
      <c r="Q261" s="2">
        <v>1232920</v>
      </c>
      <c r="R261" s="15">
        <f>VLOOKUP(Tabela1[[#This Row],[Material]],'R$_ Ferramentas'!A:B,2,0)</f>
        <v>0.6</v>
      </c>
      <c r="S261" s="50" t="s">
        <v>50</v>
      </c>
      <c r="T261" s="50" t="s">
        <v>50</v>
      </c>
      <c r="U261" s="2" t="s">
        <v>833</v>
      </c>
      <c r="V261" s="2">
        <v>199983</v>
      </c>
      <c r="W261" s="49">
        <v>44063</v>
      </c>
      <c r="X261" s="40">
        <f>Tabela1[[#Headers],[01/09/2020]]-Tabela1[[#This Row],[Data NF Cliente]]</f>
        <v>12</v>
      </c>
      <c r="Y261" s="12" t="str">
        <f>_xlfn.IFS(X261&lt;=10,"1. 1 a 10 dias",X261&lt;=20,"2. 11 a 20 dias",X261&lt;=30,"3. 21 a 30 dias",X261&lt;=60,"4. 31 a 60 dias",X261&gt;60,"5.&gt; 60 dias")</f>
        <v>2. 11 a 20 dias</v>
      </c>
      <c r="Z261" s="2" t="s">
        <v>53</v>
      </c>
      <c r="AA261" s="2">
        <v>0</v>
      </c>
      <c r="AB261" s="49"/>
    </row>
    <row r="262" spans="1:28" x14ac:dyDescent="0.2">
      <c r="A262" s="42" t="s">
        <v>14</v>
      </c>
      <c r="B262" s="57" t="s">
        <v>82</v>
      </c>
      <c r="C262" s="42" t="s">
        <v>14</v>
      </c>
      <c r="D262" s="34">
        <v>464502</v>
      </c>
      <c r="E262" s="48">
        <v>508100569542</v>
      </c>
      <c r="F262" s="42" t="s">
        <v>1</v>
      </c>
      <c r="G262" s="42" t="s">
        <v>2</v>
      </c>
      <c r="H262" s="40" t="str">
        <f>IF(OR(' Base Geral '!J262="D - RETURN WITHOUT CONSUMPTION",' Base Geral '!J262="CB - CONSUMED BILLABLE")," SOLICITAÇÃO DE COLETA",IF(J262="X - NOT RECEIVED","CONFIRMAR NÃO RECEBIMENTO DO CSE",IF(OR(' Base Geral '!J262="SEM DESTINAÇÃO",' Base Geral '!J262="V - LEFT ON NOTIFICATION")," DESTINAÇÃO/SOLICITAÇÃO DE COLETA",0)))</f>
        <v xml:space="preserve"> SOLICITAÇÃO DE COLETA</v>
      </c>
      <c r="I262" s="49">
        <v>44064</v>
      </c>
      <c r="J262" s="2" t="s">
        <v>13</v>
      </c>
      <c r="K262" s="2"/>
      <c r="L262" s="2" t="s">
        <v>6</v>
      </c>
      <c r="M262" s="2"/>
      <c r="N262" s="2" t="s">
        <v>4</v>
      </c>
      <c r="O262" s="2" t="s">
        <v>464</v>
      </c>
      <c r="P262" s="2" t="s">
        <v>94</v>
      </c>
      <c r="Q262" s="2">
        <v>10132247</v>
      </c>
      <c r="R262" s="15">
        <f>VLOOKUP(Tabela1[[#This Row],[Material]],'R$_ Ferramentas'!A:B,2,0)</f>
        <v>249.89</v>
      </c>
      <c r="S262" s="50" t="s">
        <v>50</v>
      </c>
      <c r="T262" s="50" t="s">
        <v>50</v>
      </c>
      <c r="U262" s="2" t="s">
        <v>562</v>
      </c>
      <c r="V262" s="2">
        <v>199996</v>
      </c>
      <c r="W262" s="49">
        <v>44063</v>
      </c>
      <c r="X262" s="40">
        <f>Tabela1[[#Headers],[01/09/2020]]-Tabela1[[#This Row],[Data NF Cliente]]</f>
        <v>12</v>
      </c>
      <c r="Y262" s="12" t="str">
        <f>_xlfn.IFS(X262&lt;=10,"1. 1 a 10 dias",X262&lt;=20,"2. 11 a 20 dias",X262&lt;=30,"3. 21 a 30 dias",X262&lt;=60,"4. 31 a 60 dias",X262&gt;60,"5.&gt; 60 dias")</f>
        <v>2. 11 a 20 dias</v>
      </c>
      <c r="Z262" s="2" t="s">
        <v>621</v>
      </c>
      <c r="AA262" s="2">
        <v>0</v>
      </c>
      <c r="AB262" s="49"/>
    </row>
    <row r="263" spans="1:28" x14ac:dyDescent="0.2">
      <c r="A263" s="42" t="s">
        <v>11</v>
      </c>
      <c r="B263" s="57" t="s">
        <v>82</v>
      </c>
      <c r="C263" s="42" t="s">
        <v>11</v>
      </c>
      <c r="D263" s="34">
        <v>464534</v>
      </c>
      <c r="E263" s="48">
        <v>508100570021</v>
      </c>
      <c r="F263" s="42" t="s">
        <v>1</v>
      </c>
      <c r="G263" s="42" t="s">
        <v>2</v>
      </c>
      <c r="H263" s="40" t="str">
        <f>IF(OR(' Base Geral '!J263="D - RETURN WITHOUT CONSUMPTION",' Base Geral '!J263="CB - CONSUMED BILLABLE")," SOLICITAÇÃO DE COLETA",IF(J263="X - NOT RECEIVED","CONFIRMAR NÃO RECEBIMENTO DO CSE",IF(OR(' Base Geral '!J263="SEM DESTINAÇÃO",' Base Geral '!J263="V - LEFT ON NOTIFICATION")," DESTINAÇÃO/SOLICITAÇÃO DE COLETA",0)))</f>
        <v xml:space="preserve"> DESTINAÇÃO/SOLICITAÇÃO DE COLETA</v>
      </c>
      <c r="I263" s="49"/>
      <c r="J263" s="2" t="s">
        <v>56</v>
      </c>
      <c r="K263" s="2"/>
      <c r="L263" s="2" t="s">
        <v>6</v>
      </c>
      <c r="M263" s="2"/>
      <c r="N263" s="2" t="s">
        <v>4</v>
      </c>
      <c r="O263" s="2" t="s">
        <v>23</v>
      </c>
      <c r="P263" s="2" t="s">
        <v>126</v>
      </c>
      <c r="Q263" s="2">
        <v>10763312</v>
      </c>
      <c r="R263" s="15">
        <f>VLOOKUP(Tabela1[[#This Row],[Material]],'R$_ Ferramentas'!A:B,2,0)</f>
        <v>2308.04</v>
      </c>
      <c r="S263" s="50" t="s">
        <v>50</v>
      </c>
      <c r="T263" s="50" t="s">
        <v>50</v>
      </c>
      <c r="U263" s="2" t="s">
        <v>836</v>
      </c>
      <c r="V263" s="2">
        <v>199994</v>
      </c>
      <c r="W263" s="49">
        <v>44063</v>
      </c>
      <c r="X263" s="40">
        <f>Tabela1[[#Headers],[01/09/2020]]-Tabela1[[#This Row],[Data NF Cliente]]</f>
        <v>12</v>
      </c>
      <c r="Y263" s="12" t="str">
        <f>_xlfn.IFS(X263&lt;=10,"1. 1 a 10 dias",X263&lt;=20,"2. 11 a 20 dias",X263&lt;=30,"3. 21 a 30 dias",X263&lt;=60,"4. 31 a 60 dias",X263&gt;60,"5.&gt; 60 dias")</f>
        <v>2. 11 a 20 dias</v>
      </c>
      <c r="Z263" s="2" t="s">
        <v>53</v>
      </c>
      <c r="AA263" s="2">
        <v>0</v>
      </c>
      <c r="AB263" s="49"/>
    </row>
    <row r="264" spans="1:28" x14ac:dyDescent="0.2">
      <c r="A264" s="42" t="s">
        <v>14</v>
      </c>
      <c r="B264" s="57" t="s">
        <v>82</v>
      </c>
      <c r="C264" s="42" t="s">
        <v>14</v>
      </c>
      <c r="D264" s="34">
        <v>464810</v>
      </c>
      <c r="E264" s="48">
        <v>508100570363</v>
      </c>
      <c r="F264" s="42" t="s">
        <v>1</v>
      </c>
      <c r="G264" s="42" t="s">
        <v>2</v>
      </c>
      <c r="H264" s="40" t="str">
        <f>IF(OR(' Base Geral '!J264="D - RETURN WITHOUT CONSUMPTION",' Base Geral '!J264="CB - CONSUMED BILLABLE")," SOLICITAÇÃO DE COLETA",IF(J264="X - NOT RECEIVED","CONFIRMAR NÃO RECEBIMENTO DO CSE",IF(OR(' Base Geral '!J264="SEM DESTINAÇÃO",' Base Geral '!J264="V - LEFT ON NOTIFICATION")," DESTINAÇÃO/SOLICITAÇÃO DE COLETA",0)))</f>
        <v xml:space="preserve"> DESTINAÇÃO/SOLICITAÇÃO DE COLETA</v>
      </c>
      <c r="I264" s="49">
        <v>44064</v>
      </c>
      <c r="J264" s="2" t="s">
        <v>55</v>
      </c>
      <c r="K264" s="2"/>
      <c r="L264" s="2" t="s">
        <v>3</v>
      </c>
      <c r="M264" s="2"/>
      <c r="N264" s="2" t="s">
        <v>4</v>
      </c>
      <c r="O264" s="2" t="s">
        <v>464</v>
      </c>
      <c r="P264" s="2" t="s">
        <v>94</v>
      </c>
      <c r="Q264" s="2">
        <v>10787421</v>
      </c>
      <c r="R264" s="15">
        <f>VLOOKUP(Tabela1[[#This Row],[Material]],'R$_ Ferramentas'!A:B,2,0)</f>
        <v>3918.41</v>
      </c>
      <c r="S264" s="50" t="s">
        <v>50</v>
      </c>
      <c r="T264" s="50" t="s">
        <v>85</v>
      </c>
      <c r="U264" s="2">
        <v>10787421</v>
      </c>
      <c r="V264" s="2">
        <v>199993</v>
      </c>
      <c r="W264" s="49">
        <v>44063</v>
      </c>
      <c r="X264" s="40">
        <f>Tabela1[[#Headers],[01/09/2020]]-Tabela1[[#This Row],[Data NF Cliente]]</f>
        <v>12</v>
      </c>
      <c r="Y264" s="12" t="str">
        <f>_xlfn.IFS(X264&lt;=10,"1. 1 a 10 dias",X264&lt;=20,"2. 11 a 20 dias",X264&lt;=30,"3. 21 a 30 dias",X264&lt;=60,"4. 31 a 60 dias",X264&gt;60,"5.&gt; 60 dias")</f>
        <v>2. 11 a 20 dias</v>
      </c>
      <c r="Z264" s="2" t="s">
        <v>620</v>
      </c>
      <c r="AA264" s="2">
        <v>0</v>
      </c>
      <c r="AB264" s="49"/>
    </row>
    <row r="265" spans="1:28" x14ac:dyDescent="0.2">
      <c r="A265" s="42" t="s">
        <v>14</v>
      </c>
      <c r="B265" s="57" t="s">
        <v>82</v>
      </c>
      <c r="C265" s="42" t="s">
        <v>14</v>
      </c>
      <c r="D265" s="34">
        <v>464811</v>
      </c>
      <c r="E265" s="48">
        <v>508100570363</v>
      </c>
      <c r="F265" s="42" t="s">
        <v>1</v>
      </c>
      <c r="G265" s="42" t="s">
        <v>2</v>
      </c>
      <c r="H265" s="40" t="str">
        <f>IF(OR(' Base Geral '!J265="D - RETURN WITHOUT CONSUMPTION",' Base Geral '!J265="CB - CONSUMED BILLABLE")," SOLICITAÇÃO DE COLETA",IF(J265="X - NOT RECEIVED","CONFIRMAR NÃO RECEBIMENTO DO CSE",IF(OR(' Base Geral '!J265="SEM DESTINAÇÃO",' Base Geral '!J265="V - LEFT ON NOTIFICATION")," DESTINAÇÃO/SOLICITAÇÃO DE COLETA",0)))</f>
        <v xml:space="preserve"> SOLICITAÇÃO DE COLETA</v>
      </c>
      <c r="I265" s="49">
        <v>44064</v>
      </c>
      <c r="J265" s="2" t="s">
        <v>13</v>
      </c>
      <c r="K265" s="2" t="s">
        <v>10</v>
      </c>
      <c r="L265" s="2" t="s">
        <v>3</v>
      </c>
      <c r="M265" s="2"/>
      <c r="N265" s="2" t="s">
        <v>4</v>
      </c>
      <c r="O265" s="2" t="s">
        <v>464</v>
      </c>
      <c r="P265" s="2" t="s">
        <v>94</v>
      </c>
      <c r="Q265" s="2">
        <v>10132416</v>
      </c>
      <c r="R265" s="15">
        <f>VLOOKUP(Tabela1[[#This Row],[Material]],'R$_ Ferramentas'!A:B,2,0)</f>
        <v>3210.49</v>
      </c>
      <c r="S265" s="50" t="s">
        <v>50</v>
      </c>
      <c r="T265" s="50" t="s">
        <v>85</v>
      </c>
      <c r="U265" s="2" t="s">
        <v>561</v>
      </c>
      <c r="V265" s="2">
        <v>199992</v>
      </c>
      <c r="W265" s="49">
        <v>44063</v>
      </c>
      <c r="X265" s="40">
        <f>Tabela1[[#Headers],[01/09/2020]]-Tabela1[[#This Row],[Data NF Cliente]]</f>
        <v>12</v>
      </c>
      <c r="Y265" s="12" t="str">
        <f>_xlfn.IFS(X265&lt;=10,"1. 1 a 10 dias",X265&lt;=20,"2. 11 a 20 dias",X265&lt;=30,"3. 21 a 30 dias",X265&lt;=60,"4. 31 a 60 dias",X265&gt;60,"5.&gt; 60 dias")</f>
        <v>2. 11 a 20 dias</v>
      </c>
      <c r="Z265" s="2" t="s">
        <v>619</v>
      </c>
      <c r="AA265" s="2">
        <v>0</v>
      </c>
      <c r="AB265" s="49"/>
    </row>
    <row r="266" spans="1:28" x14ac:dyDescent="0.2">
      <c r="A266" s="42" t="s">
        <v>17</v>
      </c>
      <c r="B266" s="57" t="s">
        <v>82</v>
      </c>
      <c r="C266" s="42" t="s">
        <v>17</v>
      </c>
      <c r="D266" s="34">
        <v>465283</v>
      </c>
      <c r="E266" s="48">
        <v>508100569154</v>
      </c>
      <c r="F266" s="42" t="s">
        <v>8</v>
      </c>
      <c r="G266" s="42" t="s">
        <v>9</v>
      </c>
      <c r="H266" s="40" t="str">
        <f>IF(OR(' Base Geral '!J266="D - RETURN WITHOUT CONSUMPTION",' Base Geral '!J266="CB - CONSUMED BILLABLE")," SOLICITAÇÃO DE COLETA",IF(J266="X - NOT RECEIVED","CONFIRMAR NÃO RECEBIMENTO DO CSE",IF(OR(' Base Geral '!J266="SEM DESTINAÇÃO",' Base Geral '!J266="V - LEFT ON NOTIFICATION")," DESTINAÇÃO/SOLICITAÇÃO DE COLETA",0)))</f>
        <v xml:space="preserve"> SOLICITAÇÃO DE COLETA</v>
      </c>
      <c r="I266" s="49">
        <v>44066</v>
      </c>
      <c r="J266" s="2" t="s">
        <v>13</v>
      </c>
      <c r="K266" s="2"/>
      <c r="L266" s="2" t="s">
        <v>6</v>
      </c>
      <c r="M266" s="2"/>
      <c r="N266" s="2"/>
      <c r="O266" s="2" t="s">
        <v>422</v>
      </c>
      <c r="P266" s="2" t="s">
        <v>165</v>
      </c>
      <c r="Q266" s="2">
        <v>10045178</v>
      </c>
      <c r="R266" s="15">
        <f>VLOOKUP(Tabela1[[#This Row],[Material]],'R$_ Ferramentas'!A:B,2,0)</f>
        <v>7229.51</v>
      </c>
      <c r="S266" s="15" t="str">
        <f>VLOOKUP(Tabela1[[#This Row],[Material]],'R$_ Ferramentas'!E:F,2,0)</f>
        <v>SIM</v>
      </c>
      <c r="T266" s="50" t="s">
        <v>50</v>
      </c>
      <c r="U266" s="2" t="s">
        <v>507</v>
      </c>
      <c r="V266" s="2">
        <v>94545</v>
      </c>
      <c r="W266" s="49">
        <v>44063</v>
      </c>
      <c r="X266" s="40">
        <f>Tabela1[[#Headers],[01/09/2020]]-Tabela1[[#This Row],[Data NF Cliente]]</f>
        <v>12</v>
      </c>
      <c r="Y266" s="12" t="str">
        <f>_xlfn.IFS(X266&lt;=10,"1. 1 a 10 dias",X266&lt;=20,"2. 11 a 20 dias",X266&lt;=30,"3. 21 a 30 dias",X266&lt;=60,"4. 31 a 60 dias",X266&gt;60,"5.&gt; 60 dias")</f>
        <v>2. 11 a 20 dias</v>
      </c>
      <c r="Z266" s="2" t="s">
        <v>5</v>
      </c>
      <c r="AA266" s="2">
        <v>0</v>
      </c>
      <c r="AB266" s="49"/>
    </row>
    <row r="267" spans="1:28" x14ac:dyDescent="0.2">
      <c r="A267" s="58" t="s">
        <v>123</v>
      </c>
      <c r="B267" s="57" t="s">
        <v>82</v>
      </c>
      <c r="C267" s="42" t="s">
        <v>14</v>
      </c>
      <c r="D267" s="34">
        <v>465392</v>
      </c>
      <c r="E267" s="48">
        <v>508100570256</v>
      </c>
      <c r="F267" s="42" t="s">
        <v>8</v>
      </c>
      <c r="G267" s="42" t="s">
        <v>9</v>
      </c>
      <c r="H267" s="40" t="str">
        <f>IF(OR(' Base Geral '!J267="D - RETURN WITHOUT CONSUMPTION",' Base Geral '!J267="CB - CONSUMED BILLABLE")," SOLICITAÇÃO DE COLETA",IF(J267="X - NOT RECEIVED","CONFIRMAR NÃO RECEBIMENTO DO CSE",IF(OR(' Base Geral '!J267="SEM DESTINAÇÃO",' Base Geral '!J267="V - LEFT ON NOTIFICATION")," DESTINAÇÃO/SOLICITAÇÃO DE COLETA",0)))</f>
        <v xml:space="preserve"> DESTINAÇÃO/SOLICITAÇÃO DE COLETA</v>
      </c>
      <c r="I267" s="49"/>
      <c r="J267" s="2" t="s">
        <v>56</v>
      </c>
      <c r="K267" s="2"/>
      <c r="L267" s="2" t="s">
        <v>6</v>
      </c>
      <c r="M267" s="2"/>
      <c r="N267" s="2"/>
      <c r="O267" s="2" t="s">
        <v>420</v>
      </c>
      <c r="P267" s="2" t="s">
        <v>224</v>
      </c>
      <c r="Q267" s="2">
        <v>5224030</v>
      </c>
      <c r="R267" s="15">
        <f>VLOOKUP(Tabela1[[#This Row],[Material]],'R$_ Ferramentas'!A:B,2,0)</f>
        <v>422.15</v>
      </c>
      <c r="S267" s="50" t="s">
        <v>50</v>
      </c>
      <c r="T267" s="50" t="s">
        <v>50</v>
      </c>
      <c r="U267" s="2" t="s">
        <v>505</v>
      </c>
      <c r="V267" s="2">
        <v>94537</v>
      </c>
      <c r="W267" s="49">
        <v>44063</v>
      </c>
      <c r="X267" s="40">
        <f>Tabela1[[#Headers],[01/09/2020]]-Tabela1[[#This Row],[Data NF Cliente]]</f>
        <v>12</v>
      </c>
      <c r="Y267" s="12" t="str">
        <f>_xlfn.IFS(X267&lt;=10,"1. 1 a 10 dias",X267&lt;=20,"2. 11 a 20 dias",X267&lt;=30,"3. 21 a 30 dias",X267&lt;=60,"4. 31 a 60 dias",X267&gt;60,"5.&gt; 60 dias")</f>
        <v>2. 11 a 20 dias</v>
      </c>
      <c r="Z267" s="2" t="s">
        <v>5</v>
      </c>
      <c r="AA267" s="2">
        <v>0</v>
      </c>
      <c r="AB267" s="49"/>
    </row>
    <row r="268" spans="1:28" x14ac:dyDescent="0.2">
      <c r="A268" s="58" t="s">
        <v>123</v>
      </c>
      <c r="B268" s="57" t="s">
        <v>82</v>
      </c>
      <c r="C268" s="42" t="s">
        <v>14</v>
      </c>
      <c r="D268" s="34">
        <v>465393</v>
      </c>
      <c r="E268" s="48">
        <v>508100570256</v>
      </c>
      <c r="F268" s="42" t="s">
        <v>8</v>
      </c>
      <c r="G268" s="42" t="s">
        <v>9</v>
      </c>
      <c r="H268" s="40" t="str">
        <f>IF(OR(' Base Geral '!J268="D - RETURN WITHOUT CONSUMPTION",' Base Geral '!J268="CB - CONSUMED BILLABLE")," SOLICITAÇÃO DE COLETA",IF(J268="X - NOT RECEIVED","CONFIRMAR NÃO RECEBIMENTO DO CSE",IF(OR(' Base Geral '!J268="SEM DESTINAÇÃO",' Base Geral '!J268="V - LEFT ON NOTIFICATION")," DESTINAÇÃO/SOLICITAÇÃO DE COLETA",0)))</f>
        <v xml:space="preserve"> DESTINAÇÃO/SOLICITAÇÃO DE COLETA</v>
      </c>
      <c r="I268" s="49"/>
      <c r="J268" s="2" t="s">
        <v>56</v>
      </c>
      <c r="K268" s="2"/>
      <c r="L268" s="2" t="s">
        <v>6</v>
      </c>
      <c r="M268" s="2"/>
      <c r="N268" s="2"/>
      <c r="O268" s="2" t="s">
        <v>420</v>
      </c>
      <c r="P268" s="2" t="s">
        <v>224</v>
      </c>
      <c r="Q268" s="2">
        <v>4352535</v>
      </c>
      <c r="R268" s="15">
        <f>VLOOKUP(Tabela1[[#This Row],[Material]],'R$_ Ferramentas'!A:B,2,0)</f>
        <v>631.58000000000004</v>
      </c>
      <c r="S268" s="50" t="s">
        <v>50</v>
      </c>
      <c r="T268" s="50" t="s">
        <v>50</v>
      </c>
      <c r="U268" s="2" t="s">
        <v>506</v>
      </c>
      <c r="V268" s="2">
        <v>94537</v>
      </c>
      <c r="W268" s="49">
        <v>44063</v>
      </c>
      <c r="X268" s="40">
        <f>Tabela1[[#Headers],[01/09/2020]]-Tabela1[[#This Row],[Data NF Cliente]]</f>
        <v>12</v>
      </c>
      <c r="Y268" s="12" t="str">
        <f>_xlfn.IFS(X268&lt;=10,"1. 1 a 10 dias",X268&lt;=20,"2. 11 a 20 dias",X268&lt;=30,"3. 21 a 30 dias",X268&lt;=60,"4. 31 a 60 dias",X268&gt;60,"5.&gt; 60 dias")</f>
        <v>2. 11 a 20 dias</v>
      </c>
      <c r="Z268" s="2" t="s">
        <v>5</v>
      </c>
      <c r="AA268" s="2">
        <v>0</v>
      </c>
      <c r="AB268" s="49"/>
    </row>
    <row r="269" spans="1:28" x14ac:dyDescent="0.2">
      <c r="A269" s="58" t="s">
        <v>123</v>
      </c>
      <c r="B269" s="57" t="s">
        <v>82</v>
      </c>
      <c r="C269" s="42" t="s">
        <v>14</v>
      </c>
      <c r="D269" s="34">
        <v>465394</v>
      </c>
      <c r="E269" s="48">
        <v>508100570256</v>
      </c>
      <c r="F269" s="42" t="s">
        <v>8</v>
      </c>
      <c r="G269" s="42" t="s">
        <v>9</v>
      </c>
      <c r="H269" s="40" t="str">
        <f>IF(OR(' Base Geral '!J269="D - RETURN WITHOUT CONSUMPTION",' Base Geral '!J269="CB - CONSUMED BILLABLE")," SOLICITAÇÃO DE COLETA",IF(J269="X - NOT RECEIVED","CONFIRMAR NÃO RECEBIMENTO DO CSE",IF(OR(' Base Geral '!J269="SEM DESTINAÇÃO",' Base Geral '!J269="V - LEFT ON NOTIFICATION")," DESTINAÇÃO/SOLICITAÇÃO DE COLETA",0)))</f>
        <v xml:space="preserve"> DESTINAÇÃO/SOLICITAÇÃO DE COLETA</v>
      </c>
      <c r="I269" s="49"/>
      <c r="J269" s="2" t="s">
        <v>56</v>
      </c>
      <c r="K269" s="2" t="s">
        <v>50</v>
      </c>
      <c r="L269" s="2" t="s">
        <v>6</v>
      </c>
      <c r="M269" s="2"/>
      <c r="N269" s="2"/>
      <c r="O269" s="2" t="s">
        <v>420</v>
      </c>
      <c r="P269" s="2" t="s">
        <v>224</v>
      </c>
      <c r="Q269" s="2">
        <v>4007725</v>
      </c>
      <c r="R269" s="15">
        <f>VLOOKUP(Tabela1[[#This Row],[Material]],'R$_ Ferramentas'!A:B,2,0)</f>
        <v>1543.3</v>
      </c>
      <c r="S269" s="15" t="str">
        <f>VLOOKUP(Tabela1[[#This Row],[Material]],'R$_ Ferramentas'!E:F,2,0)</f>
        <v>SIM</v>
      </c>
      <c r="T269" s="50" t="s">
        <v>50</v>
      </c>
      <c r="U269" s="2" t="s">
        <v>761</v>
      </c>
      <c r="V269" s="2">
        <v>94538</v>
      </c>
      <c r="W269" s="49">
        <v>44063</v>
      </c>
      <c r="X269" s="40">
        <f>Tabela1[[#Headers],[01/09/2020]]-Tabela1[[#This Row],[Data NF Cliente]]</f>
        <v>12</v>
      </c>
      <c r="Y269" s="12" t="str">
        <f>_xlfn.IFS(X269&lt;=10,"1. 1 a 10 dias",X269&lt;=20,"2. 11 a 20 dias",X269&lt;=30,"3. 21 a 30 dias",X269&lt;=60,"4. 31 a 60 dias",X269&gt;60,"5.&gt; 60 dias")</f>
        <v>2. 11 a 20 dias</v>
      </c>
      <c r="Z269" s="2" t="s">
        <v>5</v>
      </c>
      <c r="AA269" s="2">
        <v>0</v>
      </c>
      <c r="AB269" s="49"/>
    </row>
    <row r="270" spans="1:28" x14ac:dyDescent="0.2">
      <c r="A270" s="58" t="s">
        <v>123</v>
      </c>
      <c r="B270" s="57" t="s">
        <v>82</v>
      </c>
      <c r="C270" s="42" t="s">
        <v>14</v>
      </c>
      <c r="D270" s="34">
        <v>465395</v>
      </c>
      <c r="E270" s="48">
        <v>508100570256</v>
      </c>
      <c r="F270" s="42" t="s">
        <v>8</v>
      </c>
      <c r="G270" s="42" t="s">
        <v>9</v>
      </c>
      <c r="H270" s="40" t="str">
        <f>IF(OR(' Base Geral '!J270="D - RETURN WITHOUT CONSUMPTION",' Base Geral '!J270="CB - CONSUMED BILLABLE")," SOLICITAÇÃO DE COLETA",IF(J270="X - NOT RECEIVED","CONFIRMAR NÃO RECEBIMENTO DO CSE",IF(OR(' Base Geral '!J270="SEM DESTINAÇÃO",' Base Geral '!J270="V - LEFT ON NOTIFICATION")," DESTINAÇÃO/SOLICITAÇÃO DE COLETA",0)))</f>
        <v xml:space="preserve"> DESTINAÇÃO/SOLICITAÇÃO DE COLETA</v>
      </c>
      <c r="I270" s="49"/>
      <c r="J270" s="2" t="s">
        <v>56</v>
      </c>
      <c r="K270" s="2"/>
      <c r="L270" s="2" t="s">
        <v>6</v>
      </c>
      <c r="M270" s="2"/>
      <c r="N270" s="2"/>
      <c r="O270" s="2" t="s">
        <v>420</v>
      </c>
      <c r="P270" s="2" t="s">
        <v>224</v>
      </c>
      <c r="Q270" s="2">
        <v>5224634</v>
      </c>
      <c r="R270" s="15">
        <f>VLOOKUP(Tabela1[[#This Row],[Material]],'R$_ Ferramentas'!A:B,2,0)</f>
        <v>1283.43</v>
      </c>
      <c r="S270" s="50" t="s">
        <v>50</v>
      </c>
      <c r="T270" s="50" t="s">
        <v>50</v>
      </c>
      <c r="U270" s="2" t="s">
        <v>869</v>
      </c>
      <c r="V270" s="2">
        <v>94537</v>
      </c>
      <c r="W270" s="49">
        <v>44063</v>
      </c>
      <c r="X270" s="40">
        <f>Tabela1[[#Headers],[01/09/2020]]-Tabela1[[#This Row],[Data NF Cliente]]</f>
        <v>12</v>
      </c>
      <c r="Y270" s="12" t="str">
        <f>_xlfn.IFS(X270&lt;=10,"1. 1 a 10 dias",X270&lt;=20,"2. 11 a 20 dias",X270&lt;=30,"3. 21 a 30 dias",X270&lt;=60,"4. 31 a 60 dias",X270&gt;60,"5.&gt; 60 dias")</f>
        <v>2. 11 a 20 dias</v>
      </c>
      <c r="Z270" s="2" t="s">
        <v>5</v>
      </c>
      <c r="AA270" s="2">
        <v>0</v>
      </c>
      <c r="AB270" s="49"/>
    </row>
    <row r="271" spans="1:28" x14ac:dyDescent="0.2">
      <c r="A271" s="42" t="s">
        <v>0</v>
      </c>
      <c r="B271" s="57" t="s">
        <v>82</v>
      </c>
      <c r="C271" s="42" t="s">
        <v>0</v>
      </c>
      <c r="D271" s="34">
        <v>465460</v>
      </c>
      <c r="E271" s="48">
        <v>508100536557</v>
      </c>
      <c r="F271" s="42" t="s">
        <v>8</v>
      </c>
      <c r="G271" s="42" t="s">
        <v>9</v>
      </c>
      <c r="H271" s="40" t="str">
        <f>IF(OR(' Base Geral '!J271="D - RETURN WITHOUT CONSUMPTION",' Base Geral '!J271="CB - CONSUMED BILLABLE")," SOLICITAÇÃO DE COLETA",IF(J271="X - NOT RECEIVED","CONFIRMAR NÃO RECEBIMENTO DO CSE",IF(OR(' Base Geral '!J271="SEM DESTINAÇÃO",' Base Geral '!J271="V - LEFT ON NOTIFICATION")," DESTINAÇÃO/SOLICITAÇÃO DE COLETA",0)))</f>
        <v xml:space="preserve"> DESTINAÇÃO/SOLICITAÇÃO DE COLETA</v>
      </c>
      <c r="I271" s="49"/>
      <c r="J271" s="2" t="s">
        <v>56</v>
      </c>
      <c r="K271" s="2"/>
      <c r="L271" s="2" t="s">
        <v>6</v>
      </c>
      <c r="M271" s="2"/>
      <c r="N271" s="2"/>
      <c r="O271" s="2" t="s">
        <v>408</v>
      </c>
      <c r="P271" s="2" t="s">
        <v>635</v>
      </c>
      <c r="Q271" s="2">
        <v>10397781</v>
      </c>
      <c r="R271" s="15">
        <f>VLOOKUP(Tabela1[[#This Row],[Material]],'R$_ Ferramentas'!A:B,2,0)</f>
        <v>927.51</v>
      </c>
      <c r="S271" s="50" t="s">
        <v>50</v>
      </c>
      <c r="T271" s="50" t="s">
        <v>50</v>
      </c>
      <c r="U271" s="2" t="s">
        <v>739</v>
      </c>
      <c r="V271" s="2">
        <v>94462</v>
      </c>
      <c r="W271" s="49">
        <v>44063</v>
      </c>
      <c r="X271" s="40">
        <f>Tabela1[[#Headers],[01/09/2020]]-Tabela1[[#This Row],[Data NF Cliente]]</f>
        <v>12</v>
      </c>
      <c r="Y271" s="12" t="str">
        <f>_xlfn.IFS(X271&lt;=10,"1. 1 a 10 dias",X271&lt;=20,"2. 11 a 20 dias",X271&lt;=30,"3. 21 a 30 dias",X271&lt;=60,"4. 31 a 60 dias",X271&gt;60,"5.&gt; 60 dias")</f>
        <v>2. 11 a 20 dias</v>
      </c>
      <c r="Z271" s="2" t="s">
        <v>5</v>
      </c>
      <c r="AA271" s="2">
        <v>0</v>
      </c>
      <c r="AB271" s="49"/>
    </row>
    <row r="272" spans="1:28" x14ac:dyDescent="0.2">
      <c r="A272" s="42" t="s">
        <v>0</v>
      </c>
      <c r="B272" s="57" t="s">
        <v>82</v>
      </c>
      <c r="C272" s="42" t="s">
        <v>0</v>
      </c>
      <c r="D272" s="34">
        <v>465461</v>
      </c>
      <c r="E272" s="48">
        <v>508100536557</v>
      </c>
      <c r="F272" s="42" t="s">
        <v>8</v>
      </c>
      <c r="G272" s="42" t="s">
        <v>9</v>
      </c>
      <c r="H272" s="40" t="str">
        <f>IF(OR(' Base Geral '!J272="D - RETURN WITHOUT CONSUMPTION",' Base Geral '!J272="CB - CONSUMED BILLABLE")," SOLICITAÇÃO DE COLETA",IF(J272="X - NOT RECEIVED","CONFIRMAR NÃO RECEBIMENTO DO CSE",IF(OR(' Base Geral '!J272="SEM DESTINAÇÃO",' Base Geral '!J272="V - LEFT ON NOTIFICATION")," DESTINAÇÃO/SOLICITAÇÃO DE COLETA",0)))</f>
        <v xml:space="preserve"> DESTINAÇÃO/SOLICITAÇÃO DE COLETA</v>
      </c>
      <c r="I272" s="49"/>
      <c r="J272" s="2" t="s">
        <v>56</v>
      </c>
      <c r="K272" s="2"/>
      <c r="L272" s="2" t="s">
        <v>6</v>
      </c>
      <c r="M272" s="2"/>
      <c r="N272" s="2" t="s">
        <v>4</v>
      </c>
      <c r="O272" s="2" t="s">
        <v>408</v>
      </c>
      <c r="P272" s="2" t="s">
        <v>635</v>
      </c>
      <c r="Q272" s="2">
        <v>10022068</v>
      </c>
      <c r="R272" s="15">
        <f>VLOOKUP(Tabela1[[#This Row],[Material]],'R$_ Ferramentas'!A:B,2,0)</f>
        <v>192.21</v>
      </c>
      <c r="S272" s="50" t="s">
        <v>50</v>
      </c>
      <c r="T272" s="50" t="s">
        <v>50</v>
      </c>
      <c r="U272" s="2" t="s">
        <v>492</v>
      </c>
      <c r="V272" s="2">
        <v>94462</v>
      </c>
      <c r="W272" s="49">
        <v>44063</v>
      </c>
      <c r="X272" s="40">
        <f>Tabela1[[#Headers],[01/09/2020]]-Tabela1[[#This Row],[Data NF Cliente]]</f>
        <v>12</v>
      </c>
      <c r="Y272" s="12" t="str">
        <f>_xlfn.IFS(X272&lt;=10,"1. 1 a 10 dias",X272&lt;=20,"2. 11 a 20 dias",X272&lt;=30,"3. 21 a 30 dias",X272&lt;=60,"4. 31 a 60 dias",X272&gt;60,"5.&gt; 60 dias")</f>
        <v>2. 11 a 20 dias</v>
      </c>
      <c r="Z272" s="2" t="s">
        <v>5</v>
      </c>
      <c r="AA272" s="2">
        <v>0</v>
      </c>
      <c r="AB272" s="49"/>
    </row>
    <row r="273" spans="1:28" x14ac:dyDescent="0.2">
      <c r="A273" s="42" t="s">
        <v>11</v>
      </c>
      <c r="B273" s="57" t="s">
        <v>82</v>
      </c>
      <c r="C273" s="42" t="s">
        <v>11</v>
      </c>
      <c r="D273" s="34">
        <v>465958</v>
      </c>
      <c r="E273" s="48">
        <v>508100570090</v>
      </c>
      <c r="F273" s="42" t="s">
        <v>8</v>
      </c>
      <c r="G273" s="42" t="s">
        <v>9</v>
      </c>
      <c r="H273" s="40" t="str">
        <f>IF(OR(' Base Geral '!J273="D - RETURN WITHOUT CONSUMPTION",' Base Geral '!J273="CB - CONSUMED BILLABLE")," SOLICITAÇÃO DE COLETA",IF(J273="X - NOT RECEIVED","CONFIRMAR NÃO RECEBIMENTO DO CSE",IF(OR(' Base Geral '!J273="SEM DESTINAÇÃO",' Base Geral '!J273="V - LEFT ON NOTIFICATION")," DESTINAÇÃO/SOLICITAÇÃO DE COLETA",0)))</f>
        <v xml:space="preserve"> DESTINAÇÃO/SOLICITAÇÃO DE COLETA</v>
      </c>
      <c r="I273" s="49"/>
      <c r="J273" s="2" t="s">
        <v>56</v>
      </c>
      <c r="K273" s="2" t="s">
        <v>50</v>
      </c>
      <c r="L273" s="2" t="s">
        <v>6</v>
      </c>
      <c r="M273" s="2"/>
      <c r="N273" s="2" t="s">
        <v>4</v>
      </c>
      <c r="O273" s="2" t="s">
        <v>23</v>
      </c>
      <c r="P273" s="2" t="s">
        <v>126</v>
      </c>
      <c r="Q273" s="2">
        <v>5228346</v>
      </c>
      <c r="R273" s="15">
        <f>VLOOKUP(Tabela1[[#This Row],[Material]],'R$_ Ferramentas'!A:B,2,0)</f>
        <v>19.170000000000002</v>
      </c>
      <c r="S273" s="50" t="s">
        <v>50</v>
      </c>
      <c r="T273" s="50" t="s">
        <v>50</v>
      </c>
      <c r="U273" s="2" t="s">
        <v>500</v>
      </c>
      <c r="V273" s="2">
        <v>94412</v>
      </c>
      <c r="W273" s="49">
        <v>44063</v>
      </c>
      <c r="X273" s="40">
        <f>Tabela1[[#Headers],[01/09/2020]]-Tabela1[[#This Row],[Data NF Cliente]]</f>
        <v>12</v>
      </c>
      <c r="Y273" s="12" t="str">
        <f>_xlfn.IFS(X273&lt;=10,"1. 1 a 10 dias",X273&lt;=20,"2. 11 a 20 dias",X273&lt;=30,"3. 21 a 30 dias",X273&lt;=60,"4. 31 a 60 dias",X273&gt;60,"5.&gt; 60 dias")</f>
        <v>2. 11 a 20 dias</v>
      </c>
      <c r="Z273" s="2" t="s">
        <v>5</v>
      </c>
      <c r="AA273" s="2">
        <v>0</v>
      </c>
      <c r="AB273" s="49"/>
    </row>
    <row r="274" spans="1:28" x14ac:dyDescent="0.2">
      <c r="A274" s="42" t="s">
        <v>11</v>
      </c>
      <c r="B274" s="57" t="s">
        <v>82</v>
      </c>
      <c r="C274" s="42" t="s">
        <v>11</v>
      </c>
      <c r="D274" s="34">
        <v>465959</v>
      </c>
      <c r="E274" s="48">
        <v>508100570090</v>
      </c>
      <c r="F274" s="42" t="s">
        <v>8</v>
      </c>
      <c r="G274" s="42" t="s">
        <v>9</v>
      </c>
      <c r="H274" s="40" t="str">
        <f>IF(OR(' Base Geral '!J274="D - RETURN WITHOUT CONSUMPTION",' Base Geral '!J274="CB - CONSUMED BILLABLE")," SOLICITAÇÃO DE COLETA",IF(J274="X - NOT RECEIVED","CONFIRMAR NÃO RECEBIMENTO DO CSE",IF(OR(' Base Geral '!J274="SEM DESTINAÇÃO",' Base Geral '!J274="V - LEFT ON NOTIFICATION")," DESTINAÇÃO/SOLICITAÇÃO DE COLETA",0)))</f>
        <v xml:space="preserve"> DESTINAÇÃO/SOLICITAÇÃO DE COLETA</v>
      </c>
      <c r="I274" s="49"/>
      <c r="J274" s="2" t="s">
        <v>56</v>
      </c>
      <c r="K274" s="2"/>
      <c r="L274" s="2" t="s">
        <v>6</v>
      </c>
      <c r="M274" s="2"/>
      <c r="N274" s="2" t="s">
        <v>4</v>
      </c>
      <c r="O274" s="2" t="s">
        <v>23</v>
      </c>
      <c r="P274" s="2" t="s">
        <v>126</v>
      </c>
      <c r="Q274" s="2">
        <v>5228346</v>
      </c>
      <c r="R274" s="15">
        <f>VLOOKUP(Tabela1[[#This Row],[Material]],'R$_ Ferramentas'!A:B,2,0)</f>
        <v>19.170000000000002</v>
      </c>
      <c r="S274" s="50" t="s">
        <v>50</v>
      </c>
      <c r="T274" s="50" t="s">
        <v>50</v>
      </c>
      <c r="U274" s="2" t="s">
        <v>500</v>
      </c>
      <c r="V274" s="2">
        <v>94412</v>
      </c>
      <c r="W274" s="49">
        <v>44063</v>
      </c>
      <c r="X274" s="40">
        <f>Tabela1[[#Headers],[01/09/2020]]-Tabela1[[#This Row],[Data NF Cliente]]</f>
        <v>12</v>
      </c>
      <c r="Y274" s="12" t="str">
        <f>_xlfn.IFS(X274&lt;=10,"1. 1 a 10 dias",X274&lt;=20,"2. 11 a 20 dias",X274&lt;=30,"3. 21 a 30 dias",X274&lt;=60,"4. 31 a 60 dias",X274&gt;60,"5.&gt; 60 dias")</f>
        <v>2. 11 a 20 dias</v>
      </c>
      <c r="Z274" s="2" t="s">
        <v>5</v>
      </c>
      <c r="AA274" s="2">
        <v>0</v>
      </c>
      <c r="AB274" s="49"/>
    </row>
    <row r="275" spans="1:28" x14ac:dyDescent="0.2">
      <c r="A275" s="42" t="s">
        <v>11</v>
      </c>
      <c r="B275" s="57" t="s">
        <v>82</v>
      </c>
      <c r="C275" s="42" t="s">
        <v>11</v>
      </c>
      <c r="D275" s="34">
        <v>465960</v>
      </c>
      <c r="E275" s="48">
        <v>508100570090</v>
      </c>
      <c r="F275" s="42" t="s">
        <v>8</v>
      </c>
      <c r="G275" s="42" t="s">
        <v>9</v>
      </c>
      <c r="H275" s="40" t="str">
        <f>IF(OR(' Base Geral '!J275="D - RETURN WITHOUT CONSUMPTION",' Base Geral '!J275="CB - CONSUMED BILLABLE")," SOLICITAÇÃO DE COLETA",IF(J275="X - NOT RECEIVED","CONFIRMAR NÃO RECEBIMENTO DO CSE",IF(OR(' Base Geral '!J275="SEM DESTINAÇÃO",' Base Geral '!J275="V - LEFT ON NOTIFICATION")," DESTINAÇÃO/SOLICITAÇÃO DE COLETA",0)))</f>
        <v xml:space="preserve"> DESTINAÇÃO/SOLICITAÇÃO DE COLETA</v>
      </c>
      <c r="I275" s="49"/>
      <c r="J275" s="2" t="s">
        <v>56</v>
      </c>
      <c r="K275" s="2"/>
      <c r="L275" s="2" t="s">
        <v>6</v>
      </c>
      <c r="M275" s="2"/>
      <c r="N275" s="2" t="s">
        <v>4</v>
      </c>
      <c r="O275" s="2" t="s">
        <v>23</v>
      </c>
      <c r="P275" s="2" t="s">
        <v>126</v>
      </c>
      <c r="Q275" s="2">
        <v>5228361</v>
      </c>
      <c r="R275" s="15">
        <f>VLOOKUP(Tabela1[[#This Row],[Material]],'R$_ Ferramentas'!A:B,2,0)</f>
        <v>241.65</v>
      </c>
      <c r="S275" s="50" t="s">
        <v>50</v>
      </c>
      <c r="T275" s="50" t="s">
        <v>50</v>
      </c>
      <c r="U275" s="2" t="s">
        <v>500</v>
      </c>
      <c r="V275" s="2">
        <v>94412</v>
      </c>
      <c r="W275" s="49">
        <v>44063</v>
      </c>
      <c r="X275" s="40">
        <f>Tabela1[[#Headers],[01/09/2020]]-Tabela1[[#This Row],[Data NF Cliente]]</f>
        <v>12</v>
      </c>
      <c r="Y275" s="12" t="str">
        <f>_xlfn.IFS(X275&lt;=10,"1. 1 a 10 dias",X275&lt;=20,"2. 11 a 20 dias",X275&lt;=30,"3. 21 a 30 dias",X275&lt;=60,"4. 31 a 60 dias",X275&gt;60,"5.&gt; 60 dias")</f>
        <v>2. 11 a 20 dias</v>
      </c>
      <c r="Z275" s="2" t="s">
        <v>5</v>
      </c>
      <c r="AA275" s="2">
        <v>0</v>
      </c>
      <c r="AB275" s="49"/>
    </row>
    <row r="276" spans="1:28" x14ac:dyDescent="0.2">
      <c r="A276" s="42" t="s">
        <v>11</v>
      </c>
      <c r="B276" s="57" t="s">
        <v>82</v>
      </c>
      <c r="C276" s="42" t="s">
        <v>11</v>
      </c>
      <c r="D276" s="34">
        <v>465961</v>
      </c>
      <c r="E276" s="48">
        <v>508100570090</v>
      </c>
      <c r="F276" s="42" t="s">
        <v>8</v>
      </c>
      <c r="G276" s="42" t="s">
        <v>9</v>
      </c>
      <c r="H276" s="40" t="str">
        <f>IF(OR(' Base Geral '!J276="D - RETURN WITHOUT CONSUMPTION",' Base Geral '!J276="CB - CONSUMED BILLABLE")," SOLICITAÇÃO DE COLETA",IF(J276="X - NOT RECEIVED","CONFIRMAR NÃO RECEBIMENTO DO CSE",IF(OR(' Base Geral '!J276="SEM DESTINAÇÃO",' Base Geral '!J276="V - LEFT ON NOTIFICATION")," DESTINAÇÃO/SOLICITAÇÃO DE COLETA",0)))</f>
        <v xml:space="preserve"> DESTINAÇÃO/SOLICITAÇÃO DE COLETA</v>
      </c>
      <c r="I276" s="49"/>
      <c r="J276" s="2" t="s">
        <v>56</v>
      </c>
      <c r="K276" s="2"/>
      <c r="L276" s="2" t="s">
        <v>6</v>
      </c>
      <c r="M276" s="2"/>
      <c r="N276" s="2" t="s">
        <v>4</v>
      </c>
      <c r="O276" s="2" t="s">
        <v>23</v>
      </c>
      <c r="P276" s="2" t="s">
        <v>126</v>
      </c>
      <c r="Q276" s="2">
        <v>5228361</v>
      </c>
      <c r="R276" s="15">
        <f>VLOOKUP(Tabela1[[#This Row],[Material]],'R$_ Ferramentas'!A:B,2,0)</f>
        <v>241.65</v>
      </c>
      <c r="S276" s="50" t="s">
        <v>50</v>
      </c>
      <c r="T276" s="50" t="s">
        <v>50</v>
      </c>
      <c r="U276" s="2" t="s">
        <v>500</v>
      </c>
      <c r="V276" s="2">
        <v>94412</v>
      </c>
      <c r="W276" s="49">
        <v>44063</v>
      </c>
      <c r="X276" s="40">
        <f>Tabela1[[#Headers],[01/09/2020]]-Tabela1[[#This Row],[Data NF Cliente]]</f>
        <v>12</v>
      </c>
      <c r="Y276" s="12" t="str">
        <f>_xlfn.IFS(X276&lt;=10,"1. 1 a 10 dias",X276&lt;=20,"2. 11 a 20 dias",X276&lt;=30,"3. 21 a 30 dias",X276&lt;=60,"4. 31 a 60 dias",X276&gt;60,"5.&gt; 60 dias")</f>
        <v>2. 11 a 20 dias</v>
      </c>
      <c r="Z276" s="2" t="s">
        <v>5</v>
      </c>
      <c r="AA276" s="2">
        <v>0</v>
      </c>
      <c r="AB276" s="49"/>
    </row>
    <row r="277" spans="1:28" x14ac:dyDescent="0.2">
      <c r="A277" s="58" t="s">
        <v>159</v>
      </c>
      <c r="B277" s="57" t="s">
        <v>82</v>
      </c>
      <c r="C277" s="42" t="s">
        <v>11</v>
      </c>
      <c r="D277" s="34">
        <v>466084</v>
      </c>
      <c r="E277" s="48">
        <v>508100570908</v>
      </c>
      <c r="F277" s="42" t="s">
        <v>1</v>
      </c>
      <c r="G277" s="42" t="s">
        <v>2</v>
      </c>
      <c r="H277" s="40" t="str">
        <f>IF(OR(' Base Geral '!J277="D - RETURN WITHOUT CONSUMPTION",' Base Geral '!J277="CB - CONSUMED BILLABLE")," SOLICITAÇÃO DE COLETA",IF(J277="X - NOT RECEIVED","CONFIRMAR NÃO RECEBIMENTO DO CSE",IF(OR(' Base Geral '!J277="SEM DESTINAÇÃO",' Base Geral '!J277="V - LEFT ON NOTIFICATION")," DESTINAÇÃO/SOLICITAÇÃO DE COLETA",0)))</f>
        <v xml:space="preserve"> DESTINAÇÃO/SOLICITAÇÃO DE COLETA</v>
      </c>
      <c r="I277" s="49"/>
      <c r="J277" s="2" t="s">
        <v>56</v>
      </c>
      <c r="K277" s="2" t="s">
        <v>50</v>
      </c>
      <c r="L277" s="2" t="s">
        <v>6</v>
      </c>
      <c r="M277" s="2"/>
      <c r="N277" s="2" t="s">
        <v>4</v>
      </c>
      <c r="O277" s="2" t="s">
        <v>463</v>
      </c>
      <c r="P277" s="2" t="s">
        <v>132</v>
      </c>
      <c r="Q277" s="2">
        <v>11287517</v>
      </c>
      <c r="R277" s="15">
        <f>VLOOKUP(Tabela1[[#This Row],[Material]],'R$_ Ferramentas'!A:B,2,0)</f>
        <v>1973.74</v>
      </c>
      <c r="S277" s="50" t="s">
        <v>50</v>
      </c>
      <c r="T277" s="50" t="s">
        <v>50</v>
      </c>
      <c r="U277" s="2" t="s">
        <v>560</v>
      </c>
      <c r="V277" s="2">
        <v>199988</v>
      </c>
      <c r="W277" s="49">
        <v>44063</v>
      </c>
      <c r="X277" s="40">
        <f>Tabela1[[#Headers],[01/09/2020]]-Tabela1[[#This Row],[Data NF Cliente]]</f>
        <v>12</v>
      </c>
      <c r="Y277" s="12" t="str">
        <f>_xlfn.IFS(X277&lt;=10,"1. 1 a 10 dias",X277&lt;=20,"2. 11 a 20 dias",X277&lt;=30,"3. 21 a 30 dias",X277&lt;=60,"4. 31 a 60 dias",X277&gt;60,"5.&gt; 60 dias")</f>
        <v>2. 11 a 20 dias</v>
      </c>
      <c r="Z277" s="2" t="s">
        <v>53</v>
      </c>
      <c r="AA277" s="2">
        <v>0</v>
      </c>
      <c r="AB277" s="49"/>
    </row>
    <row r="278" spans="1:28" x14ac:dyDescent="0.2">
      <c r="A278" s="42" t="s">
        <v>16</v>
      </c>
      <c r="B278" s="57" t="s">
        <v>82</v>
      </c>
      <c r="C278" s="42" t="s">
        <v>16</v>
      </c>
      <c r="D278" s="34">
        <v>466140</v>
      </c>
      <c r="E278" s="48">
        <v>508100571674</v>
      </c>
      <c r="F278" s="42" t="s">
        <v>8</v>
      </c>
      <c r="G278" s="42" t="s">
        <v>9</v>
      </c>
      <c r="H278" s="40" t="str">
        <f>IF(OR(' Base Geral '!J278="D - RETURN WITHOUT CONSUMPTION",' Base Geral '!J278="CB - CONSUMED BILLABLE")," SOLICITAÇÃO DE COLETA",IF(J278="X - NOT RECEIVED","CONFIRMAR NÃO RECEBIMENTO DO CSE",IF(OR(' Base Geral '!J278="SEM DESTINAÇÃO",' Base Geral '!J278="V - LEFT ON NOTIFICATION")," DESTINAÇÃO/SOLICITAÇÃO DE COLETA",0)))</f>
        <v xml:space="preserve"> DESTINAÇÃO/SOLICITAÇÃO DE COLETA</v>
      </c>
      <c r="I278" s="49"/>
      <c r="J278" s="2" t="s">
        <v>56</v>
      </c>
      <c r="K278" s="2" t="s">
        <v>50</v>
      </c>
      <c r="L278" s="2" t="s">
        <v>6</v>
      </c>
      <c r="M278" s="2"/>
      <c r="N278" s="2"/>
      <c r="O278" s="2" t="s">
        <v>417</v>
      </c>
      <c r="P278" s="2" t="s">
        <v>120</v>
      </c>
      <c r="Q278" s="2">
        <v>10399527</v>
      </c>
      <c r="R278" s="15">
        <f>VLOOKUP(Tabela1[[#This Row],[Material]],'R$_ Ferramentas'!A:B,2,0)</f>
        <v>421.46</v>
      </c>
      <c r="S278" s="15" t="str">
        <f>VLOOKUP(Tabela1[[#This Row],[Material]],'R$_ Ferramentas'!E:F,2,0)</f>
        <v>SIM</v>
      </c>
      <c r="T278" s="50" t="s">
        <v>50</v>
      </c>
      <c r="U278" s="2" t="s">
        <v>755</v>
      </c>
      <c r="V278" s="2">
        <v>94456</v>
      </c>
      <c r="W278" s="49">
        <v>44063</v>
      </c>
      <c r="X278" s="40">
        <f>Tabela1[[#Headers],[01/09/2020]]-Tabela1[[#This Row],[Data NF Cliente]]</f>
        <v>12</v>
      </c>
      <c r="Y278" s="12" t="str">
        <f>_xlfn.IFS(X278&lt;=10,"1. 1 a 10 dias",X278&lt;=20,"2. 11 a 20 dias",X278&lt;=30,"3. 21 a 30 dias",X278&lt;=60,"4. 31 a 60 dias",X278&gt;60,"5.&gt; 60 dias")</f>
        <v>2. 11 a 20 dias</v>
      </c>
      <c r="Z278" s="2" t="s">
        <v>5</v>
      </c>
      <c r="AA278" s="2">
        <v>0</v>
      </c>
      <c r="AB278" s="49"/>
    </row>
    <row r="279" spans="1:28" x14ac:dyDescent="0.2">
      <c r="A279" s="42" t="s">
        <v>14</v>
      </c>
      <c r="B279" s="57" t="s">
        <v>81</v>
      </c>
      <c r="C279" s="42" t="s">
        <v>14</v>
      </c>
      <c r="D279" s="34">
        <v>466197</v>
      </c>
      <c r="E279" s="48">
        <v>508100570804</v>
      </c>
      <c r="F279" s="42" t="s">
        <v>1</v>
      </c>
      <c r="G279" s="42" t="s">
        <v>2</v>
      </c>
      <c r="H279" s="40" t="str">
        <f>IF(OR(' Base Geral '!J279="D - RETURN WITHOUT CONSUMPTION",' Base Geral '!J279="CB - CONSUMED BILLABLE")," SOLICITAÇÃO DE COLETA",IF(J279="X - NOT RECEIVED","CONFIRMAR NÃO RECEBIMENTO DO CSE",IF(OR(' Base Geral '!J279="SEM DESTINAÇÃO",' Base Geral '!J279="V - LEFT ON NOTIFICATION")," DESTINAÇÃO/SOLICITAÇÃO DE COLETA",0)))</f>
        <v xml:space="preserve"> SOLICITAÇÃO DE COLETA</v>
      </c>
      <c r="I279" s="49">
        <v>44064</v>
      </c>
      <c r="J279" s="2" t="s">
        <v>13</v>
      </c>
      <c r="K279" s="2" t="s">
        <v>50</v>
      </c>
      <c r="L279" s="2" t="s">
        <v>6</v>
      </c>
      <c r="M279" s="2"/>
      <c r="N279" s="2" t="s">
        <v>4</v>
      </c>
      <c r="O279" s="2" t="s">
        <v>186</v>
      </c>
      <c r="P279" s="2" t="s">
        <v>97</v>
      </c>
      <c r="Q279" s="2">
        <v>11070739</v>
      </c>
      <c r="R279" s="15">
        <f>VLOOKUP(Tabela1[[#This Row],[Material]],'R$_ Ferramentas'!A:B,2,0)</f>
        <v>5093.29</v>
      </c>
      <c r="S279" s="50" t="s">
        <v>50</v>
      </c>
      <c r="T279" s="50" t="s">
        <v>50</v>
      </c>
      <c r="U279" s="2">
        <v>11070739</v>
      </c>
      <c r="V279" s="2">
        <v>199950</v>
      </c>
      <c r="W279" s="49">
        <v>44063</v>
      </c>
      <c r="X279" s="40">
        <f>Tabela1[[#Headers],[01/09/2020]]-Tabela1[[#This Row],[Data NF Cliente]]</f>
        <v>12</v>
      </c>
      <c r="Y279" s="12" t="str">
        <f>_xlfn.IFS(X279&lt;=10,"1. 1 a 10 dias",X279&lt;=20,"2. 11 a 20 dias",X279&lt;=30,"3. 21 a 30 dias",X279&lt;=60,"4. 31 a 60 dias",X279&gt;60,"5.&gt; 60 dias")</f>
        <v>2. 11 a 20 dias</v>
      </c>
      <c r="Z279" s="2" t="s">
        <v>53</v>
      </c>
      <c r="AA279" s="2">
        <v>0</v>
      </c>
      <c r="AB279" s="49"/>
    </row>
    <row r="280" spans="1:28" x14ac:dyDescent="0.2">
      <c r="A280" s="42" t="s">
        <v>14</v>
      </c>
      <c r="B280" s="57" t="s">
        <v>81</v>
      </c>
      <c r="C280" s="42" t="s">
        <v>14</v>
      </c>
      <c r="D280" s="34">
        <v>466199</v>
      </c>
      <c r="E280" s="48">
        <v>508100571224</v>
      </c>
      <c r="F280" s="42" t="s">
        <v>1</v>
      </c>
      <c r="G280" s="42" t="s">
        <v>2</v>
      </c>
      <c r="H280" s="40" t="str">
        <f>IF(OR(' Base Geral '!J280="D - RETURN WITHOUT CONSUMPTION",' Base Geral '!J280="CB - CONSUMED BILLABLE")," SOLICITAÇÃO DE COLETA",IF(J280="X - NOT RECEIVED","CONFIRMAR NÃO RECEBIMENTO DO CSE",IF(OR(' Base Geral '!J280="SEM DESTINAÇÃO",' Base Geral '!J280="V - LEFT ON NOTIFICATION")," DESTINAÇÃO/SOLICITAÇÃO DE COLETA",0)))</f>
        <v xml:space="preserve"> SOLICITAÇÃO DE COLETA</v>
      </c>
      <c r="I280" s="49">
        <v>44064</v>
      </c>
      <c r="J280" s="2" t="s">
        <v>13</v>
      </c>
      <c r="K280" s="2" t="s">
        <v>50</v>
      </c>
      <c r="L280" s="2" t="s">
        <v>6</v>
      </c>
      <c r="M280" s="2"/>
      <c r="N280" s="2" t="s">
        <v>4</v>
      </c>
      <c r="O280" s="2" t="s">
        <v>459</v>
      </c>
      <c r="P280" s="2" t="s">
        <v>460</v>
      </c>
      <c r="Q280" s="2">
        <v>10324892</v>
      </c>
      <c r="R280" s="15">
        <f>VLOOKUP(Tabela1[[#This Row],[Material]],'R$_ Ferramentas'!A:B,2,0)</f>
        <v>360.98</v>
      </c>
      <c r="S280" s="50" t="s">
        <v>50</v>
      </c>
      <c r="T280" s="50" t="s">
        <v>50</v>
      </c>
      <c r="U280" s="2" t="s">
        <v>552</v>
      </c>
      <c r="V280" s="2">
        <v>199951</v>
      </c>
      <c r="W280" s="49">
        <v>44063</v>
      </c>
      <c r="X280" s="40">
        <f>Tabela1[[#Headers],[01/09/2020]]-Tabela1[[#This Row],[Data NF Cliente]]</f>
        <v>12</v>
      </c>
      <c r="Y280" s="12" t="str">
        <f>_xlfn.IFS(X280&lt;=10,"1. 1 a 10 dias",X280&lt;=20,"2. 11 a 20 dias",X280&lt;=30,"3. 21 a 30 dias",X280&lt;=60,"4. 31 a 60 dias",X280&gt;60,"5.&gt; 60 dias")</f>
        <v>2. 11 a 20 dias</v>
      </c>
      <c r="Z280" s="2" t="s">
        <v>53</v>
      </c>
      <c r="AA280" s="2">
        <v>0</v>
      </c>
      <c r="AB280" s="49"/>
    </row>
    <row r="281" spans="1:28" x14ac:dyDescent="0.2">
      <c r="A281" s="58" t="s">
        <v>159</v>
      </c>
      <c r="B281" s="57" t="s">
        <v>81</v>
      </c>
      <c r="C281" s="42" t="s">
        <v>11</v>
      </c>
      <c r="D281" s="34">
        <v>466254</v>
      </c>
      <c r="E281" s="48">
        <v>508100571353</v>
      </c>
      <c r="F281" s="42" t="s">
        <v>1</v>
      </c>
      <c r="G281" s="42" t="s">
        <v>2</v>
      </c>
      <c r="H281" s="40" t="str">
        <f>IF(OR(' Base Geral '!J281="D - RETURN WITHOUT CONSUMPTION",' Base Geral '!J281="CB - CONSUMED BILLABLE")," SOLICITAÇÃO DE COLETA",IF(J281="X - NOT RECEIVED","CONFIRMAR NÃO RECEBIMENTO DO CSE",IF(OR(' Base Geral '!J281="SEM DESTINAÇÃO",' Base Geral '!J281="V - LEFT ON NOTIFICATION")," DESTINAÇÃO/SOLICITAÇÃO DE COLETA",0)))</f>
        <v xml:space="preserve"> DESTINAÇÃO/SOLICITAÇÃO DE COLETA</v>
      </c>
      <c r="I281" s="49"/>
      <c r="J281" s="2" t="s">
        <v>56</v>
      </c>
      <c r="K281" s="2" t="s">
        <v>50</v>
      </c>
      <c r="L281" s="2" t="s">
        <v>6</v>
      </c>
      <c r="M281" s="2"/>
      <c r="N281" s="2" t="s">
        <v>4</v>
      </c>
      <c r="O281" s="2" t="s">
        <v>24</v>
      </c>
      <c r="P281" s="2" t="s">
        <v>219</v>
      </c>
      <c r="Q281" s="2">
        <v>10710892</v>
      </c>
      <c r="R281" s="15">
        <f>VLOOKUP(Tabela1[[#This Row],[Material]],'R$_ Ferramentas'!A:B,2,0)</f>
        <v>5741.12</v>
      </c>
      <c r="S281" s="50" t="s">
        <v>50</v>
      </c>
      <c r="T281" s="50" t="s">
        <v>50</v>
      </c>
      <c r="U281" s="2" t="s">
        <v>203</v>
      </c>
      <c r="V281" s="2">
        <v>199990</v>
      </c>
      <c r="W281" s="49">
        <v>44063</v>
      </c>
      <c r="X281" s="40">
        <f>Tabela1[[#Headers],[01/09/2020]]-Tabela1[[#This Row],[Data NF Cliente]]</f>
        <v>12</v>
      </c>
      <c r="Y281" s="12" t="str">
        <f>_xlfn.IFS(X281&lt;=10,"1. 1 a 10 dias",X281&lt;=20,"2. 11 a 20 dias",X281&lt;=30,"3. 21 a 30 dias",X281&lt;=60,"4. 31 a 60 dias",X281&gt;60,"5.&gt; 60 dias")</f>
        <v>2. 11 a 20 dias</v>
      </c>
      <c r="Z281" s="2" t="s">
        <v>53</v>
      </c>
      <c r="AA281" s="2">
        <v>0</v>
      </c>
      <c r="AB281" s="49"/>
    </row>
    <row r="282" spans="1:28" x14ac:dyDescent="0.2">
      <c r="A282" s="58" t="s">
        <v>59</v>
      </c>
      <c r="B282" s="57" t="s">
        <v>82</v>
      </c>
      <c r="C282" s="42" t="s">
        <v>17</v>
      </c>
      <c r="D282" s="34">
        <v>466361</v>
      </c>
      <c r="E282" s="48">
        <v>508100571846</v>
      </c>
      <c r="F282" s="42" t="s">
        <v>1</v>
      </c>
      <c r="G282" s="42" t="s">
        <v>2</v>
      </c>
      <c r="H282" s="40" t="str">
        <f>IF(OR(' Base Geral '!J282="D - RETURN WITHOUT CONSUMPTION",' Base Geral '!J282="CB - CONSUMED BILLABLE")," SOLICITAÇÃO DE COLETA",IF(J282="X - NOT RECEIVED","CONFIRMAR NÃO RECEBIMENTO DO CSE",IF(OR(' Base Geral '!J282="SEM DESTINAÇÃO",' Base Geral '!J282="V - LEFT ON NOTIFICATION")," DESTINAÇÃO/SOLICITAÇÃO DE COLETA",0)))</f>
        <v xml:space="preserve"> SOLICITAÇÃO DE COLETA</v>
      </c>
      <c r="I282" s="49">
        <v>44064</v>
      </c>
      <c r="J282" s="2" t="s">
        <v>12</v>
      </c>
      <c r="K282" s="2" t="s">
        <v>10</v>
      </c>
      <c r="L282" s="2" t="s">
        <v>6</v>
      </c>
      <c r="M282" s="2" t="s">
        <v>92</v>
      </c>
      <c r="N282" s="2" t="s">
        <v>4</v>
      </c>
      <c r="O282" s="2" t="s">
        <v>226</v>
      </c>
      <c r="P282" s="2" t="s">
        <v>113</v>
      </c>
      <c r="Q282" s="2">
        <v>11060845</v>
      </c>
      <c r="R282" s="15">
        <f>VLOOKUP(Tabela1[[#This Row],[Material]],'R$_ Ferramentas'!A:B,2,0)</f>
        <v>401.22</v>
      </c>
      <c r="S282" s="50" t="s">
        <v>50</v>
      </c>
      <c r="T282" s="15" t="s">
        <v>92</v>
      </c>
      <c r="U282" s="2" t="s">
        <v>358</v>
      </c>
      <c r="V282" s="2">
        <v>199971</v>
      </c>
      <c r="W282" s="49">
        <v>44063</v>
      </c>
      <c r="X282" s="40">
        <f>Tabela1[[#Headers],[01/09/2020]]-Tabela1[[#This Row],[Data NF Cliente]]</f>
        <v>12</v>
      </c>
      <c r="Y282" s="12" t="str">
        <f>_xlfn.IFS(X282&lt;=10,"1. 1 a 10 dias",X282&lt;=20,"2. 11 a 20 dias",X282&lt;=30,"3. 21 a 30 dias",X282&lt;=60,"4. 31 a 60 dias",X282&gt;60,"5.&gt; 60 dias")</f>
        <v>2. 11 a 20 dias</v>
      </c>
      <c r="Z282" s="2" t="s">
        <v>53</v>
      </c>
      <c r="AA282" s="2">
        <v>132310</v>
      </c>
      <c r="AB282" s="49">
        <v>44067</v>
      </c>
    </row>
    <row r="283" spans="1:28" x14ac:dyDescent="0.2">
      <c r="A283" s="42" t="s">
        <v>0</v>
      </c>
      <c r="B283" s="57" t="s">
        <v>81</v>
      </c>
      <c r="C283" s="42" t="s">
        <v>0</v>
      </c>
      <c r="D283" s="34">
        <v>466427</v>
      </c>
      <c r="E283" s="48">
        <v>508100558935</v>
      </c>
      <c r="F283" s="42" t="s">
        <v>1</v>
      </c>
      <c r="G283" s="42" t="s">
        <v>2</v>
      </c>
      <c r="H283" s="40" t="str">
        <f>IF(OR(' Base Geral '!J283="D - RETURN WITHOUT CONSUMPTION",' Base Geral '!J283="CB - CONSUMED BILLABLE")," SOLICITAÇÃO DE COLETA",IF(J283="X - NOT RECEIVED","CONFIRMAR NÃO RECEBIMENTO DO CSE",IF(OR(' Base Geral '!J283="SEM DESTINAÇÃO",' Base Geral '!J283="V - LEFT ON NOTIFICATION")," DESTINAÇÃO/SOLICITAÇÃO DE COLETA",0)))</f>
        <v xml:space="preserve"> DESTINAÇÃO/SOLICITAÇÃO DE COLETA</v>
      </c>
      <c r="I283" s="49">
        <v>44070</v>
      </c>
      <c r="J283" s="2" t="s">
        <v>55</v>
      </c>
      <c r="K283" s="2" t="s">
        <v>50</v>
      </c>
      <c r="L283" s="2" t="s">
        <v>6</v>
      </c>
      <c r="M283" s="2"/>
      <c r="N283" s="2" t="s">
        <v>4</v>
      </c>
      <c r="O283" s="2" t="s">
        <v>462</v>
      </c>
      <c r="P283" s="2" t="s">
        <v>316</v>
      </c>
      <c r="Q283" s="2">
        <v>10710892</v>
      </c>
      <c r="R283" s="15">
        <f>VLOOKUP(Tabela1[[#This Row],[Material]],'R$_ Ferramentas'!A:B,2,0)</f>
        <v>5741.12</v>
      </c>
      <c r="S283" s="50" t="s">
        <v>50</v>
      </c>
      <c r="T283" s="50" t="s">
        <v>50</v>
      </c>
      <c r="U283" s="2" t="s">
        <v>203</v>
      </c>
      <c r="V283" s="2">
        <v>199982</v>
      </c>
      <c r="W283" s="49">
        <v>44063</v>
      </c>
      <c r="X283" s="40">
        <f>Tabela1[[#Headers],[01/09/2020]]-Tabela1[[#This Row],[Data NF Cliente]]</f>
        <v>12</v>
      </c>
      <c r="Y283" s="12" t="str">
        <f>_xlfn.IFS(X283&lt;=10,"1. 1 a 10 dias",X283&lt;=20,"2. 11 a 20 dias",X283&lt;=30,"3. 21 a 30 dias",X283&lt;=60,"4. 31 a 60 dias",X283&gt;60,"5.&gt; 60 dias")</f>
        <v>2. 11 a 20 dias</v>
      </c>
      <c r="Z283" s="2" t="s">
        <v>53</v>
      </c>
      <c r="AA283" s="2">
        <v>0</v>
      </c>
      <c r="AB283" s="49"/>
    </row>
    <row r="284" spans="1:28" x14ac:dyDescent="0.2">
      <c r="A284" s="42" t="s">
        <v>11</v>
      </c>
      <c r="B284" s="57" t="s">
        <v>82</v>
      </c>
      <c r="C284" s="42" t="s">
        <v>11</v>
      </c>
      <c r="D284" s="34">
        <v>466477</v>
      </c>
      <c r="E284" s="48">
        <v>508100567705</v>
      </c>
      <c r="F284" s="42" t="s">
        <v>1</v>
      </c>
      <c r="G284" s="42" t="s">
        <v>2</v>
      </c>
      <c r="H284" s="40" t="str">
        <f>IF(OR(' Base Geral '!J284="D - RETURN WITHOUT CONSUMPTION",' Base Geral '!J284="CB - CONSUMED BILLABLE")," SOLICITAÇÃO DE COLETA",IF(J284="X - NOT RECEIVED","CONFIRMAR NÃO RECEBIMENTO DO CSE",IF(OR(' Base Geral '!J284="SEM DESTINAÇÃO",' Base Geral '!J284="V - LEFT ON NOTIFICATION")," DESTINAÇÃO/SOLICITAÇÃO DE COLETA",0)))</f>
        <v xml:space="preserve"> DESTINAÇÃO/SOLICITAÇÃO DE COLETA</v>
      </c>
      <c r="I284" s="49">
        <v>44070</v>
      </c>
      <c r="J284" s="2" t="s">
        <v>55</v>
      </c>
      <c r="K284" s="2" t="s">
        <v>10</v>
      </c>
      <c r="L284" s="2" t="s">
        <v>3</v>
      </c>
      <c r="M284" s="2"/>
      <c r="N284" s="2" t="s">
        <v>4</v>
      </c>
      <c r="O284" s="2" t="s">
        <v>323</v>
      </c>
      <c r="P284" s="2" t="s">
        <v>194</v>
      </c>
      <c r="Q284" s="2">
        <v>10432986</v>
      </c>
      <c r="R284" s="15">
        <f>VLOOKUP(Tabela1[[#This Row],[Material]],'R$_ Ferramentas'!A:B,2,0)</f>
        <v>10978.14</v>
      </c>
      <c r="S284" s="50" t="s">
        <v>50</v>
      </c>
      <c r="T284" s="50" t="s">
        <v>85</v>
      </c>
      <c r="U284" s="2" t="s">
        <v>890</v>
      </c>
      <c r="V284" s="2">
        <v>199989</v>
      </c>
      <c r="W284" s="49">
        <v>44063</v>
      </c>
      <c r="X284" s="40">
        <f>Tabela1[[#Headers],[01/09/2020]]-Tabela1[[#This Row],[Data NF Cliente]]</f>
        <v>12</v>
      </c>
      <c r="Y284" s="12" t="str">
        <f>_xlfn.IFS(X284&lt;=10,"1. 1 a 10 dias",X284&lt;=20,"2. 11 a 20 dias",X284&lt;=30,"3. 21 a 30 dias",X284&lt;=60,"4. 31 a 60 dias",X284&gt;60,"5.&gt; 60 dias")</f>
        <v>2. 11 a 20 dias</v>
      </c>
      <c r="Z284" s="2" t="s">
        <v>618</v>
      </c>
      <c r="AA284" s="2">
        <v>0</v>
      </c>
      <c r="AB284" s="49"/>
    </row>
    <row r="285" spans="1:28" x14ac:dyDescent="0.2">
      <c r="A285" s="42" t="s">
        <v>14</v>
      </c>
      <c r="B285" s="57" t="s">
        <v>81</v>
      </c>
      <c r="C285" s="42" t="s">
        <v>14</v>
      </c>
      <c r="D285" s="34">
        <v>455157</v>
      </c>
      <c r="E285" s="48">
        <v>508200134848</v>
      </c>
      <c r="F285" s="42" t="s">
        <v>1</v>
      </c>
      <c r="G285" s="42" t="s">
        <v>2</v>
      </c>
      <c r="H285" s="40" t="str">
        <f>IF(OR(' Base Geral '!J285="D - RETURN WITHOUT CONSUMPTION",' Base Geral '!J285="CB - CONSUMED BILLABLE")," SOLICITAÇÃO DE COLETA",IF(J285="X - NOT RECEIVED","CONFIRMAR NÃO RECEBIMENTO DO CSE",IF(OR(' Base Geral '!J285="SEM DESTINAÇÃO",' Base Geral '!J285="V - LEFT ON NOTIFICATION")," DESTINAÇÃO/SOLICITAÇÃO DE COLETA",0)))</f>
        <v xml:space="preserve"> DESTINAÇÃO/SOLICITAÇÃO DE COLETA</v>
      </c>
      <c r="I285" s="49"/>
      <c r="J285" s="2" t="s">
        <v>56</v>
      </c>
      <c r="K285" s="2" t="s">
        <v>50</v>
      </c>
      <c r="L285" s="2" t="s">
        <v>6</v>
      </c>
      <c r="M285" s="2"/>
      <c r="N285" s="2" t="s">
        <v>4</v>
      </c>
      <c r="O285" s="2" t="s">
        <v>57</v>
      </c>
      <c r="P285" s="2" t="s">
        <v>137</v>
      </c>
      <c r="Q285" s="2">
        <v>11075842</v>
      </c>
      <c r="R285" s="15">
        <f>VLOOKUP(Tabela1[[#This Row],[Material]],'R$_ Ferramentas'!A:B,2,0)</f>
        <v>883.34</v>
      </c>
      <c r="S285" s="50" t="s">
        <v>50</v>
      </c>
      <c r="T285" s="50" t="s">
        <v>50</v>
      </c>
      <c r="U285" s="2" t="s">
        <v>291</v>
      </c>
      <c r="V285" s="2">
        <v>200088</v>
      </c>
      <c r="W285" s="49">
        <v>44064</v>
      </c>
      <c r="X285" s="40">
        <f>Tabela1[[#Headers],[01/09/2020]]-Tabela1[[#This Row],[Data NF Cliente]]</f>
        <v>11</v>
      </c>
      <c r="Y285" s="12" t="str">
        <f>_xlfn.IFS(X285&lt;=10,"1. 1 a 10 dias",X285&lt;=20,"2. 11 a 20 dias",X285&lt;=30,"3. 21 a 30 dias",X285&lt;=60,"4. 31 a 60 dias",X285&gt;60,"5.&gt; 60 dias")</f>
        <v>2. 11 a 20 dias</v>
      </c>
      <c r="Z285" s="2" t="s">
        <v>53</v>
      </c>
      <c r="AA285" s="2">
        <v>0</v>
      </c>
      <c r="AB285" s="49"/>
    </row>
    <row r="286" spans="1:28" x14ac:dyDescent="0.2">
      <c r="A286" s="42" t="s">
        <v>14</v>
      </c>
      <c r="B286" s="57" t="s">
        <v>81</v>
      </c>
      <c r="C286" s="42" t="s">
        <v>14</v>
      </c>
      <c r="D286" s="34">
        <v>461047</v>
      </c>
      <c r="E286" s="48">
        <v>508200134131</v>
      </c>
      <c r="F286" s="42" t="s">
        <v>1</v>
      </c>
      <c r="G286" s="42" t="s">
        <v>2</v>
      </c>
      <c r="H286" s="40" t="str">
        <f>IF(OR(' Base Geral '!J286="D - RETURN WITHOUT CONSUMPTION",' Base Geral '!J286="CB - CONSUMED BILLABLE")," SOLICITAÇÃO DE COLETA",IF(J286="X - NOT RECEIVED","CONFIRMAR NÃO RECEBIMENTO DO CSE",IF(OR(' Base Geral '!J286="SEM DESTINAÇÃO",' Base Geral '!J286="V - LEFT ON NOTIFICATION")," DESTINAÇÃO/SOLICITAÇÃO DE COLETA",0)))</f>
        <v xml:space="preserve"> DESTINAÇÃO/SOLICITAÇÃO DE COLETA</v>
      </c>
      <c r="I286" s="49"/>
      <c r="J286" s="2" t="s">
        <v>56</v>
      </c>
      <c r="K286" s="2" t="s">
        <v>50</v>
      </c>
      <c r="L286" s="2" t="s">
        <v>6</v>
      </c>
      <c r="M286" s="2"/>
      <c r="N286" s="2" t="s">
        <v>4</v>
      </c>
      <c r="O286" s="2" t="s">
        <v>231</v>
      </c>
      <c r="P286" s="2" t="s">
        <v>239</v>
      </c>
      <c r="Q286" s="2">
        <v>11223351</v>
      </c>
      <c r="R286" s="15">
        <f>VLOOKUP(Tabela1[[#This Row],[Material]],'R$_ Ferramentas'!A:B,2,0)</f>
        <v>5061.3</v>
      </c>
      <c r="S286" s="50" t="s">
        <v>50</v>
      </c>
      <c r="T286" s="50" t="s">
        <v>50</v>
      </c>
      <c r="U286" s="2" t="s">
        <v>776</v>
      </c>
      <c r="V286" s="2">
        <v>200102</v>
      </c>
      <c r="W286" s="49">
        <v>44064</v>
      </c>
      <c r="X286" s="40">
        <f>Tabela1[[#Headers],[01/09/2020]]-Tabela1[[#This Row],[Data NF Cliente]]</f>
        <v>11</v>
      </c>
      <c r="Y286" s="12" t="str">
        <f>_xlfn.IFS(X286&lt;=10,"1. 1 a 10 dias",X286&lt;=20,"2. 11 a 20 dias",X286&lt;=30,"3. 21 a 30 dias",X286&lt;=60,"4. 31 a 60 dias",X286&gt;60,"5.&gt; 60 dias")</f>
        <v>2. 11 a 20 dias</v>
      </c>
      <c r="Z286" s="2" t="s">
        <v>53</v>
      </c>
      <c r="AA286" s="2">
        <v>0</v>
      </c>
      <c r="AB286" s="49"/>
    </row>
    <row r="287" spans="1:28" x14ac:dyDescent="0.2">
      <c r="A287" s="42" t="s">
        <v>14</v>
      </c>
      <c r="B287" s="57" t="s">
        <v>81</v>
      </c>
      <c r="C287" s="42" t="s">
        <v>14</v>
      </c>
      <c r="D287" s="34">
        <v>461094</v>
      </c>
      <c r="E287" s="48">
        <v>508200133643</v>
      </c>
      <c r="F287" s="42" t="s">
        <v>1</v>
      </c>
      <c r="G287" s="42" t="s">
        <v>2</v>
      </c>
      <c r="H287" s="40" t="str">
        <f>IF(OR(' Base Geral '!J287="D - RETURN WITHOUT CONSUMPTION",' Base Geral '!J287="CB - CONSUMED BILLABLE")," SOLICITAÇÃO DE COLETA",IF(J287="X - NOT RECEIVED","CONFIRMAR NÃO RECEBIMENTO DO CSE",IF(OR(' Base Geral '!J287="SEM DESTINAÇÃO",' Base Geral '!J287="V - LEFT ON NOTIFICATION")," DESTINAÇÃO/SOLICITAÇÃO DE COLETA",0)))</f>
        <v xml:space="preserve"> DESTINAÇÃO/SOLICITAÇÃO DE COLETA</v>
      </c>
      <c r="I287" s="49"/>
      <c r="J287" s="2" t="s">
        <v>56</v>
      </c>
      <c r="K287" s="2" t="s">
        <v>50</v>
      </c>
      <c r="L287" s="2" t="s">
        <v>6</v>
      </c>
      <c r="M287" s="2"/>
      <c r="N287" s="2" t="s">
        <v>4</v>
      </c>
      <c r="O287" s="2" t="s">
        <v>57</v>
      </c>
      <c r="P287" s="2" t="s">
        <v>168</v>
      </c>
      <c r="Q287" s="2">
        <v>11223351</v>
      </c>
      <c r="R287" s="15">
        <f>VLOOKUP(Tabela1[[#This Row],[Material]],'R$_ Ferramentas'!A:B,2,0)</f>
        <v>5061.3</v>
      </c>
      <c r="S287" s="50" t="s">
        <v>50</v>
      </c>
      <c r="T287" s="50" t="s">
        <v>50</v>
      </c>
      <c r="U287" s="2" t="s">
        <v>776</v>
      </c>
      <c r="V287" s="2">
        <v>200087</v>
      </c>
      <c r="W287" s="49">
        <v>44064</v>
      </c>
      <c r="X287" s="40">
        <f>Tabela1[[#Headers],[01/09/2020]]-Tabela1[[#This Row],[Data NF Cliente]]</f>
        <v>11</v>
      </c>
      <c r="Y287" s="12" t="str">
        <f>_xlfn.IFS(X287&lt;=10,"1. 1 a 10 dias",X287&lt;=20,"2. 11 a 20 dias",X287&lt;=30,"3. 21 a 30 dias",X287&lt;=60,"4. 31 a 60 dias",X287&gt;60,"5.&gt; 60 dias")</f>
        <v>2. 11 a 20 dias</v>
      </c>
      <c r="Z287" s="2" t="s">
        <v>53</v>
      </c>
      <c r="AA287" s="2">
        <v>0</v>
      </c>
      <c r="AB287" s="49"/>
    </row>
    <row r="288" spans="1:28" x14ac:dyDescent="0.2">
      <c r="A288" s="42" t="s">
        <v>14</v>
      </c>
      <c r="B288" s="57" t="s">
        <v>81</v>
      </c>
      <c r="C288" s="42" t="s">
        <v>14</v>
      </c>
      <c r="D288" s="34">
        <v>461095</v>
      </c>
      <c r="E288" s="48">
        <v>508200133646</v>
      </c>
      <c r="F288" s="42" t="s">
        <v>1</v>
      </c>
      <c r="G288" s="42" t="s">
        <v>2</v>
      </c>
      <c r="H288" s="40" t="str">
        <f>IF(OR(' Base Geral '!J288="D - RETURN WITHOUT CONSUMPTION",' Base Geral '!J288="CB - CONSUMED BILLABLE")," SOLICITAÇÃO DE COLETA",IF(J288="X - NOT RECEIVED","CONFIRMAR NÃO RECEBIMENTO DO CSE",IF(OR(' Base Geral '!J288="SEM DESTINAÇÃO",' Base Geral '!J288="V - LEFT ON NOTIFICATION")," DESTINAÇÃO/SOLICITAÇÃO DE COLETA",0)))</f>
        <v xml:space="preserve"> DESTINAÇÃO/SOLICITAÇÃO DE COLETA</v>
      </c>
      <c r="I288" s="49"/>
      <c r="J288" s="2" t="s">
        <v>56</v>
      </c>
      <c r="K288" s="2" t="s">
        <v>50</v>
      </c>
      <c r="L288" s="2" t="s">
        <v>6</v>
      </c>
      <c r="M288" s="2"/>
      <c r="N288" s="2" t="s">
        <v>4</v>
      </c>
      <c r="O288" s="2" t="s">
        <v>57</v>
      </c>
      <c r="P288" s="2" t="s">
        <v>168</v>
      </c>
      <c r="Q288" s="2">
        <v>11223351</v>
      </c>
      <c r="R288" s="15">
        <f>VLOOKUP(Tabela1[[#This Row],[Material]],'R$_ Ferramentas'!A:B,2,0)</f>
        <v>5061.3</v>
      </c>
      <c r="S288" s="50" t="s">
        <v>50</v>
      </c>
      <c r="T288" s="50" t="s">
        <v>50</v>
      </c>
      <c r="U288" s="2" t="s">
        <v>776</v>
      </c>
      <c r="V288" s="2">
        <v>200089</v>
      </c>
      <c r="W288" s="49">
        <v>44064</v>
      </c>
      <c r="X288" s="40">
        <f>Tabela1[[#Headers],[01/09/2020]]-Tabela1[[#This Row],[Data NF Cliente]]</f>
        <v>11</v>
      </c>
      <c r="Y288" s="12" t="str">
        <f>_xlfn.IFS(X288&lt;=10,"1. 1 a 10 dias",X288&lt;=20,"2. 11 a 20 dias",X288&lt;=30,"3. 21 a 30 dias",X288&lt;=60,"4. 31 a 60 dias",X288&gt;60,"5.&gt; 60 dias")</f>
        <v>2. 11 a 20 dias</v>
      </c>
      <c r="Z288" s="2" t="s">
        <v>53</v>
      </c>
      <c r="AA288" s="2">
        <v>0</v>
      </c>
      <c r="AB288" s="49"/>
    </row>
    <row r="289" spans="1:28" x14ac:dyDescent="0.2">
      <c r="A289" s="42" t="s">
        <v>14</v>
      </c>
      <c r="B289" s="57" t="s">
        <v>81</v>
      </c>
      <c r="C289" s="42" t="s">
        <v>14</v>
      </c>
      <c r="D289" s="34">
        <v>461253</v>
      </c>
      <c r="E289" s="48">
        <v>508200132451</v>
      </c>
      <c r="F289" s="42" t="s">
        <v>1</v>
      </c>
      <c r="G289" s="42" t="s">
        <v>2</v>
      </c>
      <c r="H289" s="40" t="str">
        <f>IF(OR(' Base Geral '!J289="D - RETURN WITHOUT CONSUMPTION",' Base Geral '!J289="CB - CONSUMED BILLABLE")," SOLICITAÇÃO DE COLETA",IF(J289="X - NOT RECEIVED","CONFIRMAR NÃO RECEBIMENTO DO CSE",IF(OR(' Base Geral '!J289="SEM DESTINAÇÃO",' Base Geral '!J289="V - LEFT ON NOTIFICATION")," DESTINAÇÃO/SOLICITAÇÃO DE COLETA",0)))</f>
        <v xml:space="preserve"> DESTINAÇÃO/SOLICITAÇÃO DE COLETA</v>
      </c>
      <c r="I289" s="49"/>
      <c r="J289" s="2" t="s">
        <v>56</v>
      </c>
      <c r="K289" s="2" t="s">
        <v>50</v>
      </c>
      <c r="L289" s="2" t="s">
        <v>6</v>
      </c>
      <c r="M289" s="2"/>
      <c r="N289" s="2" t="s">
        <v>4</v>
      </c>
      <c r="O289" s="2" t="s">
        <v>459</v>
      </c>
      <c r="P289" s="2" t="s">
        <v>315</v>
      </c>
      <c r="Q289" s="2">
        <v>11220844</v>
      </c>
      <c r="R289" s="15">
        <f>VLOOKUP(Tabela1[[#This Row],[Material]],'R$_ Ferramentas'!A:B,2,0)</f>
        <v>1809.47</v>
      </c>
      <c r="S289" s="50" t="s">
        <v>50</v>
      </c>
      <c r="T289" s="50" t="s">
        <v>50</v>
      </c>
      <c r="U289" s="2" t="s">
        <v>363</v>
      </c>
      <c r="V289" s="2">
        <v>200099</v>
      </c>
      <c r="W289" s="49">
        <v>44064</v>
      </c>
      <c r="X289" s="40">
        <f>Tabela1[[#Headers],[01/09/2020]]-Tabela1[[#This Row],[Data NF Cliente]]</f>
        <v>11</v>
      </c>
      <c r="Y289" s="12" t="str">
        <f>_xlfn.IFS(X289&lt;=10,"1. 1 a 10 dias",X289&lt;=20,"2. 11 a 20 dias",X289&lt;=30,"3. 21 a 30 dias",X289&lt;=60,"4. 31 a 60 dias",X289&gt;60,"5.&gt; 60 dias")</f>
        <v>2. 11 a 20 dias</v>
      </c>
      <c r="Z289" s="2" t="s">
        <v>53</v>
      </c>
      <c r="AA289" s="2">
        <v>0</v>
      </c>
      <c r="AB289" s="49"/>
    </row>
    <row r="290" spans="1:28" x14ac:dyDescent="0.2">
      <c r="A290" s="42" t="s">
        <v>14</v>
      </c>
      <c r="B290" s="57" t="s">
        <v>81</v>
      </c>
      <c r="C290" s="42" t="s">
        <v>14</v>
      </c>
      <c r="D290" s="34">
        <v>461495</v>
      </c>
      <c r="E290" s="48">
        <v>508200133479</v>
      </c>
      <c r="F290" s="42" t="s">
        <v>1</v>
      </c>
      <c r="G290" s="42" t="s">
        <v>2</v>
      </c>
      <c r="H290" s="40" t="str">
        <f>IF(OR(' Base Geral '!J290="D - RETURN WITHOUT CONSUMPTION",' Base Geral '!J290="CB - CONSUMED BILLABLE")," SOLICITAÇÃO DE COLETA",IF(J290="X - NOT RECEIVED","CONFIRMAR NÃO RECEBIMENTO DO CSE",IF(OR(' Base Geral '!J290="SEM DESTINAÇÃO",' Base Geral '!J290="V - LEFT ON NOTIFICATION")," DESTINAÇÃO/SOLICITAÇÃO DE COLETA",0)))</f>
        <v xml:space="preserve"> DESTINAÇÃO/SOLICITAÇÃO DE COLETA</v>
      </c>
      <c r="I290" s="49"/>
      <c r="J290" s="2" t="s">
        <v>56</v>
      </c>
      <c r="K290" s="2" t="s">
        <v>50</v>
      </c>
      <c r="L290" s="2" t="s">
        <v>6</v>
      </c>
      <c r="M290" s="2"/>
      <c r="N290" s="2" t="s">
        <v>4</v>
      </c>
      <c r="O290" s="2" t="s">
        <v>87</v>
      </c>
      <c r="P290" s="2" t="s">
        <v>227</v>
      </c>
      <c r="Q290" s="2">
        <v>11311695</v>
      </c>
      <c r="R290" s="15">
        <f>VLOOKUP(Tabela1[[#This Row],[Material]],'R$_ Ferramentas'!A:B,2,0)</f>
        <v>329.55</v>
      </c>
      <c r="S290" s="50" t="s">
        <v>50</v>
      </c>
      <c r="T290" s="50" t="s">
        <v>50</v>
      </c>
      <c r="U290" s="2">
        <v>11311695</v>
      </c>
      <c r="V290" s="2">
        <v>200101</v>
      </c>
      <c r="W290" s="49">
        <v>44064</v>
      </c>
      <c r="X290" s="40">
        <f>Tabela1[[#Headers],[01/09/2020]]-Tabela1[[#This Row],[Data NF Cliente]]</f>
        <v>11</v>
      </c>
      <c r="Y290" s="12" t="str">
        <f>_xlfn.IFS(X290&lt;=10,"1. 1 a 10 dias",X290&lt;=20,"2. 11 a 20 dias",X290&lt;=30,"3. 21 a 30 dias",X290&lt;=60,"4. 31 a 60 dias",X290&gt;60,"5.&gt; 60 dias")</f>
        <v>2. 11 a 20 dias</v>
      </c>
      <c r="Z290" s="2" t="s">
        <v>53</v>
      </c>
      <c r="AA290" s="2">
        <v>0</v>
      </c>
      <c r="AB290" s="49"/>
    </row>
    <row r="291" spans="1:28" x14ac:dyDescent="0.2">
      <c r="A291" s="42" t="s">
        <v>14</v>
      </c>
      <c r="B291" s="57" t="s">
        <v>81</v>
      </c>
      <c r="C291" s="42" t="s">
        <v>14</v>
      </c>
      <c r="D291" s="34">
        <v>461496</v>
      </c>
      <c r="E291" s="48">
        <v>508200133479</v>
      </c>
      <c r="F291" s="42" t="s">
        <v>1</v>
      </c>
      <c r="G291" s="42" t="s">
        <v>2</v>
      </c>
      <c r="H291" s="40" t="str">
        <f>IF(OR(' Base Geral '!J291="D - RETURN WITHOUT CONSUMPTION",' Base Geral '!J291="CB - CONSUMED BILLABLE")," SOLICITAÇÃO DE COLETA",IF(J291="X - NOT RECEIVED","CONFIRMAR NÃO RECEBIMENTO DO CSE",IF(OR(' Base Geral '!J291="SEM DESTINAÇÃO",' Base Geral '!J291="V - LEFT ON NOTIFICATION")," DESTINAÇÃO/SOLICITAÇÃO DE COLETA",0)))</f>
        <v xml:space="preserve"> DESTINAÇÃO/SOLICITAÇÃO DE COLETA</v>
      </c>
      <c r="I291" s="49"/>
      <c r="J291" s="2" t="s">
        <v>56</v>
      </c>
      <c r="K291" s="2"/>
      <c r="L291" s="2" t="s">
        <v>6</v>
      </c>
      <c r="M291" s="2"/>
      <c r="N291" s="2" t="s">
        <v>4</v>
      </c>
      <c r="O291" s="2" t="s">
        <v>87</v>
      </c>
      <c r="P291" s="2" t="s">
        <v>227</v>
      </c>
      <c r="Q291" s="2">
        <v>11311746</v>
      </c>
      <c r="R291" s="15">
        <f>VLOOKUP(Tabela1[[#This Row],[Material]],'R$_ Ferramentas'!A:B,2,0)</f>
        <v>272.85000000000002</v>
      </c>
      <c r="S291" s="50" t="s">
        <v>50</v>
      </c>
      <c r="T291" s="50" t="s">
        <v>50</v>
      </c>
      <c r="U291" s="2" t="s">
        <v>575</v>
      </c>
      <c r="V291" s="2">
        <v>200101</v>
      </c>
      <c r="W291" s="49">
        <v>44064</v>
      </c>
      <c r="X291" s="40">
        <f>Tabela1[[#Headers],[01/09/2020]]-Tabela1[[#This Row],[Data NF Cliente]]</f>
        <v>11</v>
      </c>
      <c r="Y291" s="12" t="str">
        <f>_xlfn.IFS(X291&lt;=10,"1. 1 a 10 dias",X291&lt;=20,"2. 11 a 20 dias",X291&lt;=30,"3. 21 a 30 dias",X291&lt;=60,"4. 31 a 60 dias",X291&gt;60,"5.&gt; 60 dias")</f>
        <v>2. 11 a 20 dias</v>
      </c>
      <c r="Z291" s="2" t="s">
        <v>53</v>
      </c>
      <c r="AA291" s="2">
        <v>0</v>
      </c>
      <c r="AB291" s="49"/>
    </row>
    <row r="292" spans="1:28" x14ac:dyDescent="0.2">
      <c r="A292" s="42" t="s">
        <v>14</v>
      </c>
      <c r="B292" s="57" t="s">
        <v>81</v>
      </c>
      <c r="C292" s="42" t="s">
        <v>14</v>
      </c>
      <c r="D292" s="34">
        <v>461497</v>
      </c>
      <c r="E292" s="48">
        <v>508200133479</v>
      </c>
      <c r="F292" s="42" t="s">
        <v>1</v>
      </c>
      <c r="G292" s="42" t="s">
        <v>2</v>
      </c>
      <c r="H292" s="40" t="str">
        <f>IF(OR(' Base Geral '!J292="D - RETURN WITHOUT CONSUMPTION",' Base Geral '!J292="CB - CONSUMED BILLABLE")," SOLICITAÇÃO DE COLETA",IF(J292="X - NOT RECEIVED","CONFIRMAR NÃO RECEBIMENTO DO CSE",IF(OR(' Base Geral '!J292="SEM DESTINAÇÃO",' Base Geral '!J292="V - LEFT ON NOTIFICATION")," DESTINAÇÃO/SOLICITAÇÃO DE COLETA",0)))</f>
        <v xml:space="preserve"> DESTINAÇÃO/SOLICITAÇÃO DE COLETA</v>
      </c>
      <c r="I292" s="49"/>
      <c r="J292" s="2" t="s">
        <v>56</v>
      </c>
      <c r="K292" s="2"/>
      <c r="L292" s="2" t="s">
        <v>6</v>
      </c>
      <c r="M292" s="2"/>
      <c r="N292" s="2" t="s">
        <v>4</v>
      </c>
      <c r="O292" s="2" t="s">
        <v>87</v>
      </c>
      <c r="P292" s="2" t="s">
        <v>227</v>
      </c>
      <c r="Q292" s="2">
        <v>11311747</v>
      </c>
      <c r="R292" s="15">
        <f>VLOOKUP(Tabela1[[#This Row],[Material]],'R$_ Ferramentas'!A:B,2,0)</f>
        <v>570.76</v>
      </c>
      <c r="S292" s="50" t="s">
        <v>50</v>
      </c>
      <c r="T292" s="50" t="s">
        <v>50</v>
      </c>
      <c r="U292" s="2" t="s">
        <v>785</v>
      </c>
      <c r="V292" s="2">
        <v>200101</v>
      </c>
      <c r="W292" s="49">
        <v>44064</v>
      </c>
      <c r="X292" s="40">
        <f>Tabela1[[#Headers],[01/09/2020]]-Tabela1[[#This Row],[Data NF Cliente]]</f>
        <v>11</v>
      </c>
      <c r="Y292" s="12" t="str">
        <f>_xlfn.IFS(X292&lt;=10,"1. 1 a 10 dias",X292&lt;=20,"2. 11 a 20 dias",X292&lt;=30,"3. 21 a 30 dias",X292&lt;=60,"4. 31 a 60 dias",X292&gt;60,"5.&gt; 60 dias")</f>
        <v>2. 11 a 20 dias</v>
      </c>
      <c r="Z292" s="2" t="s">
        <v>53</v>
      </c>
      <c r="AA292" s="2">
        <v>0</v>
      </c>
      <c r="AB292" s="49"/>
    </row>
    <row r="293" spans="1:28" x14ac:dyDescent="0.2">
      <c r="A293" s="42" t="s">
        <v>14</v>
      </c>
      <c r="B293" s="57" t="s">
        <v>81</v>
      </c>
      <c r="C293" s="42" t="s">
        <v>14</v>
      </c>
      <c r="D293" s="34">
        <v>461498</v>
      </c>
      <c r="E293" s="48">
        <v>508200133479</v>
      </c>
      <c r="F293" s="42" t="s">
        <v>1</v>
      </c>
      <c r="G293" s="42" t="s">
        <v>2</v>
      </c>
      <c r="H293" s="40" t="str">
        <f>IF(OR(' Base Geral '!J293="D - RETURN WITHOUT CONSUMPTION",' Base Geral '!J293="CB - CONSUMED BILLABLE")," SOLICITAÇÃO DE COLETA",IF(J293="X - NOT RECEIVED","CONFIRMAR NÃO RECEBIMENTO DO CSE",IF(OR(' Base Geral '!J293="SEM DESTINAÇÃO",' Base Geral '!J293="V - LEFT ON NOTIFICATION")," DESTINAÇÃO/SOLICITAÇÃO DE COLETA",0)))</f>
        <v xml:space="preserve"> DESTINAÇÃO/SOLICITAÇÃO DE COLETA</v>
      </c>
      <c r="I293" s="49"/>
      <c r="J293" s="2" t="s">
        <v>56</v>
      </c>
      <c r="K293" s="2"/>
      <c r="L293" s="2" t="s">
        <v>6</v>
      </c>
      <c r="M293" s="2"/>
      <c r="N293" s="2" t="s">
        <v>4</v>
      </c>
      <c r="O293" s="2" t="s">
        <v>87</v>
      </c>
      <c r="P293" s="2" t="s">
        <v>227</v>
      </c>
      <c r="Q293" s="2">
        <v>11311748</v>
      </c>
      <c r="R293" s="15">
        <f>VLOOKUP(Tabela1[[#This Row],[Material]],'R$_ Ferramentas'!A:B,2,0)</f>
        <v>398.87</v>
      </c>
      <c r="S293" s="50" t="s">
        <v>50</v>
      </c>
      <c r="T293" s="50" t="s">
        <v>50</v>
      </c>
      <c r="U293" s="2" t="s">
        <v>576</v>
      </c>
      <c r="V293" s="2">
        <v>200101</v>
      </c>
      <c r="W293" s="49">
        <v>44064</v>
      </c>
      <c r="X293" s="40">
        <f>Tabela1[[#Headers],[01/09/2020]]-Tabela1[[#This Row],[Data NF Cliente]]</f>
        <v>11</v>
      </c>
      <c r="Y293" s="12" t="str">
        <f>_xlfn.IFS(X293&lt;=10,"1. 1 a 10 dias",X293&lt;=20,"2. 11 a 20 dias",X293&lt;=30,"3. 21 a 30 dias",X293&lt;=60,"4. 31 a 60 dias",X293&gt;60,"5.&gt; 60 dias")</f>
        <v>2. 11 a 20 dias</v>
      </c>
      <c r="Z293" s="2" t="s">
        <v>53</v>
      </c>
      <c r="AA293" s="2">
        <v>0</v>
      </c>
      <c r="AB293" s="49"/>
    </row>
    <row r="294" spans="1:28" x14ac:dyDescent="0.2">
      <c r="A294" s="42" t="s">
        <v>14</v>
      </c>
      <c r="B294" s="57" t="s">
        <v>81</v>
      </c>
      <c r="C294" s="42" t="s">
        <v>14</v>
      </c>
      <c r="D294" s="34">
        <v>461499</v>
      </c>
      <c r="E294" s="48">
        <v>508200133479</v>
      </c>
      <c r="F294" s="42" t="s">
        <v>1</v>
      </c>
      <c r="G294" s="42" t="s">
        <v>2</v>
      </c>
      <c r="H294" s="40" t="str">
        <f>IF(OR(' Base Geral '!J294="D - RETURN WITHOUT CONSUMPTION",' Base Geral '!J294="CB - CONSUMED BILLABLE")," SOLICITAÇÃO DE COLETA",IF(J294="X - NOT RECEIVED","CONFIRMAR NÃO RECEBIMENTO DO CSE",IF(OR(' Base Geral '!J294="SEM DESTINAÇÃO",' Base Geral '!J294="V - LEFT ON NOTIFICATION")," DESTINAÇÃO/SOLICITAÇÃO DE COLETA",0)))</f>
        <v xml:space="preserve"> DESTINAÇÃO/SOLICITAÇÃO DE COLETA</v>
      </c>
      <c r="I294" s="49"/>
      <c r="J294" s="2" t="s">
        <v>56</v>
      </c>
      <c r="K294" s="2"/>
      <c r="L294" s="2" t="s">
        <v>6</v>
      </c>
      <c r="M294" s="2"/>
      <c r="N294" s="2" t="s">
        <v>4</v>
      </c>
      <c r="O294" s="2" t="s">
        <v>87</v>
      </c>
      <c r="P294" s="2" t="s">
        <v>227</v>
      </c>
      <c r="Q294" s="2">
        <v>11311749</v>
      </c>
      <c r="R294" s="15">
        <f>VLOOKUP(Tabela1[[#This Row],[Material]],'R$_ Ferramentas'!A:B,2,0)</f>
        <v>115.25</v>
      </c>
      <c r="S294" s="50" t="s">
        <v>50</v>
      </c>
      <c r="T294" s="50" t="s">
        <v>50</v>
      </c>
      <c r="U294" s="2" t="s">
        <v>786</v>
      </c>
      <c r="V294" s="2">
        <v>200101</v>
      </c>
      <c r="W294" s="49">
        <v>44064</v>
      </c>
      <c r="X294" s="40">
        <f>Tabela1[[#Headers],[01/09/2020]]-Tabela1[[#This Row],[Data NF Cliente]]</f>
        <v>11</v>
      </c>
      <c r="Y294" s="12" t="str">
        <f>_xlfn.IFS(X294&lt;=10,"1. 1 a 10 dias",X294&lt;=20,"2. 11 a 20 dias",X294&lt;=30,"3. 21 a 30 dias",X294&lt;=60,"4. 31 a 60 dias",X294&gt;60,"5.&gt; 60 dias")</f>
        <v>2. 11 a 20 dias</v>
      </c>
      <c r="Z294" s="2" t="s">
        <v>53</v>
      </c>
      <c r="AA294" s="2">
        <v>0</v>
      </c>
      <c r="AB294" s="49"/>
    </row>
    <row r="295" spans="1:28" x14ac:dyDescent="0.2">
      <c r="A295" s="42" t="s">
        <v>14</v>
      </c>
      <c r="B295" s="57" t="s">
        <v>81</v>
      </c>
      <c r="C295" s="42" t="s">
        <v>14</v>
      </c>
      <c r="D295" s="34">
        <v>461500</v>
      </c>
      <c r="E295" s="48">
        <v>508200133479</v>
      </c>
      <c r="F295" s="42" t="s">
        <v>1</v>
      </c>
      <c r="G295" s="42" t="s">
        <v>2</v>
      </c>
      <c r="H295" s="40" t="str">
        <f>IF(OR(' Base Geral '!J295="D - RETURN WITHOUT CONSUMPTION",' Base Geral '!J295="CB - CONSUMED BILLABLE")," SOLICITAÇÃO DE COLETA",IF(J295="X - NOT RECEIVED","CONFIRMAR NÃO RECEBIMENTO DO CSE",IF(OR(' Base Geral '!J295="SEM DESTINAÇÃO",' Base Geral '!J295="V - LEFT ON NOTIFICATION")," DESTINAÇÃO/SOLICITAÇÃO DE COLETA",0)))</f>
        <v xml:space="preserve"> DESTINAÇÃO/SOLICITAÇÃO DE COLETA</v>
      </c>
      <c r="I295" s="49"/>
      <c r="J295" s="2" t="s">
        <v>56</v>
      </c>
      <c r="K295" s="2"/>
      <c r="L295" s="2" t="s">
        <v>6</v>
      </c>
      <c r="M295" s="2"/>
      <c r="N295" s="2" t="s">
        <v>4</v>
      </c>
      <c r="O295" s="2" t="s">
        <v>87</v>
      </c>
      <c r="P295" s="2" t="s">
        <v>227</v>
      </c>
      <c r="Q295" s="2">
        <v>11311780</v>
      </c>
      <c r="R295" s="15">
        <f>VLOOKUP(Tabela1[[#This Row],[Material]],'R$_ Ferramentas'!A:B,2,0)</f>
        <v>767.72</v>
      </c>
      <c r="S295" s="50" t="s">
        <v>50</v>
      </c>
      <c r="T295" s="50" t="s">
        <v>50</v>
      </c>
      <c r="U295" s="2" t="s">
        <v>787</v>
      </c>
      <c r="V295" s="2">
        <v>200101</v>
      </c>
      <c r="W295" s="49">
        <v>44064</v>
      </c>
      <c r="X295" s="40">
        <f>Tabela1[[#Headers],[01/09/2020]]-Tabela1[[#This Row],[Data NF Cliente]]</f>
        <v>11</v>
      </c>
      <c r="Y295" s="12" t="str">
        <f>_xlfn.IFS(X295&lt;=10,"1. 1 a 10 dias",X295&lt;=20,"2. 11 a 20 dias",X295&lt;=30,"3. 21 a 30 dias",X295&lt;=60,"4. 31 a 60 dias",X295&gt;60,"5.&gt; 60 dias")</f>
        <v>2. 11 a 20 dias</v>
      </c>
      <c r="Z295" s="2" t="s">
        <v>53</v>
      </c>
      <c r="AA295" s="2">
        <v>0</v>
      </c>
      <c r="AB295" s="49"/>
    </row>
    <row r="296" spans="1:28" x14ac:dyDescent="0.2">
      <c r="A296" s="42" t="s">
        <v>14</v>
      </c>
      <c r="B296" s="57" t="s">
        <v>81</v>
      </c>
      <c r="C296" s="42" t="s">
        <v>14</v>
      </c>
      <c r="D296" s="34">
        <v>461501</v>
      </c>
      <c r="E296" s="48">
        <v>508200133479</v>
      </c>
      <c r="F296" s="42" t="s">
        <v>1</v>
      </c>
      <c r="G296" s="42" t="s">
        <v>2</v>
      </c>
      <c r="H296" s="40" t="str">
        <f>IF(OR(' Base Geral '!J296="D - RETURN WITHOUT CONSUMPTION",' Base Geral '!J296="CB - CONSUMED BILLABLE")," SOLICITAÇÃO DE COLETA",IF(J296="X - NOT RECEIVED","CONFIRMAR NÃO RECEBIMENTO DO CSE",IF(OR(' Base Geral '!J296="SEM DESTINAÇÃO",' Base Geral '!J296="V - LEFT ON NOTIFICATION")," DESTINAÇÃO/SOLICITAÇÃO DE COLETA",0)))</f>
        <v xml:space="preserve"> DESTINAÇÃO/SOLICITAÇÃO DE COLETA</v>
      </c>
      <c r="I296" s="49"/>
      <c r="J296" s="2" t="s">
        <v>56</v>
      </c>
      <c r="K296" s="2"/>
      <c r="L296" s="2" t="s">
        <v>6</v>
      </c>
      <c r="M296" s="2"/>
      <c r="N296" s="2" t="s">
        <v>4</v>
      </c>
      <c r="O296" s="2" t="s">
        <v>87</v>
      </c>
      <c r="P296" s="2" t="s">
        <v>227</v>
      </c>
      <c r="Q296" s="2">
        <v>11311780</v>
      </c>
      <c r="R296" s="15">
        <f>VLOOKUP(Tabela1[[#This Row],[Material]],'R$_ Ferramentas'!A:B,2,0)</f>
        <v>767.72</v>
      </c>
      <c r="S296" s="50" t="s">
        <v>50</v>
      </c>
      <c r="T296" s="50" t="s">
        <v>50</v>
      </c>
      <c r="U296" s="2" t="s">
        <v>787</v>
      </c>
      <c r="V296" s="2">
        <v>200101</v>
      </c>
      <c r="W296" s="49">
        <v>44064</v>
      </c>
      <c r="X296" s="40">
        <f>Tabela1[[#Headers],[01/09/2020]]-Tabela1[[#This Row],[Data NF Cliente]]</f>
        <v>11</v>
      </c>
      <c r="Y296" s="12" t="str">
        <f>_xlfn.IFS(X296&lt;=10,"1. 1 a 10 dias",X296&lt;=20,"2. 11 a 20 dias",X296&lt;=30,"3. 21 a 30 dias",X296&lt;=60,"4. 31 a 60 dias",X296&gt;60,"5.&gt; 60 dias")</f>
        <v>2. 11 a 20 dias</v>
      </c>
      <c r="Z296" s="2" t="s">
        <v>53</v>
      </c>
      <c r="AA296" s="2">
        <v>0</v>
      </c>
      <c r="AB296" s="49"/>
    </row>
    <row r="297" spans="1:28" x14ac:dyDescent="0.2">
      <c r="A297" s="42" t="s">
        <v>14</v>
      </c>
      <c r="B297" s="57" t="s">
        <v>81</v>
      </c>
      <c r="C297" s="42" t="s">
        <v>14</v>
      </c>
      <c r="D297" s="34">
        <v>461502</v>
      </c>
      <c r="E297" s="48">
        <v>508200133479</v>
      </c>
      <c r="F297" s="42" t="s">
        <v>1</v>
      </c>
      <c r="G297" s="42" t="s">
        <v>2</v>
      </c>
      <c r="H297" s="40" t="str">
        <f>IF(OR(' Base Geral '!J297="D - RETURN WITHOUT CONSUMPTION",' Base Geral '!J297="CB - CONSUMED BILLABLE")," SOLICITAÇÃO DE COLETA",IF(J297="X - NOT RECEIVED","CONFIRMAR NÃO RECEBIMENTO DO CSE",IF(OR(' Base Geral '!J297="SEM DESTINAÇÃO",' Base Geral '!J297="V - LEFT ON NOTIFICATION")," DESTINAÇÃO/SOLICITAÇÃO DE COLETA",0)))</f>
        <v xml:space="preserve"> DESTINAÇÃO/SOLICITAÇÃO DE COLETA</v>
      </c>
      <c r="I297" s="49"/>
      <c r="J297" s="2" t="s">
        <v>56</v>
      </c>
      <c r="K297" s="2"/>
      <c r="L297" s="2" t="s">
        <v>6</v>
      </c>
      <c r="M297" s="2"/>
      <c r="N297" s="2" t="s">
        <v>4</v>
      </c>
      <c r="O297" s="2" t="s">
        <v>87</v>
      </c>
      <c r="P297" s="2" t="s">
        <v>227</v>
      </c>
      <c r="Q297" s="2">
        <v>11311780</v>
      </c>
      <c r="R297" s="15">
        <f>VLOOKUP(Tabela1[[#This Row],[Material]],'R$_ Ferramentas'!A:B,2,0)</f>
        <v>767.72</v>
      </c>
      <c r="S297" s="50" t="s">
        <v>50</v>
      </c>
      <c r="T297" s="50" t="s">
        <v>50</v>
      </c>
      <c r="U297" s="2" t="s">
        <v>787</v>
      </c>
      <c r="V297" s="2">
        <v>200101</v>
      </c>
      <c r="W297" s="49">
        <v>44064</v>
      </c>
      <c r="X297" s="40">
        <f>Tabela1[[#Headers],[01/09/2020]]-Tabela1[[#This Row],[Data NF Cliente]]</f>
        <v>11</v>
      </c>
      <c r="Y297" s="12" t="str">
        <f>_xlfn.IFS(X297&lt;=10,"1. 1 a 10 dias",X297&lt;=20,"2. 11 a 20 dias",X297&lt;=30,"3. 21 a 30 dias",X297&lt;=60,"4. 31 a 60 dias",X297&gt;60,"5.&gt; 60 dias")</f>
        <v>2. 11 a 20 dias</v>
      </c>
      <c r="Z297" s="2" t="s">
        <v>53</v>
      </c>
      <c r="AA297" s="2">
        <v>0</v>
      </c>
      <c r="AB297" s="49"/>
    </row>
    <row r="298" spans="1:28" x14ac:dyDescent="0.2">
      <c r="A298" s="42" t="s">
        <v>14</v>
      </c>
      <c r="B298" s="57" t="s">
        <v>81</v>
      </c>
      <c r="C298" s="42" t="s">
        <v>14</v>
      </c>
      <c r="D298" s="34">
        <v>461636</v>
      </c>
      <c r="E298" s="48">
        <v>508200134591</v>
      </c>
      <c r="F298" s="42" t="s">
        <v>1</v>
      </c>
      <c r="G298" s="42" t="s">
        <v>2</v>
      </c>
      <c r="H298" s="40" t="str">
        <f>IF(OR(' Base Geral '!J298="D - RETURN WITHOUT CONSUMPTION",' Base Geral '!J298="CB - CONSUMED BILLABLE")," SOLICITAÇÃO DE COLETA",IF(J298="X - NOT RECEIVED","CONFIRMAR NÃO RECEBIMENTO DO CSE",IF(OR(' Base Geral '!J298="SEM DESTINAÇÃO",' Base Geral '!J298="V - LEFT ON NOTIFICATION")," DESTINAÇÃO/SOLICITAÇÃO DE COLETA",0)))</f>
        <v xml:space="preserve"> DESTINAÇÃO/SOLICITAÇÃO DE COLETA</v>
      </c>
      <c r="I298" s="49"/>
      <c r="J298" s="2" t="s">
        <v>56</v>
      </c>
      <c r="K298" s="2" t="s">
        <v>50</v>
      </c>
      <c r="L298" s="2" t="s">
        <v>6</v>
      </c>
      <c r="M298" s="2"/>
      <c r="N298" s="2" t="s">
        <v>4</v>
      </c>
      <c r="O298" s="2" t="s">
        <v>472</v>
      </c>
      <c r="P298" s="2" t="s">
        <v>270</v>
      </c>
      <c r="Q298" s="2">
        <v>10730203</v>
      </c>
      <c r="R298" s="15">
        <f>VLOOKUP(Tabela1[[#This Row],[Material]],'R$_ Ferramentas'!A:B,2,0)</f>
        <v>2540.71</v>
      </c>
      <c r="S298" s="50" t="s">
        <v>50</v>
      </c>
      <c r="T298" s="50" t="s">
        <v>50</v>
      </c>
      <c r="U298" s="2" t="s">
        <v>526</v>
      </c>
      <c r="V298" s="2">
        <v>200086</v>
      </c>
      <c r="W298" s="49">
        <v>44064</v>
      </c>
      <c r="X298" s="40">
        <f>Tabela1[[#Headers],[01/09/2020]]-Tabela1[[#This Row],[Data NF Cliente]]</f>
        <v>11</v>
      </c>
      <c r="Y298" s="12" t="str">
        <f>_xlfn.IFS(X298&lt;=10,"1. 1 a 10 dias",X298&lt;=20,"2. 11 a 20 dias",X298&lt;=30,"3. 21 a 30 dias",X298&lt;=60,"4. 31 a 60 dias",X298&gt;60,"5.&gt; 60 dias")</f>
        <v>2. 11 a 20 dias</v>
      </c>
      <c r="Z298" s="2" t="s">
        <v>53</v>
      </c>
      <c r="AA298" s="2">
        <v>0</v>
      </c>
      <c r="AB298" s="49"/>
    </row>
    <row r="299" spans="1:28" x14ac:dyDescent="0.2">
      <c r="A299" s="42" t="s">
        <v>14</v>
      </c>
      <c r="B299" s="57" t="s">
        <v>81</v>
      </c>
      <c r="C299" s="42" t="s">
        <v>14</v>
      </c>
      <c r="D299" s="34">
        <v>461637</v>
      </c>
      <c r="E299" s="48">
        <v>508200134051</v>
      </c>
      <c r="F299" s="42" t="s">
        <v>1</v>
      </c>
      <c r="G299" s="42" t="s">
        <v>2</v>
      </c>
      <c r="H299" s="40" t="str">
        <f>IF(OR(' Base Geral '!J299="D - RETURN WITHOUT CONSUMPTION",' Base Geral '!J299="CB - CONSUMED BILLABLE")," SOLICITAÇÃO DE COLETA",IF(J299="X - NOT RECEIVED","CONFIRMAR NÃO RECEBIMENTO DO CSE",IF(OR(' Base Geral '!J299="SEM DESTINAÇÃO",' Base Geral '!J299="V - LEFT ON NOTIFICATION")," DESTINAÇÃO/SOLICITAÇÃO DE COLETA",0)))</f>
        <v xml:space="preserve"> DESTINAÇÃO/SOLICITAÇÃO DE COLETA</v>
      </c>
      <c r="I299" s="49"/>
      <c r="J299" s="2" t="s">
        <v>56</v>
      </c>
      <c r="K299" s="2" t="s">
        <v>50</v>
      </c>
      <c r="L299" s="2" t="s">
        <v>6</v>
      </c>
      <c r="M299" s="2"/>
      <c r="N299" s="2" t="s">
        <v>4</v>
      </c>
      <c r="O299" s="2" t="s">
        <v>273</v>
      </c>
      <c r="P299" s="2" t="s">
        <v>270</v>
      </c>
      <c r="Q299" s="2">
        <v>10730203</v>
      </c>
      <c r="R299" s="15">
        <f>VLOOKUP(Tabela1[[#This Row],[Material]],'R$_ Ferramentas'!A:B,2,0)</f>
        <v>2540.71</v>
      </c>
      <c r="S299" s="50" t="s">
        <v>50</v>
      </c>
      <c r="T299" s="50" t="s">
        <v>50</v>
      </c>
      <c r="U299" s="2" t="s">
        <v>526</v>
      </c>
      <c r="V299" s="2">
        <v>200097</v>
      </c>
      <c r="W299" s="49">
        <v>44064</v>
      </c>
      <c r="X299" s="40">
        <f>Tabela1[[#Headers],[01/09/2020]]-Tabela1[[#This Row],[Data NF Cliente]]</f>
        <v>11</v>
      </c>
      <c r="Y299" s="12" t="str">
        <f>_xlfn.IFS(X299&lt;=10,"1. 1 a 10 dias",X299&lt;=20,"2. 11 a 20 dias",X299&lt;=30,"3. 21 a 30 dias",X299&lt;=60,"4. 31 a 60 dias",X299&gt;60,"5.&gt; 60 dias")</f>
        <v>2. 11 a 20 dias</v>
      </c>
      <c r="Z299" s="2" t="s">
        <v>53</v>
      </c>
      <c r="AA299" s="2">
        <v>0</v>
      </c>
      <c r="AB299" s="49"/>
    </row>
    <row r="300" spans="1:28" x14ac:dyDescent="0.2">
      <c r="A300" s="42" t="s">
        <v>14</v>
      </c>
      <c r="B300" s="57" t="s">
        <v>81</v>
      </c>
      <c r="C300" s="42" t="s">
        <v>14</v>
      </c>
      <c r="D300" s="34">
        <v>461646</v>
      </c>
      <c r="E300" s="48">
        <v>508200134592</v>
      </c>
      <c r="F300" s="42" t="s">
        <v>1</v>
      </c>
      <c r="G300" s="42" t="s">
        <v>2</v>
      </c>
      <c r="H300" s="40" t="str">
        <f>IF(OR(' Base Geral '!J300="D - RETURN WITHOUT CONSUMPTION",' Base Geral '!J300="CB - CONSUMED BILLABLE")," SOLICITAÇÃO DE COLETA",IF(J300="X - NOT RECEIVED","CONFIRMAR NÃO RECEBIMENTO DO CSE",IF(OR(' Base Geral '!J300="SEM DESTINAÇÃO",' Base Geral '!J300="V - LEFT ON NOTIFICATION")," DESTINAÇÃO/SOLICITAÇÃO DE COLETA",0)))</f>
        <v xml:space="preserve"> DESTINAÇÃO/SOLICITAÇÃO DE COLETA</v>
      </c>
      <c r="I300" s="49"/>
      <c r="J300" s="2" t="s">
        <v>56</v>
      </c>
      <c r="K300" s="2" t="s">
        <v>50</v>
      </c>
      <c r="L300" s="2" t="s">
        <v>6</v>
      </c>
      <c r="M300" s="2"/>
      <c r="N300" s="2" t="s">
        <v>4</v>
      </c>
      <c r="O300" s="2" t="s">
        <v>231</v>
      </c>
      <c r="P300" s="2" t="s">
        <v>239</v>
      </c>
      <c r="Q300" s="2">
        <v>10730203</v>
      </c>
      <c r="R300" s="15">
        <f>VLOOKUP(Tabela1[[#This Row],[Material]],'R$_ Ferramentas'!A:B,2,0)</f>
        <v>2540.71</v>
      </c>
      <c r="S300" s="50" t="s">
        <v>50</v>
      </c>
      <c r="T300" s="50" t="s">
        <v>50</v>
      </c>
      <c r="U300" s="2" t="s">
        <v>526</v>
      </c>
      <c r="V300" s="2">
        <v>200106</v>
      </c>
      <c r="W300" s="49">
        <v>44064</v>
      </c>
      <c r="X300" s="40">
        <f>Tabela1[[#Headers],[01/09/2020]]-Tabela1[[#This Row],[Data NF Cliente]]</f>
        <v>11</v>
      </c>
      <c r="Y300" s="12" t="str">
        <f>_xlfn.IFS(X300&lt;=10,"1. 1 a 10 dias",X300&lt;=20,"2. 11 a 20 dias",X300&lt;=30,"3. 21 a 30 dias",X300&lt;=60,"4. 31 a 60 dias",X300&gt;60,"5.&gt; 60 dias")</f>
        <v>2. 11 a 20 dias</v>
      </c>
      <c r="Z300" s="2" t="s">
        <v>53</v>
      </c>
      <c r="AA300" s="2">
        <v>0</v>
      </c>
      <c r="AB300" s="49"/>
    </row>
    <row r="301" spans="1:28" x14ac:dyDescent="0.2">
      <c r="A301" s="42" t="s">
        <v>14</v>
      </c>
      <c r="B301" s="57" t="s">
        <v>81</v>
      </c>
      <c r="C301" s="42" t="s">
        <v>14</v>
      </c>
      <c r="D301" s="34">
        <v>461651</v>
      </c>
      <c r="E301" s="48">
        <v>508200134617</v>
      </c>
      <c r="F301" s="42" t="s">
        <v>1</v>
      </c>
      <c r="G301" s="42" t="s">
        <v>2</v>
      </c>
      <c r="H301" s="40" t="str">
        <f>IF(OR(' Base Geral '!J301="D - RETURN WITHOUT CONSUMPTION",' Base Geral '!J301="CB - CONSUMED BILLABLE")," SOLICITAÇÃO DE COLETA",IF(J301="X - NOT RECEIVED","CONFIRMAR NÃO RECEBIMENTO DO CSE",IF(OR(' Base Geral '!J301="SEM DESTINAÇÃO",' Base Geral '!J301="V - LEFT ON NOTIFICATION")," DESTINAÇÃO/SOLICITAÇÃO DE COLETA",0)))</f>
        <v xml:space="preserve"> DESTINAÇÃO/SOLICITAÇÃO DE COLETA</v>
      </c>
      <c r="I301" s="49"/>
      <c r="J301" s="2" t="s">
        <v>56</v>
      </c>
      <c r="K301" s="2" t="s">
        <v>50</v>
      </c>
      <c r="L301" s="2" t="s">
        <v>6</v>
      </c>
      <c r="M301" s="2"/>
      <c r="N301" s="2" t="s">
        <v>4</v>
      </c>
      <c r="O301" s="2" t="s">
        <v>473</v>
      </c>
      <c r="P301" s="2" t="s">
        <v>270</v>
      </c>
      <c r="Q301" s="2">
        <v>10730203</v>
      </c>
      <c r="R301" s="15">
        <f>VLOOKUP(Tabela1[[#This Row],[Material]],'R$_ Ferramentas'!A:B,2,0)</f>
        <v>2540.71</v>
      </c>
      <c r="S301" s="50" t="s">
        <v>50</v>
      </c>
      <c r="T301" s="50" t="s">
        <v>50</v>
      </c>
      <c r="U301" s="2" t="s">
        <v>526</v>
      </c>
      <c r="V301" s="2">
        <v>200092</v>
      </c>
      <c r="W301" s="49">
        <v>44064</v>
      </c>
      <c r="X301" s="40">
        <f>Tabela1[[#Headers],[01/09/2020]]-Tabela1[[#This Row],[Data NF Cliente]]</f>
        <v>11</v>
      </c>
      <c r="Y301" s="12" t="str">
        <f>_xlfn.IFS(X301&lt;=10,"1. 1 a 10 dias",X301&lt;=20,"2. 11 a 20 dias",X301&lt;=30,"3. 21 a 30 dias",X301&lt;=60,"4. 31 a 60 dias",X301&gt;60,"5.&gt; 60 dias")</f>
        <v>2. 11 a 20 dias</v>
      </c>
      <c r="Z301" s="2" t="s">
        <v>53</v>
      </c>
      <c r="AA301" s="2">
        <v>0</v>
      </c>
      <c r="AB301" s="49"/>
    </row>
    <row r="302" spans="1:28" x14ac:dyDescent="0.2">
      <c r="A302" s="42" t="s">
        <v>14</v>
      </c>
      <c r="B302" s="57" t="s">
        <v>81</v>
      </c>
      <c r="C302" s="42" t="s">
        <v>14</v>
      </c>
      <c r="D302" s="34">
        <v>461652</v>
      </c>
      <c r="E302" s="48">
        <v>508200134625</v>
      </c>
      <c r="F302" s="42" t="s">
        <v>1</v>
      </c>
      <c r="G302" s="42" t="s">
        <v>2</v>
      </c>
      <c r="H302" s="40" t="str">
        <f>IF(OR(' Base Geral '!J302="D - RETURN WITHOUT CONSUMPTION",' Base Geral '!J302="CB - CONSUMED BILLABLE")," SOLICITAÇÃO DE COLETA",IF(J302="X - NOT RECEIVED","CONFIRMAR NÃO RECEBIMENTO DO CSE",IF(OR(' Base Geral '!J302="SEM DESTINAÇÃO",' Base Geral '!J302="V - LEFT ON NOTIFICATION")," DESTINAÇÃO/SOLICITAÇÃO DE COLETA",0)))</f>
        <v xml:space="preserve"> DESTINAÇÃO/SOLICITAÇÃO DE COLETA</v>
      </c>
      <c r="I302" s="49"/>
      <c r="J302" s="2" t="s">
        <v>56</v>
      </c>
      <c r="K302" s="2" t="s">
        <v>50</v>
      </c>
      <c r="L302" s="2" t="s">
        <v>6</v>
      </c>
      <c r="M302" s="2"/>
      <c r="N302" s="2" t="s">
        <v>4</v>
      </c>
      <c r="O302" s="2" t="s">
        <v>340</v>
      </c>
      <c r="P302" s="2" t="s">
        <v>315</v>
      </c>
      <c r="Q302" s="2">
        <v>10730203</v>
      </c>
      <c r="R302" s="15">
        <f>VLOOKUP(Tabela1[[#This Row],[Material]],'R$_ Ferramentas'!A:B,2,0)</f>
        <v>2540.71</v>
      </c>
      <c r="S302" s="50" t="s">
        <v>50</v>
      </c>
      <c r="T302" s="50" t="s">
        <v>50</v>
      </c>
      <c r="U302" s="2" t="s">
        <v>526</v>
      </c>
      <c r="V302" s="2">
        <v>200098</v>
      </c>
      <c r="W302" s="49">
        <v>44064</v>
      </c>
      <c r="X302" s="40">
        <f>Tabela1[[#Headers],[01/09/2020]]-Tabela1[[#This Row],[Data NF Cliente]]</f>
        <v>11</v>
      </c>
      <c r="Y302" s="12" t="str">
        <f>_xlfn.IFS(X302&lt;=10,"1. 1 a 10 dias",X302&lt;=20,"2. 11 a 20 dias",X302&lt;=30,"3. 21 a 30 dias",X302&lt;=60,"4. 31 a 60 dias",X302&gt;60,"5.&gt; 60 dias")</f>
        <v>2. 11 a 20 dias</v>
      </c>
      <c r="Z302" s="2" t="s">
        <v>53</v>
      </c>
      <c r="AA302" s="2">
        <v>0</v>
      </c>
      <c r="AB302" s="49"/>
    </row>
    <row r="303" spans="1:28" x14ac:dyDescent="0.2">
      <c r="A303" s="42" t="s">
        <v>14</v>
      </c>
      <c r="B303" s="57" t="s">
        <v>81</v>
      </c>
      <c r="C303" s="42" t="s">
        <v>14</v>
      </c>
      <c r="D303" s="34">
        <v>461663</v>
      </c>
      <c r="E303" s="48">
        <v>508200131983</v>
      </c>
      <c r="F303" s="42" t="s">
        <v>1</v>
      </c>
      <c r="G303" s="42" t="s">
        <v>2</v>
      </c>
      <c r="H303" s="40" t="str">
        <f>IF(OR(' Base Geral '!J303="D - RETURN WITHOUT CONSUMPTION",' Base Geral '!J303="CB - CONSUMED BILLABLE")," SOLICITAÇÃO DE COLETA",IF(J303="X - NOT RECEIVED","CONFIRMAR NÃO RECEBIMENTO DO CSE",IF(OR(' Base Geral '!J303="SEM DESTINAÇÃO",' Base Geral '!J303="V - LEFT ON NOTIFICATION")," DESTINAÇÃO/SOLICITAÇÃO DE COLETA",0)))</f>
        <v xml:space="preserve"> DESTINAÇÃO/SOLICITAÇÃO DE COLETA</v>
      </c>
      <c r="I303" s="49"/>
      <c r="J303" s="2" t="s">
        <v>56</v>
      </c>
      <c r="K303" s="2" t="s">
        <v>50</v>
      </c>
      <c r="L303" s="2" t="s">
        <v>6</v>
      </c>
      <c r="M303" s="2"/>
      <c r="N303" s="2" t="s">
        <v>4</v>
      </c>
      <c r="O303" s="2" t="s">
        <v>273</v>
      </c>
      <c r="P303" s="2" t="s">
        <v>440</v>
      </c>
      <c r="Q303" s="2">
        <v>10284968</v>
      </c>
      <c r="R303" s="15">
        <f>VLOOKUP(Tabela1[[#This Row],[Material]],'R$_ Ferramentas'!A:B,2,0)</f>
        <v>638.21</v>
      </c>
      <c r="S303" s="50" t="s">
        <v>50</v>
      </c>
      <c r="T303" s="50" t="s">
        <v>50</v>
      </c>
      <c r="U303" s="2" t="s">
        <v>289</v>
      </c>
      <c r="V303" s="2">
        <v>200096</v>
      </c>
      <c r="W303" s="49">
        <v>44064</v>
      </c>
      <c r="X303" s="40">
        <f>Tabela1[[#Headers],[01/09/2020]]-Tabela1[[#This Row],[Data NF Cliente]]</f>
        <v>11</v>
      </c>
      <c r="Y303" s="12" t="str">
        <f>_xlfn.IFS(X303&lt;=10,"1. 1 a 10 dias",X303&lt;=20,"2. 11 a 20 dias",X303&lt;=30,"3. 21 a 30 dias",X303&lt;=60,"4. 31 a 60 dias",X303&gt;60,"5.&gt; 60 dias")</f>
        <v>2. 11 a 20 dias</v>
      </c>
      <c r="Z303" s="2" t="s">
        <v>53</v>
      </c>
      <c r="AA303" s="2">
        <v>0</v>
      </c>
      <c r="AB303" s="49"/>
    </row>
    <row r="304" spans="1:28" x14ac:dyDescent="0.2">
      <c r="A304" s="42" t="s">
        <v>14</v>
      </c>
      <c r="B304" s="57" t="s">
        <v>81</v>
      </c>
      <c r="C304" s="42" t="s">
        <v>14</v>
      </c>
      <c r="D304" s="34">
        <v>461664</v>
      </c>
      <c r="E304" s="48">
        <v>508200131983</v>
      </c>
      <c r="F304" s="42" t="s">
        <v>1</v>
      </c>
      <c r="G304" s="42" t="s">
        <v>2</v>
      </c>
      <c r="H304" s="40" t="str">
        <f>IF(OR(' Base Geral '!J304="D - RETURN WITHOUT CONSUMPTION",' Base Geral '!J304="CB - CONSUMED BILLABLE")," SOLICITAÇÃO DE COLETA",IF(J304="X - NOT RECEIVED","CONFIRMAR NÃO RECEBIMENTO DO CSE",IF(OR(' Base Geral '!J304="SEM DESTINAÇÃO",' Base Geral '!J304="V - LEFT ON NOTIFICATION")," DESTINAÇÃO/SOLICITAÇÃO DE COLETA",0)))</f>
        <v xml:space="preserve"> DESTINAÇÃO/SOLICITAÇÃO DE COLETA</v>
      </c>
      <c r="I304" s="49"/>
      <c r="J304" s="2" t="s">
        <v>56</v>
      </c>
      <c r="K304" s="2"/>
      <c r="L304" s="2" t="s">
        <v>6</v>
      </c>
      <c r="M304" s="2"/>
      <c r="N304" s="2" t="s">
        <v>4</v>
      </c>
      <c r="O304" s="2" t="s">
        <v>273</v>
      </c>
      <c r="P304" s="2" t="s">
        <v>440</v>
      </c>
      <c r="Q304" s="2">
        <v>10448513</v>
      </c>
      <c r="R304" s="15">
        <f>VLOOKUP(Tabela1[[#This Row],[Material]],'R$_ Ferramentas'!A:B,2,0)</f>
        <v>140.27000000000001</v>
      </c>
      <c r="S304" s="50" t="s">
        <v>50</v>
      </c>
      <c r="T304" s="50" t="s">
        <v>50</v>
      </c>
      <c r="U304" s="2" t="s">
        <v>361</v>
      </c>
      <c r="V304" s="2">
        <v>200096</v>
      </c>
      <c r="W304" s="49">
        <v>44064</v>
      </c>
      <c r="X304" s="40">
        <f>Tabela1[[#Headers],[01/09/2020]]-Tabela1[[#This Row],[Data NF Cliente]]</f>
        <v>11</v>
      </c>
      <c r="Y304" s="12" t="str">
        <f>_xlfn.IFS(X304&lt;=10,"1. 1 a 10 dias",X304&lt;=20,"2. 11 a 20 dias",X304&lt;=30,"3. 21 a 30 dias",X304&lt;=60,"4. 31 a 60 dias",X304&gt;60,"5.&gt; 60 dias")</f>
        <v>2. 11 a 20 dias</v>
      </c>
      <c r="Z304" s="2" t="s">
        <v>53</v>
      </c>
      <c r="AA304" s="2">
        <v>0</v>
      </c>
      <c r="AB304" s="49"/>
    </row>
    <row r="305" spans="1:28" x14ac:dyDescent="0.2">
      <c r="A305" s="42" t="s">
        <v>14</v>
      </c>
      <c r="B305" s="57" t="s">
        <v>81</v>
      </c>
      <c r="C305" s="42" t="s">
        <v>14</v>
      </c>
      <c r="D305" s="34">
        <v>461665</v>
      </c>
      <c r="E305" s="48">
        <v>508200131983</v>
      </c>
      <c r="F305" s="42" t="s">
        <v>1</v>
      </c>
      <c r="G305" s="42" t="s">
        <v>2</v>
      </c>
      <c r="H305" s="40" t="str">
        <f>IF(OR(' Base Geral '!J305="D - RETURN WITHOUT CONSUMPTION",' Base Geral '!J305="CB - CONSUMED BILLABLE")," SOLICITAÇÃO DE COLETA",IF(J305="X - NOT RECEIVED","CONFIRMAR NÃO RECEBIMENTO DO CSE",IF(OR(' Base Geral '!J305="SEM DESTINAÇÃO",' Base Geral '!J305="V - LEFT ON NOTIFICATION")," DESTINAÇÃO/SOLICITAÇÃO DE COLETA",0)))</f>
        <v xml:space="preserve"> DESTINAÇÃO/SOLICITAÇÃO DE COLETA</v>
      </c>
      <c r="I305" s="49"/>
      <c r="J305" s="2" t="s">
        <v>56</v>
      </c>
      <c r="K305" s="2"/>
      <c r="L305" s="2" t="s">
        <v>6</v>
      </c>
      <c r="M305" s="2"/>
      <c r="N305" s="2" t="s">
        <v>4</v>
      </c>
      <c r="O305" s="2" t="s">
        <v>273</v>
      </c>
      <c r="P305" s="2" t="s">
        <v>440</v>
      </c>
      <c r="Q305" s="2">
        <v>10454435</v>
      </c>
      <c r="R305" s="15">
        <f>VLOOKUP(Tabela1[[#This Row],[Material]],'R$_ Ferramentas'!A:B,2,0)</f>
        <v>2199.27</v>
      </c>
      <c r="S305" s="50" t="s">
        <v>50</v>
      </c>
      <c r="T305" s="50" t="s">
        <v>50</v>
      </c>
      <c r="U305" s="2" t="s">
        <v>207</v>
      </c>
      <c r="V305" s="2">
        <v>200096</v>
      </c>
      <c r="W305" s="49">
        <v>44064</v>
      </c>
      <c r="X305" s="40">
        <f>Tabela1[[#Headers],[01/09/2020]]-Tabela1[[#This Row],[Data NF Cliente]]</f>
        <v>11</v>
      </c>
      <c r="Y305" s="12" t="str">
        <f>_xlfn.IFS(X305&lt;=10,"1. 1 a 10 dias",X305&lt;=20,"2. 11 a 20 dias",X305&lt;=30,"3. 21 a 30 dias",X305&lt;=60,"4. 31 a 60 dias",X305&gt;60,"5.&gt; 60 dias")</f>
        <v>2. 11 a 20 dias</v>
      </c>
      <c r="Z305" s="2" t="s">
        <v>53</v>
      </c>
      <c r="AA305" s="2">
        <v>0</v>
      </c>
      <c r="AB305" s="49"/>
    </row>
    <row r="306" spans="1:28" x14ac:dyDescent="0.2">
      <c r="A306" s="42" t="s">
        <v>14</v>
      </c>
      <c r="B306" s="57" t="s">
        <v>81</v>
      </c>
      <c r="C306" s="42" t="s">
        <v>14</v>
      </c>
      <c r="D306" s="34">
        <v>461666</v>
      </c>
      <c r="E306" s="48">
        <v>508200131983</v>
      </c>
      <c r="F306" s="42" t="s">
        <v>1</v>
      </c>
      <c r="G306" s="42" t="s">
        <v>2</v>
      </c>
      <c r="H306" s="40" t="str">
        <f>IF(OR(' Base Geral '!J306="D - RETURN WITHOUT CONSUMPTION",' Base Geral '!J306="CB - CONSUMED BILLABLE")," SOLICITAÇÃO DE COLETA",IF(J306="X - NOT RECEIVED","CONFIRMAR NÃO RECEBIMENTO DO CSE",IF(OR(' Base Geral '!J306="SEM DESTINAÇÃO",' Base Geral '!J306="V - LEFT ON NOTIFICATION")," DESTINAÇÃO/SOLICITAÇÃO DE COLETA",0)))</f>
        <v xml:space="preserve"> DESTINAÇÃO/SOLICITAÇÃO DE COLETA</v>
      </c>
      <c r="I306" s="49"/>
      <c r="J306" s="2" t="s">
        <v>56</v>
      </c>
      <c r="K306" s="2"/>
      <c r="L306" s="2" t="s">
        <v>6</v>
      </c>
      <c r="M306" s="2"/>
      <c r="N306" s="2" t="s">
        <v>4</v>
      </c>
      <c r="O306" s="2" t="s">
        <v>273</v>
      </c>
      <c r="P306" s="2" t="s">
        <v>440</v>
      </c>
      <c r="Q306" s="2">
        <v>10483322</v>
      </c>
      <c r="R306" s="15">
        <f>VLOOKUP(Tabela1[[#This Row],[Material]],'R$_ Ferramentas'!A:B,2,0)</f>
        <v>459.55</v>
      </c>
      <c r="S306" s="50" t="s">
        <v>50</v>
      </c>
      <c r="T306" s="50" t="s">
        <v>50</v>
      </c>
      <c r="U306" s="2">
        <v>10483322</v>
      </c>
      <c r="V306" s="2">
        <v>200096</v>
      </c>
      <c r="W306" s="49">
        <v>44064</v>
      </c>
      <c r="X306" s="40">
        <f>Tabela1[[#Headers],[01/09/2020]]-Tabela1[[#This Row],[Data NF Cliente]]</f>
        <v>11</v>
      </c>
      <c r="Y306" s="12" t="str">
        <f>_xlfn.IFS(X306&lt;=10,"1. 1 a 10 dias",X306&lt;=20,"2. 11 a 20 dias",X306&lt;=30,"3. 21 a 30 dias",X306&lt;=60,"4. 31 a 60 dias",X306&gt;60,"5.&gt; 60 dias")</f>
        <v>2. 11 a 20 dias</v>
      </c>
      <c r="Z306" s="2" t="s">
        <v>53</v>
      </c>
      <c r="AA306" s="2">
        <v>0</v>
      </c>
      <c r="AB306" s="49"/>
    </row>
    <row r="307" spans="1:28" x14ac:dyDescent="0.2">
      <c r="A307" s="42" t="s">
        <v>14</v>
      </c>
      <c r="B307" s="57" t="s">
        <v>81</v>
      </c>
      <c r="C307" s="42" t="s">
        <v>14</v>
      </c>
      <c r="D307" s="34">
        <v>461667</v>
      </c>
      <c r="E307" s="48">
        <v>508200131983</v>
      </c>
      <c r="F307" s="42" t="s">
        <v>1</v>
      </c>
      <c r="G307" s="42" t="s">
        <v>2</v>
      </c>
      <c r="H307" s="40" t="str">
        <f>IF(OR(' Base Geral '!J307="D - RETURN WITHOUT CONSUMPTION",' Base Geral '!J307="CB - CONSUMED BILLABLE")," SOLICITAÇÃO DE COLETA",IF(J307="X - NOT RECEIVED","CONFIRMAR NÃO RECEBIMENTO DO CSE",IF(OR(' Base Geral '!J307="SEM DESTINAÇÃO",' Base Geral '!J307="V - LEFT ON NOTIFICATION")," DESTINAÇÃO/SOLICITAÇÃO DE COLETA",0)))</f>
        <v xml:space="preserve"> DESTINAÇÃO/SOLICITAÇÃO DE COLETA</v>
      </c>
      <c r="I307" s="49"/>
      <c r="J307" s="2" t="s">
        <v>56</v>
      </c>
      <c r="K307" s="2"/>
      <c r="L307" s="2" t="s">
        <v>6</v>
      </c>
      <c r="M307" s="2"/>
      <c r="N307" s="2" t="s">
        <v>4</v>
      </c>
      <c r="O307" s="2" t="s">
        <v>273</v>
      </c>
      <c r="P307" s="2" t="s">
        <v>440</v>
      </c>
      <c r="Q307" s="2">
        <v>10454426</v>
      </c>
      <c r="R307" s="15">
        <f>VLOOKUP(Tabela1[[#This Row],[Material]],'R$_ Ferramentas'!A:B,2,0)</f>
        <v>5865.57</v>
      </c>
      <c r="S307" s="50" t="s">
        <v>50</v>
      </c>
      <c r="T307" s="50" t="s">
        <v>50</v>
      </c>
      <c r="U307" s="2" t="s">
        <v>788</v>
      </c>
      <c r="V307" s="2">
        <v>200096</v>
      </c>
      <c r="W307" s="49">
        <v>44064</v>
      </c>
      <c r="X307" s="40">
        <f>Tabela1[[#Headers],[01/09/2020]]-Tabela1[[#This Row],[Data NF Cliente]]</f>
        <v>11</v>
      </c>
      <c r="Y307" s="12" t="str">
        <f>_xlfn.IFS(X307&lt;=10,"1. 1 a 10 dias",X307&lt;=20,"2. 11 a 20 dias",X307&lt;=30,"3. 21 a 30 dias",X307&lt;=60,"4. 31 a 60 dias",X307&gt;60,"5.&gt; 60 dias")</f>
        <v>2. 11 a 20 dias</v>
      </c>
      <c r="Z307" s="2" t="s">
        <v>53</v>
      </c>
      <c r="AA307" s="2">
        <v>0</v>
      </c>
      <c r="AB307" s="49"/>
    </row>
    <row r="308" spans="1:28" x14ac:dyDescent="0.2">
      <c r="A308" s="42" t="s">
        <v>14</v>
      </c>
      <c r="B308" s="57" t="s">
        <v>81</v>
      </c>
      <c r="C308" s="42" t="s">
        <v>14</v>
      </c>
      <c r="D308" s="34">
        <v>461669</v>
      </c>
      <c r="E308" s="48">
        <v>508200132223</v>
      </c>
      <c r="F308" s="42" t="s">
        <v>1</v>
      </c>
      <c r="G308" s="42" t="s">
        <v>2</v>
      </c>
      <c r="H308" s="40" t="str">
        <f>IF(OR(' Base Geral '!J308="D - RETURN WITHOUT CONSUMPTION",' Base Geral '!J308="CB - CONSUMED BILLABLE")," SOLICITAÇÃO DE COLETA",IF(J308="X - NOT RECEIVED","CONFIRMAR NÃO RECEBIMENTO DO CSE",IF(OR(' Base Geral '!J308="SEM DESTINAÇÃO",' Base Geral '!J308="V - LEFT ON NOTIFICATION")," DESTINAÇÃO/SOLICITAÇÃO DE COLETA",0)))</f>
        <v xml:space="preserve"> DESTINAÇÃO/SOLICITAÇÃO DE COLETA</v>
      </c>
      <c r="I308" s="49"/>
      <c r="J308" s="2" t="s">
        <v>56</v>
      </c>
      <c r="K308" s="2" t="s">
        <v>50</v>
      </c>
      <c r="L308" s="2" t="s">
        <v>6</v>
      </c>
      <c r="M308" s="2"/>
      <c r="N308" s="2" t="s">
        <v>4</v>
      </c>
      <c r="O308" s="2" t="s">
        <v>273</v>
      </c>
      <c r="P308" s="2" t="s">
        <v>440</v>
      </c>
      <c r="Q308" s="2">
        <v>10284968</v>
      </c>
      <c r="R308" s="15">
        <f>VLOOKUP(Tabela1[[#This Row],[Material]],'R$_ Ferramentas'!A:B,2,0)</f>
        <v>638.21</v>
      </c>
      <c r="S308" s="50" t="s">
        <v>50</v>
      </c>
      <c r="T308" s="50" t="s">
        <v>50</v>
      </c>
      <c r="U308" s="2" t="s">
        <v>289</v>
      </c>
      <c r="V308" s="2">
        <v>200100</v>
      </c>
      <c r="W308" s="49">
        <v>44064</v>
      </c>
      <c r="X308" s="40">
        <f>Tabela1[[#Headers],[01/09/2020]]-Tabela1[[#This Row],[Data NF Cliente]]</f>
        <v>11</v>
      </c>
      <c r="Y308" s="12" t="str">
        <f>_xlfn.IFS(X308&lt;=10,"1. 1 a 10 dias",X308&lt;=20,"2. 11 a 20 dias",X308&lt;=30,"3. 21 a 30 dias",X308&lt;=60,"4. 31 a 60 dias",X308&gt;60,"5.&gt; 60 dias")</f>
        <v>2. 11 a 20 dias</v>
      </c>
      <c r="Z308" s="2" t="s">
        <v>53</v>
      </c>
      <c r="AA308" s="2">
        <v>0</v>
      </c>
      <c r="AB308" s="49"/>
    </row>
    <row r="309" spans="1:28" x14ac:dyDescent="0.2">
      <c r="A309" s="42" t="s">
        <v>14</v>
      </c>
      <c r="B309" s="57" t="s">
        <v>81</v>
      </c>
      <c r="C309" s="42" t="s">
        <v>14</v>
      </c>
      <c r="D309" s="34">
        <v>461670</v>
      </c>
      <c r="E309" s="48">
        <v>508200132223</v>
      </c>
      <c r="F309" s="42" t="s">
        <v>1</v>
      </c>
      <c r="G309" s="42" t="s">
        <v>2</v>
      </c>
      <c r="H309" s="40" t="str">
        <f>IF(OR(' Base Geral '!J309="D - RETURN WITHOUT CONSUMPTION",' Base Geral '!J309="CB - CONSUMED BILLABLE")," SOLICITAÇÃO DE COLETA",IF(J309="X - NOT RECEIVED","CONFIRMAR NÃO RECEBIMENTO DO CSE",IF(OR(' Base Geral '!J309="SEM DESTINAÇÃO",' Base Geral '!J309="V - LEFT ON NOTIFICATION")," DESTINAÇÃO/SOLICITAÇÃO DE COLETA",0)))</f>
        <v xml:space="preserve"> DESTINAÇÃO/SOLICITAÇÃO DE COLETA</v>
      </c>
      <c r="I309" s="49"/>
      <c r="J309" s="2" t="s">
        <v>56</v>
      </c>
      <c r="K309" s="2"/>
      <c r="L309" s="2" t="s">
        <v>6</v>
      </c>
      <c r="M309" s="2"/>
      <c r="N309" s="2" t="s">
        <v>4</v>
      </c>
      <c r="O309" s="2" t="s">
        <v>273</v>
      </c>
      <c r="P309" s="2" t="s">
        <v>440</v>
      </c>
      <c r="Q309" s="2">
        <v>10448513</v>
      </c>
      <c r="R309" s="15">
        <f>VLOOKUP(Tabela1[[#This Row],[Material]],'R$_ Ferramentas'!A:B,2,0)</f>
        <v>140.27000000000001</v>
      </c>
      <c r="S309" s="50" t="s">
        <v>50</v>
      </c>
      <c r="T309" s="50" t="s">
        <v>50</v>
      </c>
      <c r="U309" s="2" t="s">
        <v>361</v>
      </c>
      <c r="V309" s="2">
        <v>200100</v>
      </c>
      <c r="W309" s="49">
        <v>44064</v>
      </c>
      <c r="X309" s="40">
        <f>Tabela1[[#Headers],[01/09/2020]]-Tabela1[[#This Row],[Data NF Cliente]]</f>
        <v>11</v>
      </c>
      <c r="Y309" s="12" t="str">
        <f>_xlfn.IFS(X309&lt;=10,"1. 1 a 10 dias",X309&lt;=20,"2. 11 a 20 dias",X309&lt;=30,"3. 21 a 30 dias",X309&lt;=60,"4. 31 a 60 dias",X309&gt;60,"5.&gt; 60 dias")</f>
        <v>2. 11 a 20 dias</v>
      </c>
      <c r="Z309" s="2" t="s">
        <v>53</v>
      </c>
      <c r="AA309" s="2">
        <v>0</v>
      </c>
      <c r="AB309" s="49"/>
    </row>
    <row r="310" spans="1:28" x14ac:dyDescent="0.2">
      <c r="A310" s="42" t="s">
        <v>14</v>
      </c>
      <c r="B310" s="57" t="s">
        <v>81</v>
      </c>
      <c r="C310" s="42" t="s">
        <v>14</v>
      </c>
      <c r="D310" s="34">
        <v>461671</v>
      </c>
      <c r="E310" s="48">
        <v>508200132223</v>
      </c>
      <c r="F310" s="42" t="s">
        <v>1</v>
      </c>
      <c r="G310" s="42" t="s">
        <v>2</v>
      </c>
      <c r="H310" s="40" t="str">
        <f>IF(OR(' Base Geral '!J310="D - RETURN WITHOUT CONSUMPTION",' Base Geral '!J310="CB - CONSUMED BILLABLE")," SOLICITAÇÃO DE COLETA",IF(J310="X - NOT RECEIVED","CONFIRMAR NÃO RECEBIMENTO DO CSE",IF(OR(' Base Geral '!J310="SEM DESTINAÇÃO",' Base Geral '!J310="V - LEFT ON NOTIFICATION")," DESTINAÇÃO/SOLICITAÇÃO DE COLETA",0)))</f>
        <v xml:space="preserve"> DESTINAÇÃO/SOLICITAÇÃO DE COLETA</v>
      </c>
      <c r="I310" s="49"/>
      <c r="J310" s="2" t="s">
        <v>56</v>
      </c>
      <c r="K310" s="2"/>
      <c r="L310" s="2" t="s">
        <v>6</v>
      </c>
      <c r="M310" s="2"/>
      <c r="N310" s="2" t="s">
        <v>4</v>
      </c>
      <c r="O310" s="2" t="s">
        <v>273</v>
      </c>
      <c r="P310" s="2" t="s">
        <v>440</v>
      </c>
      <c r="Q310" s="2">
        <v>10454435</v>
      </c>
      <c r="R310" s="15">
        <f>VLOOKUP(Tabela1[[#This Row],[Material]],'R$_ Ferramentas'!A:B,2,0)</f>
        <v>2199.27</v>
      </c>
      <c r="S310" s="50" t="s">
        <v>50</v>
      </c>
      <c r="T310" s="50" t="s">
        <v>50</v>
      </c>
      <c r="U310" s="2" t="s">
        <v>207</v>
      </c>
      <c r="V310" s="2">
        <v>200100</v>
      </c>
      <c r="W310" s="49">
        <v>44064</v>
      </c>
      <c r="X310" s="40">
        <f>Tabela1[[#Headers],[01/09/2020]]-Tabela1[[#This Row],[Data NF Cliente]]</f>
        <v>11</v>
      </c>
      <c r="Y310" s="12" t="str">
        <f>_xlfn.IFS(X310&lt;=10,"1. 1 a 10 dias",X310&lt;=20,"2. 11 a 20 dias",X310&lt;=30,"3. 21 a 30 dias",X310&lt;=60,"4. 31 a 60 dias",X310&gt;60,"5.&gt; 60 dias")</f>
        <v>2. 11 a 20 dias</v>
      </c>
      <c r="Z310" s="2" t="s">
        <v>53</v>
      </c>
      <c r="AA310" s="2">
        <v>0</v>
      </c>
      <c r="AB310" s="49"/>
    </row>
    <row r="311" spans="1:28" x14ac:dyDescent="0.2">
      <c r="A311" s="42" t="s">
        <v>14</v>
      </c>
      <c r="B311" s="57" t="s">
        <v>81</v>
      </c>
      <c r="C311" s="42" t="s">
        <v>14</v>
      </c>
      <c r="D311" s="34">
        <v>461672</v>
      </c>
      <c r="E311" s="48">
        <v>508200132223</v>
      </c>
      <c r="F311" s="42" t="s">
        <v>1</v>
      </c>
      <c r="G311" s="42" t="s">
        <v>2</v>
      </c>
      <c r="H311" s="40" t="str">
        <f>IF(OR(' Base Geral '!J311="D - RETURN WITHOUT CONSUMPTION",' Base Geral '!J311="CB - CONSUMED BILLABLE")," SOLICITAÇÃO DE COLETA",IF(J311="X - NOT RECEIVED","CONFIRMAR NÃO RECEBIMENTO DO CSE",IF(OR(' Base Geral '!J311="SEM DESTINAÇÃO",' Base Geral '!J311="V - LEFT ON NOTIFICATION")," DESTINAÇÃO/SOLICITAÇÃO DE COLETA",0)))</f>
        <v xml:space="preserve"> DESTINAÇÃO/SOLICITAÇÃO DE COLETA</v>
      </c>
      <c r="I311" s="49"/>
      <c r="J311" s="2" t="s">
        <v>56</v>
      </c>
      <c r="K311" s="2"/>
      <c r="L311" s="2" t="s">
        <v>6</v>
      </c>
      <c r="M311" s="2"/>
      <c r="N311" s="2" t="s">
        <v>4</v>
      </c>
      <c r="O311" s="2" t="s">
        <v>273</v>
      </c>
      <c r="P311" s="2" t="s">
        <v>440</v>
      </c>
      <c r="Q311" s="2">
        <v>10483322</v>
      </c>
      <c r="R311" s="15">
        <f>VLOOKUP(Tabela1[[#This Row],[Material]],'R$_ Ferramentas'!A:B,2,0)</f>
        <v>459.55</v>
      </c>
      <c r="S311" s="50" t="s">
        <v>50</v>
      </c>
      <c r="T311" s="50" t="s">
        <v>50</v>
      </c>
      <c r="U311" s="2">
        <v>10483322</v>
      </c>
      <c r="V311" s="2">
        <v>200100</v>
      </c>
      <c r="W311" s="49">
        <v>44064</v>
      </c>
      <c r="X311" s="40">
        <f>Tabela1[[#Headers],[01/09/2020]]-Tabela1[[#This Row],[Data NF Cliente]]</f>
        <v>11</v>
      </c>
      <c r="Y311" s="12" t="str">
        <f>_xlfn.IFS(X311&lt;=10,"1. 1 a 10 dias",X311&lt;=20,"2. 11 a 20 dias",X311&lt;=30,"3. 21 a 30 dias",X311&lt;=60,"4. 31 a 60 dias",X311&gt;60,"5.&gt; 60 dias")</f>
        <v>2. 11 a 20 dias</v>
      </c>
      <c r="Z311" s="2" t="s">
        <v>53</v>
      </c>
      <c r="AA311" s="2">
        <v>0</v>
      </c>
      <c r="AB311" s="49"/>
    </row>
    <row r="312" spans="1:28" x14ac:dyDescent="0.2">
      <c r="A312" s="42" t="s">
        <v>14</v>
      </c>
      <c r="B312" s="57" t="s">
        <v>81</v>
      </c>
      <c r="C312" s="42" t="s">
        <v>14</v>
      </c>
      <c r="D312" s="34">
        <v>461673</v>
      </c>
      <c r="E312" s="48">
        <v>508200132223</v>
      </c>
      <c r="F312" s="42" t="s">
        <v>1</v>
      </c>
      <c r="G312" s="42" t="s">
        <v>2</v>
      </c>
      <c r="H312" s="40" t="str">
        <f>IF(OR(' Base Geral '!J312="D - RETURN WITHOUT CONSUMPTION",' Base Geral '!J312="CB - CONSUMED BILLABLE")," SOLICITAÇÃO DE COLETA",IF(J312="X - NOT RECEIVED","CONFIRMAR NÃO RECEBIMENTO DO CSE",IF(OR(' Base Geral '!J312="SEM DESTINAÇÃO",' Base Geral '!J312="V - LEFT ON NOTIFICATION")," DESTINAÇÃO/SOLICITAÇÃO DE COLETA",0)))</f>
        <v xml:space="preserve"> DESTINAÇÃO/SOLICITAÇÃO DE COLETA</v>
      </c>
      <c r="I312" s="49"/>
      <c r="J312" s="2" t="s">
        <v>56</v>
      </c>
      <c r="K312" s="2"/>
      <c r="L312" s="2" t="s">
        <v>6</v>
      </c>
      <c r="M312" s="2"/>
      <c r="N312" s="2" t="s">
        <v>4</v>
      </c>
      <c r="O312" s="2" t="s">
        <v>273</v>
      </c>
      <c r="P312" s="2" t="s">
        <v>440</v>
      </c>
      <c r="Q312" s="2">
        <v>10454426</v>
      </c>
      <c r="R312" s="15">
        <f>VLOOKUP(Tabela1[[#This Row],[Material]],'R$_ Ferramentas'!A:B,2,0)</f>
        <v>5865.57</v>
      </c>
      <c r="S312" s="50" t="s">
        <v>50</v>
      </c>
      <c r="T312" s="50" t="s">
        <v>50</v>
      </c>
      <c r="U312" s="2" t="s">
        <v>788</v>
      </c>
      <c r="V312" s="2">
        <v>200100</v>
      </c>
      <c r="W312" s="49">
        <v>44064</v>
      </c>
      <c r="X312" s="40">
        <f>Tabela1[[#Headers],[01/09/2020]]-Tabela1[[#This Row],[Data NF Cliente]]</f>
        <v>11</v>
      </c>
      <c r="Y312" s="12" t="str">
        <f>_xlfn.IFS(X312&lt;=10,"1. 1 a 10 dias",X312&lt;=20,"2. 11 a 20 dias",X312&lt;=30,"3. 21 a 30 dias",X312&lt;=60,"4. 31 a 60 dias",X312&gt;60,"5.&gt; 60 dias")</f>
        <v>2. 11 a 20 dias</v>
      </c>
      <c r="Z312" s="2" t="s">
        <v>53</v>
      </c>
      <c r="AA312" s="2">
        <v>0</v>
      </c>
      <c r="AB312" s="49"/>
    </row>
    <row r="313" spans="1:28" x14ac:dyDescent="0.2">
      <c r="A313" s="42" t="s">
        <v>16</v>
      </c>
      <c r="B313" s="57" t="s">
        <v>82</v>
      </c>
      <c r="C313" s="42" t="s">
        <v>16</v>
      </c>
      <c r="D313" s="34">
        <v>463460</v>
      </c>
      <c r="E313" s="48">
        <v>508100554420</v>
      </c>
      <c r="F313" s="42" t="s">
        <v>8</v>
      </c>
      <c r="G313" s="42" t="s">
        <v>9</v>
      </c>
      <c r="H313" s="40" t="str">
        <f>IF(OR(' Base Geral '!J313="D - RETURN WITHOUT CONSUMPTION",' Base Geral '!J313="CB - CONSUMED BILLABLE")," SOLICITAÇÃO DE COLETA",IF(J313="X - NOT RECEIVED","CONFIRMAR NÃO RECEBIMENTO DO CSE",IF(OR(' Base Geral '!J313="SEM DESTINAÇÃO",' Base Geral '!J313="V - LEFT ON NOTIFICATION")," DESTINAÇÃO/SOLICITAÇÃO DE COLETA",0)))</f>
        <v xml:space="preserve"> DESTINAÇÃO/SOLICITAÇÃO DE COLETA</v>
      </c>
      <c r="I313" s="49"/>
      <c r="J313" s="2" t="s">
        <v>56</v>
      </c>
      <c r="K313" s="2" t="s">
        <v>50</v>
      </c>
      <c r="L313" s="2" t="s">
        <v>6</v>
      </c>
      <c r="M313" s="2"/>
      <c r="N313" s="2"/>
      <c r="O313" s="2" t="s">
        <v>347</v>
      </c>
      <c r="P313" s="2" t="s">
        <v>424</v>
      </c>
      <c r="Q313" s="2">
        <v>7389807</v>
      </c>
      <c r="R313" s="15">
        <f>VLOOKUP(Tabela1[[#This Row],[Material]],'R$_ Ferramentas'!A:B,2,0)</f>
        <v>182.69</v>
      </c>
      <c r="S313" s="50" t="s">
        <v>50</v>
      </c>
      <c r="T313" s="50" t="s">
        <v>50</v>
      </c>
      <c r="U313" s="2" t="s">
        <v>509</v>
      </c>
      <c r="V313" s="2">
        <v>94566</v>
      </c>
      <c r="W313" s="49">
        <v>44064</v>
      </c>
      <c r="X313" s="40">
        <f>Tabela1[[#Headers],[01/09/2020]]-Tabela1[[#This Row],[Data NF Cliente]]</f>
        <v>11</v>
      </c>
      <c r="Y313" s="12" t="str">
        <f>_xlfn.IFS(X313&lt;=10,"1. 1 a 10 dias",X313&lt;=20,"2. 11 a 20 dias",X313&lt;=30,"3. 21 a 30 dias",X313&lt;=60,"4. 31 a 60 dias",X313&gt;60,"5.&gt; 60 dias")</f>
        <v>2. 11 a 20 dias</v>
      </c>
      <c r="Z313" s="2" t="s">
        <v>5</v>
      </c>
      <c r="AA313" s="2">
        <v>0</v>
      </c>
      <c r="AB313" s="49"/>
    </row>
    <row r="314" spans="1:28" x14ac:dyDescent="0.2">
      <c r="A314" s="42" t="s">
        <v>14</v>
      </c>
      <c r="B314" s="57" t="s">
        <v>82</v>
      </c>
      <c r="C314" s="42" t="s">
        <v>14</v>
      </c>
      <c r="D314" s="34">
        <v>464178</v>
      </c>
      <c r="E314" s="48">
        <v>508100569528</v>
      </c>
      <c r="F314" s="42" t="s">
        <v>1</v>
      </c>
      <c r="G314" s="42" t="s">
        <v>2</v>
      </c>
      <c r="H314" s="40" t="str">
        <f>IF(OR(' Base Geral '!J314="D - RETURN WITHOUT CONSUMPTION",' Base Geral '!J314="CB - CONSUMED BILLABLE")," SOLICITAÇÃO DE COLETA",IF(J314="X - NOT RECEIVED","CONFIRMAR NÃO RECEBIMENTO DO CSE",IF(OR(' Base Geral '!J314="SEM DESTINAÇÃO",' Base Geral '!J314="V - LEFT ON NOTIFICATION")," DESTINAÇÃO/SOLICITAÇÃO DE COLETA",0)))</f>
        <v xml:space="preserve"> DESTINAÇÃO/SOLICITAÇÃO DE COLETA</v>
      </c>
      <c r="I314" s="49"/>
      <c r="J314" s="2" t="s">
        <v>56</v>
      </c>
      <c r="K314" s="2" t="s">
        <v>50</v>
      </c>
      <c r="L314" s="2" t="s">
        <v>6</v>
      </c>
      <c r="M314" s="2"/>
      <c r="N314" s="2" t="s">
        <v>4</v>
      </c>
      <c r="O314" s="2" t="s">
        <v>467</v>
      </c>
      <c r="P314" s="2" t="s">
        <v>436</v>
      </c>
      <c r="Q314" s="2">
        <v>10864418</v>
      </c>
      <c r="R314" s="15">
        <f>VLOOKUP(Tabela1[[#This Row],[Material]],'R$_ Ferramentas'!A:B,2,0)</f>
        <v>114.41</v>
      </c>
      <c r="S314" s="50" t="s">
        <v>50</v>
      </c>
      <c r="T314" s="50" t="s">
        <v>50</v>
      </c>
      <c r="U314" s="2" t="s">
        <v>825</v>
      </c>
      <c r="V314" s="2">
        <v>200039</v>
      </c>
      <c r="W314" s="49">
        <v>44064</v>
      </c>
      <c r="X314" s="40">
        <f>Tabela1[[#Headers],[01/09/2020]]-Tabela1[[#This Row],[Data NF Cliente]]</f>
        <v>11</v>
      </c>
      <c r="Y314" s="12" t="str">
        <f>_xlfn.IFS(X314&lt;=10,"1. 1 a 10 dias",X314&lt;=20,"2. 11 a 20 dias",X314&lt;=30,"3. 21 a 30 dias",X314&lt;=60,"4. 31 a 60 dias",X314&gt;60,"5.&gt; 60 dias")</f>
        <v>2. 11 a 20 dias</v>
      </c>
      <c r="Z314" s="2" t="s">
        <v>53</v>
      </c>
      <c r="AA314" s="2">
        <v>0</v>
      </c>
      <c r="AB314" s="49"/>
    </row>
    <row r="315" spans="1:28" x14ac:dyDescent="0.2">
      <c r="A315" s="42" t="s">
        <v>14</v>
      </c>
      <c r="B315" s="57" t="s">
        <v>82</v>
      </c>
      <c r="C315" s="42" t="s">
        <v>14</v>
      </c>
      <c r="D315" s="34">
        <v>464179</v>
      </c>
      <c r="E315" s="48">
        <v>508100569528</v>
      </c>
      <c r="F315" s="42" t="s">
        <v>1</v>
      </c>
      <c r="G315" s="42" t="s">
        <v>2</v>
      </c>
      <c r="H315" s="40" t="str">
        <f>IF(OR(' Base Geral '!J315="D - RETURN WITHOUT CONSUMPTION",' Base Geral '!J315="CB - CONSUMED BILLABLE")," SOLICITAÇÃO DE COLETA",IF(J315="X - NOT RECEIVED","CONFIRMAR NÃO RECEBIMENTO DO CSE",IF(OR(' Base Geral '!J315="SEM DESTINAÇÃO",' Base Geral '!J315="V - LEFT ON NOTIFICATION")," DESTINAÇÃO/SOLICITAÇÃO DE COLETA",0)))</f>
        <v xml:space="preserve"> DESTINAÇÃO/SOLICITAÇÃO DE COLETA</v>
      </c>
      <c r="I315" s="49"/>
      <c r="J315" s="2" t="s">
        <v>56</v>
      </c>
      <c r="K315" s="2"/>
      <c r="L315" s="2" t="s">
        <v>6</v>
      </c>
      <c r="M315" s="2"/>
      <c r="N315" s="2" t="s">
        <v>4</v>
      </c>
      <c r="O315" s="2" t="s">
        <v>467</v>
      </c>
      <c r="P315" s="2" t="s">
        <v>436</v>
      </c>
      <c r="Q315" s="2">
        <v>10864418</v>
      </c>
      <c r="R315" s="15">
        <f>VLOOKUP(Tabela1[[#This Row],[Material]],'R$_ Ferramentas'!A:B,2,0)</f>
        <v>114.41</v>
      </c>
      <c r="S315" s="50" t="s">
        <v>50</v>
      </c>
      <c r="T315" s="50" t="s">
        <v>50</v>
      </c>
      <c r="U315" s="2" t="s">
        <v>825</v>
      </c>
      <c r="V315" s="2">
        <v>200039</v>
      </c>
      <c r="W315" s="49">
        <v>44064</v>
      </c>
      <c r="X315" s="40">
        <f>Tabela1[[#Headers],[01/09/2020]]-Tabela1[[#This Row],[Data NF Cliente]]</f>
        <v>11</v>
      </c>
      <c r="Y315" s="12" t="str">
        <f>_xlfn.IFS(X315&lt;=10,"1. 1 a 10 dias",X315&lt;=20,"2. 11 a 20 dias",X315&lt;=30,"3. 21 a 30 dias",X315&lt;=60,"4. 31 a 60 dias",X315&gt;60,"5.&gt; 60 dias")</f>
        <v>2. 11 a 20 dias</v>
      </c>
      <c r="Z315" s="2" t="s">
        <v>53</v>
      </c>
      <c r="AA315" s="2">
        <v>0</v>
      </c>
      <c r="AB315" s="49"/>
    </row>
    <row r="316" spans="1:28" x14ac:dyDescent="0.2">
      <c r="A316" s="42" t="s">
        <v>14</v>
      </c>
      <c r="B316" s="57" t="s">
        <v>82</v>
      </c>
      <c r="C316" s="42" t="s">
        <v>14</v>
      </c>
      <c r="D316" s="34">
        <v>464180</v>
      </c>
      <c r="E316" s="48">
        <v>508100569528</v>
      </c>
      <c r="F316" s="42" t="s">
        <v>1</v>
      </c>
      <c r="G316" s="42" t="s">
        <v>2</v>
      </c>
      <c r="H316" s="40" t="str">
        <f>IF(OR(' Base Geral '!J316="D - RETURN WITHOUT CONSUMPTION",' Base Geral '!J316="CB - CONSUMED BILLABLE")," SOLICITAÇÃO DE COLETA",IF(J316="X - NOT RECEIVED","CONFIRMAR NÃO RECEBIMENTO DO CSE",IF(OR(' Base Geral '!J316="SEM DESTINAÇÃO",' Base Geral '!J316="V - LEFT ON NOTIFICATION")," DESTINAÇÃO/SOLICITAÇÃO DE COLETA",0)))</f>
        <v xml:space="preserve"> DESTINAÇÃO/SOLICITAÇÃO DE COLETA</v>
      </c>
      <c r="I316" s="49"/>
      <c r="J316" s="2" t="s">
        <v>56</v>
      </c>
      <c r="K316" s="2"/>
      <c r="L316" s="2" t="s">
        <v>6</v>
      </c>
      <c r="M316" s="2"/>
      <c r="N316" s="2" t="s">
        <v>4</v>
      </c>
      <c r="O316" s="2" t="s">
        <v>467</v>
      </c>
      <c r="P316" s="2" t="s">
        <v>436</v>
      </c>
      <c r="Q316" s="2">
        <v>11270288</v>
      </c>
      <c r="R316" s="15">
        <f>VLOOKUP(Tabela1[[#This Row],[Material]],'R$_ Ferramentas'!A:B,2,0)</f>
        <v>46.69</v>
      </c>
      <c r="S316" s="50" t="s">
        <v>50</v>
      </c>
      <c r="T316" s="50" t="s">
        <v>50</v>
      </c>
      <c r="U316" s="2" t="s">
        <v>826</v>
      </c>
      <c r="V316" s="2">
        <v>200039</v>
      </c>
      <c r="W316" s="49">
        <v>44064</v>
      </c>
      <c r="X316" s="40">
        <f>Tabela1[[#Headers],[01/09/2020]]-Tabela1[[#This Row],[Data NF Cliente]]</f>
        <v>11</v>
      </c>
      <c r="Y316" s="12" t="str">
        <f>_xlfn.IFS(X316&lt;=10,"1. 1 a 10 dias",X316&lt;=20,"2. 11 a 20 dias",X316&lt;=30,"3. 21 a 30 dias",X316&lt;=60,"4. 31 a 60 dias",X316&gt;60,"5.&gt; 60 dias")</f>
        <v>2. 11 a 20 dias</v>
      </c>
      <c r="Z316" s="2" t="s">
        <v>53</v>
      </c>
      <c r="AA316" s="2">
        <v>0</v>
      </c>
      <c r="AB316" s="49"/>
    </row>
    <row r="317" spans="1:28" x14ac:dyDescent="0.2">
      <c r="A317" s="42" t="s">
        <v>14</v>
      </c>
      <c r="B317" s="57" t="s">
        <v>82</v>
      </c>
      <c r="C317" s="42" t="s">
        <v>14</v>
      </c>
      <c r="D317" s="34">
        <v>464181</v>
      </c>
      <c r="E317" s="48">
        <v>508100569528</v>
      </c>
      <c r="F317" s="42" t="s">
        <v>1</v>
      </c>
      <c r="G317" s="42" t="s">
        <v>2</v>
      </c>
      <c r="H317" s="40" t="str">
        <f>IF(OR(' Base Geral '!J317="D - RETURN WITHOUT CONSUMPTION",' Base Geral '!J317="CB - CONSUMED BILLABLE")," SOLICITAÇÃO DE COLETA",IF(J317="X - NOT RECEIVED","CONFIRMAR NÃO RECEBIMENTO DO CSE",IF(OR(' Base Geral '!J317="SEM DESTINAÇÃO",' Base Geral '!J317="V - LEFT ON NOTIFICATION")," DESTINAÇÃO/SOLICITAÇÃO DE COLETA",0)))</f>
        <v xml:space="preserve"> DESTINAÇÃO/SOLICITAÇÃO DE COLETA</v>
      </c>
      <c r="I317" s="49"/>
      <c r="J317" s="2" t="s">
        <v>56</v>
      </c>
      <c r="K317" s="2"/>
      <c r="L317" s="2" t="s">
        <v>6</v>
      </c>
      <c r="M317" s="2"/>
      <c r="N317" s="2" t="s">
        <v>4</v>
      </c>
      <c r="O317" s="2" t="s">
        <v>467</v>
      </c>
      <c r="P317" s="2" t="s">
        <v>436</v>
      </c>
      <c r="Q317" s="2">
        <v>11270288</v>
      </c>
      <c r="R317" s="15">
        <f>VLOOKUP(Tabela1[[#This Row],[Material]],'R$_ Ferramentas'!A:B,2,0)</f>
        <v>46.69</v>
      </c>
      <c r="S317" s="50" t="s">
        <v>50</v>
      </c>
      <c r="T317" s="50" t="s">
        <v>50</v>
      </c>
      <c r="U317" s="2" t="s">
        <v>826</v>
      </c>
      <c r="V317" s="2">
        <v>200039</v>
      </c>
      <c r="W317" s="49">
        <v>44064</v>
      </c>
      <c r="X317" s="40">
        <f>Tabela1[[#Headers],[01/09/2020]]-Tabela1[[#This Row],[Data NF Cliente]]</f>
        <v>11</v>
      </c>
      <c r="Y317" s="12" t="str">
        <f>_xlfn.IFS(X317&lt;=10,"1. 1 a 10 dias",X317&lt;=20,"2. 11 a 20 dias",X317&lt;=30,"3. 21 a 30 dias",X317&lt;=60,"4. 31 a 60 dias",X317&gt;60,"5.&gt; 60 dias")</f>
        <v>2. 11 a 20 dias</v>
      </c>
      <c r="Z317" s="2" t="s">
        <v>53</v>
      </c>
      <c r="AA317" s="2">
        <v>0</v>
      </c>
      <c r="AB317" s="49"/>
    </row>
    <row r="318" spans="1:28" x14ac:dyDescent="0.2">
      <c r="A318" s="42" t="s">
        <v>14</v>
      </c>
      <c r="B318" s="57" t="s">
        <v>82</v>
      </c>
      <c r="C318" s="42" t="s">
        <v>14</v>
      </c>
      <c r="D318" s="34">
        <v>465137</v>
      </c>
      <c r="E318" s="48">
        <v>508100570330</v>
      </c>
      <c r="F318" s="42" t="s">
        <v>1</v>
      </c>
      <c r="G318" s="42" t="s">
        <v>2</v>
      </c>
      <c r="H318" s="40" t="str">
        <f>IF(OR(' Base Geral '!J318="D - RETURN WITHOUT CONSUMPTION",' Base Geral '!J318="CB - CONSUMED BILLABLE")," SOLICITAÇÃO DE COLETA",IF(J318="X - NOT RECEIVED","CONFIRMAR NÃO RECEBIMENTO DO CSE",IF(OR(' Base Geral '!J318="SEM DESTINAÇÃO",' Base Geral '!J318="V - LEFT ON NOTIFICATION")," DESTINAÇÃO/SOLICITAÇÃO DE COLETA",0)))</f>
        <v xml:space="preserve"> DESTINAÇÃO/SOLICITAÇÃO DE COLETA</v>
      </c>
      <c r="I318" s="49">
        <v>44069</v>
      </c>
      <c r="J318" s="2" t="s">
        <v>55</v>
      </c>
      <c r="K318" s="2" t="s">
        <v>50</v>
      </c>
      <c r="L318" s="2" t="s">
        <v>6</v>
      </c>
      <c r="M318" s="2"/>
      <c r="N318" s="2" t="s">
        <v>4</v>
      </c>
      <c r="O318" s="2" t="s">
        <v>117</v>
      </c>
      <c r="P318" s="2" t="s">
        <v>475</v>
      </c>
      <c r="Q318" s="2">
        <v>10358867</v>
      </c>
      <c r="R318" s="15">
        <f>VLOOKUP(Tabela1[[#This Row],[Material]],'R$_ Ferramentas'!A:B,2,0)</f>
        <v>3208.84</v>
      </c>
      <c r="S318" s="15" t="str">
        <f>VLOOKUP(Tabela1[[#This Row],[Material]],'R$_ Ferramentas'!E:F,2,0)</f>
        <v>SIM</v>
      </c>
      <c r="T318" s="50" t="s">
        <v>50</v>
      </c>
      <c r="U318" s="2" t="s">
        <v>854</v>
      </c>
      <c r="V318" s="2">
        <v>200112</v>
      </c>
      <c r="W318" s="49">
        <v>44064</v>
      </c>
      <c r="X318" s="40">
        <f>Tabela1[[#Headers],[01/09/2020]]-Tabela1[[#This Row],[Data NF Cliente]]</f>
        <v>11</v>
      </c>
      <c r="Y318" s="12" t="str">
        <f>_xlfn.IFS(X318&lt;=10,"1. 1 a 10 dias",X318&lt;=20,"2. 11 a 20 dias",X318&lt;=30,"3. 21 a 30 dias",X318&lt;=60,"4. 31 a 60 dias",X318&gt;60,"5.&gt; 60 dias")</f>
        <v>2. 11 a 20 dias</v>
      </c>
      <c r="Z318" s="2" t="s">
        <v>53</v>
      </c>
      <c r="AA318" s="2">
        <v>0</v>
      </c>
      <c r="AB318" s="49"/>
    </row>
    <row r="319" spans="1:28" x14ac:dyDescent="0.2">
      <c r="A319" s="58" t="s">
        <v>123</v>
      </c>
      <c r="B319" s="57" t="s">
        <v>81</v>
      </c>
      <c r="C319" s="42" t="s">
        <v>14</v>
      </c>
      <c r="D319" s="34">
        <v>465791</v>
      </c>
      <c r="E319" s="48">
        <v>508200139707</v>
      </c>
      <c r="F319" s="42" t="s">
        <v>1</v>
      </c>
      <c r="G319" s="42" t="s">
        <v>2</v>
      </c>
      <c r="H319" s="40" t="str">
        <f>IF(OR(' Base Geral '!J319="D - RETURN WITHOUT CONSUMPTION",' Base Geral '!J319="CB - CONSUMED BILLABLE")," SOLICITAÇÃO DE COLETA",IF(J319="X - NOT RECEIVED","CONFIRMAR NÃO RECEBIMENTO DO CSE",IF(OR(' Base Geral '!J319="SEM DESTINAÇÃO",' Base Geral '!J319="V - LEFT ON NOTIFICATION")," DESTINAÇÃO/SOLICITAÇÃO DE COLETA",0)))</f>
        <v xml:space="preserve"> DESTINAÇÃO/SOLICITAÇÃO DE COLETA</v>
      </c>
      <c r="I319" s="49"/>
      <c r="J319" s="2" t="s">
        <v>56</v>
      </c>
      <c r="K319" s="2" t="s">
        <v>50</v>
      </c>
      <c r="L319" s="2" t="s">
        <v>6</v>
      </c>
      <c r="M319" s="2"/>
      <c r="N319" s="2" t="s">
        <v>4</v>
      </c>
      <c r="O319" s="2" t="s">
        <v>231</v>
      </c>
      <c r="P319" s="2" t="s">
        <v>239</v>
      </c>
      <c r="Q319" s="2">
        <v>11223351</v>
      </c>
      <c r="R319" s="15">
        <f>VLOOKUP(Tabela1[[#This Row],[Material]],'R$_ Ferramentas'!A:B,2,0)</f>
        <v>5061.3</v>
      </c>
      <c r="S319" s="50" t="s">
        <v>50</v>
      </c>
      <c r="T319" s="50" t="s">
        <v>50</v>
      </c>
      <c r="U319" s="2" t="s">
        <v>776</v>
      </c>
      <c r="V319" s="2">
        <v>200105</v>
      </c>
      <c r="W319" s="49">
        <v>44064</v>
      </c>
      <c r="X319" s="40">
        <f>Tabela1[[#Headers],[01/09/2020]]-Tabela1[[#This Row],[Data NF Cliente]]</f>
        <v>11</v>
      </c>
      <c r="Y319" s="12" t="str">
        <f>_xlfn.IFS(X319&lt;=10,"1. 1 a 10 dias",X319&lt;=20,"2. 11 a 20 dias",X319&lt;=30,"3. 21 a 30 dias",X319&lt;=60,"4. 31 a 60 dias",X319&gt;60,"5.&gt; 60 dias")</f>
        <v>2. 11 a 20 dias</v>
      </c>
      <c r="Z319" s="2" t="s">
        <v>53</v>
      </c>
      <c r="AA319" s="2">
        <v>0</v>
      </c>
      <c r="AB319" s="49"/>
    </row>
    <row r="320" spans="1:28" x14ac:dyDescent="0.2">
      <c r="A320" s="42" t="s">
        <v>7</v>
      </c>
      <c r="B320" s="57" t="s">
        <v>81</v>
      </c>
      <c r="C320" s="42" t="s">
        <v>7</v>
      </c>
      <c r="D320" s="34">
        <v>466132</v>
      </c>
      <c r="E320" s="48">
        <v>508100571021</v>
      </c>
      <c r="F320" s="42" t="s">
        <v>1</v>
      </c>
      <c r="G320" s="42" t="s">
        <v>2</v>
      </c>
      <c r="H320" s="40" t="str">
        <f>IF(OR(' Base Geral '!J320="D - RETURN WITHOUT CONSUMPTION",' Base Geral '!J320="CB - CONSUMED BILLABLE")," SOLICITAÇÃO DE COLETA",IF(J320="X - NOT RECEIVED","CONFIRMAR NÃO RECEBIMENTO DO CSE",IF(OR(' Base Geral '!J320="SEM DESTINAÇÃO",' Base Geral '!J320="V - LEFT ON NOTIFICATION")," DESTINAÇÃO/SOLICITAÇÃO DE COLETA",0)))</f>
        <v xml:space="preserve"> DESTINAÇÃO/SOLICITAÇÃO DE COLETA</v>
      </c>
      <c r="I320" s="49"/>
      <c r="J320" s="2" t="s">
        <v>56</v>
      </c>
      <c r="K320" s="2" t="s">
        <v>50</v>
      </c>
      <c r="L320" s="2" t="s">
        <v>6</v>
      </c>
      <c r="M320" s="2"/>
      <c r="N320" s="2" t="s">
        <v>4</v>
      </c>
      <c r="O320" s="2" t="s">
        <v>21</v>
      </c>
      <c r="P320" s="2" t="s">
        <v>671</v>
      </c>
      <c r="Q320" s="2">
        <v>10706901</v>
      </c>
      <c r="R320" s="15">
        <f>VLOOKUP(Tabela1[[#This Row],[Material]],'R$_ Ferramentas'!A:B,2,0)</f>
        <v>314.72000000000003</v>
      </c>
      <c r="S320" s="50" t="s">
        <v>50</v>
      </c>
      <c r="T320" s="50" t="s">
        <v>50</v>
      </c>
      <c r="U320" s="2" t="s">
        <v>571</v>
      </c>
      <c r="V320" s="2">
        <v>200049</v>
      </c>
      <c r="W320" s="49">
        <v>44064</v>
      </c>
      <c r="X320" s="40">
        <f>Tabela1[[#Headers],[01/09/2020]]-Tabela1[[#This Row],[Data NF Cliente]]</f>
        <v>11</v>
      </c>
      <c r="Y320" s="12" t="str">
        <f>_xlfn.IFS(X320&lt;=10,"1. 1 a 10 dias",X320&lt;=20,"2. 11 a 20 dias",X320&lt;=30,"3. 21 a 30 dias",X320&lt;=60,"4. 31 a 60 dias",X320&gt;60,"5.&gt; 60 dias")</f>
        <v>2. 11 a 20 dias</v>
      </c>
      <c r="Z320" s="2" t="s">
        <v>53</v>
      </c>
      <c r="AA320" s="2">
        <v>0</v>
      </c>
      <c r="AB320" s="49"/>
    </row>
    <row r="321" spans="1:28" x14ac:dyDescent="0.2">
      <c r="A321" s="42" t="s">
        <v>7</v>
      </c>
      <c r="B321" s="57" t="s">
        <v>81</v>
      </c>
      <c r="C321" s="42" t="s">
        <v>7</v>
      </c>
      <c r="D321" s="34">
        <v>466133</v>
      </c>
      <c r="E321" s="48">
        <v>508100571021</v>
      </c>
      <c r="F321" s="42" t="s">
        <v>1</v>
      </c>
      <c r="G321" s="42" t="s">
        <v>2</v>
      </c>
      <c r="H321" s="40" t="str">
        <f>IF(OR(' Base Geral '!J321="D - RETURN WITHOUT CONSUMPTION",' Base Geral '!J321="CB - CONSUMED BILLABLE")," SOLICITAÇÃO DE COLETA",IF(J321="X - NOT RECEIVED","CONFIRMAR NÃO RECEBIMENTO DO CSE",IF(OR(' Base Geral '!J321="SEM DESTINAÇÃO",' Base Geral '!J321="V - LEFT ON NOTIFICATION")," DESTINAÇÃO/SOLICITAÇÃO DE COLETA",0)))</f>
        <v xml:space="preserve"> DESTINAÇÃO/SOLICITAÇÃO DE COLETA</v>
      </c>
      <c r="I321" s="49"/>
      <c r="J321" s="2" t="s">
        <v>56</v>
      </c>
      <c r="K321" s="2"/>
      <c r="L321" s="2" t="s">
        <v>6</v>
      </c>
      <c r="M321" s="2"/>
      <c r="N321" s="2" t="s">
        <v>4</v>
      </c>
      <c r="O321" s="2" t="s">
        <v>21</v>
      </c>
      <c r="P321" s="2" t="s">
        <v>671</v>
      </c>
      <c r="Q321" s="2">
        <v>10803212</v>
      </c>
      <c r="R321" s="15">
        <f>VLOOKUP(Tabela1[[#This Row],[Material]],'R$_ Ferramentas'!A:B,2,0)</f>
        <v>420.51</v>
      </c>
      <c r="S321" s="50" t="s">
        <v>50</v>
      </c>
      <c r="T321" s="50" t="s">
        <v>50</v>
      </c>
      <c r="U321" s="2" t="s">
        <v>572</v>
      </c>
      <c r="V321" s="2">
        <v>200049</v>
      </c>
      <c r="W321" s="49">
        <v>44064</v>
      </c>
      <c r="X321" s="40">
        <f>Tabela1[[#Headers],[01/09/2020]]-Tabela1[[#This Row],[Data NF Cliente]]</f>
        <v>11</v>
      </c>
      <c r="Y321" s="12" t="str">
        <f>_xlfn.IFS(X321&lt;=10,"1. 1 a 10 dias",X321&lt;=20,"2. 11 a 20 dias",X321&lt;=30,"3. 21 a 30 dias",X321&lt;=60,"4. 31 a 60 dias",X321&gt;60,"5.&gt; 60 dias")</f>
        <v>2. 11 a 20 dias</v>
      </c>
      <c r="Z321" s="2" t="s">
        <v>53</v>
      </c>
      <c r="AA321" s="2">
        <v>0</v>
      </c>
      <c r="AB321" s="49"/>
    </row>
    <row r="322" spans="1:28" x14ac:dyDescent="0.2">
      <c r="A322" s="42" t="s">
        <v>14</v>
      </c>
      <c r="B322" s="57" t="s">
        <v>82</v>
      </c>
      <c r="C322" s="42" t="s">
        <v>14</v>
      </c>
      <c r="D322" s="34">
        <v>466342</v>
      </c>
      <c r="E322" s="48">
        <v>508100571779</v>
      </c>
      <c r="F322" s="42" t="s">
        <v>1</v>
      </c>
      <c r="G322" s="42" t="s">
        <v>2</v>
      </c>
      <c r="H322" s="40" t="str">
        <f>IF(OR(' Base Geral '!J322="D - RETURN WITHOUT CONSUMPTION",' Base Geral '!J322="CB - CONSUMED BILLABLE")," SOLICITAÇÃO DE COLETA",IF(J322="X - NOT RECEIVED","CONFIRMAR NÃO RECEBIMENTO DO CSE",IF(OR(' Base Geral '!J322="SEM DESTINAÇÃO",' Base Geral '!J322="V - LEFT ON NOTIFICATION")," DESTINAÇÃO/SOLICITAÇÃO DE COLETA",0)))</f>
        <v xml:space="preserve"> SOLICITAÇÃO DE COLETA</v>
      </c>
      <c r="I322" s="49">
        <v>44071</v>
      </c>
      <c r="J322" s="2" t="s">
        <v>13</v>
      </c>
      <c r="K322" s="2" t="s">
        <v>50</v>
      </c>
      <c r="L322" s="2" t="s">
        <v>6</v>
      </c>
      <c r="M322" s="2"/>
      <c r="N322" s="2" t="s">
        <v>4</v>
      </c>
      <c r="O322" s="2" t="s">
        <v>465</v>
      </c>
      <c r="P322" s="2" t="s">
        <v>228</v>
      </c>
      <c r="Q322" s="2">
        <v>4820952</v>
      </c>
      <c r="R322" s="15">
        <f>VLOOKUP(Tabela1[[#This Row],[Material]],'R$_ Ferramentas'!A:B,2,0)</f>
        <v>495.4</v>
      </c>
      <c r="S322" s="50" t="s">
        <v>50</v>
      </c>
      <c r="T322" s="50" t="s">
        <v>50</v>
      </c>
      <c r="U322" s="2" t="s">
        <v>578</v>
      </c>
      <c r="V322" s="2">
        <v>200117</v>
      </c>
      <c r="W322" s="49">
        <v>44064</v>
      </c>
      <c r="X322" s="40">
        <f>Tabela1[[#Headers],[01/09/2020]]-Tabela1[[#This Row],[Data NF Cliente]]</f>
        <v>11</v>
      </c>
      <c r="Y322" s="12" t="str">
        <f>_xlfn.IFS(X322&lt;=10,"1. 1 a 10 dias",X322&lt;=20,"2. 11 a 20 dias",X322&lt;=30,"3. 21 a 30 dias",X322&lt;=60,"4. 31 a 60 dias",X322&gt;60,"5.&gt; 60 dias")</f>
        <v>2. 11 a 20 dias</v>
      </c>
      <c r="Z322" s="2" t="s">
        <v>53</v>
      </c>
      <c r="AA322" s="2">
        <v>0</v>
      </c>
      <c r="AB322" s="49"/>
    </row>
    <row r="323" spans="1:28" x14ac:dyDescent="0.2">
      <c r="A323" s="42" t="s">
        <v>14</v>
      </c>
      <c r="B323" s="57" t="s">
        <v>82</v>
      </c>
      <c r="C323" s="42" t="s">
        <v>14</v>
      </c>
      <c r="D323" s="34">
        <v>466344</v>
      </c>
      <c r="E323" s="48">
        <v>508100571779</v>
      </c>
      <c r="F323" s="42" t="s">
        <v>1</v>
      </c>
      <c r="G323" s="42" t="s">
        <v>2</v>
      </c>
      <c r="H323" s="40" t="str">
        <f>IF(OR(' Base Geral '!J323="D - RETURN WITHOUT CONSUMPTION",' Base Geral '!J323="CB - CONSUMED BILLABLE")," SOLICITAÇÃO DE COLETA",IF(J323="X - NOT RECEIVED","CONFIRMAR NÃO RECEBIMENTO DO CSE",IF(OR(' Base Geral '!J323="SEM DESTINAÇÃO",' Base Geral '!J323="V - LEFT ON NOTIFICATION")," DESTINAÇÃO/SOLICITAÇÃO DE COLETA",0)))</f>
        <v xml:space="preserve"> SOLICITAÇÃO DE COLETA</v>
      </c>
      <c r="I323" s="49">
        <v>44071</v>
      </c>
      <c r="J323" s="2" t="s">
        <v>13</v>
      </c>
      <c r="K323" s="2"/>
      <c r="L323" s="2" t="s">
        <v>6</v>
      </c>
      <c r="M323" s="2"/>
      <c r="N323" s="2" t="s">
        <v>4</v>
      </c>
      <c r="O323" s="2" t="s">
        <v>465</v>
      </c>
      <c r="P323" s="2" t="s">
        <v>228</v>
      </c>
      <c r="Q323" s="2">
        <v>7548972</v>
      </c>
      <c r="R323" s="15">
        <f>VLOOKUP(Tabela1[[#This Row],[Material]],'R$_ Ferramentas'!A:B,2,0)</f>
        <v>551.96</v>
      </c>
      <c r="S323" s="50" t="s">
        <v>50</v>
      </c>
      <c r="T323" s="50" t="s">
        <v>50</v>
      </c>
      <c r="U323" s="2" t="s">
        <v>579</v>
      </c>
      <c r="V323" s="2">
        <v>200117</v>
      </c>
      <c r="W323" s="49">
        <v>44064</v>
      </c>
      <c r="X323" s="40">
        <f>Tabela1[[#Headers],[01/09/2020]]-Tabela1[[#This Row],[Data NF Cliente]]</f>
        <v>11</v>
      </c>
      <c r="Y323" s="12" t="str">
        <f>_xlfn.IFS(X323&lt;=10,"1. 1 a 10 dias",X323&lt;=20,"2. 11 a 20 dias",X323&lt;=30,"3. 21 a 30 dias",X323&lt;=60,"4. 31 a 60 dias",X323&gt;60,"5.&gt; 60 dias")</f>
        <v>2. 11 a 20 dias</v>
      </c>
      <c r="Z323" s="2" t="s">
        <v>53</v>
      </c>
      <c r="AA323" s="2">
        <v>0</v>
      </c>
      <c r="AB323" s="49"/>
    </row>
    <row r="324" spans="1:28" x14ac:dyDescent="0.2">
      <c r="A324" s="42" t="s">
        <v>14</v>
      </c>
      <c r="B324" s="57" t="s">
        <v>82</v>
      </c>
      <c r="C324" s="42" t="s">
        <v>14</v>
      </c>
      <c r="D324" s="34">
        <v>466345</v>
      </c>
      <c r="E324" s="48">
        <v>508100571779</v>
      </c>
      <c r="F324" s="42" t="s">
        <v>1</v>
      </c>
      <c r="G324" s="42" t="s">
        <v>2</v>
      </c>
      <c r="H324" s="40" t="str">
        <f>IF(OR(' Base Geral '!J324="D - RETURN WITHOUT CONSUMPTION",' Base Geral '!J324="CB - CONSUMED BILLABLE")," SOLICITAÇÃO DE COLETA",IF(J324="X - NOT RECEIVED","CONFIRMAR NÃO RECEBIMENTO DO CSE",IF(OR(' Base Geral '!J324="SEM DESTINAÇÃO",' Base Geral '!J324="V - LEFT ON NOTIFICATION")," DESTINAÇÃO/SOLICITAÇÃO DE COLETA",0)))</f>
        <v xml:space="preserve"> SOLICITAÇÃO DE COLETA</v>
      </c>
      <c r="I324" s="49">
        <v>44071</v>
      </c>
      <c r="J324" s="2" t="s">
        <v>13</v>
      </c>
      <c r="K324" s="2"/>
      <c r="L324" s="2" t="s">
        <v>6</v>
      </c>
      <c r="M324" s="2"/>
      <c r="N324" s="2" t="s">
        <v>4</v>
      </c>
      <c r="O324" s="2" t="s">
        <v>465</v>
      </c>
      <c r="P324" s="2" t="s">
        <v>228</v>
      </c>
      <c r="Q324" s="2">
        <v>11291492</v>
      </c>
      <c r="R324" s="15">
        <f>VLOOKUP(Tabela1[[#This Row],[Material]],'R$_ Ferramentas'!A:B,2,0)</f>
        <v>6493.36</v>
      </c>
      <c r="S324" s="50" t="s">
        <v>50</v>
      </c>
      <c r="T324" s="50" t="s">
        <v>50</v>
      </c>
      <c r="U324" s="2" t="s">
        <v>580</v>
      </c>
      <c r="V324" s="2">
        <v>200117</v>
      </c>
      <c r="W324" s="49">
        <v>44064</v>
      </c>
      <c r="X324" s="40">
        <f>Tabela1[[#Headers],[01/09/2020]]-Tabela1[[#This Row],[Data NF Cliente]]</f>
        <v>11</v>
      </c>
      <c r="Y324" s="12" t="str">
        <f>_xlfn.IFS(X324&lt;=10,"1. 1 a 10 dias",X324&lt;=20,"2. 11 a 20 dias",X324&lt;=30,"3. 21 a 30 dias",X324&lt;=60,"4. 31 a 60 dias",X324&gt;60,"5.&gt; 60 dias")</f>
        <v>2. 11 a 20 dias</v>
      </c>
      <c r="Z324" s="2" t="s">
        <v>624</v>
      </c>
      <c r="AA324" s="2">
        <v>0</v>
      </c>
      <c r="AB324" s="49"/>
    </row>
    <row r="325" spans="1:28" x14ac:dyDescent="0.2">
      <c r="A325" s="42" t="s">
        <v>7</v>
      </c>
      <c r="B325" s="57" t="s">
        <v>82</v>
      </c>
      <c r="C325" s="42" t="s">
        <v>7</v>
      </c>
      <c r="D325" s="34">
        <v>466504</v>
      </c>
      <c r="E325" s="48">
        <v>508100571851</v>
      </c>
      <c r="F325" s="42" t="s">
        <v>8</v>
      </c>
      <c r="G325" s="42" t="s">
        <v>9</v>
      </c>
      <c r="H325" s="40" t="str">
        <f>IF(OR(' Base Geral '!J325="D - RETURN WITHOUT CONSUMPTION",' Base Geral '!J325="CB - CONSUMED BILLABLE")," SOLICITAÇÃO DE COLETA",IF(J325="X - NOT RECEIVED","CONFIRMAR NÃO RECEBIMENTO DO CSE",IF(OR(' Base Geral '!J325="SEM DESTINAÇÃO",' Base Geral '!J325="V - LEFT ON NOTIFICATION")," DESTINAÇÃO/SOLICITAÇÃO DE COLETA",0)))</f>
        <v xml:space="preserve"> DESTINAÇÃO/SOLICITAÇÃO DE COLETA</v>
      </c>
      <c r="I325" s="49"/>
      <c r="J325" s="2" t="s">
        <v>56</v>
      </c>
      <c r="K325" s="2" t="s">
        <v>50</v>
      </c>
      <c r="L325" s="2" t="s">
        <v>6</v>
      </c>
      <c r="M325" s="2"/>
      <c r="N325" s="2" t="s">
        <v>4</v>
      </c>
      <c r="O325" s="2" t="s">
        <v>431</v>
      </c>
      <c r="P325" s="2" t="s">
        <v>135</v>
      </c>
      <c r="Q325" s="2">
        <v>10167215</v>
      </c>
      <c r="R325" s="15">
        <f>VLOOKUP(Tabela1[[#This Row],[Material]],'R$_ Ferramentas'!A:B,2,0)</f>
        <v>40.380000000000003</v>
      </c>
      <c r="S325" s="50" t="s">
        <v>50</v>
      </c>
      <c r="T325" s="50" t="s">
        <v>50</v>
      </c>
      <c r="U325" s="2" t="s">
        <v>893</v>
      </c>
      <c r="V325" s="2">
        <v>94568</v>
      </c>
      <c r="W325" s="49">
        <v>44064</v>
      </c>
      <c r="X325" s="40">
        <f>Tabela1[[#Headers],[01/09/2020]]-Tabela1[[#This Row],[Data NF Cliente]]</f>
        <v>11</v>
      </c>
      <c r="Y325" s="12" t="str">
        <f>_xlfn.IFS(X325&lt;=10,"1. 1 a 10 dias",X325&lt;=20,"2. 11 a 20 dias",X325&lt;=30,"3. 21 a 30 dias",X325&lt;=60,"4. 31 a 60 dias",X325&gt;60,"5.&gt; 60 dias")</f>
        <v>2. 11 a 20 dias</v>
      </c>
      <c r="Z325" s="2" t="s">
        <v>5</v>
      </c>
      <c r="AA325" s="2">
        <v>0</v>
      </c>
      <c r="AB325" s="49"/>
    </row>
    <row r="326" spans="1:28" x14ac:dyDescent="0.2">
      <c r="A326" s="42" t="s">
        <v>17</v>
      </c>
      <c r="B326" s="57" t="s">
        <v>81</v>
      </c>
      <c r="C326" s="42" t="s">
        <v>17</v>
      </c>
      <c r="D326" s="34">
        <v>466556</v>
      </c>
      <c r="E326" s="48">
        <v>508100571671</v>
      </c>
      <c r="F326" s="42" t="s">
        <v>1</v>
      </c>
      <c r="G326" s="42" t="s">
        <v>2</v>
      </c>
      <c r="H326" s="40" t="str">
        <f>IF(OR(' Base Geral '!J326="D - RETURN WITHOUT CONSUMPTION",' Base Geral '!J326="CB - CONSUMED BILLABLE")," SOLICITAÇÃO DE COLETA",IF(J326="X - NOT RECEIVED","CONFIRMAR NÃO RECEBIMENTO DO CSE",IF(OR(' Base Geral '!J326="SEM DESTINAÇÃO",' Base Geral '!J326="V - LEFT ON NOTIFICATION")," DESTINAÇÃO/SOLICITAÇÃO DE COLETA",0)))</f>
        <v xml:space="preserve"> DESTINAÇÃO/SOLICITAÇÃO DE COLETA</v>
      </c>
      <c r="I326" s="49"/>
      <c r="J326" s="2" t="s">
        <v>56</v>
      </c>
      <c r="K326" s="2" t="s">
        <v>50</v>
      </c>
      <c r="L326" s="2" t="s">
        <v>6</v>
      </c>
      <c r="M326" s="2"/>
      <c r="N326" s="2" t="s">
        <v>4</v>
      </c>
      <c r="O326" s="2" t="s">
        <v>344</v>
      </c>
      <c r="P326" s="2" t="s">
        <v>180</v>
      </c>
      <c r="Q326" s="2">
        <v>10311407</v>
      </c>
      <c r="R326" s="15">
        <f>VLOOKUP(Tabela1[[#This Row],[Material]],'R$_ Ferramentas'!A:B,2,0)</f>
        <v>3</v>
      </c>
      <c r="S326" s="50" t="s">
        <v>50</v>
      </c>
      <c r="T326" s="50" t="s">
        <v>50</v>
      </c>
      <c r="U326" s="2" t="s">
        <v>566</v>
      </c>
      <c r="V326" s="2">
        <v>200031</v>
      </c>
      <c r="W326" s="49">
        <v>44064</v>
      </c>
      <c r="X326" s="40">
        <f>Tabela1[[#Headers],[01/09/2020]]-Tabela1[[#This Row],[Data NF Cliente]]</f>
        <v>11</v>
      </c>
      <c r="Y326" s="12" t="str">
        <f>_xlfn.IFS(X326&lt;=10,"1. 1 a 10 dias",X326&lt;=20,"2. 11 a 20 dias",X326&lt;=30,"3. 21 a 30 dias",X326&lt;=60,"4. 31 a 60 dias",X326&gt;60,"5.&gt; 60 dias")</f>
        <v>2. 11 a 20 dias</v>
      </c>
      <c r="Z326" s="2" t="s">
        <v>53</v>
      </c>
      <c r="AA326" s="2">
        <v>0</v>
      </c>
      <c r="AB326" s="49"/>
    </row>
    <row r="327" spans="1:28" x14ac:dyDescent="0.2">
      <c r="A327" s="42" t="s">
        <v>17</v>
      </c>
      <c r="B327" s="57" t="s">
        <v>81</v>
      </c>
      <c r="C327" s="42" t="s">
        <v>17</v>
      </c>
      <c r="D327" s="34">
        <v>466557</v>
      </c>
      <c r="E327" s="48">
        <v>508100571671</v>
      </c>
      <c r="F327" s="42" t="s">
        <v>1</v>
      </c>
      <c r="G327" s="42" t="s">
        <v>2</v>
      </c>
      <c r="H327" s="40" t="str">
        <f>IF(OR(' Base Geral '!J327="D - RETURN WITHOUT CONSUMPTION",' Base Geral '!J327="CB - CONSUMED BILLABLE")," SOLICITAÇÃO DE COLETA",IF(J327="X - NOT RECEIVED","CONFIRMAR NÃO RECEBIMENTO DO CSE",IF(OR(' Base Geral '!J327="SEM DESTINAÇÃO",' Base Geral '!J327="V - LEFT ON NOTIFICATION")," DESTINAÇÃO/SOLICITAÇÃO DE COLETA",0)))</f>
        <v xml:space="preserve"> DESTINAÇÃO/SOLICITAÇÃO DE COLETA</v>
      </c>
      <c r="I327" s="49"/>
      <c r="J327" s="2" t="s">
        <v>56</v>
      </c>
      <c r="K327" s="2"/>
      <c r="L327" s="2" t="s">
        <v>6</v>
      </c>
      <c r="M327" s="2"/>
      <c r="N327" s="2" t="s">
        <v>4</v>
      </c>
      <c r="O327" s="2" t="s">
        <v>344</v>
      </c>
      <c r="P327" s="2" t="s">
        <v>180</v>
      </c>
      <c r="Q327" s="2">
        <v>10325756</v>
      </c>
      <c r="R327" s="15">
        <f>VLOOKUP(Tabela1[[#This Row],[Material]],'R$_ Ferramentas'!A:B,2,0)</f>
        <v>140.32</v>
      </c>
      <c r="S327" s="50" t="s">
        <v>50</v>
      </c>
      <c r="T327" s="50" t="s">
        <v>50</v>
      </c>
      <c r="U327" s="2" t="s">
        <v>567</v>
      </c>
      <c r="V327" s="2">
        <v>200031</v>
      </c>
      <c r="W327" s="49">
        <v>44064</v>
      </c>
      <c r="X327" s="40">
        <f>Tabela1[[#Headers],[01/09/2020]]-Tabela1[[#This Row],[Data NF Cliente]]</f>
        <v>11</v>
      </c>
      <c r="Y327" s="12" t="str">
        <f>_xlfn.IFS(X327&lt;=10,"1. 1 a 10 dias",X327&lt;=20,"2. 11 a 20 dias",X327&lt;=30,"3. 21 a 30 dias",X327&lt;=60,"4. 31 a 60 dias",X327&gt;60,"5.&gt; 60 dias")</f>
        <v>2. 11 a 20 dias</v>
      </c>
      <c r="Z327" s="2" t="s">
        <v>53</v>
      </c>
      <c r="AA327" s="2">
        <v>0</v>
      </c>
      <c r="AB327" s="49"/>
    </row>
    <row r="328" spans="1:28" x14ac:dyDescent="0.2">
      <c r="A328" s="42" t="s">
        <v>7</v>
      </c>
      <c r="B328" s="57" t="s">
        <v>81</v>
      </c>
      <c r="C328" s="42" t="s">
        <v>7</v>
      </c>
      <c r="D328" s="34">
        <v>466584</v>
      </c>
      <c r="E328" s="48">
        <v>508100571930</v>
      </c>
      <c r="F328" s="42" t="s">
        <v>1</v>
      </c>
      <c r="G328" s="42" t="s">
        <v>2</v>
      </c>
      <c r="H328" s="40" t="str">
        <f>IF(OR(' Base Geral '!J328="D - RETURN WITHOUT CONSUMPTION",' Base Geral '!J328="CB - CONSUMED BILLABLE")," SOLICITAÇÃO DE COLETA",IF(J328="X - NOT RECEIVED","CONFIRMAR NÃO RECEBIMENTO DO CSE",IF(OR(' Base Geral '!J328="SEM DESTINAÇÃO",' Base Geral '!J328="V - LEFT ON NOTIFICATION")," DESTINAÇÃO/SOLICITAÇÃO DE COLETA",0)))</f>
        <v xml:space="preserve"> SOLICITAÇÃO DE COLETA</v>
      </c>
      <c r="I328" s="49">
        <v>44069</v>
      </c>
      <c r="J328" s="2" t="s">
        <v>12</v>
      </c>
      <c r="K328" s="2"/>
      <c r="L328" s="2" t="s">
        <v>3</v>
      </c>
      <c r="M328" s="2"/>
      <c r="N328" s="2" t="s">
        <v>4</v>
      </c>
      <c r="O328" s="2" t="s">
        <v>21</v>
      </c>
      <c r="P328" s="2" t="s">
        <v>195</v>
      </c>
      <c r="Q328" s="2">
        <v>10479489</v>
      </c>
      <c r="R328" s="15">
        <f>VLOOKUP(Tabela1[[#This Row],[Material]],'R$_ Ferramentas'!A:B,2,0)</f>
        <v>5637.77</v>
      </c>
      <c r="S328" s="50" t="s">
        <v>50</v>
      </c>
      <c r="T328" s="50" t="s">
        <v>85</v>
      </c>
      <c r="U328" s="2" t="s">
        <v>570</v>
      </c>
      <c r="V328" s="2">
        <v>200047</v>
      </c>
      <c r="W328" s="49">
        <v>44064</v>
      </c>
      <c r="X328" s="40">
        <f>Tabela1[[#Headers],[01/09/2020]]-Tabela1[[#This Row],[Data NF Cliente]]</f>
        <v>11</v>
      </c>
      <c r="Y328" s="12" t="str">
        <f>_xlfn.IFS(X328&lt;=10,"1. 1 a 10 dias",X328&lt;=20,"2. 11 a 20 dias",X328&lt;=30,"3. 21 a 30 dias",X328&lt;=60,"4. 31 a 60 dias",X328&gt;60,"5.&gt; 60 dias")</f>
        <v>2. 11 a 20 dias</v>
      </c>
      <c r="Z328" s="2" t="s">
        <v>53</v>
      </c>
      <c r="AA328" s="2">
        <v>132815</v>
      </c>
      <c r="AB328" s="49">
        <v>44075</v>
      </c>
    </row>
    <row r="329" spans="1:28" x14ac:dyDescent="0.2">
      <c r="A329" s="42" t="s">
        <v>14</v>
      </c>
      <c r="B329" s="57" t="s">
        <v>82</v>
      </c>
      <c r="C329" s="42" t="s">
        <v>14</v>
      </c>
      <c r="D329" s="34">
        <v>466620</v>
      </c>
      <c r="E329" s="48">
        <v>508100571980</v>
      </c>
      <c r="F329" s="42" t="s">
        <v>8</v>
      </c>
      <c r="G329" s="42" t="s">
        <v>9</v>
      </c>
      <c r="H329" s="40" t="str">
        <f>IF(OR(' Base Geral '!J329="D - RETURN WITHOUT CONSUMPTION",' Base Geral '!J329="CB - CONSUMED BILLABLE")," SOLICITAÇÃO DE COLETA",IF(J329="X - NOT RECEIVED","CONFIRMAR NÃO RECEBIMENTO DO CSE",IF(OR(' Base Geral '!J329="SEM DESTINAÇÃO",' Base Geral '!J329="V - LEFT ON NOTIFICATION")," DESTINAÇÃO/SOLICITAÇÃO DE COLETA",0)))</f>
        <v xml:space="preserve"> SOLICITAÇÃO DE COLETA</v>
      </c>
      <c r="I329" s="49">
        <v>44068</v>
      </c>
      <c r="J329" s="2" t="s">
        <v>13</v>
      </c>
      <c r="K329" s="2" t="s">
        <v>10</v>
      </c>
      <c r="L329" s="2" t="s">
        <v>3</v>
      </c>
      <c r="M329" s="2"/>
      <c r="N329" s="2"/>
      <c r="O329" s="2" t="s">
        <v>423</v>
      </c>
      <c r="P329" s="2" t="s">
        <v>95</v>
      </c>
      <c r="Q329" s="2">
        <v>7142446</v>
      </c>
      <c r="R329" s="15">
        <f>VLOOKUP(Tabela1[[#This Row],[Material]],'R$_ Ferramentas'!A:B,2,0)</f>
        <v>22994.78</v>
      </c>
      <c r="S329" s="50" t="s">
        <v>50</v>
      </c>
      <c r="T329" s="50" t="s">
        <v>85</v>
      </c>
      <c r="U329" s="2" t="s">
        <v>766</v>
      </c>
      <c r="V329" s="2">
        <v>94559</v>
      </c>
      <c r="W329" s="49">
        <v>44064</v>
      </c>
      <c r="X329" s="40">
        <f>Tabela1[[#Headers],[01/09/2020]]-Tabela1[[#This Row],[Data NF Cliente]]</f>
        <v>11</v>
      </c>
      <c r="Y329" s="12" t="str">
        <f>_xlfn.IFS(X329&lt;=10,"1. 1 a 10 dias",X329&lt;=20,"2. 11 a 20 dias",X329&lt;=30,"3. 21 a 30 dias",X329&lt;=60,"4. 31 a 60 dias",X329&gt;60,"5.&gt; 60 dias")</f>
        <v>2. 11 a 20 dias</v>
      </c>
      <c r="Z329" s="2">
        <v>76567</v>
      </c>
      <c r="AA329" s="2">
        <v>0</v>
      </c>
      <c r="AB329" s="49"/>
    </row>
    <row r="330" spans="1:28" x14ac:dyDescent="0.2">
      <c r="A330" s="42" t="s">
        <v>17</v>
      </c>
      <c r="B330" s="57" t="s">
        <v>81</v>
      </c>
      <c r="C330" s="42" t="s">
        <v>17</v>
      </c>
      <c r="D330" s="34">
        <v>466623</v>
      </c>
      <c r="E330" s="48">
        <v>508100567307</v>
      </c>
      <c r="F330" s="42" t="s">
        <v>1</v>
      </c>
      <c r="G330" s="42" t="s">
        <v>2</v>
      </c>
      <c r="H330" s="40" t="str">
        <f>IF(OR(' Base Geral '!J330="D - RETURN WITHOUT CONSUMPTION",' Base Geral '!J330="CB - CONSUMED BILLABLE")," SOLICITAÇÃO DE COLETA",IF(J330="X - NOT RECEIVED","CONFIRMAR NÃO RECEBIMENTO DO CSE",IF(OR(' Base Geral '!J330="SEM DESTINAÇÃO",' Base Geral '!J330="V - LEFT ON NOTIFICATION")," DESTINAÇÃO/SOLICITAÇÃO DE COLETA",0)))</f>
        <v xml:space="preserve"> DESTINAÇÃO/SOLICITAÇÃO DE COLETA</v>
      </c>
      <c r="I330" s="49"/>
      <c r="J330" s="2" t="s">
        <v>56</v>
      </c>
      <c r="K330" s="2"/>
      <c r="L330" s="2" t="s">
        <v>6</v>
      </c>
      <c r="M330" s="2"/>
      <c r="N330" s="2"/>
      <c r="O330" s="2" t="s">
        <v>468</v>
      </c>
      <c r="P330" s="2" t="s">
        <v>327</v>
      </c>
      <c r="Q330" s="2">
        <v>11272951</v>
      </c>
      <c r="R330" s="15">
        <f>VLOOKUP(Tabela1[[#This Row],[Material]],'R$_ Ferramentas'!A:B,2,0)</f>
        <v>1937.23</v>
      </c>
      <c r="S330" s="50" t="s">
        <v>50</v>
      </c>
      <c r="T330" s="50" t="s">
        <v>50</v>
      </c>
      <c r="U330" s="2" t="s">
        <v>568</v>
      </c>
      <c r="V330" s="2">
        <v>200040</v>
      </c>
      <c r="W330" s="49">
        <v>44064</v>
      </c>
      <c r="X330" s="40">
        <f>Tabela1[[#Headers],[01/09/2020]]-Tabela1[[#This Row],[Data NF Cliente]]</f>
        <v>11</v>
      </c>
      <c r="Y330" s="12" t="str">
        <f>_xlfn.IFS(X330&lt;=10,"1. 1 a 10 dias",X330&lt;=20,"2. 11 a 20 dias",X330&lt;=30,"3. 21 a 30 dias",X330&lt;=60,"4. 31 a 60 dias",X330&gt;60,"5.&gt; 60 dias")</f>
        <v>2. 11 a 20 dias</v>
      </c>
      <c r="Z330" s="2" t="s">
        <v>53</v>
      </c>
      <c r="AA330" s="2">
        <v>0</v>
      </c>
      <c r="AB330" s="49"/>
    </row>
    <row r="331" spans="1:28" x14ac:dyDescent="0.2">
      <c r="A331" s="42" t="s">
        <v>17</v>
      </c>
      <c r="B331" s="57" t="s">
        <v>81</v>
      </c>
      <c r="C331" s="42" t="s">
        <v>17</v>
      </c>
      <c r="D331" s="34">
        <v>466624</v>
      </c>
      <c r="E331" s="48">
        <v>508100567307</v>
      </c>
      <c r="F331" s="42" t="s">
        <v>1</v>
      </c>
      <c r="G331" s="42" t="s">
        <v>2</v>
      </c>
      <c r="H331" s="40" t="str">
        <f>IF(OR(' Base Geral '!J331="D - RETURN WITHOUT CONSUMPTION",' Base Geral '!J331="CB - CONSUMED BILLABLE")," SOLICITAÇÃO DE COLETA",IF(J331="X - NOT RECEIVED","CONFIRMAR NÃO RECEBIMENTO DO CSE",IF(OR(' Base Geral '!J331="SEM DESTINAÇÃO",' Base Geral '!J331="V - LEFT ON NOTIFICATION")," DESTINAÇÃO/SOLICITAÇÃO DE COLETA",0)))</f>
        <v xml:space="preserve"> DESTINAÇÃO/SOLICITAÇÃO DE COLETA</v>
      </c>
      <c r="I331" s="49"/>
      <c r="J331" s="2" t="s">
        <v>56</v>
      </c>
      <c r="K331" s="2" t="s">
        <v>50</v>
      </c>
      <c r="L331" s="2" t="s">
        <v>6</v>
      </c>
      <c r="M331" s="2"/>
      <c r="N331" s="2" t="s">
        <v>4</v>
      </c>
      <c r="O331" s="2" t="s">
        <v>468</v>
      </c>
      <c r="P331" s="2" t="s">
        <v>327</v>
      </c>
      <c r="Q331" s="2">
        <v>10291830</v>
      </c>
      <c r="R331" s="15">
        <f>VLOOKUP(Tabela1[[#This Row],[Material]],'R$_ Ferramentas'!A:B,2,0)</f>
        <v>448.04</v>
      </c>
      <c r="S331" s="50" t="s">
        <v>50</v>
      </c>
      <c r="T331" s="50" t="s">
        <v>50</v>
      </c>
      <c r="U331" s="2" t="s">
        <v>569</v>
      </c>
      <c r="V331" s="2">
        <v>200040</v>
      </c>
      <c r="W331" s="49">
        <v>44064</v>
      </c>
      <c r="X331" s="40">
        <f>Tabela1[[#Headers],[01/09/2020]]-Tabela1[[#This Row],[Data NF Cliente]]</f>
        <v>11</v>
      </c>
      <c r="Y331" s="12" t="str">
        <f>_xlfn.IFS(X331&lt;=10,"1. 1 a 10 dias",X331&lt;=20,"2. 11 a 20 dias",X331&lt;=30,"3. 21 a 30 dias",X331&lt;=60,"4. 31 a 60 dias",X331&gt;60,"5.&gt; 60 dias")</f>
        <v>2. 11 a 20 dias</v>
      </c>
      <c r="Z331" s="2" t="s">
        <v>53</v>
      </c>
      <c r="AA331" s="2">
        <v>0</v>
      </c>
      <c r="AB331" s="49"/>
    </row>
    <row r="332" spans="1:28" x14ac:dyDescent="0.2">
      <c r="A332" s="42" t="s">
        <v>17</v>
      </c>
      <c r="B332" s="57" t="s">
        <v>82</v>
      </c>
      <c r="C332" s="42" t="s">
        <v>17</v>
      </c>
      <c r="D332" s="34">
        <v>466625</v>
      </c>
      <c r="E332" s="48">
        <v>508100434524</v>
      </c>
      <c r="F332" s="42" t="s">
        <v>8</v>
      </c>
      <c r="G332" s="42" t="s">
        <v>9</v>
      </c>
      <c r="H332" s="40" t="str">
        <f>IF(OR(' Base Geral '!J332="D - RETURN WITHOUT CONSUMPTION",' Base Geral '!J332="CB - CONSUMED BILLABLE")," SOLICITAÇÃO DE COLETA",IF(J332="X - NOT RECEIVED","CONFIRMAR NÃO RECEBIMENTO DO CSE",IF(OR(' Base Geral '!J332="SEM DESTINAÇÃO",' Base Geral '!J332="V - LEFT ON NOTIFICATION")," DESTINAÇÃO/SOLICITAÇÃO DE COLETA",0)))</f>
        <v xml:space="preserve"> SOLICITAÇÃO DE COLETA</v>
      </c>
      <c r="I332" s="49">
        <v>44073</v>
      </c>
      <c r="J332" s="2" t="s">
        <v>13</v>
      </c>
      <c r="K332" s="2" t="s">
        <v>10</v>
      </c>
      <c r="L332" s="2" t="s">
        <v>6</v>
      </c>
      <c r="M332" s="2" t="s">
        <v>51</v>
      </c>
      <c r="N332" s="2"/>
      <c r="O332" s="2" t="s">
        <v>87</v>
      </c>
      <c r="P332" s="2" t="s">
        <v>425</v>
      </c>
      <c r="Q332" s="2">
        <v>10231430</v>
      </c>
      <c r="R332" s="15">
        <f>VLOOKUP(Tabela1[[#This Row],[Material]],'R$_ Ferramentas'!A:B,2,0)</f>
        <v>17426.400000000001</v>
      </c>
      <c r="S332" s="15" t="str">
        <f>VLOOKUP(Tabela1[[#This Row],[Material]],'R$_ Ferramentas'!E:F,2,0)</f>
        <v>SIM</v>
      </c>
      <c r="T332" s="15" t="s">
        <v>51</v>
      </c>
      <c r="U332" s="2" t="s">
        <v>896</v>
      </c>
      <c r="V332" s="2">
        <v>94567</v>
      </c>
      <c r="W332" s="49">
        <v>44064</v>
      </c>
      <c r="X332" s="40">
        <f>Tabela1[[#Headers],[01/09/2020]]-Tabela1[[#This Row],[Data NF Cliente]]</f>
        <v>11</v>
      </c>
      <c r="Y332" s="12" t="str">
        <f>_xlfn.IFS(X332&lt;=10,"1. 1 a 10 dias",X332&lt;=20,"2. 11 a 20 dias",X332&lt;=30,"3. 21 a 30 dias",X332&lt;=60,"4. 31 a 60 dias",X332&gt;60,"5.&gt; 60 dias")</f>
        <v>2. 11 a 20 dias</v>
      </c>
      <c r="Z332" s="2" t="s">
        <v>5</v>
      </c>
      <c r="AA332" s="2">
        <v>0</v>
      </c>
      <c r="AB332" s="49"/>
    </row>
    <row r="333" spans="1:28" x14ac:dyDescent="0.2">
      <c r="A333" s="42" t="s">
        <v>17</v>
      </c>
      <c r="B333" s="57" t="s">
        <v>82</v>
      </c>
      <c r="C333" s="42" t="s">
        <v>17</v>
      </c>
      <c r="D333" s="34">
        <v>466626</v>
      </c>
      <c r="E333" s="48">
        <v>508100434524</v>
      </c>
      <c r="F333" s="42" t="s">
        <v>8</v>
      </c>
      <c r="G333" s="42" t="s">
        <v>9</v>
      </c>
      <c r="H333" s="40" t="str">
        <f>IF(OR(' Base Geral '!J333="D - RETURN WITHOUT CONSUMPTION",' Base Geral '!J333="CB - CONSUMED BILLABLE")," SOLICITAÇÃO DE COLETA",IF(J333="X - NOT RECEIVED","CONFIRMAR NÃO RECEBIMENTO DO CSE",IF(OR(' Base Geral '!J333="SEM DESTINAÇÃO",' Base Geral '!J333="V - LEFT ON NOTIFICATION")," DESTINAÇÃO/SOLICITAÇÃO DE COLETA",0)))</f>
        <v xml:space="preserve"> SOLICITAÇÃO DE COLETA</v>
      </c>
      <c r="I333" s="49">
        <v>44073</v>
      </c>
      <c r="J333" s="2" t="s">
        <v>13</v>
      </c>
      <c r="K333" s="2"/>
      <c r="L333" s="22" t="s">
        <v>6</v>
      </c>
      <c r="M333" s="2"/>
      <c r="N333" s="2"/>
      <c r="O333" s="2" t="s">
        <v>87</v>
      </c>
      <c r="P333" s="2" t="s">
        <v>425</v>
      </c>
      <c r="Q333" s="2" t="s">
        <v>426</v>
      </c>
      <c r="R333" s="15">
        <f>VLOOKUP(Tabela1[[#This Row],[Material]],'R$_ Ferramentas'!A:B,2,0)</f>
        <v>1142.04</v>
      </c>
      <c r="S333" s="50" t="s">
        <v>50</v>
      </c>
      <c r="T333" s="50" t="s">
        <v>50</v>
      </c>
      <c r="U333" s="2" t="s">
        <v>426</v>
      </c>
      <c r="V333" s="2">
        <v>94567</v>
      </c>
      <c r="W333" s="49">
        <v>44064</v>
      </c>
      <c r="X333" s="40">
        <f>Tabela1[[#Headers],[01/09/2020]]-Tabela1[[#This Row],[Data NF Cliente]]</f>
        <v>11</v>
      </c>
      <c r="Y333" s="12" t="str">
        <f>_xlfn.IFS(X333&lt;=10,"1. 1 a 10 dias",X333&lt;=20,"2. 11 a 20 dias",X333&lt;=30,"3. 21 a 30 dias",X333&lt;=60,"4. 31 a 60 dias",X333&gt;60,"5.&gt; 60 dias")</f>
        <v>2. 11 a 20 dias</v>
      </c>
      <c r="Z333" s="2" t="s">
        <v>5</v>
      </c>
      <c r="AA333" s="2">
        <v>0</v>
      </c>
      <c r="AB333" s="49"/>
    </row>
    <row r="334" spans="1:28" x14ac:dyDescent="0.2">
      <c r="A334" s="42" t="s">
        <v>17</v>
      </c>
      <c r="B334" s="57" t="s">
        <v>82</v>
      </c>
      <c r="C334" s="42" t="s">
        <v>17</v>
      </c>
      <c r="D334" s="34">
        <v>466627</v>
      </c>
      <c r="E334" s="48">
        <v>508100434524</v>
      </c>
      <c r="F334" s="42" t="s">
        <v>8</v>
      </c>
      <c r="G334" s="42" t="s">
        <v>9</v>
      </c>
      <c r="H334" s="40" t="str">
        <f>IF(OR(' Base Geral '!J334="D - RETURN WITHOUT CONSUMPTION",' Base Geral '!J334="CB - CONSUMED BILLABLE")," SOLICITAÇÃO DE COLETA",IF(J334="X - NOT RECEIVED","CONFIRMAR NÃO RECEBIMENTO DO CSE",IF(OR(' Base Geral '!J334="SEM DESTINAÇÃO",' Base Geral '!J334="V - LEFT ON NOTIFICATION")," DESTINAÇÃO/SOLICITAÇÃO DE COLETA",0)))</f>
        <v xml:space="preserve"> SOLICITAÇÃO DE COLETA</v>
      </c>
      <c r="I334" s="49">
        <v>44073</v>
      </c>
      <c r="J334" s="2" t="s">
        <v>13</v>
      </c>
      <c r="K334" s="2"/>
      <c r="L334" s="22" t="s">
        <v>6</v>
      </c>
      <c r="M334" s="2"/>
      <c r="N334" s="2"/>
      <c r="O334" s="2" t="s">
        <v>87</v>
      </c>
      <c r="P334" s="2" t="s">
        <v>425</v>
      </c>
      <c r="Q334" s="2" t="s">
        <v>427</v>
      </c>
      <c r="R334" s="15">
        <f>VLOOKUP(Tabela1[[#This Row],[Material]],'R$_ Ferramentas'!A:B,2,0)</f>
        <v>1828.02</v>
      </c>
      <c r="S334" s="50" t="s">
        <v>50</v>
      </c>
      <c r="T334" s="50" t="s">
        <v>50</v>
      </c>
      <c r="U334" s="2" t="s">
        <v>897</v>
      </c>
      <c r="V334" s="2">
        <v>94567</v>
      </c>
      <c r="W334" s="49">
        <v>44064</v>
      </c>
      <c r="X334" s="40">
        <f>Tabela1[[#Headers],[01/09/2020]]-Tabela1[[#This Row],[Data NF Cliente]]</f>
        <v>11</v>
      </c>
      <c r="Y334" s="12" t="str">
        <f>_xlfn.IFS(X334&lt;=10,"1. 1 a 10 dias",X334&lt;=20,"2. 11 a 20 dias",X334&lt;=30,"3. 21 a 30 dias",X334&lt;=60,"4. 31 a 60 dias",X334&gt;60,"5.&gt; 60 dias")</f>
        <v>2. 11 a 20 dias</v>
      </c>
      <c r="Z334" s="2" t="s">
        <v>5</v>
      </c>
      <c r="AA334" s="2">
        <v>0</v>
      </c>
      <c r="AB334" s="49"/>
    </row>
    <row r="335" spans="1:28" x14ac:dyDescent="0.2">
      <c r="A335" s="42" t="s">
        <v>17</v>
      </c>
      <c r="B335" s="57" t="s">
        <v>82</v>
      </c>
      <c r="C335" s="42" t="s">
        <v>17</v>
      </c>
      <c r="D335" s="34">
        <v>466628</v>
      </c>
      <c r="E335" s="48">
        <v>508100434524</v>
      </c>
      <c r="F335" s="42" t="s">
        <v>8</v>
      </c>
      <c r="G335" s="42" t="s">
        <v>9</v>
      </c>
      <c r="H335" s="40" t="str">
        <f>IF(OR(' Base Geral '!J335="D - RETURN WITHOUT CONSUMPTION",' Base Geral '!J335="CB - CONSUMED BILLABLE")," SOLICITAÇÃO DE COLETA",IF(J335="X - NOT RECEIVED","CONFIRMAR NÃO RECEBIMENTO DO CSE",IF(OR(' Base Geral '!J335="SEM DESTINAÇÃO",' Base Geral '!J335="V - LEFT ON NOTIFICATION")," DESTINAÇÃO/SOLICITAÇÃO DE COLETA",0)))</f>
        <v xml:space="preserve"> SOLICITAÇÃO DE COLETA</v>
      </c>
      <c r="I335" s="49">
        <v>44073</v>
      </c>
      <c r="J335" s="2" t="s">
        <v>13</v>
      </c>
      <c r="K335" s="2"/>
      <c r="L335" s="22" t="s">
        <v>6</v>
      </c>
      <c r="M335" s="2"/>
      <c r="N335" s="2"/>
      <c r="O335" s="2" t="s">
        <v>87</v>
      </c>
      <c r="P335" s="2" t="s">
        <v>425</v>
      </c>
      <c r="Q335" s="2" t="s">
        <v>428</v>
      </c>
      <c r="R335" s="15">
        <f>VLOOKUP(Tabela1[[#This Row],[Material]],'R$_ Ferramentas'!A:B,2,0)</f>
        <v>20434.86</v>
      </c>
      <c r="S335" s="50" t="s">
        <v>50</v>
      </c>
      <c r="T335" s="50" t="s">
        <v>50</v>
      </c>
      <c r="U335" s="2" t="s">
        <v>428</v>
      </c>
      <c r="V335" s="2">
        <v>94567</v>
      </c>
      <c r="W335" s="49">
        <v>44064</v>
      </c>
      <c r="X335" s="40">
        <f>Tabela1[[#Headers],[01/09/2020]]-Tabela1[[#This Row],[Data NF Cliente]]</f>
        <v>11</v>
      </c>
      <c r="Y335" s="12" t="str">
        <f>_xlfn.IFS(X335&lt;=10,"1. 1 a 10 dias",X335&lt;=20,"2. 11 a 20 dias",X335&lt;=30,"3. 21 a 30 dias",X335&lt;=60,"4. 31 a 60 dias",X335&gt;60,"5.&gt; 60 dias")</f>
        <v>2. 11 a 20 dias</v>
      </c>
      <c r="Z335" s="2" t="s">
        <v>5</v>
      </c>
      <c r="AA335" s="2">
        <v>0</v>
      </c>
      <c r="AB335" s="49"/>
    </row>
    <row r="336" spans="1:28" x14ac:dyDescent="0.2">
      <c r="A336" s="42" t="s">
        <v>17</v>
      </c>
      <c r="B336" s="57" t="s">
        <v>82</v>
      </c>
      <c r="C336" s="42" t="s">
        <v>17</v>
      </c>
      <c r="D336" s="34">
        <v>466629</v>
      </c>
      <c r="E336" s="48">
        <v>508100434524</v>
      </c>
      <c r="F336" s="42" t="s">
        <v>8</v>
      </c>
      <c r="G336" s="42" t="s">
        <v>9</v>
      </c>
      <c r="H336" s="40" t="str">
        <f>IF(OR(' Base Geral '!J336="D - RETURN WITHOUT CONSUMPTION",' Base Geral '!J336="CB - CONSUMED BILLABLE")," SOLICITAÇÃO DE COLETA",IF(J336="X - NOT RECEIVED","CONFIRMAR NÃO RECEBIMENTO DO CSE",IF(OR(' Base Geral '!J336="SEM DESTINAÇÃO",' Base Geral '!J336="V - LEFT ON NOTIFICATION")," DESTINAÇÃO/SOLICITAÇÃO DE COLETA",0)))</f>
        <v xml:space="preserve"> SOLICITAÇÃO DE COLETA</v>
      </c>
      <c r="I336" s="49">
        <v>44073</v>
      </c>
      <c r="J336" s="2" t="s">
        <v>13</v>
      </c>
      <c r="K336" s="2"/>
      <c r="L336" s="22" t="s">
        <v>6</v>
      </c>
      <c r="M336" s="2"/>
      <c r="N336" s="2"/>
      <c r="O336" s="2" t="s">
        <v>87</v>
      </c>
      <c r="P336" s="2" t="s">
        <v>425</v>
      </c>
      <c r="Q336" s="2" t="s">
        <v>429</v>
      </c>
      <c r="R336" s="15">
        <f>VLOOKUP(Tabela1[[#This Row],[Material]],'R$_ Ferramentas'!A:B,2,0)</f>
        <v>29180.99</v>
      </c>
      <c r="S336" s="50" t="s">
        <v>50</v>
      </c>
      <c r="T336" s="50" t="s">
        <v>50</v>
      </c>
      <c r="U336" s="2" t="s">
        <v>510</v>
      </c>
      <c r="V336" s="2">
        <v>94567</v>
      </c>
      <c r="W336" s="49">
        <v>44064</v>
      </c>
      <c r="X336" s="40">
        <f>Tabela1[[#Headers],[01/09/2020]]-Tabela1[[#This Row],[Data NF Cliente]]</f>
        <v>11</v>
      </c>
      <c r="Y336" s="12" t="str">
        <f>_xlfn.IFS(X336&lt;=10,"1. 1 a 10 dias",X336&lt;=20,"2. 11 a 20 dias",X336&lt;=30,"3. 21 a 30 dias",X336&lt;=60,"4. 31 a 60 dias",X336&gt;60,"5.&gt; 60 dias")</f>
        <v>2. 11 a 20 dias</v>
      </c>
      <c r="Z336" s="2" t="s">
        <v>5</v>
      </c>
      <c r="AA336" s="2">
        <v>0</v>
      </c>
      <c r="AB336" s="49"/>
    </row>
    <row r="337" spans="1:28" x14ac:dyDescent="0.2">
      <c r="A337" s="42" t="s">
        <v>17</v>
      </c>
      <c r="B337" s="57" t="s">
        <v>82</v>
      </c>
      <c r="C337" s="42" t="s">
        <v>17</v>
      </c>
      <c r="D337" s="34">
        <v>466630</v>
      </c>
      <c r="E337" s="48">
        <v>508100434524</v>
      </c>
      <c r="F337" s="42" t="s">
        <v>8</v>
      </c>
      <c r="G337" s="42" t="s">
        <v>9</v>
      </c>
      <c r="H337" s="40" t="str">
        <f>IF(OR(' Base Geral '!J337="D - RETURN WITHOUT CONSUMPTION",' Base Geral '!J337="CB - CONSUMED BILLABLE")," SOLICITAÇÃO DE COLETA",IF(J337="X - NOT RECEIVED","CONFIRMAR NÃO RECEBIMENTO DO CSE",IF(OR(' Base Geral '!J337="SEM DESTINAÇÃO",' Base Geral '!J337="V - LEFT ON NOTIFICATION")," DESTINAÇÃO/SOLICITAÇÃO DE COLETA",0)))</f>
        <v xml:space="preserve"> SOLICITAÇÃO DE COLETA</v>
      </c>
      <c r="I337" s="49">
        <v>44073</v>
      </c>
      <c r="J337" s="2" t="s">
        <v>13</v>
      </c>
      <c r="K337" s="2"/>
      <c r="L337" s="2" t="s">
        <v>6</v>
      </c>
      <c r="M337" s="2"/>
      <c r="N337" s="2"/>
      <c r="O337" s="2" t="s">
        <v>87</v>
      </c>
      <c r="P337" s="2" t="s">
        <v>425</v>
      </c>
      <c r="Q337" s="2">
        <v>10503722</v>
      </c>
      <c r="R337" s="15">
        <f>VLOOKUP(Tabela1[[#This Row],[Material]],'R$_ Ferramentas'!A:B,2,0)</f>
        <v>378.31</v>
      </c>
      <c r="S337" s="50" t="s">
        <v>50</v>
      </c>
      <c r="T337" s="50" t="s">
        <v>50</v>
      </c>
      <c r="U337" s="2" t="s">
        <v>898</v>
      </c>
      <c r="V337" s="2">
        <v>94567</v>
      </c>
      <c r="W337" s="49">
        <v>44064</v>
      </c>
      <c r="X337" s="40">
        <f>Tabela1[[#Headers],[01/09/2020]]-Tabela1[[#This Row],[Data NF Cliente]]</f>
        <v>11</v>
      </c>
      <c r="Y337" s="12" t="str">
        <f>_xlfn.IFS(X337&lt;=10,"1. 1 a 10 dias",X337&lt;=20,"2. 11 a 20 dias",X337&lt;=30,"3. 21 a 30 dias",X337&lt;=60,"4. 31 a 60 dias",X337&gt;60,"5.&gt; 60 dias")</f>
        <v>2. 11 a 20 dias</v>
      </c>
      <c r="Z337" s="2" t="s">
        <v>5</v>
      </c>
      <c r="AA337" s="2">
        <v>0</v>
      </c>
      <c r="AB337" s="49"/>
    </row>
    <row r="338" spans="1:28" x14ac:dyDescent="0.2">
      <c r="A338" s="42" t="s">
        <v>17</v>
      </c>
      <c r="B338" s="57" t="s">
        <v>82</v>
      </c>
      <c r="C338" s="42" t="s">
        <v>17</v>
      </c>
      <c r="D338" s="34">
        <v>466631</v>
      </c>
      <c r="E338" s="48">
        <v>508100434524</v>
      </c>
      <c r="F338" s="42" t="s">
        <v>8</v>
      </c>
      <c r="G338" s="42" t="s">
        <v>9</v>
      </c>
      <c r="H338" s="40" t="str">
        <f>IF(OR(' Base Geral '!J338="D - RETURN WITHOUT CONSUMPTION",' Base Geral '!J338="CB - CONSUMED BILLABLE")," SOLICITAÇÃO DE COLETA",IF(J338="X - NOT RECEIVED","CONFIRMAR NÃO RECEBIMENTO DO CSE",IF(OR(' Base Geral '!J338="SEM DESTINAÇÃO",' Base Geral '!J338="V - LEFT ON NOTIFICATION")," DESTINAÇÃO/SOLICITAÇÃO DE COLETA",0)))</f>
        <v xml:space="preserve"> SOLICITAÇÃO DE COLETA</v>
      </c>
      <c r="I338" s="49">
        <v>44073</v>
      </c>
      <c r="J338" s="2" t="s">
        <v>13</v>
      </c>
      <c r="K338" s="2"/>
      <c r="L338" s="2" t="s">
        <v>6</v>
      </c>
      <c r="M338" s="2"/>
      <c r="N338" s="2"/>
      <c r="O338" s="2" t="s">
        <v>87</v>
      </c>
      <c r="P338" s="2" t="s">
        <v>425</v>
      </c>
      <c r="Q338" s="2">
        <v>10503722</v>
      </c>
      <c r="R338" s="15">
        <f>VLOOKUP(Tabela1[[#This Row],[Material]],'R$_ Ferramentas'!A:B,2,0)</f>
        <v>378.31</v>
      </c>
      <c r="S338" s="50" t="s">
        <v>50</v>
      </c>
      <c r="T338" s="50" t="s">
        <v>50</v>
      </c>
      <c r="U338" s="2" t="s">
        <v>898</v>
      </c>
      <c r="V338" s="2">
        <v>94567</v>
      </c>
      <c r="W338" s="49">
        <v>44064</v>
      </c>
      <c r="X338" s="40">
        <f>Tabela1[[#Headers],[01/09/2020]]-Tabela1[[#This Row],[Data NF Cliente]]</f>
        <v>11</v>
      </c>
      <c r="Y338" s="12" t="str">
        <f>_xlfn.IFS(X338&lt;=10,"1. 1 a 10 dias",X338&lt;=20,"2. 11 a 20 dias",X338&lt;=30,"3. 21 a 30 dias",X338&lt;=60,"4. 31 a 60 dias",X338&gt;60,"5.&gt; 60 dias")</f>
        <v>2. 11 a 20 dias</v>
      </c>
      <c r="Z338" s="2" t="s">
        <v>5</v>
      </c>
      <c r="AA338" s="2">
        <v>0</v>
      </c>
      <c r="AB338" s="49"/>
    </row>
    <row r="339" spans="1:28" x14ac:dyDescent="0.2">
      <c r="A339" s="42" t="s">
        <v>17</v>
      </c>
      <c r="B339" s="57" t="s">
        <v>82</v>
      </c>
      <c r="C339" s="42" t="s">
        <v>17</v>
      </c>
      <c r="D339" s="34">
        <v>466632</v>
      </c>
      <c r="E339" s="48">
        <v>508100434524</v>
      </c>
      <c r="F339" s="42" t="s">
        <v>8</v>
      </c>
      <c r="G339" s="42" t="s">
        <v>9</v>
      </c>
      <c r="H339" s="40" t="str">
        <f>IF(OR(' Base Geral '!J339="D - RETURN WITHOUT CONSUMPTION",' Base Geral '!J339="CB - CONSUMED BILLABLE")," SOLICITAÇÃO DE COLETA",IF(J339="X - NOT RECEIVED","CONFIRMAR NÃO RECEBIMENTO DO CSE",IF(OR(' Base Geral '!J339="SEM DESTINAÇÃO",' Base Geral '!J339="V - LEFT ON NOTIFICATION")," DESTINAÇÃO/SOLICITAÇÃO DE COLETA",0)))</f>
        <v xml:space="preserve"> SOLICITAÇÃO DE COLETA</v>
      </c>
      <c r="I339" s="49">
        <v>44073</v>
      </c>
      <c r="J339" s="2" t="s">
        <v>13</v>
      </c>
      <c r="K339" s="2"/>
      <c r="L339" s="22" t="s">
        <v>6</v>
      </c>
      <c r="M339" s="2"/>
      <c r="N339" s="2"/>
      <c r="O339" s="2" t="s">
        <v>87</v>
      </c>
      <c r="P339" s="2" t="s">
        <v>425</v>
      </c>
      <c r="Q339" s="2" t="s">
        <v>430</v>
      </c>
      <c r="R339" s="15">
        <f>VLOOKUP(Tabela1[[#This Row],[Material]],'R$_ Ferramentas'!A:B,2,0)</f>
        <v>2350</v>
      </c>
      <c r="S339" s="50" t="s">
        <v>50</v>
      </c>
      <c r="T339" s="50" t="s">
        <v>50</v>
      </c>
      <c r="U339" s="2" t="s">
        <v>511</v>
      </c>
      <c r="V339" s="2">
        <v>94567</v>
      </c>
      <c r="W339" s="49">
        <v>44064</v>
      </c>
      <c r="X339" s="40">
        <f>Tabela1[[#Headers],[01/09/2020]]-Tabela1[[#This Row],[Data NF Cliente]]</f>
        <v>11</v>
      </c>
      <c r="Y339" s="12" t="str">
        <f>_xlfn.IFS(X339&lt;=10,"1. 1 a 10 dias",X339&lt;=20,"2. 11 a 20 dias",X339&lt;=30,"3. 21 a 30 dias",X339&lt;=60,"4. 31 a 60 dias",X339&gt;60,"5.&gt; 60 dias")</f>
        <v>2. 11 a 20 dias</v>
      </c>
      <c r="Z339" s="2" t="s">
        <v>5</v>
      </c>
      <c r="AA339" s="2">
        <v>0</v>
      </c>
      <c r="AB339" s="49"/>
    </row>
    <row r="340" spans="1:28" x14ac:dyDescent="0.2">
      <c r="A340" s="42" t="s">
        <v>17</v>
      </c>
      <c r="B340" s="57" t="s">
        <v>82</v>
      </c>
      <c r="C340" s="42" t="s">
        <v>17</v>
      </c>
      <c r="D340" s="34">
        <v>466633</v>
      </c>
      <c r="E340" s="48">
        <v>508100434524</v>
      </c>
      <c r="F340" s="42" t="s">
        <v>8</v>
      </c>
      <c r="G340" s="42" t="s">
        <v>9</v>
      </c>
      <c r="H340" s="40" t="str">
        <f>IF(OR(' Base Geral '!J340="D - RETURN WITHOUT CONSUMPTION",' Base Geral '!J340="CB - CONSUMED BILLABLE")," SOLICITAÇÃO DE COLETA",IF(J340="X - NOT RECEIVED","CONFIRMAR NÃO RECEBIMENTO DO CSE",IF(OR(' Base Geral '!J340="SEM DESTINAÇÃO",' Base Geral '!J340="V - LEFT ON NOTIFICATION")," DESTINAÇÃO/SOLICITAÇÃO DE COLETA",0)))</f>
        <v xml:space="preserve"> SOLICITAÇÃO DE COLETA</v>
      </c>
      <c r="I340" s="49">
        <v>44073</v>
      </c>
      <c r="J340" s="2" t="s">
        <v>13</v>
      </c>
      <c r="K340" s="2"/>
      <c r="L340" s="2" t="s">
        <v>6</v>
      </c>
      <c r="M340" s="2"/>
      <c r="N340" s="2"/>
      <c r="O340" s="2" t="s">
        <v>87</v>
      </c>
      <c r="P340" s="2" t="s">
        <v>425</v>
      </c>
      <c r="Q340" s="2">
        <v>10245966</v>
      </c>
      <c r="R340" s="15">
        <f>VLOOKUP(Tabela1[[#This Row],[Material]],'R$_ Ferramentas'!A:B,2,0)</f>
        <v>8849.57</v>
      </c>
      <c r="S340" s="15" t="str">
        <f>VLOOKUP(Tabela1[[#This Row],[Material]],'R$_ Ferramentas'!E:F,2,0)</f>
        <v>SIM</v>
      </c>
      <c r="T340" s="50" t="s">
        <v>50</v>
      </c>
      <c r="U340" s="2" t="s">
        <v>512</v>
      </c>
      <c r="V340" s="2">
        <v>94567</v>
      </c>
      <c r="W340" s="49">
        <v>44064</v>
      </c>
      <c r="X340" s="40">
        <f>Tabela1[[#Headers],[01/09/2020]]-Tabela1[[#This Row],[Data NF Cliente]]</f>
        <v>11</v>
      </c>
      <c r="Y340" s="12" t="str">
        <f>_xlfn.IFS(X340&lt;=10,"1. 1 a 10 dias",X340&lt;=20,"2. 11 a 20 dias",X340&lt;=30,"3. 21 a 30 dias",X340&lt;=60,"4. 31 a 60 dias",X340&gt;60,"5.&gt; 60 dias")</f>
        <v>2. 11 a 20 dias</v>
      </c>
      <c r="Z340" s="2" t="s">
        <v>5</v>
      </c>
      <c r="AA340" s="2">
        <v>0</v>
      </c>
      <c r="AB340" s="49"/>
    </row>
    <row r="341" spans="1:28" x14ac:dyDescent="0.2">
      <c r="A341" s="42" t="s">
        <v>0</v>
      </c>
      <c r="B341" s="57" t="s">
        <v>82</v>
      </c>
      <c r="C341" s="42" t="s">
        <v>0</v>
      </c>
      <c r="D341" s="34">
        <v>466645</v>
      </c>
      <c r="E341" s="48">
        <v>508100571950</v>
      </c>
      <c r="F341" s="42" t="s">
        <v>1</v>
      </c>
      <c r="G341" s="42" t="s">
        <v>2</v>
      </c>
      <c r="H341" s="40" t="str">
        <f>IF(OR(' Base Geral '!J341="D - RETURN WITHOUT CONSUMPTION",' Base Geral '!J341="CB - CONSUMED BILLABLE")," SOLICITAÇÃO DE COLETA",IF(J341="X - NOT RECEIVED","CONFIRMAR NÃO RECEBIMENTO DO CSE",IF(OR(' Base Geral '!J341="SEM DESTINAÇÃO",' Base Geral '!J341="V - LEFT ON NOTIFICATION")," DESTINAÇÃO/SOLICITAÇÃO DE COLETA",0)))</f>
        <v xml:space="preserve"> SOLICITAÇÃO DE COLETA</v>
      </c>
      <c r="I341" s="49">
        <v>44071</v>
      </c>
      <c r="J341" s="2" t="s">
        <v>13</v>
      </c>
      <c r="K341" s="2" t="s">
        <v>50</v>
      </c>
      <c r="L341" s="2" t="s">
        <v>6</v>
      </c>
      <c r="M341" s="2"/>
      <c r="N341" s="2" t="s">
        <v>4</v>
      </c>
      <c r="O341" s="2" t="s">
        <v>470</v>
      </c>
      <c r="P341" s="2" t="s">
        <v>98</v>
      </c>
      <c r="Q341" s="2">
        <v>7566974</v>
      </c>
      <c r="R341" s="15">
        <f>VLOOKUP(Tabela1[[#This Row],[Material]],'R$_ Ferramentas'!A:B,2,0)</f>
        <v>2044.79</v>
      </c>
      <c r="S341" s="50" t="s">
        <v>50</v>
      </c>
      <c r="T341" s="50" t="s">
        <v>50</v>
      </c>
      <c r="U341" s="2" t="s">
        <v>899</v>
      </c>
      <c r="V341" s="2">
        <v>200059</v>
      </c>
      <c r="W341" s="49">
        <v>44064</v>
      </c>
      <c r="X341" s="40">
        <f>Tabela1[[#Headers],[01/09/2020]]-Tabela1[[#This Row],[Data NF Cliente]]</f>
        <v>11</v>
      </c>
      <c r="Y341" s="12" t="str">
        <f>_xlfn.IFS(X341&lt;=10,"1. 1 a 10 dias",X341&lt;=20,"2. 11 a 20 dias",X341&lt;=30,"3. 21 a 30 dias",X341&lt;=60,"4. 31 a 60 dias",X341&gt;60,"5.&gt; 60 dias")</f>
        <v>2. 11 a 20 dias</v>
      </c>
      <c r="Z341" s="2" t="s">
        <v>53</v>
      </c>
      <c r="AA341" s="2">
        <v>0</v>
      </c>
      <c r="AB341" s="49"/>
    </row>
    <row r="342" spans="1:28" x14ac:dyDescent="0.2">
      <c r="A342" s="58" t="s">
        <v>59</v>
      </c>
      <c r="B342" s="57" t="s">
        <v>81</v>
      </c>
      <c r="C342" s="42" t="s">
        <v>17</v>
      </c>
      <c r="D342" s="34">
        <v>466647</v>
      </c>
      <c r="E342" s="48">
        <v>508100572136</v>
      </c>
      <c r="F342" s="42" t="s">
        <v>1</v>
      </c>
      <c r="G342" s="42" t="s">
        <v>2</v>
      </c>
      <c r="H342" s="40" t="str">
        <f>IF(OR(' Base Geral '!J342="D - RETURN WITHOUT CONSUMPTION",' Base Geral '!J342="CB - CONSUMED BILLABLE")," SOLICITAÇÃO DE COLETA",IF(J342="X - NOT RECEIVED","CONFIRMAR NÃO RECEBIMENTO DO CSE",IF(OR(' Base Geral '!J342="SEM DESTINAÇÃO",' Base Geral '!J342="V - LEFT ON NOTIFICATION")," DESTINAÇÃO/SOLICITAÇÃO DE COLETA",0)))</f>
        <v xml:space="preserve"> SOLICITAÇÃO DE COLETA</v>
      </c>
      <c r="I342" s="49">
        <v>44067</v>
      </c>
      <c r="J342" s="2" t="s">
        <v>12</v>
      </c>
      <c r="K342" s="2" t="s">
        <v>10</v>
      </c>
      <c r="L342" s="2" t="s">
        <v>3</v>
      </c>
      <c r="M342" s="2"/>
      <c r="N342" s="2" t="s">
        <v>4</v>
      </c>
      <c r="O342" s="2" t="s">
        <v>469</v>
      </c>
      <c r="P342" s="2" t="s">
        <v>456</v>
      </c>
      <c r="Q342" s="2">
        <v>10455759</v>
      </c>
      <c r="R342" s="15">
        <f>VLOOKUP(Tabela1[[#This Row],[Material]],'R$_ Ferramentas'!A:B,2,0)</f>
        <v>3578.99</v>
      </c>
      <c r="S342" s="50" t="s">
        <v>50</v>
      </c>
      <c r="T342" s="50" t="s">
        <v>85</v>
      </c>
      <c r="U342" s="2">
        <v>10455759</v>
      </c>
      <c r="V342" s="2">
        <v>200057</v>
      </c>
      <c r="W342" s="49">
        <v>44064</v>
      </c>
      <c r="X342" s="40">
        <f>Tabela1[[#Headers],[01/09/2020]]-Tabela1[[#This Row],[Data NF Cliente]]</f>
        <v>11</v>
      </c>
      <c r="Y342" s="12" t="str">
        <f>_xlfn.IFS(X342&lt;=10,"1. 1 a 10 dias",X342&lt;=20,"2. 11 a 20 dias",X342&lt;=30,"3. 21 a 30 dias",X342&lt;=60,"4. 31 a 60 dias",X342&gt;60,"5.&gt; 60 dias")</f>
        <v>2. 11 a 20 dias</v>
      </c>
      <c r="Z342" s="2" t="s">
        <v>53</v>
      </c>
      <c r="AA342" s="2">
        <v>132426</v>
      </c>
      <c r="AB342" s="49">
        <v>44068</v>
      </c>
    </row>
    <row r="343" spans="1:28" x14ac:dyDescent="0.2">
      <c r="A343" s="58" t="s">
        <v>60</v>
      </c>
      <c r="B343" s="57" t="s">
        <v>81</v>
      </c>
      <c r="C343" s="42" t="s">
        <v>7</v>
      </c>
      <c r="D343" s="34">
        <v>466669</v>
      </c>
      <c r="E343" s="48">
        <v>508100572122</v>
      </c>
      <c r="F343" s="42" t="s">
        <v>1</v>
      </c>
      <c r="G343" s="42" t="s">
        <v>2</v>
      </c>
      <c r="H343" s="40" t="str">
        <f>IF(OR(' Base Geral '!J343="D - RETURN WITHOUT CONSUMPTION",' Base Geral '!J343="CB - CONSUMED BILLABLE")," SOLICITAÇÃO DE COLETA",IF(J343="X - NOT RECEIVED","CONFIRMAR NÃO RECEBIMENTO DO CSE",IF(OR(' Base Geral '!J343="SEM DESTINAÇÃO",' Base Geral '!J343="V - LEFT ON NOTIFICATION")," DESTINAÇÃO/SOLICITAÇÃO DE COLETA",0)))</f>
        <v xml:space="preserve"> DESTINAÇÃO/SOLICITAÇÃO DE COLETA</v>
      </c>
      <c r="I343" s="49"/>
      <c r="J343" s="2" t="s">
        <v>56</v>
      </c>
      <c r="K343" s="2" t="s">
        <v>50</v>
      </c>
      <c r="L343" s="2" t="s">
        <v>6</v>
      </c>
      <c r="M343" s="2"/>
      <c r="N343" s="2" t="s">
        <v>4</v>
      </c>
      <c r="O343" s="2" t="s">
        <v>471</v>
      </c>
      <c r="P343" s="2" t="s">
        <v>310</v>
      </c>
      <c r="Q343" s="2">
        <v>10311297</v>
      </c>
      <c r="R343" s="15">
        <f>VLOOKUP(Tabela1[[#This Row],[Material]],'R$_ Ferramentas'!A:B,2,0)</f>
        <v>199.72</v>
      </c>
      <c r="S343" s="50" t="s">
        <v>50</v>
      </c>
      <c r="T343" s="50" t="s">
        <v>50</v>
      </c>
      <c r="U343" s="2" t="s">
        <v>757</v>
      </c>
      <c r="V343" s="2">
        <v>200078</v>
      </c>
      <c r="W343" s="49">
        <v>44064</v>
      </c>
      <c r="X343" s="40">
        <f>Tabela1[[#Headers],[01/09/2020]]-Tabela1[[#This Row],[Data NF Cliente]]</f>
        <v>11</v>
      </c>
      <c r="Y343" s="12" t="str">
        <f>_xlfn.IFS(X343&lt;=10,"1. 1 a 10 dias",X343&lt;=20,"2. 11 a 20 dias",X343&lt;=30,"3. 21 a 30 dias",X343&lt;=60,"4. 31 a 60 dias",X343&gt;60,"5.&gt; 60 dias")</f>
        <v>2. 11 a 20 dias</v>
      </c>
      <c r="Z343" s="2" t="s">
        <v>53</v>
      </c>
      <c r="AA343" s="2">
        <v>0</v>
      </c>
      <c r="AB343" s="49"/>
    </row>
    <row r="344" spans="1:28" x14ac:dyDescent="0.2">
      <c r="A344" s="42" t="s">
        <v>0</v>
      </c>
      <c r="B344" s="57" t="s">
        <v>81</v>
      </c>
      <c r="C344" s="42" t="s">
        <v>0</v>
      </c>
      <c r="D344" s="34">
        <v>466674</v>
      </c>
      <c r="E344" s="48">
        <v>508100572105</v>
      </c>
      <c r="F344" s="42" t="s">
        <v>1</v>
      </c>
      <c r="G344" s="42" t="s">
        <v>2</v>
      </c>
      <c r="H344" s="40" t="str">
        <f>IF(OR(' Base Geral '!J344="D - RETURN WITHOUT CONSUMPTION",' Base Geral '!J344="CB - CONSUMED BILLABLE")," SOLICITAÇÃO DE COLETA",IF(J344="X - NOT RECEIVED","CONFIRMAR NÃO RECEBIMENTO DO CSE",IF(OR(' Base Geral '!J344="SEM DESTINAÇÃO",' Base Geral '!J344="V - LEFT ON NOTIFICATION")," DESTINAÇÃO/SOLICITAÇÃO DE COLETA",0)))</f>
        <v xml:space="preserve"> SOLICITAÇÃO DE COLETA</v>
      </c>
      <c r="I344" s="49">
        <v>44068</v>
      </c>
      <c r="J344" s="2" t="s">
        <v>12</v>
      </c>
      <c r="K344" s="2" t="s">
        <v>10</v>
      </c>
      <c r="L344" s="2" t="s">
        <v>3</v>
      </c>
      <c r="M344" s="2"/>
      <c r="N344" s="2" t="s">
        <v>4</v>
      </c>
      <c r="O344" s="2" t="s">
        <v>474</v>
      </c>
      <c r="P344" s="2" t="s">
        <v>230</v>
      </c>
      <c r="Q344" s="2">
        <v>10285322</v>
      </c>
      <c r="R344" s="15">
        <f>VLOOKUP(Tabela1[[#This Row],[Material]],'R$_ Ferramentas'!A:B,2,0)</f>
        <v>19039.75</v>
      </c>
      <c r="S344" s="50" t="s">
        <v>50</v>
      </c>
      <c r="T344" s="50" t="s">
        <v>85</v>
      </c>
      <c r="U344" s="2" t="s">
        <v>900</v>
      </c>
      <c r="V344" s="2">
        <v>200104</v>
      </c>
      <c r="W344" s="49">
        <v>44064</v>
      </c>
      <c r="X344" s="40">
        <f>Tabela1[[#Headers],[01/09/2020]]-Tabela1[[#This Row],[Data NF Cliente]]</f>
        <v>11</v>
      </c>
      <c r="Y344" s="12" t="str">
        <f>_xlfn.IFS(X344&lt;=10,"1. 1 a 10 dias",X344&lt;=20,"2. 11 a 20 dias",X344&lt;=30,"3. 21 a 30 dias",X344&lt;=60,"4. 31 a 60 dias",X344&gt;60,"5.&gt; 60 dias")</f>
        <v>2. 11 a 20 dias</v>
      </c>
      <c r="Z344" s="2" t="s">
        <v>53</v>
      </c>
      <c r="AA344" s="2">
        <v>132489</v>
      </c>
      <c r="AB344" s="49">
        <v>44068</v>
      </c>
    </row>
    <row r="345" spans="1:28" x14ac:dyDescent="0.2">
      <c r="A345" s="42" t="s">
        <v>11</v>
      </c>
      <c r="B345" s="57" t="s">
        <v>82</v>
      </c>
      <c r="C345" s="42" t="s">
        <v>11</v>
      </c>
      <c r="D345" s="34">
        <v>466701</v>
      </c>
      <c r="E345" s="48">
        <v>508100567705</v>
      </c>
      <c r="F345" s="42" t="s">
        <v>1</v>
      </c>
      <c r="G345" s="42" t="s">
        <v>2</v>
      </c>
      <c r="H345" s="40" t="str">
        <f>IF(OR(' Base Geral '!J345="D - RETURN WITHOUT CONSUMPTION",' Base Geral '!J345="CB - CONSUMED BILLABLE")," SOLICITAÇÃO DE COLETA",IF(J345="X - NOT RECEIVED","CONFIRMAR NÃO RECEBIMENTO DO CSE",IF(OR(' Base Geral '!J345="SEM DESTINAÇÃO",' Base Geral '!J345="V - LEFT ON NOTIFICATION")," DESTINAÇÃO/SOLICITAÇÃO DE COLETA",0)))</f>
        <v xml:space="preserve"> DESTINAÇÃO/SOLICITAÇÃO DE COLETA</v>
      </c>
      <c r="I345" s="49">
        <v>44070</v>
      </c>
      <c r="J345" s="2" t="s">
        <v>55</v>
      </c>
      <c r="K345" s="2" t="s">
        <v>10</v>
      </c>
      <c r="L345" s="2" t="s">
        <v>3</v>
      </c>
      <c r="M345" s="2"/>
      <c r="N345" s="2" t="s">
        <v>4</v>
      </c>
      <c r="O345" s="2" t="s">
        <v>323</v>
      </c>
      <c r="P345" s="2" t="s">
        <v>194</v>
      </c>
      <c r="Q345" s="2">
        <v>10432917</v>
      </c>
      <c r="R345" s="15">
        <f>VLOOKUP(Tabela1[[#This Row],[Material]],'R$_ Ferramentas'!A:B,2,0)</f>
        <v>5027.72</v>
      </c>
      <c r="S345" s="50" t="s">
        <v>50</v>
      </c>
      <c r="T345" s="50" t="s">
        <v>85</v>
      </c>
      <c r="U345" s="2" t="s">
        <v>762</v>
      </c>
      <c r="V345" s="2">
        <v>200074</v>
      </c>
      <c r="W345" s="49">
        <v>44064</v>
      </c>
      <c r="X345" s="40">
        <f>Tabela1[[#Headers],[01/09/2020]]-Tabela1[[#This Row],[Data NF Cliente]]</f>
        <v>11</v>
      </c>
      <c r="Y345" s="12" t="str">
        <f>_xlfn.IFS(X345&lt;=10,"1. 1 a 10 dias",X345&lt;=20,"2. 11 a 20 dias",X345&lt;=30,"3. 21 a 30 dias",X345&lt;=60,"4. 31 a 60 dias",X345&gt;60,"5.&gt; 60 dias")</f>
        <v>2. 11 a 20 dias</v>
      </c>
      <c r="Z345" s="2" t="s">
        <v>623</v>
      </c>
      <c r="AA345" s="2">
        <v>0</v>
      </c>
      <c r="AB345" s="49"/>
    </row>
    <row r="346" spans="1:28" x14ac:dyDescent="0.2">
      <c r="A346" s="42" t="s">
        <v>7</v>
      </c>
      <c r="B346" s="57" t="s">
        <v>81</v>
      </c>
      <c r="C346" s="42" t="s">
        <v>7</v>
      </c>
      <c r="D346" s="34">
        <v>466709</v>
      </c>
      <c r="E346" s="48">
        <v>508100572179</v>
      </c>
      <c r="F346" s="42" t="s">
        <v>1</v>
      </c>
      <c r="G346" s="42" t="s">
        <v>2</v>
      </c>
      <c r="H346" s="40" t="str">
        <f>IF(OR(' Base Geral '!J346="D - RETURN WITHOUT CONSUMPTION",' Base Geral '!J346="CB - CONSUMED BILLABLE")," SOLICITAÇÃO DE COLETA",IF(J346="X - NOT RECEIVED","CONFIRMAR NÃO RECEBIMENTO DO CSE",IF(OR(' Base Geral '!J346="SEM DESTINAÇÃO",' Base Geral '!J346="V - LEFT ON NOTIFICATION")," DESTINAÇÃO/SOLICITAÇÃO DE COLETA",0)))</f>
        <v xml:space="preserve"> DESTINAÇÃO/SOLICITAÇÃO DE COLETA</v>
      </c>
      <c r="I346" s="49"/>
      <c r="J346" s="2" t="s">
        <v>56</v>
      </c>
      <c r="K346" s="2"/>
      <c r="L346" s="2" t="s">
        <v>6</v>
      </c>
      <c r="M346" s="2"/>
      <c r="N346" s="2" t="s">
        <v>4</v>
      </c>
      <c r="O346" s="2" t="s">
        <v>278</v>
      </c>
      <c r="P346" s="2" t="s">
        <v>158</v>
      </c>
      <c r="Q346" s="2">
        <v>10315976</v>
      </c>
      <c r="R346" s="15">
        <f>VLOOKUP(Tabela1[[#This Row],[Material]],'R$_ Ferramentas'!A:B,2,0)</f>
        <v>83.82</v>
      </c>
      <c r="S346" s="50" t="s">
        <v>50</v>
      </c>
      <c r="T346" s="50" t="s">
        <v>50</v>
      </c>
      <c r="U346" s="2" t="s">
        <v>293</v>
      </c>
      <c r="V346" s="2">
        <v>200079</v>
      </c>
      <c r="W346" s="49">
        <v>44064</v>
      </c>
      <c r="X346" s="40">
        <f>Tabela1[[#Headers],[01/09/2020]]-Tabela1[[#This Row],[Data NF Cliente]]</f>
        <v>11</v>
      </c>
      <c r="Y346" s="12" t="str">
        <f>_xlfn.IFS(X346&lt;=10,"1. 1 a 10 dias",X346&lt;=20,"2. 11 a 20 dias",X346&lt;=30,"3. 21 a 30 dias",X346&lt;=60,"4. 31 a 60 dias",X346&gt;60,"5.&gt; 60 dias")</f>
        <v>2. 11 a 20 dias</v>
      </c>
      <c r="Z346" s="2" t="s">
        <v>53</v>
      </c>
      <c r="AA346" s="2">
        <v>0</v>
      </c>
      <c r="AB346" s="49"/>
    </row>
    <row r="347" spans="1:28" x14ac:dyDescent="0.2">
      <c r="A347" s="42" t="s">
        <v>7</v>
      </c>
      <c r="B347" s="57" t="s">
        <v>81</v>
      </c>
      <c r="C347" s="42" t="s">
        <v>7</v>
      </c>
      <c r="D347" s="34">
        <v>466710</v>
      </c>
      <c r="E347" s="48">
        <v>508100572179</v>
      </c>
      <c r="F347" s="42" t="s">
        <v>1</v>
      </c>
      <c r="G347" s="42" t="s">
        <v>2</v>
      </c>
      <c r="H347" s="40" t="str">
        <f>IF(OR(' Base Geral '!J347="D - RETURN WITHOUT CONSUMPTION",' Base Geral '!J347="CB - CONSUMED BILLABLE")," SOLICITAÇÃO DE COLETA",IF(J347="X - NOT RECEIVED","CONFIRMAR NÃO RECEBIMENTO DO CSE",IF(OR(' Base Geral '!J347="SEM DESTINAÇÃO",' Base Geral '!J347="V - LEFT ON NOTIFICATION")," DESTINAÇÃO/SOLICITAÇÃO DE COLETA",0)))</f>
        <v xml:space="preserve"> DESTINAÇÃO/SOLICITAÇÃO DE COLETA</v>
      </c>
      <c r="I347" s="49"/>
      <c r="J347" s="2" t="s">
        <v>56</v>
      </c>
      <c r="K347" s="2"/>
      <c r="L347" s="2" t="s">
        <v>6</v>
      </c>
      <c r="M347" s="2"/>
      <c r="N347" s="2" t="s">
        <v>4</v>
      </c>
      <c r="O347" s="2" t="s">
        <v>278</v>
      </c>
      <c r="P347" s="2" t="s">
        <v>158</v>
      </c>
      <c r="Q347" s="2">
        <v>10315976</v>
      </c>
      <c r="R347" s="15">
        <f>VLOOKUP(Tabela1[[#This Row],[Material]],'R$_ Ferramentas'!A:B,2,0)</f>
        <v>83.82</v>
      </c>
      <c r="S347" s="50" t="s">
        <v>50</v>
      </c>
      <c r="T347" s="50" t="s">
        <v>50</v>
      </c>
      <c r="U347" s="2" t="s">
        <v>293</v>
      </c>
      <c r="V347" s="2">
        <v>200079</v>
      </c>
      <c r="W347" s="49">
        <v>44064</v>
      </c>
      <c r="X347" s="40">
        <f>Tabela1[[#Headers],[01/09/2020]]-Tabela1[[#This Row],[Data NF Cliente]]</f>
        <v>11</v>
      </c>
      <c r="Y347" s="12" t="str">
        <f>_xlfn.IFS(X347&lt;=10,"1. 1 a 10 dias",X347&lt;=20,"2. 11 a 20 dias",X347&lt;=30,"3. 21 a 30 dias",X347&lt;=60,"4. 31 a 60 dias",X347&gt;60,"5.&gt; 60 dias")</f>
        <v>2. 11 a 20 dias</v>
      </c>
      <c r="Z347" s="2" t="s">
        <v>53</v>
      </c>
      <c r="AA347" s="2">
        <v>0</v>
      </c>
      <c r="AB347" s="49"/>
    </row>
    <row r="348" spans="1:28" x14ac:dyDescent="0.2">
      <c r="A348" s="42" t="s">
        <v>7</v>
      </c>
      <c r="B348" s="57" t="s">
        <v>81</v>
      </c>
      <c r="C348" s="42" t="s">
        <v>7</v>
      </c>
      <c r="D348" s="34">
        <v>466711</v>
      </c>
      <c r="E348" s="48">
        <v>508100572179</v>
      </c>
      <c r="F348" s="42" t="s">
        <v>1</v>
      </c>
      <c r="G348" s="42" t="s">
        <v>2</v>
      </c>
      <c r="H348" s="40" t="str">
        <f>IF(OR(' Base Geral '!J348="D - RETURN WITHOUT CONSUMPTION",' Base Geral '!J348="CB - CONSUMED BILLABLE")," SOLICITAÇÃO DE COLETA",IF(J348="X - NOT RECEIVED","CONFIRMAR NÃO RECEBIMENTO DO CSE",IF(OR(' Base Geral '!J348="SEM DESTINAÇÃO",' Base Geral '!J348="V - LEFT ON NOTIFICATION")," DESTINAÇÃO/SOLICITAÇÃO DE COLETA",0)))</f>
        <v xml:space="preserve"> DESTINAÇÃO/SOLICITAÇÃO DE COLETA</v>
      </c>
      <c r="I348" s="49"/>
      <c r="J348" s="2" t="s">
        <v>56</v>
      </c>
      <c r="K348" s="2"/>
      <c r="L348" s="2" t="s">
        <v>6</v>
      </c>
      <c r="M348" s="2"/>
      <c r="N348" s="2" t="s">
        <v>4</v>
      </c>
      <c r="O348" s="2" t="s">
        <v>278</v>
      </c>
      <c r="P348" s="2" t="s">
        <v>158</v>
      </c>
      <c r="Q348" s="2">
        <v>10315976</v>
      </c>
      <c r="R348" s="15">
        <f>VLOOKUP(Tabela1[[#This Row],[Material]],'R$_ Ferramentas'!A:B,2,0)</f>
        <v>83.82</v>
      </c>
      <c r="S348" s="50" t="s">
        <v>50</v>
      </c>
      <c r="T348" s="50" t="s">
        <v>50</v>
      </c>
      <c r="U348" s="2" t="s">
        <v>293</v>
      </c>
      <c r="V348" s="2">
        <v>200079</v>
      </c>
      <c r="W348" s="49">
        <v>44064</v>
      </c>
      <c r="X348" s="40">
        <f>Tabela1[[#Headers],[01/09/2020]]-Tabela1[[#This Row],[Data NF Cliente]]</f>
        <v>11</v>
      </c>
      <c r="Y348" s="12" t="str">
        <f>_xlfn.IFS(X348&lt;=10,"1. 1 a 10 dias",X348&lt;=20,"2. 11 a 20 dias",X348&lt;=30,"3. 21 a 30 dias",X348&lt;=60,"4. 31 a 60 dias",X348&gt;60,"5.&gt; 60 dias")</f>
        <v>2. 11 a 20 dias</v>
      </c>
      <c r="Z348" s="2" t="s">
        <v>53</v>
      </c>
      <c r="AA348" s="2">
        <v>0</v>
      </c>
      <c r="AB348" s="49"/>
    </row>
    <row r="349" spans="1:28" x14ac:dyDescent="0.2">
      <c r="A349" s="42" t="s">
        <v>7</v>
      </c>
      <c r="B349" s="57" t="s">
        <v>82</v>
      </c>
      <c r="C349" s="42" t="s">
        <v>7</v>
      </c>
      <c r="D349" s="34">
        <v>441268</v>
      </c>
      <c r="E349" s="48">
        <v>508100538159</v>
      </c>
      <c r="F349" s="42" t="s">
        <v>1</v>
      </c>
      <c r="G349" s="42" t="s">
        <v>2</v>
      </c>
      <c r="H349" s="40" t="str">
        <f>IF(OR(' Base Geral '!J349="D - RETURN WITHOUT CONSUMPTION",' Base Geral '!J349="CB - CONSUMED BILLABLE")," SOLICITAÇÃO DE COLETA",IF(J349="X - NOT RECEIVED","CONFIRMAR NÃO RECEBIMENTO DO CSE",IF(OR(' Base Geral '!J349="SEM DESTINAÇÃO",' Base Geral '!J349="V - LEFT ON NOTIFICATION")," DESTINAÇÃO/SOLICITAÇÃO DE COLETA",0)))</f>
        <v xml:space="preserve"> DESTINAÇÃO/SOLICITAÇÃO DE COLETA</v>
      </c>
      <c r="I349" s="49"/>
      <c r="J349" s="2" t="s">
        <v>56</v>
      </c>
      <c r="K349" s="2" t="s">
        <v>10</v>
      </c>
      <c r="L349" s="2" t="s">
        <v>3</v>
      </c>
      <c r="M349" s="2"/>
      <c r="N349" s="2" t="s">
        <v>4</v>
      </c>
      <c r="O349" s="2" t="s">
        <v>476</v>
      </c>
      <c r="P349" s="2" t="s">
        <v>279</v>
      </c>
      <c r="Q349" s="2">
        <v>7688034</v>
      </c>
      <c r="R349" s="15">
        <f>VLOOKUP(Tabela1[[#This Row],[Material]],'R$_ Ferramentas'!A:B,2,0)</f>
        <v>8418.99</v>
      </c>
      <c r="S349" s="50" t="s">
        <v>50</v>
      </c>
      <c r="T349" s="50" t="s">
        <v>85</v>
      </c>
      <c r="U349" s="2" t="s">
        <v>582</v>
      </c>
      <c r="V349" s="2">
        <v>200193</v>
      </c>
      <c r="W349" s="49">
        <v>44067</v>
      </c>
      <c r="X349" s="40">
        <f>Tabela1[[#Headers],[01/09/2020]]-Tabela1[[#This Row],[Data NF Cliente]]</f>
        <v>8</v>
      </c>
      <c r="Y349" s="12" t="str">
        <f>_xlfn.IFS(X349&lt;=10,"1. 1 a 10 dias",X349&lt;=20,"2. 11 a 20 dias",X349&lt;=30,"3. 21 a 30 dias",X349&lt;=60,"4. 31 a 60 dias",X349&gt;60,"5.&gt; 60 dias")</f>
        <v>1. 1 a 10 dias</v>
      </c>
      <c r="Z349" s="2" t="s">
        <v>625</v>
      </c>
      <c r="AA349" s="2">
        <v>0</v>
      </c>
      <c r="AB349" s="49"/>
    </row>
    <row r="350" spans="1:28" x14ac:dyDescent="0.2">
      <c r="A350" s="42" t="s">
        <v>7</v>
      </c>
      <c r="B350" s="57" t="s">
        <v>82</v>
      </c>
      <c r="C350" s="42" t="s">
        <v>7</v>
      </c>
      <c r="D350" s="34">
        <v>441269</v>
      </c>
      <c r="E350" s="48">
        <v>508100538159</v>
      </c>
      <c r="F350" s="42" t="s">
        <v>1</v>
      </c>
      <c r="G350" s="42" t="s">
        <v>2</v>
      </c>
      <c r="H350" s="40" t="str">
        <f>IF(OR(' Base Geral '!J350="D - RETURN WITHOUT CONSUMPTION",' Base Geral '!J350="CB - CONSUMED BILLABLE")," SOLICITAÇÃO DE COLETA",IF(J350="X - NOT RECEIVED","CONFIRMAR NÃO RECEBIMENTO DO CSE",IF(OR(' Base Geral '!J350="SEM DESTINAÇÃO",' Base Geral '!J350="V - LEFT ON NOTIFICATION")," DESTINAÇÃO/SOLICITAÇÃO DE COLETA",0)))</f>
        <v xml:space="preserve"> DESTINAÇÃO/SOLICITAÇÃO DE COLETA</v>
      </c>
      <c r="I350" s="49"/>
      <c r="J350" s="2" t="s">
        <v>56</v>
      </c>
      <c r="K350" s="2"/>
      <c r="L350" s="2" t="s">
        <v>3</v>
      </c>
      <c r="M350" s="2"/>
      <c r="N350" s="2" t="s">
        <v>4</v>
      </c>
      <c r="O350" s="2" t="s">
        <v>476</v>
      </c>
      <c r="P350" s="2" t="s">
        <v>279</v>
      </c>
      <c r="Q350" s="2">
        <v>7688034</v>
      </c>
      <c r="R350" s="15">
        <f>VLOOKUP(Tabela1[[#This Row],[Material]],'R$_ Ferramentas'!A:B,2,0)</f>
        <v>8418.99</v>
      </c>
      <c r="S350" s="50" t="s">
        <v>50</v>
      </c>
      <c r="T350" s="50" t="s">
        <v>85</v>
      </c>
      <c r="U350" s="2" t="s">
        <v>582</v>
      </c>
      <c r="V350" s="2">
        <v>200193</v>
      </c>
      <c r="W350" s="49">
        <v>44067</v>
      </c>
      <c r="X350" s="40">
        <f>Tabela1[[#Headers],[01/09/2020]]-Tabela1[[#This Row],[Data NF Cliente]]</f>
        <v>8</v>
      </c>
      <c r="Y350" s="12" t="str">
        <f>_xlfn.IFS(X350&lt;=10,"1. 1 a 10 dias",X350&lt;=20,"2. 11 a 20 dias",X350&lt;=30,"3. 21 a 30 dias",X350&lt;=60,"4. 31 a 60 dias",X350&gt;60,"5.&gt; 60 dias")</f>
        <v>1. 1 a 10 dias</v>
      </c>
      <c r="Z350" s="2" t="s">
        <v>626</v>
      </c>
      <c r="AA350" s="2">
        <v>0</v>
      </c>
      <c r="AB350" s="49"/>
    </row>
    <row r="351" spans="1:28" x14ac:dyDescent="0.2">
      <c r="A351" s="42" t="s">
        <v>14</v>
      </c>
      <c r="B351" s="57" t="s">
        <v>81</v>
      </c>
      <c r="C351" s="42" t="s">
        <v>14</v>
      </c>
      <c r="D351" s="34">
        <v>455036</v>
      </c>
      <c r="E351" s="48">
        <v>508200132966</v>
      </c>
      <c r="F351" s="42" t="s">
        <v>1</v>
      </c>
      <c r="G351" s="42" t="s">
        <v>2</v>
      </c>
      <c r="H351" s="40" t="str">
        <f>IF(OR(' Base Geral '!J351="D - RETURN WITHOUT CONSUMPTION",' Base Geral '!J351="CB - CONSUMED BILLABLE")," SOLICITAÇÃO DE COLETA",IF(J351="X - NOT RECEIVED","CONFIRMAR NÃO RECEBIMENTO DO CSE",IF(OR(' Base Geral '!J351="SEM DESTINAÇÃO",' Base Geral '!J351="V - LEFT ON NOTIFICATION")," DESTINAÇÃO/SOLICITAÇÃO DE COLETA",0)))</f>
        <v xml:space="preserve"> DESTINAÇÃO/SOLICITAÇÃO DE COLETA</v>
      </c>
      <c r="I351" s="49"/>
      <c r="J351" s="2" t="s">
        <v>56</v>
      </c>
      <c r="K351" s="2" t="s">
        <v>50</v>
      </c>
      <c r="L351" s="2" t="s">
        <v>6</v>
      </c>
      <c r="M351" s="2"/>
      <c r="N351" s="2" t="s">
        <v>4</v>
      </c>
      <c r="O351" s="2" t="s">
        <v>25</v>
      </c>
      <c r="P351" s="2" t="s">
        <v>168</v>
      </c>
      <c r="Q351" s="2">
        <v>10817216</v>
      </c>
      <c r="R351" s="15">
        <f>VLOOKUP(Tabela1[[#This Row],[Material]],'R$_ Ferramentas'!A:B,2,0)</f>
        <v>2238.56</v>
      </c>
      <c r="S351" s="50" t="s">
        <v>50</v>
      </c>
      <c r="T351" s="50" t="s">
        <v>50</v>
      </c>
      <c r="U351" s="2" t="s">
        <v>573</v>
      </c>
      <c r="V351" s="2">
        <v>200219</v>
      </c>
      <c r="W351" s="49">
        <v>44067</v>
      </c>
      <c r="X351" s="40">
        <f>Tabela1[[#Headers],[01/09/2020]]-Tabela1[[#This Row],[Data NF Cliente]]</f>
        <v>8</v>
      </c>
      <c r="Y351" s="12" t="str">
        <f>_xlfn.IFS(X351&lt;=10,"1. 1 a 10 dias",X351&lt;=20,"2. 11 a 20 dias",X351&lt;=30,"3. 21 a 30 dias",X351&lt;=60,"4. 31 a 60 dias",X351&gt;60,"5.&gt; 60 dias")</f>
        <v>1. 1 a 10 dias</v>
      </c>
      <c r="Z351" s="2" t="s">
        <v>53</v>
      </c>
      <c r="AA351" s="2">
        <v>0</v>
      </c>
      <c r="AB351" s="49"/>
    </row>
    <row r="352" spans="1:28" x14ac:dyDescent="0.2">
      <c r="A352" s="42" t="s">
        <v>7</v>
      </c>
      <c r="B352" s="57" t="s">
        <v>82</v>
      </c>
      <c r="C352" s="42" t="s">
        <v>7</v>
      </c>
      <c r="D352" s="34">
        <v>459556</v>
      </c>
      <c r="E352" s="48">
        <v>508100555717</v>
      </c>
      <c r="F352" s="42" t="s">
        <v>1</v>
      </c>
      <c r="G352" s="42" t="s">
        <v>2</v>
      </c>
      <c r="H352" s="40" t="str">
        <f>IF(OR(' Base Geral '!J352="D - RETURN WITHOUT CONSUMPTION",' Base Geral '!J352="CB - CONSUMED BILLABLE")," SOLICITAÇÃO DE COLETA",IF(J352="X - NOT RECEIVED","CONFIRMAR NÃO RECEBIMENTO DO CSE",IF(OR(' Base Geral '!J352="SEM DESTINAÇÃO",' Base Geral '!J352="V - LEFT ON NOTIFICATION")," DESTINAÇÃO/SOLICITAÇÃO DE COLETA",0)))</f>
        <v xml:space="preserve"> DESTINAÇÃO/SOLICITAÇÃO DE COLETA</v>
      </c>
      <c r="I352" s="49">
        <v>44056</v>
      </c>
      <c r="J352" s="2" t="s">
        <v>55</v>
      </c>
      <c r="K352" s="2"/>
      <c r="L352" s="2" t="s">
        <v>6</v>
      </c>
      <c r="M352" s="2"/>
      <c r="N352" s="2" t="s">
        <v>4</v>
      </c>
      <c r="O352" s="2" t="s">
        <v>214</v>
      </c>
      <c r="P352" s="2" t="s">
        <v>169</v>
      </c>
      <c r="Q352" s="2">
        <v>10100034</v>
      </c>
      <c r="R352" s="15">
        <f>VLOOKUP(Tabela1[[#This Row],[Material]],'R$_ Ferramentas'!A:B,2,0)</f>
        <v>200.97</v>
      </c>
      <c r="S352" s="50" t="s">
        <v>50</v>
      </c>
      <c r="T352" s="50" t="s">
        <v>50</v>
      </c>
      <c r="U352" s="2" t="s">
        <v>201</v>
      </c>
      <c r="V352" s="2">
        <v>200270</v>
      </c>
      <c r="W352" s="49">
        <v>44067</v>
      </c>
      <c r="X352" s="40">
        <f>Tabela1[[#Headers],[01/09/2020]]-Tabela1[[#This Row],[Data NF Cliente]]</f>
        <v>8</v>
      </c>
      <c r="Y352" s="12" t="str">
        <f>_xlfn.IFS(X352&lt;=10,"1. 1 a 10 dias",X352&lt;=20,"2. 11 a 20 dias",X352&lt;=30,"3. 21 a 30 dias",X352&lt;=60,"4. 31 a 60 dias",X352&gt;60,"5.&gt; 60 dias")</f>
        <v>1. 1 a 10 dias</v>
      </c>
      <c r="Z352" s="2" t="s">
        <v>53</v>
      </c>
      <c r="AA352" s="2">
        <v>0</v>
      </c>
      <c r="AB352" s="49"/>
    </row>
    <row r="353" spans="1:28" x14ac:dyDescent="0.2">
      <c r="A353" s="42" t="s">
        <v>16</v>
      </c>
      <c r="B353" s="57" t="s">
        <v>82</v>
      </c>
      <c r="C353" s="42" t="s">
        <v>16</v>
      </c>
      <c r="D353" s="34">
        <v>460324</v>
      </c>
      <c r="E353" s="48">
        <v>508100542224</v>
      </c>
      <c r="F353" s="42" t="s">
        <v>1</v>
      </c>
      <c r="G353" s="42" t="s">
        <v>2</v>
      </c>
      <c r="H353" s="40" t="str">
        <f>IF(OR(' Base Geral '!J353="D - RETURN WITHOUT CONSUMPTION",' Base Geral '!J353="CB - CONSUMED BILLABLE")," SOLICITAÇÃO DE COLETA",IF(J353="X - NOT RECEIVED","CONFIRMAR NÃO RECEBIMENTO DO CSE",IF(OR(' Base Geral '!J353="SEM DESTINAÇÃO",' Base Geral '!J353="V - LEFT ON NOTIFICATION")," DESTINAÇÃO/SOLICITAÇÃO DE COLETA",0)))</f>
        <v xml:space="preserve"> DESTINAÇÃO/SOLICITAÇÃO DE COLETA</v>
      </c>
      <c r="I353" s="49"/>
      <c r="J353" s="2" t="s">
        <v>56</v>
      </c>
      <c r="K353" s="2" t="s">
        <v>50</v>
      </c>
      <c r="L353" s="2" t="s">
        <v>6</v>
      </c>
      <c r="M353" s="2"/>
      <c r="N353" s="2" t="s">
        <v>4</v>
      </c>
      <c r="O353" s="2" t="s">
        <v>21</v>
      </c>
      <c r="P353" s="2" t="s">
        <v>157</v>
      </c>
      <c r="Q353" s="2">
        <v>10606577</v>
      </c>
      <c r="R353" s="15">
        <f>VLOOKUP(Tabela1[[#This Row],[Material]],'R$_ Ferramentas'!A:B,2,0)</f>
        <v>2526.83</v>
      </c>
      <c r="S353" s="50" t="s">
        <v>50</v>
      </c>
      <c r="T353" s="50" t="s">
        <v>50</v>
      </c>
      <c r="U353" s="2" t="s">
        <v>565</v>
      </c>
      <c r="V353" s="2">
        <v>200195</v>
      </c>
      <c r="W353" s="49">
        <v>44067</v>
      </c>
      <c r="X353" s="40">
        <f>Tabela1[[#Headers],[01/09/2020]]-Tabela1[[#This Row],[Data NF Cliente]]</f>
        <v>8</v>
      </c>
      <c r="Y353" s="12" t="str">
        <f>_xlfn.IFS(X353&lt;=10,"1. 1 a 10 dias",X353&lt;=20,"2. 11 a 20 dias",X353&lt;=30,"3. 21 a 30 dias",X353&lt;=60,"4. 31 a 60 dias",X353&gt;60,"5.&gt; 60 dias")</f>
        <v>1. 1 a 10 dias</v>
      </c>
      <c r="Z353" s="2" t="s">
        <v>53</v>
      </c>
      <c r="AA353" s="2">
        <v>0</v>
      </c>
      <c r="AB353" s="49"/>
    </row>
    <row r="354" spans="1:28" x14ac:dyDescent="0.2">
      <c r="A354" s="42" t="s">
        <v>0</v>
      </c>
      <c r="B354" s="57" t="s">
        <v>82</v>
      </c>
      <c r="C354" s="42" t="s">
        <v>0</v>
      </c>
      <c r="D354" s="34">
        <v>461316</v>
      </c>
      <c r="E354" s="48">
        <v>508100565545</v>
      </c>
      <c r="F354" s="42" t="s">
        <v>1</v>
      </c>
      <c r="G354" s="42" t="s">
        <v>2</v>
      </c>
      <c r="H354" s="40" t="str">
        <f>IF(OR(' Base Geral '!J354="D - RETURN WITHOUT CONSUMPTION",' Base Geral '!J354="CB - CONSUMED BILLABLE")," SOLICITAÇÃO DE COLETA",IF(J354="X - NOT RECEIVED","CONFIRMAR NÃO RECEBIMENTO DO CSE",IF(OR(' Base Geral '!J354="SEM DESTINAÇÃO",' Base Geral '!J354="V - LEFT ON NOTIFICATION")," DESTINAÇÃO/SOLICITAÇÃO DE COLETA",0)))</f>
        <v xml:space="preserve"> DESTINAÇÃO/SOLICITAÇÃO DE COLETA</v>
      </c>
      <c r="I354" s="49"/>
      <c r="J354" s="2" t="s">
        <v>56</v>
      </c>
      <c r="K354" s="2" t="s">
        <v>50</v>
      </c>
      <c r="L354" s="2" t="s">
        <v>6</v>
      </c>
      <c r="M354" s="2"/>
      <c r="N354" s="2" t="s">
        <v>4</v>
      </c>
      <c r="O354" s="2" t="s">
        <v>480</v>
      </c>
      <c r="P354" s="2" t="s">
        <v>403</v>
      </c>
      <c r="Q354" s="2">
        <v>11061360</v>
      </c>
      <c r="R354" s="15">
        <f>VLOOKUP(Tabela1[[#This Row],[Material]],'R$_ Ferramentas'!A:B,2,0)</f>
        <v>1074.73</v>
      </c>
      <c r="S354" s="50" t="s">
        <v>50</v>
      </c>
      <c r="T354" s="50" t="s">
        <v>50</v>
      </c>
      <c r="U354" s="2" t="s">
        <v>586</v>
      </c>
      <c r="V354" s="2">
        <v>200215</v>
      </c>
      <c r="W354" s="49">
        <v>44067</v>
      </c>
      <c r="X354" s="40">
        <f>Tabela1[[#Headers],[01/09/2020]]-Tabela1[[#This Row],[Data NF Cliente]]</f>
        <v>8</v>
      </c>
      <c r="Y354" s="12" t="str">
        <f>_xlfn.IFS(X354&lt;=10,"1. 1 a 10 dias",X354&lt;=20,"2. 11 a 20 dias",X354&lt;=30,"3. 21 a 30 dias",X354&lt;=60,"4. 31 a 60 dias",X354&gt;60,"5.&gt; 60 dias")</f>
        <v>1. 1 a 10 dias</v>
      </c>
      <c r="Z354" s="2">
        <v>204128</v>
      </c>
      <c r="AA354" s="2">
        <v>0</v>
      </c>
      <c r="AB354" s="49"/>
    </row>
    <row r="355" spans="1:28" x14ac:dyDescent="0.2">
      <c r="A355" s="42" t="s">
        <v>17</v>
      </c>
      <c r="B355" s="57" t="s">
        <v>82</v>
      </c>
      <c r="C355" s="42" t="s">
        <v>17</v>
      </c>
      <c r="D355" s="34">
        <v>462205</v>
      </c>
      <c r="E355" s="48">
        <v>508100512347</v>
      </c>
      <c r="F355" s="42" t="s">
        <v>1</v>
      </c>
      <c r="G355" s="42" t="s">
        <v>2</v>
      </c>
      <c r="H355" s="40" t="str">
        <f>IF(OR(' Base Geral '!J355="D - RETURN WITHOUT CONSUMPTION",' Base Geral '!J355="CB - CONSUMED BILLABLE")," SOLICITAÇÃO DE COLETA",IF(J355="X - NOT RECEIVED","CONFIRMAR NÃO RECEBIMENTO DO CSE",IF(OR(' Base Geral '!J355="SEM DESTINAÇÃO",' Base Geral '!J355="V - LEFT ON NOTIFICATION")," DESTINAÇÃO/SOLICITAÇÃO DE COLETA",0)))</f>
        <v xml:space="preserve"> DESTINAÇÃO/SOLICITAÇÃO DE COLETA</v>
      </c>
      <c r="I355" s="49">
        <v>44050</v>
      </c>
      <c r="J355" s="2" t="s">
        <v>55</v>
      </c>
      <c r="K355" s="2"/>
      <c r="L355" s="2" t="s">
        <v>6</v>
      </c>
      <c r="M355" s="2"/>
      <c r="N355" s="2" t="s">
        <v>4</v>
      </c>
      <c r="O355" s="2" t="s">
        <v>482</v>
      </c>
      <c r="P355" s="2" t="s">
        <v>199</v>
      </c>
      <c r="Q355" s="2">
        <v>10267591</v>
      </c>
      <c r="R355" s="15">
        <f>VLOOKUP(Tabela1[[#This Row],[Material]],'R$_ Ferramentas'!A:B,2,0)</f>
        <v>57.14</v>
      </c>
      <c r="S355" s="50" t="s">
        <v>50</v>
      </c>
      <c r="T355" s="50" t="s">
        <v>50</v>
      </c>
      <c r="U355" s="2" t="s">
        <v>793</v>
      </c>
      <c r="V355" s="2">
        <v>200239</v>
      </c>
      <c r="W355" s="49">
        <v>44067</v>
      </c>
      <c r="X355" s="40">
        <f>Tabela1[[#Headers],[01/09/2020]]-Tabela1[[#This Row],[Data NF Cliente]]</f>
        <v>8</v>
      </c>
      <c r="Y355" s="12" t="str">
        <f>_xlfn.IFS(X355&lt;=10,"1. 1 a 10 dias",X355&lt;=20,"2. 11 a 20 dias",X355&lt;=30,"3. 21 a 30 dias",X355&lt;=60,"4. 31 a 60 dias",X355&gt;60,"5.&gt; 60 dias")</f>
        <v>1. 1 a 10 dias</v>
      </c>
      <c r="Z355" s="2" t="s">
        <v>53</v>
      </c>
      <c r="AA355" s="2">
        <v>0</v>
      </c>
      <c r="AB355" s="49"/>
    </row>
    <row r="356" spans="1:28" x14ac:dyDescent="0.2">
      <c r="A356" s="42" t="s">
        <v>17</v>
      </c>
      <c r="B356" s="57" t="s">
        <v>82</v>
      </c>
      <c r="C356" s="42" t="s">
        <v>17</v>
      </c>
      <c r="D356" s="34">
        <v>462206</v>
      </c>
      <c r="E356" s="48">
        <v>508100512347</v>
      </c>
      <c r="F356" s="42" t="s">
        <v>1</v>
      </c>
      <c r="G356" s="42" t="s">
        <v>2</v>
      </c>
      <c r="H356" s="40" t="str">
        <f>IF(OR(' Base Geral '!J356="D - RETURN WITHOUT CONSUMPTION",' Base Geral '!J356="CB - CONSUMED BILLABLE")," SOLICITAÇÃO DE COLETA",IF(J356="X - NOT RECEIVED","CONFIRMAR NÃO RECEBIMENTO DO CSE",IF(OR(' Base Geral '!J356="SEM DESTINAÇÃO",' Base Geral '!J356="V - LEFT ON NOTIFICATION")," DESTINAÇÃO/SOLICITAÇÃO DE COLETA",0)))</f>
        <v xml:space="preserve"> DESTINAÇÃO/SOLICITAÇÃO DE COLETA</v>
      </c>
      <c r="I356" s="49">
        <v>44050</v>
      </c>
      <c r="J356" s="2" t="s">
        <v>55</v>
      </c>
      <c r="K356" s="2"/>
      <c r="L356" s="2" t="s">
        <v>6</v>
      </c>
      <c r="M356" s="2"/>
      <c r="N356" s="2"/>
      <c r="O356" s="2" t="s">
        <v>482</v>
      </c>
      <c r="P356" s="2" t="s">
        <v>199</v>
      </c>
      <c r="Q356" s="2">
        <v>10267590</v>
      </c>
      <c r="R356" s="15">
        <f>VLOOKUP(Tabela1[[#This Row],[Material]],'R$_ Ferramentas'!A:B,2,0)</f>
        <v>1123.4100000000001</v>
      </c>
      <c r="S356" s="50" t="s">
        <v>50</v>
      </c>
      <c r="T356" s="50" t="s">
        <v>50</v>
      </c>
      <c r="U356" s="2" t="s">
        <v>246</v>
      </c>
      <c r="V356" s="2">
        <v>200239</v>
      </c>
      <c r="W356" s="49">
        <v>44067</v>
      </c>
      <c r="X356" s="40">
        <f>Tabela1[[#Headers],[01/09/2020]]-Tabela1[[#This Row],[Data NF Cliente]]</f>
        <v>8</v>
      </c>
      <c r="Y356" s="12" t="str">
        <f>_xlfn.IFS(X356&lt;=10,"1. 1 a 10 dias",X356&lt;=20,"2. 11 a 20 dias",X356&lt;=30,"3. 21 a 30 dias",X356&lt;=60,"4. 31 a 60 dias",X356&gt;60,"5.&gt; 60 dias")</f>
        <v>1. 1 a 10 dias</v>
      </c>
      <c r="Z356" s="2" t="s">
        <v>629</v>
      </c>
      <c r="AA356" s="2">
        <v>0</v>
      </c>
      <c r="AB356" s="49"/>
    </row>
    <row r="357" spans="1:28" x14ac:dyDescent="0.2">
      <c r="A357" s="42" t="s">
        <v>17</v>
      </c>
      <c r="B357" s="57" t="s">
        <v>82</v>
      </c>
      <c r="C357" s="42" t="s">
        <v>17</v>
      </c>
      <c r="D357" s="34">
        <v>463357</v>
      </c>
      <c r="E357" s="48">
        <v>508100566907</v>
      </c>
      <c r="F357" s="42" t="s">
        <v>1</v>
      </c>
      <c r="G357" s="42" t="s">
        <v>2</v>
      </c>
      <c r="H357" s="40" t="str">
        <f>IF(OR(' Base Geral '!J357="D - RETURN WITHOUT CONSUMPTION",' Base Geral '!J357="CB - CONSUMED BILLABLE")," SOLICITAÇÃO DE COLETA",IF(J357="X - NOT RECEIVED","CONFIRMAR NÃO RECEBIMENTO DO CSE",IF(OR(' Base Geral '!J357="SEM DESTINAÇÃO",' Base Geral '!J357="V - LEFT ON NOTIFICATION")," DESTINAÇÃO/SOLICITAÇÃO DE COLETA",0)))</f>
        <v xml:space="preserve"> DESTINAÇÃO/SOLICITAÇÃO DE COLETA</v>
      </c>
      <c r="I357" s="49"/>
      <c r="J357" s="2" t="s">
        <v>56</v>
      </c>
      <c r="K357" s="2" t="s">
        <v>50</v>
      </c>
      <c r="L357" s="2" t="s">
        <v>6</v>
      </c>
      <c r="M357" s="2"/>
      <c r="N357" s="2" t="s">
        <v>4</v>
      </c>
      <c r="O357" s="2" t="s">
        <v>307</v>
      </c>
      <c r="P357" s="2" t="s">
        <v>145</v>
      </c>
      <c r="Q357" s="2">
        <v>10168358</v>
      </c>
      <c r="R357" s="15">
        <f>VLOOKUP(Tabela1[[#This Row],[Material]],'R$_ Ferramentas'!A:B,2,0)</f>
        <v>96.85</v>
      </c>
      <c r="S357" s="50" t="s">
        <v>50</v>
      </c>
      <c r="T357" s="50" t="s">
        <v>50</v>
      </c>
      <c r="U357" s="2" t="s">
        <v>752</v>
      </c>
      <c r="V357" s="2">
        <v>200290</v>
      </c>
      <c r="W357" s="49">
        <v>44067</v>
      </c>
      <c r="X357" s="40">
        <f>Tabela1[[#Headers],[01/09/2020]]-Tabela1[[#This Row],[Data NF Cliente]]</f>
        <v>8</v>
      </c>
      <c r="Y357" s="12" t="str">
        <f>_xlfn.IFS(X357&lt;=10,"1. 1 a 10 dias",X357&lt;=20,"2. 11 a 20 dias",X357&lt;=30,"3. 21 a 30 dias",X357&lt;=60,"4. 31 a 60 dias",X357&gt;60,"5.&gt; 60 dias")</f>
        <v>1. 1 a 10 dias</v>
      </c>
      <c r="Z357" s="2" t="s">
        <v>53</v>
      </c>
      <c r="AA357" s="2">
        <v>0</v>
      </c>
      <c r="AB357" s="49"/>
    </row>
    <row r="358" spans="1:28" x14ac:dyDescent="0.2">
      <c r="A358" s="42" t="s">
        <v>17</v>
      </c>
      <c r="B358" s="57" t="s">
        <v>82</v>
      </c>
      <c r="C358" s="42" t="s">
        <v>17</v>
      </c>
      <c r="D358" s="34">
        <v>463358</v>
      </c>
      <c r="E358" s="48">
        <v>508100566907</v>
      </c>
      <c r="F358" s="42" t="s">
        <v>1</v>
      </c>
      <c r="G358" s="42" t="s">
        <v>2</v>
      </c>
      <c r="H358" s="40" t="str">
        <f>IF(OR(' Base Geral '!J358="D - RETURN WITHOUT CONSUMPTION",' Base Geral '!J358="CB - CONSUMED BILLABLE")," SOLICITAÇÃO DE COLETA",IF(J358="X - NOT RECEIVED","CONFIRMAR NÃO RECEBIMENTO DO CSE",IF(OR(' Base Geral '!J358="SEM DESTINAÇÃO",' Base Geral '!J358="V - LEFT ON NOTIFICATION")," DESTINAÇÃO/SOLICITAÇÃO DE COLETA",0)))</f>
        <v xml:space="preserve"> DESTINAÇÃO/SOLICITAÇÃO DE COLETA</v>
      </c>
      <c r="I358" s="49"/>
      <c r="J358" s="2" t="s">
        <v>56</v>
      </c>
      <c r="K358" s="2"/>
      <c r="L358" s="2" t="s">
        <v>6</v>
      </c>
      <c r="M358" s="2"/>
      <c r="N358" s="2" t="s">
        <v>4</v>
      </c>
      <c r="O358" s="2" t="s">
        <v>307</v>
      </c>
      <c r="P358" s="2" t="s">
        <v>145</v>
      </c>
      <c r="Q358" s="2">
        <v>10168358</v>
      </c>
      <c r="R358" s="15">
        <f>VLOOKUP(Tabela1[[#This Row],[Material]],'R$_ Ferramentas'!A:B,2,0)</f>
        <v>96.85</v>
      </c>
      <c r="S358" s="50" t="s">
        <v>50</v>
      </c>
      <c r="T358" s="50" t="s">
        <v>50</v>
      </c>
      <c r="U358" s="2" t="s">
        <v>752</v>
      </c>
      <c r="V358" s="2">
        <v>200290</v>
      </c>
      <c r="W358" s="49">
        <v>44067</v>
      </c>
      <c r="X358" s="40">
        <f>Tabela1[[#Headers],[01/09/2020]]-Tabela1[[#This Row],[Data NF Cliente]]</f>
        <v>8</v>
      </c>
      <c r="Y358" s="12" t="str">
        <f>_xlfn.IFS(X358&lt;=10,"1. 1 a 10 dias",X358&lt;=20,"2. 11 a 20 dias",X358&lt;=30,"3. 21 a 30 dias",X358&lt;=60,"4. 31 a 60 dias",X358&gt;60,"5.&gt; 60 dias")</f>
        <v>1. 1 a 10 dias</v>
      </c>
      <c r="Z358" s="2" t="s">
        <v>53</v>
      </c>
      <c r="AA358" s="2">
        <v>0</v>
      </c>
      <c r="AB358" s="49"/>
    </row>
    <row r="359" spans="1:28" x14ac:dyDescent="0.2">
      <c r="A359" s="42" t="s">
        <v>17</v>
      </c>
      <c r="B359" s="57" t="s">
        <v>82</v>
      </c>
      <c r="C359" s="42" t="s">
        <v>17</v>
      </c>
      <c r="D359" s="34">
        <v>463359</v>
      </c>
      <c r="E359" s="48">
        <v>508100566907</v>
      </c>
      <c r="F359" s="42" t="s">
        <v>1</v>
      </c>
      <c r="G359" s="42" t="s">
        <v>2</v>
      </c>
      <c r="H359" s="40" t="str">
        <f>IF(OR(' Base Geral '!J359="D - RETURN WITHOUT CONSUMPTION",' Base Geral '!J359="CB - CONSUMED BILLABLE")," SOLICITAÇÃO DE COLETA",IF(J359="X - NOT RECEIVED","CONFIRMAR NÃO RECEBIMENTO DO CSE",IF(OR(' Base Geral '!J359="SEM DESTINAÇÃO",' Base Geral '!J359="V - LEFT ON NOTIFICATION")," DESTINAÇÃO/SOLICITAÇÃO DE COLETA",0)))</f>
        <v xml:space="preserve"> DESTINAÇÃO/SOLICITAÇÃO DE COLETA</v>
      </c>
      <c r="I359" s="49"/>
      <c r="J359" s="2" t="s">
        <v>56</v>
      </c>
      <c r="K359" s="2"/>
      <c r="L359" s="2" t="s">
        <v>6</v>
      </c>
      <c r="M359" s="2"/>
      <c r="N359" s="2" t="s">
        <v>4</v>
      </c>
      <c r="O359" s="2" t="s">
        <v>307</v>
      </c>
      <c r="P359" s="2" t="s">
        <v>145</v>
      </c>
      <c r="Q359" s="2">
        <v>10168358</v>
      </c>
      <c r="R359" s="15">
        <f>VLOOKUP(Tabela1[[#This Row],[Material]],'R$_ Ferramentas'!A:B,2,0)</f>
        <v>96.85</v>
      </c>
      <c r="S359" s="50" t="s">
        <v>50</v>
      </c>
      <c r="T359" s="50" t="s">
        <v>50</v>
      </c>
      <c r="U359" s="2" t="s">
        <v>752</v>
      </c>
      <c r="V359" s="2">
        <v>200290</v>
      </c>
      <c r="W359" s="49">
        <v>44067</v>
      </c>
      <c r="X359" s="40">
        <f>Tabela1[[#Headers],[01/09/2020]]-Tabela1[[#This Row],[Data NF Cliente]]</f>
        <v>8</v>
      </c>
      <c r="Y359" s="12" t="str">
        <f>_xlfn.IFS(X359&lt;=10,"1. 1 a 10 dias",X359&lt;=20,"2. 11 a 20 dias",X359&lt;=30,"3. 21 a 30 dias",X359&lt;=60,"4. 31 a 60 dias",X359&gt;60,"5.&gt; 60 dias")</f>
        <v>1. 1 a 10 dias</v>
      </c>
      <c r="Z359" s="2" t="s">
        <v>53</v>
      </c>
      <c r="AA359" s="2">
        <v>0</v>
      </c>
      <c r="AB359" s="49"/>
    </row>
    <row r="360" spans="1:28" x14ac:dyDescent="0.2">
      <c r="A360" s="42" t="s">
        <v>17</v>
      </c>
      <c r="B360" s="57" t="s">
        <v>82</v>
      </c>
      <c r="C360" s="42" t="s">
        <v>17</v>
      </c>
      <c r="D360" s="34">
        <v>463360</v>
      </c>
      <c r="E360" s="48">
        <v>508100566907</v>
      </c>
      <c r="F360" s="42" t="s">
        <v>1</v>
      </c>
      <c r="G360" s="42" t="s">
        <v>2</v>
      </c>
      <c r="H360" s="40" t="str">
        <f>IF(OR(' Base Geral '!J360="D - RETURN WITHOUT CONSUMPTION",' Base Geral '!J360="CB - CONSUMED BILLABLE")," SOLICITAÇÃO DE COLETA",IF(J360="X - NOT RECEIVED","CONFIRMAR NÃO RECEBIMENTO DO CSE",IF(OR(' Base Geral '!J360="SEM DESTINAÇÃO",' Base Geral '!J360="V - LEFT ON NOTIFICATION")," DESTINAÇÃO/SOLICITAÇÃO DE COLETA",0)))</f>
        <v xml:space="preserve"> DESTINAÇÃO/SOLICITAÇÃO DE COLETA</v>
      </c>
      <c r="I360" s="49"/>
      <c r="J360" s="2" t="s">
        <v>56</v>
      </c>
      <c r="K360" s="2"/>
      <c r="L360" s="2" t="s">
        <v>6</v>
      </c>
      <c r="M360" s="2"/>
      <c r="N360" s="2" t="s">
        <v>4</v>
      </c>
      <c r="O360" s="2" t="s">
        <v>307</v>
      </c>
      <c r="P360" s="2" t="s">
        <v>145</v>
      </c>
      <c r="Q360" s="2">
        <v>10168358</v>
      </c>
      <c r="R360" s="15">
        <f>VLOOKUP(Tabela1[[#This Row],[Material]],'R$_ Ferramentas'!A:B,2,0)</f>
        <v>96.85</v>
      </c>
      <c r="S360" s="50" t="s">
        <v>50</v>
      </c>
      <c r="T360" s="50" t="s">
        <v>50</v>
      </c>
      <c r="U360" s="2" t="s">
        <v>752</v>
      </c>
      <c r="V360" s="2">
        <v>200290</v>
      </c>
      <c r="W360" s="49">
        <v>44067</v>
      </c>
      <c r="X360" s="40">
        <f>Tabela1[[#Headers],[01/09/2020]]-Tabela1[[#This Row],[Data NF Cliente]]</f>
        <v>8</v>
      </c>
      <c r="Y360" s="12" t="str">
        <f>_xlfn.IFS(X360&lt;=10,"1. 1 a 10 dias",X360&lt;=20,"2. 11 a 20 dias",X360&lt;=30,"3. 21 a 30 dias",X360&lt;=60,"4. 31 a 60 dias",X360&gt;60,"5.&gt; 60 dias")</f>
        <v>1. 1 a 10 dias</v>
      </c>
      <c r="Z360" s="2" t="s">
        <v>53</v>
      </c>
      <c r="AA360" s="2">
        <v>0</v>
      </c>
      <c r="AB360" s="49"/>
    </row>
    <row r="361" spans="1:28" x14ac:dyDescent="0.2">
      <c r="A361" s="42" t="s">
        <v>14</v>
      </c>
      <c r="B361" s="57" t="s">
        <v>81</v>
      </c>
      <c r="C361" s="42" t="s">
        <v>14</v>
      </c>
      <c r="D361" s="34">
        <v>463365</v>
      </c>
      <c r="E361" s="48">
        <v>508100567688</v>
      </c>
      <c r="F361" s="42" t="s">
        <v>1</v>
      </c>
      <c r="G361" s="42" t="s">
        <v>2</v>
      </c>
      <c r="H361" s="40" t="str">
        <f>IF(OR(' Base Geral '!J361="D - RETURN WITHOUT CONSUMPTION",' Base Geral '!J361="CB - CONSUMED BILLABLE")," SOLICITAÇÃO DE COLETA",IF(J361="X - NOT RECEIVED","CONFIRMAR NÃO RECEBIMENTO DO CSE",IF(OR(' Base Geral '!J361="SEM DESTINAÇÃO",' Base Geral '!J361="V - LEFT ON NOTIFICATION")," DESTINAÇÃO/SOLICITAÇÃO DE COLETA",0)))</f>
        <v xml:space="preserve"> DESTINAÇÃO/SOLICITAÇÃO DE COLETA</v>
      </c>
      <c r="I361" s="49">
        <v>44069</v>
      </c>
      <c r="J361" s="2" t="s">
        <v>55</v>
      </c>
      <c r="K361" s="2" t="s">
        <v>50</v>
      </c>
      <c r="L361" s="2" t="s">
        <v>6</v>
      </c>
      <c r="M361" s="2"/>
      <c r="N361" s="2"/>
      <c r="O361" s="2" t="s">
        <v>57</v>
      </c>
      <c r="P361" s="2" t="s">
        <v>440</v>
      </c>
      <c r="Q361" s="2">
        <v>10462546</v>
      </c>
      <c r="R361" s="15">
        <f>VLOOKUP(Tabela1[[#This Row],[Material]],'R$_ Ferramentas'!A:B,2,0)</f>
        <v>422.05</v>
      </c>
      <c r="S361" s="50" t="s">
        <v>50</v>
      </c>
      <c r="T361" s="50" t="s">
        <v>50</v>
      </c>
      <c r="U361" s="2" t="s">
        <v>590</v>
      </c>
      <c r="V361" s="2">
        <v>200241</v>
      </c>
      <c r="W361" s="49">
        <v>44067</v>
      </c>
      <c r="X361" s="40">
        <f>Tabela1[[#Headers],[01/09/2020]]-Tabela1[[#This Row],[Data NF Cliente]]</f>
        <v>8</v>
      </c>
      <c r="Y361" s="12" t="str">
        <f>_xlfn.IFS(X361&lt;=10,"1. 1 a 10 dias",X361&lt;=20,"2. 11 a 20 dias",X361&lt;=30,"3. 21 a 30 dias",X361&lt;=60,"4. 31 a 60 dias",X361&gt;60,"5.&gt; 60 dias")</f>
        <v>1. 1 a 10 dias</v>
      </c>
      <c r="Z361" s="2" t="s">
        <v>53</v>
      </c>
      <c r="AA361" s="2">
        <v>0</v>
      </c>
      <c r="AB361" s="49"/>
    </row>
    <row r="362" spans="1:28" x14ac:dyDescent="0.2">
      <c r="A362" s="42" t="s">
        <v>7</v>
      </c>
      <c r="B362" s="57" t="s">
        <v>82</v>
      </c>
      <c r="C362" s="42" t="s">
        <v>7</v>
      </c>
      <c r="D362" s="34">
        <v>463653</v>
      </c>
      <c r="E362" s="48">
        <v>508100567673</v>
      </c>
      <c r="F362" s="42" t="s">
        <v>8</v>
      </c>
      <c r="G362" s="42" t="s">
        <v>9</v>
      </c>
      <c r="H362" s="40" t="str">
        <f>IF(OR(' Base Geral '!J362="D - RETURN WITHOUT CONSUMPTION",' Base Geral '!J362="CB - CONSUMED BILLABLE")," SOLICITAÇÃO DE COLETA",IF(J362="X - NOT RECEIVED","CONFIRMAR NÃO RECEBIMENTO DO CSE",IF(OR(' Base Geral '!J362="SEM DESTINAÇÃO",' Base Geral '!J362="V - LEFT ON NOTIFICATION")," DESTINAÇÃO/SOLICITAÇÃO DE COLETA",0)))</f>
        <v xml:space="preserve"> DESTINAÇÃO/SOLICITAÇÃO DE COLETA</v>
      </c>
      <c r="I362" s="49"/>
      <c r="J362" s="2" t="s">
        <v>56</v>
      </c>
      <c r="K362" s="2"/>
      <c r="L362" s="2" t="s">
        <v>6</v>
      </c>
      <c r="M362" s="2"/>
      <c r="N362" s="2"/>
      <c r="O362" s="2" t="s">
        <v>432</v>
      </c>
      <c r="P362" s="2" t="s">
        <v>198</v>
      </c>
      <c r="Q362" s="2">
        <v>11061881</v>
      </c>
      <c r="R362" s="15">
        <f>VLOOKUP(Tabela1[[#This Row],[Material]],'R$_ Ferramentas'!A:B,2,0)</f>
        <v>722.99</v>
      </c>
      <c r="S362" s="50" t="s">
        <v>50</v>
      </c>
      <c r="T362" s="50" t="s">
        <v>50</v>
      </c>
      <c r="U362" s="2" t="s">
        <v>765</v>
      </c>
      <c r="V362" s="2">
        <v>94595</v>
      </c>
      <c r="W362" s="49">
        <v>44067</v>
      </c>
      <c r="X362" s="40">
        <f>Tabela1[[#Headers],[01/09/2020]]-Tabela1[[#This Row],[Data NF Cliente]]</f>
        <v>8</v>
      </c>
      <c r="Y362" s="12" t="str">
        <f>_xlfn.IFS(X362&lt;=10,"1. 1 a 10 dias",X362&lt;=20,"2. 11 a 20 dias",X362&lt;=30,"3. 21 a 30 dias",X362&lt;=60,"4. 31 a 60 dias",X362&gt;60,"5.&gt; 60 dias")</f>
        <v>1. 1 a 10 dias</v>
      </c>
      <c r="Z362" s="2" t="s">
        <v>5</v>
      </c>
      <c r="AA362" s="2">
        <v>0</v>
      </c>
      <c r="AB362" s="49"/>
    </row>
    <row r="363" spans="1:28" x14ac:dyDescent="0.2">
      <c r="A363" s="42" t="s">
        <v>0</v>
      </c>
      <c r="B363" s="57" t="s">
        <v>82</v>
      </c>
      <c r="C363" s="42" t="s">
        <v>0</v>
      </c>
      <c r="D363" s="34">
        <v>464512</v>
      </c>
      <c r="E363" s="48">
        <v>999004664819</v>
      </c>
      <c r="F363" s="42" t="s">
        <v>1</v>
      </c>
      <c r="G363" s="42" t="s">
        <v>2</v>
      </c>
      <c r="H363" s="40" t="str">
        <f>IF(OR(' Base Geral '!J363="D - RETURN WITHOUT CONSUMPTION",' Base Geral '!J363="CB - CONSUMED BILLABLE")," SOLICITAÇÃO DE COLETA",IF(J363="X - NOT RECEIVED","CONFIRMAR NÃO RECEBIMENTO DO CSE",IF(OR(' Base Geral '!J363="SEM DESTINAÇÃO",' Base Geral '!J363="V - LEFT ON NOTIFICATION")," DESTINAÇÃO/SOLICITAÇÃO DE COLETA",0)))</f>
        <v xml:space="preserve"> DESTINAÇÃO/SOLICITAÇÃO DE COLETA</v>
      </c>
      <c r="I363" s="49"/>
      <c r="J363" s="2" t="s">
        <v>56</v>
      </c>
      <c r="K363" s="2"/>
      <c r="L363" s="2" t="s">
        <v>6</v>
      </c>
      <c r="M363" s="2"/>
      <c r="N363" s="2" t="s">
        <v>4</v>
      </c>
      <c r="O363" s="2" t="s">
        <v>479</v>
      </c>
      <c r="P363" s="2" t="s">
        <v>403</v>
      </c>
      <c r="Q363" s="2">
        <v>11061969</v>
      </c>
      <c r="R363" s="15">
        <f>VLOOKUP(Tabela1[[#This Row],[Material]],'R$_ Ferramentas'!A:B,2,0)</f>
        <v>105.34</v>
      </c>
      <c r="S363" s="15" t="str">
        <f>VLOOKUP(Tabela1[[#This Row],[Material]],'R$_ Ferramentas'!E:F,2,0)</f>
        <v>SIM</v>
      </c>
      <c r="T363" s="50" t="s">
        <v>50</v>
      </c>
      <c r="U363" s="2" t="s">
        <v>834</v>
      </c>
      <c r="V363" s="2">
        <v>200213</v>
      </c>
      <c r="W363" s="49">
        <v>44067</v>
      </c>
      <c r="X363" s="40">
        <f>Tabela1[[#Headers],[01/09/2020]]-Tabela1[[#This Row],[Data NF Cliente]]</f>
        <v>8</v>
      </c>
      <c r="Y363" s="12" t="str">
        <f>_xlfn.IFS(X363&lt;=10,"1. 1 a 10 dias",X363&lt;=20,"2. 11 a 20 dias",X363&lt;=30,"3. 21 a 30 dias",X363&lt;=60,"4. 31 a 60 dias",X363&gt;60,"5.&gt; 60 dias")</f>
        <v>1. 1 a 10 dias</v>
      </c>
      <c r="Z363" s="2" t="s">
        <v>53</v>
      </c>
      <c r="AA363" s="2">
        <v>0</v>
      </c>
      <c r="AB363" s="49"/>
    </row>
    <row r="364" spans="1:28" x14ac:dyDescent="0.2">
      <c r="A364" s="42" t="s">
        <v>0</v>
      </c>
      <c r="B364" s="57" t="s">
        <v>82</v>
      </c>
      <c r="C364" s="42" t="s">
        <v>0</v>
      </c>
      <c r="D364" s="34">
        <v>464513</v>
      </c>
      <c r="E364" s="48">
        <v>999004664819</v>
      </c>
      <c r="F364" s="42" t="s">
        <v>1</v>
      </c>
      <c r="G364" s="42" t="s">
        <v>2</v>
      </c>
      <c r="H364" s="40" t="str">
        <f>IF(OR(' Base Geral '!J364="D - RETURN WITHOUT CONSUMPTION",' Base Geral '!J364="CB - CONSUMED BILLABLE")," SOLICITAÇÃO DE COLETA",IF(J364="X - NOT RECEIVED","CONFIRMAR NÃO RECEBIMENTO DO CSE",IF(OR(' Base Geral '!J364="SEM DESTINAÇÃO",' Base Geral '!J364="V - LEFT ON NOTIFICATION")," DESTINAÇÃO/SOLICITAÇÃO DE COLETA",0)))</f>
        <v xml:space="preserve"> DESTINAÇÃO/SOLICITAÇÃO DE COLETA</v>
      </c>
      <c r="I364" s="49"/>
      <c r="J364" s="2" t="s">
        <v>56</v>
      </c>
      <c r="K364" s="2"/>
      <c r="L364" s="2" t="s">
        <v>6</v>
      </c>
      <c r="M364" s="2"/>
      <c r="N364" s="2" t="s">
        <v>4</v>
      </c>
      <c r="O364" s="2" t="s">
        <v>479</v>
      </c>
      <c r="P364" s="2" t="s">
        <v>403</v>
      </c>
      <c r="Q364" s="2">
        <v>11061969</v>
      </c>
      <c r="R364" s="15">
        <f>VLOOKUP(Tabela1[[#This Row],[Material]],'R$_ Ferramentas'!A:B,2,0)</f>
        <v>105.34</v>
      </c>
      <c r="S364" s="15" t="str">
        <f>VLOOKUP(Tabela1[[#This Row],[Material]],'R$_ Ferramentas'!E:F,2,0)</f>
        <v>SIM</v>
      </c>
      <c r="T364" s="50" t="s">
        <v>50</v>
      </c>
      <c r="U364" s="2" t="s">
        <v>834</v>
      </c>
      <c r="V364" s="2">
        <v>200213</v>
      </c>
      <c r="W364" s="49">
        <v>44067</v>
      </c>
      <c r="X364" s="40">
        <f>Tabela1[[#Headers],[01/09/2020]]-Tabela1[[#This Row],[Data NF Cliente]]</f>
        <v>8</v>
      </c>
      <c r="Y364" s="12" t="str">
        <f>_xlfn.IFS(X364&lt;=10,"1. 1 a 10 dias",X364&lt;=20,"2. 11 a 20 dias",X364&lt;=30,"3. 21 a 30 dias",X364&lt;=60,"4. 31 a 60 dias",X364&gt;60,"5.&gt; 60 dias")</f>
        <v>1. 1 a 10 dias</v>
      </c>
      <c r="Z364" s="2" t="s">
        <v>53</v>
      </c>
      <c r="AA364" s="2">
        <v>0</v>
      </c>
      <c r="AB364" s="49"/>
    </row>
    <row r="365" spans="1:28" x14ac:dyDescent="0.2">
      <c r="A365" s="42" t="s">
        <v>0</v>
      </c>
      <c r="B365" s="57" t="s">
        <v>82</v>
      </c>
      <c r="C365" s="42" t="s">
        <v>0</v>
      </c>
      <c r="D365" s="34">
        <v>464514</v>
      </c>
      <c r="E365" s="48">
        <v>999004664819</v>
      </c>
      <c r="F365" s="42" t="s">
        <v>1</v>
      </c>
      <c r="G365" s="42" t="s">
        <v>2</v>
      </c>
      <c r="H365" s="40" t="str">
        <f>IF(OR(' Base Geral '!J365="D - RETURN WITHOUT CONSUMPTION",' Base Geral '!J365="CB - CONSUMED BILLABLE")," SOLICITAÇÃO DE COLETA",IF(J365="X - NOT RECEIVED","CONFIRMAR NÃO RECEBIMENTO DO CSE",IF(OR(' Base Geral '!J365="SEM DESTINAÇÃO",' Base Geral '!J365="V - LEFT ON NOTIFICATION")," DESTINAÇÃO/SOLICITAÇÃO DE COLETA",0)))</f>
        <v xml:space="preserve"> DESTINAÇÃO/SOLICITAÇÃO DE COLETA</v>
      </c>
      <c r="I365" s="49"/>
      <c r="J365" s="2" t="s">
        <v>56</v>
      </c>
      <c r="K365" s="2" t="s">
        <v>50</v>
      </c>
      <c r="L365" s="2" t="s">
        <v>6</v>
      </c>
      <c r="M365" s="2"/>
      <c r="N365" s="2" t="s">
        <v>4</v>
      </c>
      <c r="O365" s="2" t="s">
        <v>479</v>
      </c>
      <c r="P365" s="2" t="s">
        <v>403</v>
      </c>
      <c r="Q365" s="2">
        <v>11061968</v>
      </c>
      <c r="R365" s="15">
        <f>VLOOKUP(Tabela1[[#This Row],[Material]],'R$_ Ferramentas'!A:B,2,0)</f>
        <v>41.62</v>
      </c>
      <c r="S365" s="15" t="str">
        <f>VLOOKUP(Tabela1[[#This Row],[Material]],'R$_ Ferramentas'!E:F,2,0)</f>
        <v>SIM</v>
      </c>
      <c r="T365" s="50" t="s">
        <v>50</v>
      </c>
      <c r="U365" s="2" t="s">
        <v>835</v>
      </c>
      <c r="V365" s="2">
        <v>200213</v>
      </c>
      <c r="W365" s="49">
        <v>44067</v>
      </c>
      <c r="X365" s="40">
        <f>Tabela1[[#Headers],[01/09/2020]]-Tabela1[[#This Row],[Data NF Cliente]]</f>
        <v>8</v>
      </c>
      <c r="Y365" s="12" t="str">
        <f>_xlfn.IFS(X365&lt;=10,"1. 1 a 10 dias",X365&lt;=20,"2. 11 a 20 dias",X365&lt;=30,"3. 21 a 30 dias",X365&lt;=60,"4. 31 a 60 dias",X365&gt;60,"5.&gt; 60 dias")</f>
        <v>1. 1 a 10 dias</v>
      </c>
      <c r="Z365" s="2" t="s">
        <v>53</v>
      </c>
      <c r="AA365" s="2">
        <v>0</v>
      </c>
      <c r="AB365" s="49"/>
    </row>
    <row r="366" spans="1:28" x14ac:dyDescent="0.2">
      <c r="A366" s="42" t="s">
        <v>11</v>
      </c>
      <c r="B366" s="57" t="s">
        <v>82</v>
      </c>
      <c r="C366" s="42" t="s">
        <v>11</v>
      </c>
      <c r="D366" s="34">
        <v>464562</v>
      </c>
      <c r="E366" s="48">
        <v>508100527838</v>
      </c>
      <c r="F366" s="42" t="s">
        <v>1</v>
      </c>
      <c r="G366" s="42" t="s">
        <v>2</v>
      </c>
      <c r="H366" s="40" t="str">
        <f>IF(OR(' Base Geral '!J366="D - RETURN WITHOUT CONSUMPTION",' Base Geral '!J366="CB - CONSUMED BILLABLE")," SOLICITAÇÃO DE COLETA",IF(J366="X - NOT RECEIVED","CONFIRMAR NÃO RECEBIMENTO DO CSE",IF(OR(' Base Geral '!J366="SEM DESTINAÇÃO",' Base Geral '!J366="V - LEFT ON NOTIFICATION")," DESTINAÇÃO/SOLICITAÇÃO DE COLETA",0)))</f>
        <v xml:space="preserve"> DESTINAÇÃO/SOLICITAÇÃO DE COLETA</v>
      </c>
      <c r="I366" s="49">
        <v>44070</v>
      </c>
      <c r="J366" s="2" t="s">
        <v>55</v>
      </c>
      <c r="K366" s="2"/>
      <c r="L366" s="2" t="s">
        <v>6</v>
      </c>
      <c r="M366" s="2"/>
      <c r="N366" s="2" t="s">
        <v>4</v>
      </c>
      <c r="O366" s="2" t="s">
        <v>160</v>
      </c>
      <c r="P366" s="2" t="s">
        <v>332</v>
      </c>
      <c r="Q366" s="2">
        <v>11101890</v>
      </c>
      <c r="R366" s="15">
        <f>VLOOKUP(Tabela1[[#This Row],[Material]],'R$_ Ferramentas'!A:B,2,0)</f>
        <v>3169.96</v>
      </c>
      <c r="S366" s="15" t="str">
        <f>VLOOKUP(Tabela1[[#This Row],[Material]],'R$_ Ferramentas'!E:F,2,0)</f>
        <v>SIM</v>
      </c>
      <c r="T366" s="50" t="s">
        <v>50</v>
      </c>
      <c r="U366" s="2" t="s">
        <v>508</v>
      </c>
      <c r="V366" s="2">
        <v>200265</v>
      </c>
      <c r="W366" s="49">
        <v>44067</v>
      </c>
      <c r="X366" s="40">
        <f>Tabela1[[#Headers],[01/09/2020]]-Tabela1[[#This Row],[Data NF Cliente]]</f>
        <v>8</v>
      </c>
      <c r="Y366" s="12" t="str">
        <f>_xlfn.IFS(X366&lt;=10,"1. 1 a 10 dias",X366&lt;=20,"2. 11 a 20 dias",X366&lt;=30,"3. 21 a 30 dias",X366&lt;=60,"4. 31 a 60 dias",X366&gt;60,"5.&gt; 60 dias")</f>
        <v>1. 1 a 10 dias</v>
      </c>
      <c r="Z366" s="2">
        <v>10082</v>
      </c>
      <c r="AA366" s="2">
        <v>0</v>
      </c>
      <c r="AB366" s="49"/>
    </row>
    <row r="367" spans="1:28" x14ac:dyDescent="0.2">
      <c r="A367" s="42" t="s">
        <v>11</v>
      </c>
      <c r="B367" s="57" t="s">
        <v>82</v>
      </c>
      <c r="C367" s="42" t="s">
        <v>11</v>
      </c>
      <c r="D367" s="34">
        <v>464674</v>
      </c>
      <c r="E367" s="48">
        <v>508100527838</v>
      </c>
      <c r="F367" s="42" t="s">
        <v>1</v>
      </c>
      <c r="G367" s="42" t="s">
        <v>2</v>
      </c>
      <c r="H367" s="40" t="str">
        <f>IF(OR(' Base Geral '!J367="D - RETURN WITHOUT CONSUMPTION",' Base Geral '!J367="CB - CONSUMED BILLABLE")," SOLICITAÇÃO DE COLETA",IF(J367="X - NOT RECEIVED","CONFIRMAR NÃO RECEBIMENTO DO CSE",IF(OR(' Base Geral '!J367="SEM DESTINAÇÃO",' Base Geral '!J367="V - LEFT ON NOTIFICATION")," DESTINAÇÃO/SOLICITAÇÃO DE COLETA",0)))</f>
        <v xml:space="preserve"> DESTINAÇÃO/SOLICITAÇÃO DE COLETA</v>
      </c>
      <c r="I367" s="49">
        <v>44070</v>
      </c>
      <c r="J367" s="2" t="s">
        <v>55</v>
      </c>
      <c r="K367" s="2"/>
      <c r="L367" s="2" t="s">
        <v>3</v>
      </c>
      <c r="M367" s="2"/>
      <c r="N367" s="2" t="s">
        <v>4</v>
      </c>
      <c r="O367" s="2" t="s">
        <v>160</v>
      </c>
      <c r="P367" s="2" t="s">
        <v>332</v>
      </c>
      <c r="Q367" s="2">
        <v>11115638</v>
      </c>
      <c r="R367" s="15">
        <f>VLOOKUP(Tabela1[[#This Row],[Material]],'R$_ Ferramentas'!A:B,2,0)</f>
        <v>26045.200000000001</v>
      </c>
      <c r="S367" s="50" t="s">
        <v>50</v>
      </c>
      <c r="T367" s="50" t="s">
        <v>85</v>
      </c>
      <c r="U367" s="2" t="s">
        <v>593</v>
      </c>
      <c r="V367" s="2">
        <v>200265</v>
      </c>
      <c r="W367" s="49">
        <v>44067</v>
      </c>
      <c r="X367" s="40">
        <f>Tabela1[[#Headers],[01/09/2020]]-Tabela1[[#This Row],[Data NF Cliente]]</f>
        <v>8</v>
      </c>
      <c r="Y367" s="12" t="str">
        <f>_xlfn.IFS(X367&lt;=10,"1. 1 a 10 dias",X367&lt;=20,"2. 11 a 20 dias",X367&lt;=30,"3. 21 a 30 dias",X367&lt;=60,"4. 31 a 60 dias",X367&gt;60,"5.&gt; 60 dias")</f>
        <v>1. 1 a 10 dias</v>
      </c>
      <c r="Z367" s="2">
        <v>2280</v>
      </c>
      <c r="AA367" s="2">
        <v>0</v>
      </c>
      <c r="AB367" s="49"/>
    </row>
    <row r="368" spans="1:28" x14ac:dyDescent="0.2">
      <c r="A368" s="42" t="s">
        <v>7</v>
      </c>
      <c r="B368" s="57" t="s">
        <v>82</v>
      </c>
      <c r="C368" s="42" t="s">
        <v>7</v>
      </c>
      <c r="D368" s="34">
        <v>465142</v>
      </c>
      <c r="E368" s="48">
        <v>508100567673</v>
      </c>
      <c r="F368" s="42" t="s">
        <v>8</v>
      </c>
      <c r="G368" s="42" t="s">
        <v>9</v>
      </c>
      <c r="H368" s="40" t="str">
        <f>IF(OR(' Base Geral '!J368="D - RETURN WITHOUT CONSUMPTION",' Base Geral '!J368="CB - CONSUMED BILLABLE")," SOLICITAÇÃO DE COLETA",IF(J368="X - NOT RECEIVED","CONFIRMAR NÃO RECEBIMENTO DO CSE",IF(OR(' Base Geral '!J368="SEM DESTINAÇÃO",' Base Geral '!J368="V - LEFT ON NOTIFICATION")," DESTINAÇÃO/SOLICITAÇÃO DE COLETA",0)))</f>
        <v xml:space="preserve"> DESTINAÇÃO/SOLICITAÇÃO DE COLETA</v>
      </c>
      <c r="I368" s="49"/>
      <c r="J368" s="2" t="s">
        <v>56</v>
      </c>
      <c r="K368" s="2" t="s">
        <v>50</v>
      </c>
      <c r="L368" s="2" t="s">
        <v>6</v>
      </c>
      <c r="M368" s="2"/>
      <c r="N368" s="2"/>
      <c r="O368" s="2" t="s">
        <v>432</v>
      </c>
      <c r="P368" s="2" t="s">
        <v>198</v>
      </c>
      <c r="Q368" s="2">
        <v>10355962</v>
      </c>
      <c r="R368" s="15">
        <f>VLOOKUP(Tabela1[[#This Row],[Material]],'R$_ Ferramentas'!A:B,2,0)</f>
        <v>371.01</v>
      </c>
      <c r="S368" s="50" t="s">
        <v>50</v>
      </c>
      <c r="T368" s="50" t="s">
        <v>50</v>
      </c>
      <c r="U368" s="2" t="s">
        <v>855</v>
      </c>
      <c r="V368" s="2">
        <v>94595</v>
      </c>
      <c r="W368" s="49">
        <v>44067</v>
      </c>
      <c r="X368" s="40">
        <f>Tabela1[[#Headers],[01/09/2020]]-Tabela1[[#This Row],[Data NF Cliente]]</f>
        <v>8</v>
      </c>
      <c r="Y368" s="12" t="str">
        <f>_xlfn.IFS(X368&lt;=10,"1. 1 a 10 dias",X368&lt;=20,"2. 11 a 20 dias",X368&lt;=30,"3. 21 a 30 dias",X368&lt;=60,"4. 31 a 60 dias",X368&gt;60,"5.&gt; 60 dias")</f>
        <v>1. 1 a 10 dias</v>
      </c>
      <c r="Z368" s="2" t="s">
        <v>5</v>
      </c>
      <c r="AA368" s="2">
        <v>0</v>
      </c>
      <c r="AB368" s="49"/>
    </row>
    <row r="369" spans="1:28" x14ac:dyDescent="0.2">
      <c r="A369" s="42" t="s">
        <v>7</v>
      </c>
      <c r="B369" s="57" t="s">
        <v>82</v>
      </c>
      <c r="C369" s="42" t="s">
        <v>7</v>
      </c>
      <c r="D369" s="34">
        <v>465143</v>
      </c>
      <c r="E369" s="48">
        <v>508100567673</v>
      </c>
      <c r="F369" s="42" t="s">
        <v>1</v>
      </c>
      <c r="G369" s="42" t="s">
        <v>2</v>
      </c>
      <c r="H369" s="40" t="str">
        <f>IF(OR(' Base Geral '!J369="D - RETURN WITHOUT CONSUMPTION",' Base Geral '!J369="CB - CONSUMED BILLABLE")," SOLICITAÇÃO DE COLETA",IF(J369="X - NOT RECEIVED","CONFIRMAR NÃO RECEBIMENTO DO CSE",IF(OR(' Base Geral '!J369="SEM DESTINAÇÃO",' Base Geral '!J369="V - LEFT ON NOTIFICATION")," DESTINAÇÃO/SOLICITAÇÃO DE COLETA",0)))</f>
        <v xml:space="preserve"> DESTINAÇÃO/SOLICITAÇÃO DE COLETA</v>
      </c>
      <c r="I369" s="49"/>
      <c r="J369" s="2" t="s">
        <v>56</v>
      </c>
      <c r="K369" s="2"/>
      <c r="L369" s="2" t="s">
        <v>6</v>
      </c>
      <c r="M369" s="2"/>
      <c r="N369" s="2" t="s">
        <v>4</v>
      </c>
      <c r="O369" s="2" t="s">
        <v>432</v>
      </c>
      <c r="P369" s="2" t="s">
        <v>198</v>
      </c>
      <c r="Q369" s="2">
        <v>10355963</v>
      </c>
      <c r="R369" s="15">
        <f>VLOOKUP(Tabela1[[#This Row],[Material]],'R$_ Ferramentas'!A:B,2,0)</f>
        <v>370.2</v>
      </c>
      <c r="S369" s="50" t="s">
        <v>50</v>
      </c>
      <c r="T369" s="50" t="s">
        <v>50</v>
      </c>
      <c r="U369" s="2" t="s">
        <v>382</v>
      </c>
      <c r="V369" s="2">
        <v>200202</v>
      </c>
      <c r="W369" s="49">
        <v>44067</v>
      </c>
      <c r="X369" s="40">
        <f>Tabela1[[#Headers],[01/09/2020]]-Tabela1[[#This Row],[Data NF Cliente]]</f>
        <v>8</v>
      </c>
      <c r="Y369" s="12" t="str">
        <f>_xlfn.IFS(X369&lt;=10,"1. 1 a 10 dias",X369&lt;=20,"2. 11 a 20 dias",X369&lt;=30,"3. 21 a 30 dias",X369&lt;=60,"4. 31 a 60 dias",X369&gt;60,"5.&gt; 60 dias")</f>
        <v>1. 1 a 10 dias</v>
      </c>
      <c r="Z369" s="2" t="s">
        <v>53</v>
      </c>
      <c r="AA369" s="2">
        <v>0</v>
      </c>
      <c r="AB369" s="49"/>
    </row>
    <row r="370" spans="1:28" x14ac:dyDescent="0.2">
      <c r="A370" s="42" t="s">
        <v>7</v>
      </c>
      <c r="B370" s="57" t="s">
        <v>82</v>
      </c>
      <c r="C370" s="42" t="s">
        <v>7</v>
      </c>
      <c r="D370" s="34">
        <v>465144</v>
      </c>
      <c r="E370" s="48">
        <v>508100567673</v>
      </c>
      <c r="F370" s="42" t="s">
        <v>1</v>
      </c>
      <c r="G370" s="42" t="s">
        <v>2</v>
      </c>
      <c r="H370" s="40" t="str">
        <f>IF(OR(' Base Geral '!J370="D - RETURN WITHOUT CONSUMPTION",' Base Geral '!J370="CB - CONSUMED BILLABLE")," SOLICITAÇÃO DE COLETA",IF(J370="X - NOT RECEIVED","CONFIRMAR NÃO RECEBIMENTO DO CSE",IF(OR(' Base Geral '!J370="SEM DESTINAÇÃO",' Base Geral '!J370="V - LEFT ON NOTIFICATION")," DESTINAÇÃO/SOLICITAÇÃO DE COLETA",0)))</f>
        <v xml:space="preserve"> DESTINAÇÃO/SOLICITAÇÃO DE COLETA</v>
      </c>
      <c r="I370" s="49"/>
      <c r="J370" s="2" t="s">
        <v>56</v>
      </c>
      <c r="K370" s="2"/>
      <c r="L370" s="2" t="s">
        <v>6</v>
      </c>
      <c r="M370" s="2"/>
      <c r="N370" s="2" t="s">
        <v>4</v>
      </c>
      <c r="O370" s="2" t="s">
        <v>432</v>
      </c>
      <c r="P370" s="2" t="s">
        <v>198</v>
      </c>
      <c r="Q370" s="2">
        <v>3818254</v>
      </c>
      <c r="R370" s="15">
        <f>VLOOKUP(Tabela1[[#This Row],[Material]],'R$_ Ferramentas'!A:B,2,0)</f>
        <v>3064.16</v>
      </c>
      <c r="S370" s="50" t="s">
        <v>50</v>
      </c>
      <c r="T370" s="50" t="s">
        <v>50</v>
      </c>
      <c r="U370" s="2" t="s">
        <v>856</v>
      </c>
      <c r="V370" s="2">
        <v>200202</v>
      </c>
      <c r="W370" s="49">
        <v>44067</v>
      </c>
      <c r="X370" s="40">
        <f>Tabela1[[#Headers],[01/09/2020]]-Tabela1[[#This Row],[Data NF Cliente]]</f>
        <v>8</v>
      </c>
      <c r="Y370" s="12" t="str">
        <f>_xlfn.IFS(X370&lt;=10,"1. 1 a 10 dias",X370&lt;=20,"2. 11 a 20 dias",X370&lt;=30,"3. 21 a 30 dias",X370&lt;=60,"4. 31 a 60 dias",X370&gt;60,"5.&gt; 60 dias")</f>
        <v>1. 1 a 10 dias</v>
      </c>
      <c r="Z370" s="2" t="s">
        <v>53</v>
      </c>
      <c r="AA370" s="2">
        <v>0</v>
      </c>
      <c r="AB370" s="49"/>
    </row>
    <row r="371" spans="1:28" x14ac:dyDescent="0.2">
      <c r="A371" s="42" t="s">
        <v>7</v>
      </c>
      <c r="B371" s="57" t="s">
        <v>82</v>
      </c>
      <c r="C371" s="42" t="s">
        <v>7</v>
      </c>
      <c r="D371" s="34">
        <v>465145</v>
      </c>
      <c r="E371" s="48">
        <v>508100567673</v>
      </c>
      <c r="F371" s="42" t="s">
        <v>1</v>
      </c>
      <c r="G371" s="42" t="s">
        <v>2</v>
      </c>
      <c r="H371" s="40" t="str">
        <f>IF(OR(' Base Geral '!J371="D - RETURN WITHOUT CONSUMPTION",' Base Geral '!J371="CB - CONSUMED BILLABLE")," SOLICITAÇÃO DE COLETA",IF(J371="X - NOT RECEIVED","CONFIRMAR NÃO RECEBIMENTO DO CSE",IF(OR(' Base Geral '!J371="SEM DESTINAÇÃO",' Base Geral '!J371="V - LEFT ON NOTIFICATION")," DESTINAÇÃO/SOLICITAÇÃO DE COLETA",0)))</f>
        <v xml:space="preserve"> DESTINAÇÃO/SOLICITAÇÃO DE COLETA</v>
      </c>
      <c r="I371" s="49"/>
      <c r="J371" s="2" t="s">
        <v>56</v>
      </c>
      <c r="K371" s="2"/>
      <c r="L371" s="2" t="s">
        <v>6</v>
      </c>
      <c r="M371" s="2"/>
      <c r="N371" s="2" t="s">
        <v>4</v>
      </c>
      <c r="O371" s="2" t="s">
        <v>432</v>
      </c>
      <c r="P371" s="2" t="s">
        <v>198</v>
      </c>
      <c r="Q371" s="2">
        <v>3804692</v>
      </c>
      <c r="R371" s="15">
        <f>VLOOKUP(Tabela1[[#This Row],[Material]],'R$_ Ferramentas'!A:B,2,0)</f>
        <v>5478.46</v>
      </c>
      <c r="S371" s="50" t="s">
        <v>50</v>
      </c>
      <c r="T371" s="50" t="s">
        <v>50</v>
      </c>
      <c r="U371" s="2" t="s">
        <v>362</v>
      </c>
      <c r="V371" s="2">
        <v>200202</v>
      </c>
      <c r="W371" s="49">
        <v>44067</v>
      </c>
      <c r="X371" s="40">
        <f>Tabela1[[#Headers],[01/09/2020]]-Tabela1[[#This Row],[Data NF Cliente]]</f>
        <v>8</v>
      </c>
      <c r="Y371" s="12" t="str">
        <f>_xlfn.IFS(X371&lt;=10,"1. 1 a 10 dias",X371&lt;=20,"2. 11 a 20 dias",X371&lt;=30,"3. 21 a 30 dias",X371&lt;=60,"4. 31 a 60 dias",X371&gt;60,"5.&gt; 60 dias")</f>
        <v>1. 1 a 10 dias</v>
      </c>
      <c r="Z371" s="2" t="s">
        <v>53</v>
      </c>
      <c r="AA371" s="2">
        <v>0</v>
      </c>
      <c r="AB371" s="49"/>
    </row>
    <row r="372" spans="1:28" x14ac:dyDescent="0.2">
      <c r="A372" s="42" t="s">
        <v>7</v>
      </c>
      <c r="B372" s="57" t="s">
        <v>82</v>
      </c>
      <c r="C372" s="42" t="s">
        <v>7</v>
      </c>
      <c r="D372" s="34">
        <v>465146</v>
      </c>
      <c r="E372" s="48">
        <v>508100567673</v>
      </c>
      <c r="F372" s="42" t="s">
        <v>1</v>
      </c>
      <c r="G372" s="42" t="s">
        <v>2</v>
      </c>
      <c r="H372" s="40" t="str">
        <f>IF(OR(' Base Geral '!J372="D - RETURN WITHOUT CONSUMPTION",' Base Geral '!J372="CB - CONSUMED BILLABLE")," SOLICITAÇÃO DE COLETA",IF(J372="X - NOT RECEIVED","CONFIRMAR NÃO RECEBIMENTO DO CSE",IF(OR(' Base Geral '!J372="SEM DESTINAÇÃO",' Base Geral '!J372="V - LEFT ON NOTIFICATION")," DESTINAÇÃO/SOLICITAÇÃO DE COLETA",0)))</f>
        <v xml:space="preserve"> DESTINAÇÃO/SOLICITAÇÃO DE COLETA</v>
      </c>
      <c r="I372" s="49"/>
      <c r="J372" s="2" t="s">
        <v>56</v>
      </c>
      <c r="K372" s="2" t="s">
        <v>50</v>
      </c>
      <c r="L372" s="2" t="s">
        <v>6</v>
      </c>
      <c r="M372" s="2"/>
      <c r="N372" s="2" t="s">
        <v>4</v>
      </c>
      <c r="O372" s="2" t="s">
        <v>432</v>
      </c>
      <c r="P372" s="2" t="s">
        <v>198</v>
      </c>
      <c r="Q372" s="2">
        <v>3068384</v>
      </c>
      <c r="R372" s="15">
        <f>VLOOKUP(Tabela1[[#This Row],[Material]],'R$_ Ferramentas'!A:B,2,0)</f>
        <v>46.96</v>
      </c>
      <c r="S372" s="50" t="s">
        <v>50</v>
      </c>
      <c r="T372" s="50" t="s">
        <v>50</v>
      </c>
      <c r="U372" s="2" t="s">
        <v>584</v>
      </c>
      <c r="V372" s="2">
        <v>200202</v>
      </c>
      <c r="W372" s="49">
        <v>44067</v>
      </c>
      <c r="X372" s="40">
        <f>Tabela1[[#Headers],[01/09/2020]]-Tabela1[[#This Row],[Data NF Cliente]]</f>
        <v>8</v>
      </c>
      <c r="Y372" s="12" t="str">
        <f>_xlfn.IFS(X372&lt;=10,"1. 1 a 10 dias",X372&lt;=20,"2. 11 a 20 dias",X372&lt;=30,"3. 21 a 30 dias",X372&lt;=60,"4. 31 a 60 dias",X372&gt;60,"5.&gt; 60 dias")</f>
        <v>1. 1 a 10 dias</v>
      </c>
      <c r="Z372" s="2" t="s">
        <v>53</v>
      </c>
      <c r="AA372" s="2">
        <v>0</v>
      </c>
      <c r="AB372" s="49"/>
    </row>
    <row r="373" spans="1:28" x14ac:dyDescent="0.2">
      <c r="A373" s="42" t="s">
        <v>7</v>
      </c>
      <c r="B373" s="57" t="s">
        <v>82</v>
      </c>
      <c r="C373" s="42" t="s">
        <v>7</v>
      </c>
      <c r="D373" s="34">
        <v>465194</v>
      </c>
      <c r="E373" s="48">
        <v>508100555717</v>
      </c>
      <c r="F373" s="42" t="s">
        <v>1</v>
      </c>
      <c r="G373" s="42" t="s">
        <v>2</v>
      </c>
      <c r="H373" s="40" t="str">
        <f>IF(OR(' Base Geral '!J373="D - RETURN WITHOUT CONSUMPTION",' Base Geral '!J373="CB - CONSUMED BILLABLE")," SOLICITAÇÃO DE COLETA",IF(J373="X - NOT RECEIVED","CONFIRMAR NÃO RECEBIMENTO DO CSE",IF(OR(' Base Geral '!J373="SEM DESTINAÇÃO",' Base Geral '!J373="V - LEFT ON NOTIFICATION")," DESTINAÇÃO/SOLICITAÇÃO DE COLETA",0)))</f>
        <v xml:space="preserve"> DESTINAÇÃO/SOLICITAÇÃO DE COLETA</v>
      </c>
      <c r="I373" s="49"/>
      <c r="J373" s="2" t="s">
        <v>56</v>
      </c>
      <c r="K373" s="2"/>
      <c r="L373" s="2" t="s">
        <v>6</v>
      </c>
      <c r="M373" s="2"/>
      <c r="N373" s="2" t="s">
        <v>4</v>
      </c>
      <c r="O373" s="2" t="s">
        <v>214</v>
      </c>
      <c r="P373" s="2" t="s">
        <v>169</v>
      </c>
      <c r="Q373" s="2">
        <v>3866493</v>
      </c>
      <c r="R373" s="15">
        <f>VLOOKUP(Tabela1[[#This Row],[Material]],'R$_ Ferramentas'!A:B,2,0)</f>
        <v>22.32</v>
      </c>
      <c r="S373" s="50" t="s">
        <v>50</v>
      </c>
      <c r="T373" s="50" t="s">
        <v>50</v>
      </c>
      <c r="U373" s="2" t="s">
        <v>594</v>
      </c>
      <c r="V373" s="2">
        <v>200270</v>
      </c>
      <c r="W373" s="49">
        <v>44067</v>
      </c>
      <c r="X373" s="40">
        <f>Tabela1[[#Headers],[01/09/2020]]-Tabela1[[#This Row],[Data NF Cliente]]</f>
        <v>8</v>
      </c>
      <c r="Y373" s="12" t="str">
        <f>_xlfn.IFS(X373&lt;=10,"1. 1 a 10 dias",X373&lt;=20,"2. 11 a 20 dias",X373&lt;=30,"3. 21 a 30 dias",X373&lt;=60,"4. 31 a 60 dias",X373&gt;60,"5.&gt; 60 dias")</f>
        <v>1. 1 a 10 dias</v>
      </c>
      <c r="Z373" s="2" t="s">
        <v>53</v>
      </c>
      <c r="AA373" s="2">
        <v>0</v>
      </c>
      <c r="AB373" s="49"/>
    </row>
    <row r="374" spans="1:28" x14ac:dyDescent="0.2">
      <c r="A374" s="42" t="s">
        <v>7</v>
      </c>
      <c r="B374" s="57" t="s">
        <v>82</v>
      </c>
      <c r="C374" s="42" t="s">
        <v>7</v>
      </c>
      <c r="D374" s="34">
        <v>465195</v>
      </c>
      <c r="E374" s="48">
        <v>508100555717</v>
      </c>
      <c r="F374" s="42" t="s">
        <v>1</v>
      </c>
      <c r="G374" s="42" t="s">
        <v>2</v>
      </c>
      <c r="H374" s="40" t="str">
        <f>IF(OR(' Base Geral '!J374="D - RETURN WITHOUT CONSUMPTION",' Base Geral '!J374="CB - CONSUMED BILLABLE")," SOLICITAÇÃO DE COLETA",IF(J374="X - NOT RECEIVED","CONFIRMAR NÃO RECEBIMENTO DO CSE",IF(OR(' Base Geral '!J374="SEM DESTINAÇÃO",' Base Geral '!J374="V - LEFT ON NOTIFICATION")," DESTINAÇÃO/SOLICITAÇÃO DE COLETA",0)))</f>
        <v xml:space="preserve"> DESTINAÇÃO/SOLICITAÇÃO DE COLETA</v>
      </c>
      <c r="I374" s="49"/>
      <c r="J374" s="2" t="s">
        <v>56</v>
      </c>
      <c r="K374" s="2"/>
      <c r="L374" s="2" t="s">
        <v>6</v>
      </c>
      <c r="M374" s="2"/>
      <c r="N374" s="2" t="s">
        <v>4</v>
      </c>
      <c r="O374" s="2" t="s">
        <v>214</v>
      </c>
      <c r="P374" s="2" t="s">
        <v>169</v>
      </c>
      <c r="Q374" s="2">
        <v>10100047</v>
      </c>
      <c r="R374" s="15">
        <f>VLOOKUP(Tabela1[[#This Row],[Material]],'R$_ Ferramentas'!A:B,2,0)</f>
        <v>131.18</v>
      </c>
      <c r="S374" s="50" t="s">
        <v>50</v>
      </c>
      <c r="T374" s="50" t="s">
        <v>50</v>
      </c>
      <c r="U374" s="2" t="s">
        <v>857</v>
      </c>
      <c r="V374" s="2">
        <v>200270</v>
      </c>
      <c r="W374" s="49">
        <v>44067</v>
      </c>
      <c r="X374" s="40">
        <f>Tabela1[[#Headers],[01/09/2020]]-Tabela1[[#This Row],[Data NF Cliente]]</f>
        <v>8</v>
      </c>
      <c r="Y374" s="12" t="str">
        <f>_xlfn.IFS(X374&lt;=10,"1. 1 a 10 dias",X374&lt;=20,"2. 11 a 20 dias",X374&lt;=30,"3. 21 a 30 dias",X374&lt;=60,"4. 31 a 60 dias",X374&gt;60,"5.&gt; 60 dias")</f>
        <v>1. 1 a 10 dias</v>
      </c>
      <c r="Z374" s="2" t="s">
        <v>53</v>
      </c>
      <c r="AA374" s="2">
        <v>0</v>
      </c>
      <c r="AB374" s="49"/>
    </row>
    <row r="375" spans="1:28" x14ac:dyDescent="0.2">
      <c r="A375" s="42" t="s">
        <v>7</v>
      </c>
      <c r="B375" s="57" t="s">
        <v>82</v>
      </c>
      <c r="C375" s="42" t="s">
        <v>7</v>
      </c>
      <c r="D375" s="34">
        <v>465196</v>
      </c>
      <c r="E375" s="48">
        <v>508100555717</v>
      </c>
      <c r="F375" s="42" t="s">
        <v>1</v>
      </c>
      <c r="G375" s="42" t="s">
        <v>2</v>
      </c>
      <c r="H375" s="40" t="str">
        <f>IF(OR(' Base Geral '!J375="D - RETURN WITHOUT CONSUMPTION",' Base Geral '!J375="CB - CONSUMED BILLABLE")," SOLICITAÇÃO DE COLETA",IF(J375="X - NOT RECEIVED","CONFIRMAR NÃO RECEBIMENTO DO CSE",IF(OR(' Base Geral '!J375="SEM DESTINAÇÃO",' Base Geral '!J375="V - LEFT ON NOTIFICATION")," DESTINAÇÃO/SOLICITAÇÃO DE COLETA",0)))</f>
        <v xml:space="preserve"> DESTINAÇÃO/SOLICITAÇÃO DE COLETA</v>
      </c>
      <c r="I375" s="49"/>
      <c r="J375" s="2" t="s">
        <v>56</v>
      </c>
      <c r="K375" s="2"/>
      <c r="L375" s="2" t="s">
        <v>6</v>
      </c>
      <c r="M375" s="2"/>
      <c r="N375" s="2" t="s">
        <v>4</v>
      </c>
      <c r="O375" s="2" t="s">
        <v>214</v>
      </c>
      <c r="P375" s="2" t="s">
        <v>169</v>
      </c>
      <c r="Q375" s="2">
        <v>10100047</v>
      </c>
      <c r="R375" s="15">
        <f>VLOOKUP(Tabela1[[#This Row],[Material]],'R$_ Ferramentas'!A:B,2,0)</f>
        <v>131.18</v>
      </c>
      <c r="S375" s="50" t="s">
        <v>50</v>
      </c>
      <c r="T375" s="50" t="s">
        <v>50</v>
      </c>
      <c r="U375" s="2" t="s">
        <v>857</v>
      </c>
      <c r="V375" s="2">
        <v>200270</v>
      </c>
      <c r="W375" s="49">
        <v>44067</v>
      </c>
      <c r="X375" s="40">
        <f>Tabela1[[#Headers],[01/09/2020]]-Tabela1[[#This Row],[Data NF Cliente]]</f>
        <v>8</v>
      </c>
      <c r="Y375" s="12" t="str">
        <f>_xlfn.IFS(X375&lt;=10,"1. 1 a 10 dias",X375&lt;=20,"2. 11 a 20 dias",X375&lt;=30,"3. 21 a 30 dias",X375&lt;=60,"4. 31 a 60 dias",X375&gt;60,"5.&gt; 60 dias")</f>
        <v>1. 1 a 10 dias</v>
      </c>
      <c r="Z375" s="2" t="s">
        <v>53</v>
      </c>
      <c r="AA375" s="2">
        <v>0</v>
      </c>
      <c r="AB375" s="49"/>
    </row>
    <row r="376" spans="1:28" x14ac:dyDescent="0.2">
      <c r="A376" s="42" t="s">
        <v>7</v>
      </c>
      <c r="B376" s="57" t="s">
        <v>82</v>
      </c>
      <c r="C376" s="42" t="s">
        <v>7</v>
      </c>
      <c r="D376" s="34">
        <v>465197</v>
      </c>
      <c r="E376" s="48">
        <v>508100555717</v>
      </c>
      <c r="F376" s="42" t="s">
        <v>1</v>
      </c>
      <c r="G376" s="42" t="s">
        <v>2</v>
      </c>
      <c r="H376" s="40" t="str">
        <f>IF(OR(' Base Geral '!J376="D - RETURN WITHOUT CONSUMPTION",' Base Geral '!J376="CB - CONSUMED BILLABLE")," SOLICITAÇÃO DE COLETA",IF(J376="X - NOT RECEIVED","CONFIRMAR NÃO RECEBIMENTO DO CSE",IF(OR(' Base Geral '!J376="SEM DESTINAÇÃO",' Base Geral '!J376="V - LEFT ON NOTIFICATION")," DESTINAÇÃO/SOLICITAÇÃO DE COLETA",0)))</f>
        <v xml:space="preserve"> DESTINAÇÃO/SOLICITAÇÃO DE COLETA</v>
      </c>
      <c r="I376" s="49"/>
      <c r="J376" s="2" t="s">
        <v>56</v>
      </c>
      <c r="K376" s="2"/>
      <c r="L376" s="2" t="s">
        <v>6</v>
      </c>
      <c r="M376" s="2"/>
      <c r="N376" s="2" t="s">
        <v>4</v>
      </c>
      <c r="O376" s="2" t="s">
        <v>214</v>
      </c>
      <c r="P376" s="2" t="s">
        <v>169</v>
      </c>
      <c r="Q376" s="2">
        <v>10100046</v>
      </c>
      <c r="R376" s="15">
        <f>VLOOKUP(Tabela1[[#This Row],[Material]],'R$_ Ferramentas'!A:B,2,0)</f>
        <v>205.12</v>
      </c>
      <c r="S376" s="50" t="s">
        <v>50</v>
      </c>
      <c r="T376" s="50" t="s">
        <v>50</v>
      </c>
      <c r="U376" s="2" t="s">
        <v>858</v>
      </c>
      <c r="V376" s="2">
        <v>200270</v>
      </c>
      <c r="W376" s="49">
        <v>44067</v>
      </c>
      <c r="X376" s="40">
        <f>Tabela1[[#Headers],[01/09/2020]]-Tabela1[[#This Row],[Data NF Cliente]]</f>
        <v>8</v>
      </c>
      <c r="Y376" s="12" t="str">
        <f>_xlfn.IFS(X376&lt;=10,"1. 1 a 10 dias",X376&lt;=20,"2. 11 a 20 dias",X376&lt;=30,"3. 21 a 30 dias",X376&lt;=60,"4. 31 a 60 dias",X376&gt;60,"5.&gt; 60 dias")</f>
        <v>1. 1 a 10 dias</v>
      </c>
      <c r="Z376" s="2" t="s">
        <v>53</v>
      </c>
      <c r="AA376" s="2">
        <v>0</v>
      </c>
      <c r="AB376" s="49"/>
    </row>
    <row r="377" spans="1:28" x14ac:dyDescent="0.2">
      <c r="A377" s="42" t="s">
        <v>7</v>
      </c>
      <c r="B377" s="57" t="s">
        <v>82</v>
      </c>
      <c r="C377" s="42" t="s">
        <v>7</v>
      </c>
      <c r="D377" s="34">
        <v>465198</v>
      </c>
      <c r="E377" s="48">
        <v>508100555717</v>
      </c>
      <c r="F377" s="42" t="s">
        <v>1</v>
      </c>
      <c r="G377" s="42" t="s">
        <v>2</v>
      </c>
      <c r="H377" s="40" t="str">
        <f>IF(OR(' Base Geral '!J377="D - RETURN WITHOUT CONSUMPTION",' Base Geral '!J377="CB - CONSUMED BILLABLE")," SOLICITAÇÃO DE COLETA",IF(J377="X - NOT RECEIVED","CONFIRMAR NÃO RECEBIMENTO DO CSE",IF(OR(' Base Geral '!J377="SEM DESTINAÇÃO",' Base Geral '!J377="V - LEFT ON NOTIFICATION")," DESTINAÇÃO/SOLICITAÇÃO DE COLETA",0)))</f>
        <v xml:space="preserve"> DESTINAÇÃO/SOLICITAÇÃO DE COLETA</v>
      </c>
      <c r="I377" s="49"/>
      <c r="J377" s="2" t="s">
        <v>56</v>
      </c>
      <c r="K377" s="2"/>
      <c r="L377" s="2" t="s">
        <v>6</v>
      </c>
      <c r="M377" s="2"/>
      <c r="N377" s="2" t="s">
        <v>4</v>
      </c>
      <c r="O377" s="2" t="s">
        <v>214</v>
      </c>
      <c r="P377" s="2" t="s">
        <v>169</v>
      </c>
      <c r="Q377" s="2">
        <v>10100046</v>
      </c>
      <c r="R377" s="15">
        <f>VLOOKUP(Tabela1[[#This Row],[Material]],'R$_ Ferramentas'!A:B,2,0)</f>
        <v>205.12</v>
      </c>
      <c r="S377" s="50" t="s">
        <v>50</v>
      </c>
      <c r="T377" s="50" t="s">
        <v>50</v>
      </c>
      <c r="U377" s="2" t="s">
        <v>858</v>
      </c>
      <c r="V377" s="2">
        <v>200270</v>
      </c>
      <c r="W377" s="49">
        <v>44067</v>
      </c>
      <c r="X377" s="40">
        <f>Tabela1[[#Headers],[01/09/2020]]-Tabela1[[#This Row],[Data NF Cliente]]</f>
        <v>8</v>
      </c>
      <c r="Y377" s="12" t="str">
        <f>_xlfn.IFS(X377&lt;=10,"1. 1 a 10 dias",X377&lt;=20,"2. 11 a 20 dias",X377&lt;=30,"3. 21 a 30 dias",X377&lt;=60,"4. 31 a 60 dias",X377&gt;60,"5.&gt; 60 dias")</f>
        <v>1. 1 a 10 dias</v>
      </c>
      <c r="Z377" s="2" t="s">
        <v>53</v>
      </c>
      <c r="AA377" s="2">
        <v>0</v>
      </c>
      <c r="AB377" s="49"/>
    </row>
    <row r="378" spans="1:28" x14ac:dyDescent="0.2">
      <c r="A378" s="42" t="s">
        <v>7</v>
      </c>
      <c r="B378" s="57" t="s">
        <v>82</v>
      </c>
      <c r="C378" s="42" t="s">
        <v>7</v>
      </c>
      <c r="D378" s="34">
        <v>465199</v>
      </c>
      <c r="E378" s="48">
        <v>508100555717</v>
      </c>
      <c r="F378" s="42" t="s">
        <v>1</v>
      </c>
      <c r="G378" s="42" t="s">
        <v>2</v>
      </c>
      <c r="H378" s="40" t="str">
        <f>IF(OR(' Base Geral '!J378="D - RETURN WITHOUT CONSUMPTION",' Base Geral '!J378="CB - CONSUMED BILLABLE")," SOLICITAÇÃO DE COLETA",IF(J378="X - NOT RECEIVED","CONFIRMAR NÃO RECEBIMENTO DO CSE",IF(OR(' Base Geral '!J378="SEM DESTINAÇÃO",' Base Geral '!J378="V - LEFT ON NOTIFICATION")," DESTINAÇÃO/SOLICITAÇÃO DE COLETA",0)))</f>
        <v xml:space="preserve"> DESTINAÇÃO/SOLICITAÇÃO DE COLETA</v>
      </c>
      <c r="I378" s="49"/>
      <c r="J378" s="2" t="s">
        <v>56</v>
      </c>
      <c r="K378" s="2"/>
      <c r="L378" s="2" t="s">
        <v>6</v>
      </c>
      <c r="M378" s="2"/>
      <c r="N378" s="2" t="s">
        <v>4</v>
      </c>
      <c r="O378" s="2" t="s">
        <v>214</v>
      </c>
      <c r="P378" s="2" t="s">
        <v>169</v>
      </c>
      <c r="Q378" s="2">
        <v>10100050</v>
      </c>
      <c r="R378" s="15">
        <f>VLOOKUP(Tabela1[[#This Row],[Material]],'R$_ Ferramentas'!A:B,2,0)</f>
        <v>513.1</v>
      </c>
      <c r="S378" s="50" t="s">
        <v>50</v>
      </c>
      <c r="T378" s="50" t="s">
        <v>50</v>
      </c>
      <c r="U378" s="2" t="s">
        <v>354</v>
      </c>
      <c r="V378" s="2">
        <v>200270</v>
      </c>
      <c r="W378" s="49">
        <v>44067</v>
      </c>
      <c r="X378" s="40">
        <f>Tabela1[[#Headers],[01/09/2020]]-Tabela1[[#This Row],[Data NF Cliente]]</f>
        <v>8</v>
      </c>
      <c r="Y378" s="12" t="str">
        <f>_xlfn.IFS(X378&lt;=10,"1. 1 a 10 dias",X378&lt;=20,"2. 11 a 20 dias",X378&lt;=30,"3. 21 a 30 dias",X378&lt;=60,"4. 31 a 60 dias",X378&gt;60,"5.&gt; 60 dias")</f>
        <v>1. 1 a 10 dias</v>
      </c>
      <c r="Z378" s="2" t="s">
        <v>53</v>
      </c>
      <c r="AA378" s="2">
        <v>0</v>
      </c>
      <c r="AB378" s="49"/>
    </row>
    <row r="379" spans="1:28" x14ac:dyDescent="0.2">
      <c r="A379" s="42" t="s">
        <v>7</v>
      </c>
      <c r="B379" s="57" t="s">
        <v>82</v>
      </c>
      <c r="C379" s="42" t="s">
        <v>7</v>
      </c>
      <c r="D379" s="34">
        <v>465200</v>
      </c>
      <c r="E379" s="48">
        <v>508100555717</v>
      </c>
      <c r="F379" s="42" t="s">
        <v>1</v>
      </c>
      <c r="G379" s="42" t="s">
        <v>2</v>
      </c>
      <c r="H379" s="40" t="str">
        <f>IF(OR(' Base Geral '!J379="D - RETURN WITHOUT CONSUMPTION",' Base Geral '!J379="CB - CONSUMED BILLABLE")," SOLICITAÇÃO DE COLETA",IF(J379="X - NOT RECEIVED","CONFIRMAR NÃO RECEBIMENTO DO CSE",IF(OR(' Base Geral '!J379="SEM DESTINAÇÃO",' Base Geral '!J379="V - LEFT ON NOTIFICATION")," DESTINAÇÃO/SOLICITAÇÃO DE COLETA",0)))</f>
        <v xml:space="preserve"> DESTINAÇÃO/SOLICITAÇÃO DE COLETA</v>
      </c>
      <c r="I379" s="49"/>
      <c r="J379" s="2" t="s">
        <v>56</v>
      </c>
      <c r="K379" s="2"/>
      <c r="L379" s="2" t="s">
        <v>6</v>
      </c>
      <c r="M379" s="2"/>
      <c r="N379" s="2" t="s">
        <v>4</v>
      </c>
      <c r="O379" s="2" t="s">
        <v>214</v>
      </c>
      <c r="P379" s="2" t="s">
        <v>169</v>
      </c>
      <c r="Q379" s="2">
        <v>10100050</v>
      </c>
      <c r="R379" s="15">
        <f>VLOOKUP(Tabela1[[#This Row],[Material]],'R$_ Ferramentas'!A:B,2,0)</f>
        <v>513.1</v>
      </c>
      <c r="S379" s="50" t="s">
        <v>50</v>
      </c>
      <c r="T379" s="50" t="s">
        <v>50</v>
      </c>
      <c r="U379" s="2" t="s">
        <v>354</v>
      </c>
      <c r="V379" s="2">
        <v>200270</v>
      </c>
      <c r="W379" s="49">
        <v>44067</v>
      </c>
      <c r="X379" s="40">
        <f>Tabela1[[#Headers],[01/09/2020]]-Tabela1[[#This Row],[Data NF Cliente]]</f>
        <v>8</v>
      </c>
      <c r="Y379" s="12" t="str">
        <f>_xlfn.IFS(X379&lt;=10,"1. 1 a 10 dias",X379&lt;=20,"2. 11 a 20 dias",X379&lt;=30,"3. 21 a 30 dias",X379&lt;=60,"4. 31 a 60 dias",X379&gt;60,"5.&gt; 60 dias")</f>
        <v>1. 1 a 10 dias</v>
      </c>
      <c r="Z379" s="2" t="s">
        <v>53</v>
      </c>
      <c r="AA379" s="2">
        <v>0</v>
      </c>
      <c r="AB379" s="49"/>
    </row>
    <row r="380" spans="1:28" x14ac:dyDescent="0.2">
      <c r="A380" s="42" t="s">
        <v>7</v>
      </c>
      <c r="B380" s="57" t="s">
        <v>82</v>
      </c>
      <c r="C380" s="42" t="s">
        <v>7</v>
      </c>
      <c r="D380" s="34">
        <v>465201</v>
      </c>
      <c r="E380" s="48">
        <v>508100555717</v>
      </c>
      <c r="F380" s="42" t="s">
        <v>1</v>
      </c>
      <c r="G380" s="42" t="s">
        <v>2</v>
      </c>
      <c r="H380" s="40" t="str">
        <f>IF(OR(' Base Geral '!J380="D - RETURN WITHOUT CONSUMPTION",' Base Geral '!J380="CB - CONSUMED BILLABLE")," SOLICITAÇÃO DE COLETA",IF(J380="X - NOT RECEIVED","CONFIRMAR NÃO RECEBIMENTO DO CSE",IF(OR(' Base Geral '!J380="SEM DESTINAÇÃO",' Base Geral '!J380="V - LEFT ON NOTIFICATION")," DESTINAÇÃO/SOLICITAÇÃO DE COLETA",0)))</f>
        <v xml:space="preserve"> DESTINAÇÃO/SOLICITAÇÃO DE COLETA</v>
      </c>
      <c r="I380" s="49"/>
      <c r="J380" s="2" t="s">
        <v>56</v>
      </c>
      <c r="K380" s="2" t="s">
        <v>50</v>
      </c>
      <c r="L380" s="2" t="s">
        <v>6</v>
      </c>
      <c r="M380" s="2"/>
      <c r="N380" s="2" t="s">
        <v>4</v>
      </c>
      <c r="O380" s="2" t="s">
        <v>214</v>
      </c>
      <c r="P380" s="2" t="s">
        <v>169</v>
      </c>
      <c r="Q380" s="2">
        <v>3108094</v>
      </c>
      <c r="R380" s="15">
        <f>VLOOKUP(Tabela1[[#This Row],[Material]],'R$_ Ferramentas'!A:B,2,0)</f>
        <v>12.01</v>
      </c>
      <c r="S380" s="50" t="s">
        <v>50</v>
      </c>
      <c r="T380" s="50" t="s">
        <v>50</v>
      </c>
      <c r="U380" s="2" t="s">
        <v>859</v>
      </c>
      <c r="V380" s="2">
        <v>200284</v>
      </c>
      <c r="W380" s="49">
        <v>44067</v>
      </c>
      <c r="X380" s="40">
        <f>Tabela1[[#Headers],[01/09/2020]]-Tabela1[[#This Row],[Data NF Cliente]]</f>
        <v>8</v>
      </c>
      <c r="Y380" s="12" t="str">
        <f>_xlfn.IFS(X380&lt;=10,"1. 1 a 10 dias",X380&lt;=20,"2. 11 a 20 dias",X380&lt;=30,"3. 21 a 30 dias",X380&lt;=60,"4. 31 a 60 dias",X380&gt;60,"5.&gt; 60 dias")</f>
        <v>1. 1 a 10 dias</v>
      </c>
      <c r="Z380" s="2" t="s">
        <v>53</v>
      </c>
      <c r="AA380" s="2">
        <v>0</v>
      </c>
      <c r="AB380" s="49"/>
    </row>
    <row r="381" spans="1:28" x14ac:dyDescent="0.2">
      <c r="A381" s="42" t="s">
        <v>7</v>
      </c>
      <c r="B381" s="57" t="s">
        <v>82</v>
      </c>
      <c r="C381" s="42" t="s">
        <v>7</v>
      </c>
      <c r="D381" s="34">
        <v>465202</v>
      </c>
      <c r="E381" s="48">
        <v>508100555717</v>
      </c>
      <c r="F381" s="42" t="s">
        <v>1</v>
      </c>
      <c r="G381" s="42" t="s">
        <v>2</v>
      </c>
      <c r="H381" s="40" t="str">
        <f>IF(OR(' Base Geral '!J381="D - RETURN WITHOUT CONSUMPTION",' Base Geral '!J381="CB - CONSUMED BILLABLE")," SOLICITAÇÃO DE COLETA",IF(J381="X - NOT RECEIVED","CONFIRMAR NÃO RECEBIMENTO DO CSE",IF(OR(' Base Geral '!J381="SEM DESTINAÇÃO",' Base Geral '!J381="V - LEFT ON NOTIFICATION")," DESTINAÇÃO/SOLICITAÇÃO DE COLETA",0)))</f>
        <v xml:space="preserve"> DESTINAÇÃO/SOLICITAÇÃO DE COLETA</v>
      </c>
      <c r="I381" s="49"/>
      <c r="J381" s="2" t="s">
        <v>56</v>
      </c>
      <c r="K381" s="2" t="s">
        <v>50</v>
      </c>
      <c r="L381" s="2" t="s">
        <v>6</v>
      </c>
      <c r="M381" s="2"/>
      <c r="N381" s="2" t="s">
        <v>4</v>
      </c>
      <c r="O381" s="2" t="s">
        <v>214</v>
      </c>
      <c r="P381" s="2" t="s">
        <v>169</v>
      </c>
      <c r="Q381" s="2">
        <v>3108094</v>
      </c>
      <c r="R381" s="15">
        <f>VLOOKUP(Tabela1[[#This Row],[Material]],'R$_ Ferramentas'!A:B,2,0)</f>
        <v>12.01</v>
      </c>
      <c r="S381" s="50" t="s">
        <v>50</v>
      </c>
      <c r="T381" s="50" t="s">
        <v>50</v>
      </c>
      <c r="U381" s="2" t="s">
        <v>859</v>
      </c>
      <c r="V381" s="2">
        <v>200284</v>
      </c>
      <c r="W381" s="49">
        <v>44067</v>
      </c>
      <c r="X381" s="40">
        <f>Tabela1[[#Headers],[01/09/2020]]-Tabela1[[#This Row],[Data NF Cliente]]</f>
        <v>8</v>
      </c>
      <c r="Y381" s="12" t="str">
        <f>_xlfn.IFS(X381&lt;=10,"1. 1 a 10 dias",X381&lt;=20,"2. 11 a 20 dias",X381&lt;=30,"3. 21 a 30 dias",X381&lt;=60,"4. 31 a 60 dias",X381&gt;60,"5.&gt; 60 dias")</f>
        <v>1. 1 a 10 dias</v>
      </c>
      <c r="Z381" s="2" t="s">
        <v>53</v>
      </c>
      <c r="AA381" s="2">
        <v>0</v>
      </c>
      <c r="AB381" s="49"/>
    </row>
    <row r="382" spans="1:28" x14ac:dyDescent="0.2">
      <c r="A382" s="42" t="s">
        <v>7</v>
      </c>
      <c r="B382" s="57" t="s">
        <v>82</v>
      </c>
      <c r="C382" s="42" t="s">
        <v>7</v>
      </c>
      <c r="D382" s="34">
        <v>465203</v>
      </c>
      <c r="E382" s="48">
        <v>508100555717</v>
      </c>
      <c r="F382" s="42" t="s">
        <v>1</v>
      </c>
      <c r="G382" s="42" t="s">
        <v>2</v>
      </c>
      <c r="H382" s="40" t="str">
        <f>IF(OR(' Base Geral '!J382="D - RETURN WITHOUT CONSUMPTION",' Base Geral '!J382="CB - CONSUMED BILLABLE")," SOLICITAÇÃO DE COLETA",IF(J382="X - NOT RECEIVED","CONFIRMAR NÃO RECEBIMENTO DO CSE",IF(OR(' Base Geral '!J382="SEM DESTINAÇÃO",' Base Geral '!J382="V - LEFT ON NOTIFICATION")," DESTINAÇÃO/SOLICITAÇÃO DE COLETA",0)))</f>
        <v xml:space="preserve"> DESTINAÇÃO/SOLICITAÇÃO DE COLETA</v>
      </c>
      <c r="I382" s="49"/>
      <c r="J382" s="2" t="s">
        <v>56</v>
      </c>
      <c r="K382" s="2"/>
      <c r="L382" s="2" t="s">
        <v>6</v>
      </c>
      <c r="M382" s="2"/>
      <c r="N382" s="2" t="s">
        <v>4</v>
      </c>
      <c r="O382" s="2" t="s">
        <v>214</v>
      </c>
      <c r="P382" s="2" t="s">
        <v>169</v>
      </c>
      <c r="Q382" s="2">
        <v>3108094</v>
      </c>
      <c r="R382" s="15">
        <f>VLOOKUP(Tabela1[[#This Row],[Material]],'R$_ Ferramentas'!A:B,2,0)</f>
        <v>12.01</v>
      </c>
      <c r="S382" s="50" t="s">
        <v>50</v>
      </c>
      <c r="T382" s="50" t="s">
        <v>50</v>
      </c>
      <c r="U382" s="2" t="s">
        <v>859</v>
      </c>
      <c r="V382" s="2">
        <v>200284</v>
      </c>
      <c r="W382" s="49">
        <v>44067</v>
      </c>
      <c r="X382" s="40">
        <f>Tabela1[[#Headers],[01/09/2020]]-Tabela1[[#This Row],[Data NF Cliente]]</f>
        <v>8</v>
      </c>
      <c r="Y382" s="12" t="str">
        <f>_xlfn.IFS(X382&lt;=10,"1. 1 a 10 dias",X382&lt;=20,"2. 11 a 20 dias",X382&lt;=30,"3. 21 a 30 dias",X382&lt;=60,"4. 31 a 60 dias",X382&gt;60,"5.&gt; 60 dias")</f>
        <v>1. 1 a 10 dias</v>
      </c>
      <c r="Z382" s="2" t="s">
        <v>53</v>
      </c>
      <c r="AA382" s="2">
        <v>0</v>
      </c>
      <c r="AB382" s="49"/>
    </row>
    <row r="383" spans="1:28" x14ac:dyDescent="0.2">
      <c r="A383" s="42" t="s">
        <v>7</v>
      </c>
      <c r="B383" s="57" t="s">
        <v>82</v>
      </c>
      <c r="C383" s="42" t="s">
        <v>7</v>
      </c>
      <c r="D383" s="34">
        <v>465204</v>
      </c>
      <c r="E383" s="48">
        <v>508100555717</v>
      </c>
      <c r="F383" s="42" t="s">
        <v>1</v>
      </c>
      <c r="G383" s="42" t="s">
        <v>2</v>
      </c>
      <c r="H383" s="40" t="str">
        <f>IF(OR(' Base Geral '!J383="D - RETURN WITHOUT CONSUMPTION",' Base Geral '!J383="CB - CONSUMED BILLABLE")," SOLICITAÇÃO DE COLETA",IF(J383="X - NOT RECEIVED","CONFIRMAR NÃO RECEBIMENTO DO CSE",IF(OR(' Base Geral '!J383="SEM DESTINAÇÃO",' Base Geral '!J383="V - LEFT ON NOTIFICATION")," DESTINAÇÃO/SOLICITAÇÃO DE COLETA",0)))</f>
        <v xml:space="preserve"> DESTINAÇÃO/SOLICITAÇÃO DE COLETA</v>
      </c>
      <c r="I383" s="49"/>
      <c r="J383" s="2" t="s">
        <v>56</v>
      </c>
      <c r="K383" s="2"/>
      <c r="L383" s="2" t="s">
        <v>6</v>
      </c>
      <c r="M383" s="2"/>
      <c r="N383" s="2" t="s">
        <v>4</v>
      </c>
      <c r="O383" s="2" t="s">
        <v>214</v>
      </c>
      <c r="P383" s="2" t="s">
        <v>169</v>
      </c>
      <c r="Q383" s="2">
        <v>8396520</v>
      </c>
      <c r="R383" s="15">
        <f>VLOOKUP(Tabela1[[#This Row],[Material]],'R$_ Ferramentas'!A:B,2,0)</f>
        <v>117.36</v>
      </c>
      <c r="S383" s="50" t="s">
        <v>50</v>
      </c>
      <c r="T383" s="50" t="s">
        <v>50</v>
      </c>
      <c r="U383" s="2" t="s">
        <v>860</v>
      </c>
      <c r="V383" s="2">
        <v>200270</v>
      </c>
      <c r="W383" s="49">
        <v>44067</v>
      </c>
      <c r="X383" s="40">
        <f>Tabela1[[#Headers],[01/09/2020]]-Tabela1[[#This Row],[Data NF Cliente]]</f>
        <v>8</v>
      </c>
      <c r="Y383" s="12" t="str">
        <f>_xlfn.IFS(X383&lt;=10,"1. 1 a 10 dias",X383&lt;=20,"2. 11 a 20 dias",X383&lt;=30,"3. 21 a 30 dias",X383&lt;=60,"4. 31 a 60 dias",X383&gt;60,"5.&gt; 60 dias")</f>
        <v>1. 1 a 10 dias</v>
      </c>
      <c r="Z383" s="2" t="s">
        <v>53</v>
      </c>
      <c r="AA383" s="2">
        <v>0</v>
      </c>
      <c r="AB383" s="49"/>
    </row>
    <row r="384" spans="1:28" x14ac:dyDescent="0.2">
      <c r="A384" s="42" t="s">
        <v>7</v>
      </c>
      <c r="B384" s="57" t="s">
        <v>82</v>
      </c>
      <c r="C384" s="42" t="s">
        <v>7</v>
      </c>
      <c r="D384" s="34">
        <v>465205</v>
      </c>
      <c r="E384" s="48">
        <v>508100555717</v>
      </c>
      <c r="F384" s="42" t="s">
        <v>1</v>
      </c>
      <c r="G384" s="42" t="s">
        <v>2</v>
      </c>
      <c r="H384" s="40" t="str">
        <f>IF(OR(' Base Geral '!J384="D - RETURN WITHOUT CONSUMPTION",' Base Geral '!J384="CB - CONSUMED BILLABLE")," SOLICITAÇÃO DE COLETA",IF(J384="X - NOT RECEIVED","CONFIRMAR NÃO RECEBIMENTO DO CSE",IF(OR(' Base Geral '!J384="SEM DESTINAÇÃO",' Base Geral '!J384="V - LEFT ON NOTIFICATION")," DESTINAÇÃO/SOLICITAÇÃO DE COLETA",0)))</f>
        <v xml:space="preserve"> DESTINAÇÃO/SOLICITAÇÃO DE COLETA</v>
      </c>
      <c r="I384" s="49"/>
      <c r="J384" s="2" t="s">
        <v>56</v>
      </c>
      <c r="K384" s="2"/>
      <c r="L384" s="2" t="s">
        <v>6</v>
      </c>
      <c r="M384" s="2"/>
      <c r="N384" s="2" t="s">
        <v>4</v>
      </c>
      <c r="O384" s="2" t="s">
        <v>214</v>
      </c>
      <c r="P384" s="2" t="s">
        <v>169</v>
      </c>
      <c r="Q384" s="2">
        <v>10129362</v>
      </c>
      <c r="R384" s="15">
        <f>VLOOKUP(Tabela1[[#This Row],[Material]],'R$_ Ferramentas'!A:B,2,0)</f>
        <v>420.8</v>
      </c>
      <c r="S384" s="50" t="s">
        <v>50</v>
      </c>
      <c r="T384" s="50" t="s">
        <v>50</v>
      </c>
      <c r="U384" s="2" t="s">
        <v>828</v>
      </c>
      <c r="V384" s="2">
        <v>200270</v>
      </c>
      <c r="W384" s="49">
        <v>44067</v>
      </c>
      <c r="X384" s="40">
        <f>Tabela1[[#Headers],[01/09/2020]]-Tabela1[[#This Row],[Data NF Cliente]]</f>
        <v>8</v>
      </c>
      <c r="Y384" s="12" t="str">
        <f>_xlfn.IFS(X384&lt;=10,"1. 1 a 10 dias",X384&lt;=20,"2. 11 a 20 dias",X384&lt;=30,"3. 21 a 30 dias",X384&lt;=60,"4. 31 a 60 dias",X384&gt;60,"5.&gt; 60 dias")</f>
        <v>1. 1 a 10 dias</v>
      </c>
      <c r="Z384" s="2" t="s">
        <v>53</v>
      </c>
      <c r="AA384" s="2">
        <v>0</v>
      </c>
      <c r="AB384" s="49"/>
    </row>
    <row r="385" spans="1:28" x14ac:dyDescent="0.2">
      <c r="A385" s="42" t="s">
        <v>7</v>
      </c>
      <c r="B385" s="57" t="s">
        <v>82</v>
      </c>
      <c r="C385" s="42" t="s">
        <v>7</v>
      </c>
      <c r="D385" s="34">
        <v>465206</v>
      </c>
      <c r="E385" s="48">
        <v>508100555717</v>
      </c>
      <c r="F385" s="42" t="s">
        <v>1</v>
      </c>
      <c r="G385" s="42" t="s">
        <v>2</v>
      </c>
      <c r="H385" s="40" t="str">
        <f>IF(OR(' Base Geral '!J385="D - RETURN WITHOUT CONSUMPTION",' Base Geral '!J385="CB - CONSUMED BILLABLE")," SOLICITAÇÃO DE COLETA",IF(J385="X - NOT RECEIVED","CONFIRMAR NÃO RECEBIMENTO DO CSE",IF(OR(' Base Geral '!J385="SEM DESTINAÇÃO",' Base Geral '!J385="V - LEFT ON NOTIFICATION")," DESTINAÇÃO/SOLICITAÇÃO DE COLETA",0)))</f>
        <v xml:space="preserve"> DESTINAÇÃO/SOLICITAÇÃO DE COLETA</v>
      </c>
      <c r="I385" s="49"/>
      <c r="J385" s="2" t="s">
        <v>56</v>
      </c>
      <c r="K385" s="2"/>
      <c r="L385" s="2" t="s">
        <v>6</v>
      </c>
      <c r="M385" s="2"/>
      <c r="N385" s="2" t="s">
        <v>4</v>
      </c>
      <c r="O385" s="2" t="s">
        <v>214</v>
      </c>
      <c r="P385" s="2" t="s">
        <v>169</v>
      </c>
      <c r="Q385" s="2">
        <v>10103225</v>
      </c>
      <c r="R385" s="15">
        <f>VLOOKUP(Tabela1[[#This Row],[Material]],'R$_ Ferramentas'!A:B,2,0)</f>
        <v>3843.1</v>
      </c>
      <c r="S385" s="50" t="s">
        <v>50</v>
      </c>
      <c r="T385" s="50" t="s">
        <v>50</v>
      </c>
      <c r="U385" s="2" t="s">
        <v>595</v>
      </c>
      <c r="V385" s="2">
        <v>200270</v>
      </c>
      <c r="W385" s="49">
        <v>44067</v>
      </c>
      <c r="X385" s="40">
        <f>Tabela1[[#Headers],[01/09/2020]]-Tabela1[[#This Row],[Data NF Cliente]]</f>
        <v>8</v>
      </c>
      <c r="Y385" s="12" t="str">
        <f>_xlfn.IFS(X385&lt;=10,"1. 1 a 10 dias",X385&lt;=20,"2. 11 a 20 dias",X385&lt;=30,"3. 21 a 30 dias",X385&lt;=60,"4. 31 a 60 dias",X385&gt;60,"5.&gt; 60 dias")</f>
        <v>1. 1 a 10 dias</v>
      </c>
      <c r="Z385" s="2" t="s">
        <v>53</v>
      </c>
      <c r="AA385" s="2">
        <v>0</v>
      </c>
      <c r="AB385" s="49"/>
    </row>
    <row r="386" spans="1:28" x14ac:dyDescent="0.2">
      <c r="A386" s="42" t="s">
        <v>7</v>
      </c>
      <c r="B386" s="57" t="s">
        <v>82</v>
      </c>
      <c r="C386" s="42" t="s">
        <v>7</v>
      </c>
      <c r="D386" s="34">
        <v>465207</v>
      </c>
      <c r="E386" s="48">
        <v>508100555717</v>
      </c>
      <c r="F386" s="42" t="s">
        <v>1</v>
      </c>
      <c r="G386" s="42" t="s">
        <v>2</v>
      </c>
      <c r="H386" s="40" t="str">
        <f>IF(OR(' Base Geral '!J386="D - RETURN WITHOUT CONSUMPTION",' Base Geral '!J386="CB - CONSUMED BILLABLE")," SOLICITAÇÃO DE COLETA",IF(J386="X - NOT RECEIVED","CONFIRMAR NÃO RECEBIMENTO DO CSE",IF(OR(' Base Geral '!J386="SEM DESTINAÇÃO",' Base Geral '!J386="V - LEFT ON NOTIFICATION")," DESTINAÇÃO/SOLICITAÇÃO DE COLETA",0)))</f>
        <v xml:space="preserve"> DESTINAÇÃO/SOLICITAÇÃO DE COLETA</v>
      </c>
      <c r="I386" s="49"/>
      <c r="J386" s="2" t="s">
        <v>56</v>
      </c>
      <c r="K386" s="2"/>
      <c r="L386" s="2" t="s">
        <v>6</v>
      </c>
      <c r="M386" s="2"/>
      <c r="N386" s="2" t="s">
        <v>4</v>
      </c>
      <c r="O386" s="2" t="s">
        <v>214</v>
      </c>
      <c r="P386" s="2" t="s">
        <v>169</v>
      </c>
      <c r="Q386" s="2">
        <v>10117598</v>
      </c>
      <c r="R386" s="15">
        <f>VLOOKUP(Tabela1[[#This Row],[Material]],'R$_ Ferramentas'!A:B,2,0)</f>
        <v>9402.2900000000009</v>
      </c>
      <c r="S386" s="50" t="s">
        <v>50</v>
      </c>
      <c r="T386" s="50" t="s">
        <v>50</v>
      </c>
      <c r="U386" s="2" t="s">
        <v>596</v>
      </c>
      <c r="V386" s="2">
        <v>200270</v>
      </c>
      <c r="W386" s="49">
        <v>44067</v>
      </c>
      <c r="X386" s="40">
        <f>Tabela1[[#Headers],[01/09/2020]]-Tabela1[[#This Row],[Data NF Cliente]]</f>
        <v>8</v>
      </c>
      <c r="Y386" s="12" t="str">
        <f>_xlfn.IFS(X386&lt;=10,"1. 1 a 10 dias",X386&lt;=20,"2. 11 a 20 dias",X386&lt;=30,"3. 21 a 30 dias",X386&lt;=60,"4. 31 a 60 dias",X386&gt;60,"5.&gt; 60 dias")</f>
        <v>1. 1 a 10 dias</v>
      </c>
      <c r="Z386" s="2" t="s">
        <v>53</v>
      </c>
      <c r="AA386" s="2">
        <v>0</v>
      </c>
      <c r="AB386" s="49"/>
    </row>
    <row r="387" spans="1:28" x14ac:dyDescent="0.2">
      <c r="A387" s="42" t="s">
        <v>7</v>
      </c>
      <c r="B387" s="57" t="s">
        <v>82</v>
      </c>
      <c r="C387" s="42" t="s">
        <v>7</v>
      </c>
      <c r="D387" s="34">
        <v>465209</v>
      </c>
      <c r="E387" s="48">
        <v>508100555717</v>
      </c>
      <c r="F387" s="42" t="s">
        <v>1</v>
      </c>
      <c r="G387" s="42" t="s">
        <v>2</v>
      </c>
      <c r="H387" s="40" t="str">
        <f>IF(OR(' Base Geral '!J387="D - RETURN WITHOUT CONSUMPTION",' Base Geral '!J387="CB - CONSUMED BILLABLE")," SOLICITAÇÃO DE COLETA",IF(J387="X - NOT RECEIVED","CONFIRMAR NÃO RECEBIMENTO DO CSE",IF(OR(' Base Geral '!J387="SEM DESTINAÇÃO",' Base Geral '!J387="V - LEFT ON NOTIFICATION")," DESTINAÇÃO/SOLICITAÇÃO DE COLETA",0)))</f>
        <v xml:space="preserve"> DESTINAÇÃO/SOLICITAÇÃO DE COLETA</v>
      </c>
      <c r="I387" s="49"/>
      <c r="J387" s="2" t="s">
        <v>56</v>
      </c>
      <c r="K387" s="2"/>
      <c r="L387" s="2" t="s">
        <v>6</v>
      </c>
      <c r="M387" s="2"/>
      <c r="N387" s="2" t="s">
        <v>4</v>
      </c>
      <c r="O387" s="2" t="s">
        <v>214</v>
      </c>
      <c r="P387" s="2" t="s">
        <v>169</v>
      </c>
      <c r="Q387" s="2">
        <v>8396496</v>
      </c>
      <c r="R387" s="15">
        <f>VLOOKUP(Tabela1[[#This Row],[Material]],'R$_ Ferramentas'!A:B,2,0)</f>
        <v>155.72999999999999</v>
      </c>
      <c r="S387" s="50" t="s">
        <v>50</v>
      </c>
      <c r="T387" s="50" t="s">
        <v>50</v>
      </c>
      <c r="U387" s="2" t="s">
        <v>493</v>
      </c>
      <c r="V387" s="2">
        <v>200270</v>
      </c>
      <c r="W387" s="49">
        <v>44067</v>
      </c>
      <c r="X387" s="40">
        <f>Tabela1[[#Headers],[01/09/2020]]-Tabela1[[#This Row],[Data NF Cliente]]</f>
        <v>8</v>
      </c>
      <c r="Y387" s="12" t="str">
        <f>_xlfn.IFS(X387&lt;=10,"1. 1 a 10 dias",X387&lt;=20,"2. 11 a 20 dias",X387&lt;=30,"3. 21 a 30 dias",X387&lt;=60,"4. 31 a 60 dias",X387&gt;60,"5.&gt; 60 dias")</f>
        <v>1. 1 a 10 dias</v>
      </c>
      <c r="Z387" s="2" t="s">
        <v>53</v>
      </c>
      <c r="AA387" s="2">
        <v>0</v>
      </c>
      <c r="AB387" s="49"/>
    </row>
    <row r="388" spans="1:28" x14ac:dyDescent="0.2">
      <c r="A388" s="42" t="s">
        <v>7</v>
      </c>
      <c r="B388" s="57" t="s">
        <v>82</v>
      </c>
      <c r="C388" s="42" t="s">
        <v>7</v>
      </c>
      <c r="D388" s="34">
        <v>465211</v>
      </c>
      <c r="E388" s="48">
        <v>508100555717</v>
      </c>
      <c r="F388" s="42" t="s">
        <v>1</v>
      </c>
      <c r="G388" s="42" t="s">
        <v>2</v>
      </c>
      <c r="H388" s="40" t="str">
        <f>IF(OR(' Base Geral '!J388="D - RETURN WITHOUT CONSUMPTION",' Base Geral '!J388="CB - CONSUMED BILLABLE")," SOLICITAÇÃO DE COLETA",IF(J388="X - NOT RECEIVED","CONFIRMAR NÃO RECEBIMENTO DO CSE",IF(OR(' Base Geral '!J388="SEM DESTINAÇÃO",' Base Geral '!J388="V - LEFT ON NOTIFICATION")," DESTINAÇÃO/SOLICITAÇÃO DE COLETA",0)))</f>
        <v xml:space="preserve"> DESTINAÇÃO/SOLICITAÇÃO DE COLETA</v>
      </c>
      <c r="I388" s="49"/>
      <c r="J388" s="2" t="s">
        <v>56</v>
      </c>
      <c r="K388" s="2"/>
      <c r="L388" s="2" t="s">
        <v>6</v>
      </c>
      <c r="M388" s="2"/>
      <c r="N388" s="2" t="s">
        <v>4</v>
      </c>
      <c r="O388" s="2" t="s">
        <v>214</v>
      </c>
      <c r="P388" s="2" t="s">
        <v>169</v>
      </c>
      <c r="Q388" s="2">
        <v>10098624</v>
      </c>
      <c r="R388" s="15">
        <f>VLOOKUP(Tabela1[[#This Row],[Material]],'R$_ Ferramentas'!A:B,2,0)</f>
        <v>11</v>
      </c>
      <c r="S388" s="50" t="s">
        <v>50</v>
      </c>
      <c r="T388" s="50" t="s">
        <v>50</v>
      </c>
      <c r="U388" s="2" t="s">
        <v>283</v>
      </c>
      <c r="V388" s="2">
        <v>200284</v>
      </c>
      <c r="W388" s="49">
        <v>44067</v>
      </c>
      <c r="X388" s="40">
        <f>Tabela1[[#Headers],[01/09/2020]]-Tabela1[[#This Row],[Data NF Cliente]]</f>
        <v>8</v>
      </c>
      <c r="Y388" s="12" t="str">
        <f>_xlfn.IFS(X388&lt;=10,"1. 1 a 10 dias",X388&lt;=20,"2. 11 a 20 dias",X388&lt;=30,"3. 21 a 30 dias",X388&lt;=60,"4. 31 a 60 dias",X388&gt;60,"5.&gt; 60 dias")</f>
        <v>1. 1 a 10 dias</v>
      </c>
      <c r="Z388" s="2" t="s">
        <v>53</v>
      </c>
      <c r="AA388" s="2">
        <v>0</v>
      </c>
      <c r="AB388" s="49"/>
    </row>
    <row r="389" spans="1:28" x14ac:dyDescent="0.2">
      <c r="A389" s="42" t="s">
        <v>7</v>
      </c>
      <c r="B389" s="57" t="s">
        <v>82</v>
      </c>
      <c r="C389" s="42" t="s">
        <v>7</v>
      </c>
      <c r="D389" s="34">
        <v>465212</v>
      </c>
      <c r="E389" s="48">
        <v>508100555717</v>
      </c>
      <c r="F389" s="42" t="s">
        <v>1</v>
      </c>
      <c r="G389" s="42" t="s">
        <v>2</v>
      </c>
      <c r="H389" s="40" t="str">
        <f>IF(OR(' Base Geral '!J389="D - RETURN WITHOUT CONSUMPTION",' Base Geral '!J389="CB - CONSUMED BILLABLE")," SOLICITAÇÃO DE COLETA",IF(J389="X - NOT RECEIVED","CONFIRMAR NÃO RECEBIMENTO DO CSE",IF(OR(' Base Geral '!J389="SEM DESTINAÇÃO",' Base Geral '!J389="V - LEFT ON NOTIFICATION")," DESTINAÇÃO/SOLICITAÇÃO DE COLETA",0)))</f>
        <v xml:space="preserve"> DESTINAÇÃO/SOLICITAÇÃO DE COLETA</v>
      </c>
      <c r="I389" s="49"/>
      <c r="J389" s="2" t="s">
        <v>56</v>
      </c>
      <c r="K389" s="2"/>
      <c r="L389" s="2" t="s">
        <v>6</v>
      </c>
      <c r="M389" s="2"/>
      <c r="N389" s="2" t="s">
        <v>4</v>
      </c>
      <c r="O389" s="2" t="s">
        <v>214</v>
      </c>
      <c r="P389" s="2" t="s">
        <v>169</v>
      </c>
      <c r="Q389" s="2">
        <v>10098624</v>
      </c>
      <c r="R389" s="15">
        <f>VLOOKUP(Tabela1[[#This Row],[Material]],'R$_ Ferramentas'!A:B,2,0)</f>
        <v>11</v>
      </c>
      <c r="S389" s="50" t="s">
        <v>50</v>
      </c>
      <c r="T389" s="50" t="s">
        <v>50</v>
      </c>
      <c r="U389" s="2" t="s">
        <v>283</v>
      </c>
      <c r="V389" s="2">
        <v>200284</v>
      </c>
      <c r="W389" s="49">
        <v>44067</v>
      </c>
      <c r="X389" s="40">
        <f>Tabela1[[#Headers],[01/09/2020]]-Tabela1[[#This Row],[Data NF Cliente]]</f>
        <v>8</v>
      </c>
      <c r="Y389" s="12" t="str">
        <f>_xlfn.IFS(X389&lt;=10,"1. 1 a 10 dias",X389&lt;=20,"2. 11 a 20 dias",X389&lt;=30,"3. 21 a 30 dias",X389&lt;=60,"4. 31 a 60 dias",X389&gt;60,"5.&gt; 60 dias")</f>
        <v>1. 1 a 10 dias</v>
      </c>
      <c r="Z389" s="2" t="s">
        <v>53</v>
      </c>
      <c r="AA389" s="2">
        <v>0</v>
      </c>
      <c r="AB389" s="49"/>
    </row>
    <row r="390" spans="1:28" x14ac:dyDescent="0.2">
      <c r="A390" s="42" t="s">
        <v>7</v>
      </c>
      <c r="B390" s="57" t="s">
        <v>82</v>
      </c>
      <c r="C390" s="42" t="s">
        <v>7</v>
      </c>
      <c r="D390" s="34">
        <v>465213</v>
      </c>
      <c r="E390" s="48">
        <v>508100555717</v>
      </c>
      <c r="F390" s="42" t="s">
        <v>1</v>
      </c>
      <c r="G390" s="42" t="s">
        <v>2</v>
      </c>
      <c r="H390" s="40" t="str">
        <f>IF(OR(' Base Geral '!J390="D - RETURN WITHOUT CONSUMPTION",' Base Geral '!J390="CB - CONSUMED BILLABLE")," SOLICITAÇÃO DE COLETA",IF(J390="X - NOT RECEIVED","CONFIRMAR NÃO RECEBIMENTO DO CSE",IF(OR(' Base Geral '!J390="SEM DESTINAÇÃO",' Base Geral '!J390="V - LEFT ON NOTIFICATION")," DESTINAÇÃO/SOLICITAÇÃO DE COLETA",0)))</f>
        <v xml:space="preserve"> DESTINAÇÃO/SOLICITAÇÃO DE COLETA</v>
      </c>
      <c r="I390" s="49"/>
      <c r="J390" s="2" t="s">
        <v>56</v>
      </c>
      <c r="K390" s="2"/>
      <c r="L390" s="2" t="s">
        <v>6</v>
      </c>
      <c r="M390" s="2"/>
      <c r="N390" s="2" t="s">
        <v>4</v>
      </c>
      <c r="O390" s="2" t="s">
        <v>214</v>
      </c>
      <c r="P390" s="2" t="s">
        <v>169</v>
      </c>
      <c r="Q390" s="2">
        <v>10098624</v>
      </c>
      <c r="R390" s="15">
        <f>VLOOKUP(Tabela1[[#This Row],[Material]],'R$_ Ferramentas'!A:B,2,0)</f>
        <v>11</v>
      </c>
      <c r="S390" s="50" t="s">
        <v>50</v>
      </c>
      <c r="T390" s="50" t="s">
        <v>50</v>
      </c>
      <c r="U390" s="2" t="s">
        <v>283</v>
      </c>
      <c r="V390" s="2">
        <v>200284</v>
      </c>
      <c r="W390" s="49">
        <v>44067</v>
      </c>
      <c r="X390" s="40">
        <f>Tabela1[[#Headers],[01/09/2020]]-Tabela1[[#This Row],[Data NF Cliente]]</f>
        <v>8</v>
      </c>
      <c r="Y390" s="12" t="str">
        <f>_xlfn.IFS(X390&lt;=10,"1. 1 a 10 dias",X390&lt;=20,"2. 11 a 20 dias",X390&lt;=30,"3. 21 a 30 dias",X390&lt;=60,"4. 31 a 60 dias",X390&gt;60,"5.&gt; 60 dias")</f>
        <v>1. 1 a 10 dias</v>
      </c>
      <c r="Z390" s="2" t="s">
        <v>53</v>
      </c>
      <c r="AA390" s="2">
        <v>0</v>
      </c>
      <c r="AB390" s="49"/>
    </row>
    <row r="391" spans="1:28" x14ac:dyDescent="0.2">
      <c r="A391" s="42" t="s">
        <v>7</v>
      </c>
      <c r="B391" s="57" t="s">
        <v>82</v>
      </c>
      <c r="C391" s="42" t="s">
        <v>7</v>
      </c>
      <c r="D391" s="34">
        <v>465214</v>
      </c>
      <c r="E391" s="48">
        <v>508100555717</v>
      </c>
      <c r="F391" s="42" t="s">
        <v>1</v>
      </c>
      <c r="G391" s="42" t="s">
        <v>2</v>
      </c>
      <c r="H391" s="40" t="str">
        <f>IF(OR(' Base Geral '!J391="D - RETURN WITHOUT CONSUMPTION",' Base Geral '!J391="CB - CONSUMED BILLABLE")," SOLICITAÇÃO DE COLETA",IF(J391="X - NOT RECEIVED","CONFIRMAR NÃO RECEBIMENTO DO CSE",IF(OR(' Base Geral '!J391="SEM DESTINAÇÃO",' Base Geral '!J391="V - LEFT ON NOTIFICATION")," DESTINAÇÃO/SOLICITAÇÃO DE COLETA",0)))</f>
        <v xml:space="preserve"> DESTINAÇÃO/SOLICITAÇÃO DE COLETA</v>
      </c>
      <c r="I391" s="49"/>
      <c r="J391" s="2" t="s">
        <v>56</v>
      </c>
      <c r="K391" s="2"/>
      <c r="L391" s="2" t="s">
        <v>6</v>
      </c>
      <c r="M391" s="2"/>
      <c r="N391" s="2" t="s">
        <v>4</v>
      </c>
      <c r="O391" s="2" t="s">
        <v>214</v>
      </c>
      <c r="P391" s="2" t="s">
        <v>169</v>
      </c>
      <c r="Q391" s="2">
        <v>10098624</v>
      </c>
      <c r="R391" s="15">
        <f>VLOOKUP(Tabela1[[#This Row],[Material]],'R$_ Ferramentas'!A:B,2,0)</f>
        <v>11</v>
      </c>
      <c r="S391" s="50" t="s">
        <v>50</v>
      </c>
      <c r="T391" s="50" t="s">
        <v>50</v>
      </c>
      <c r="U391" s="2" t="s">
        <v>283</v>
      </c>
      <c r="V391" s="2">
        <v>200284</v>
      </c>
      <c r="W391" s="49">
        <v>44067</v>
      </c>
      <c r="X391" s="40">
        <f>Tabela1[[#Headers],[01/09/2020]]-Tabela1[[#This Row],[Data NF Cliente]]</f>
        <v>8</v>
      </c>
      <c r="Y391" s="12" t="str">
        <f>_xlfn.IFS(X391&lt;=10,"1. 1 a 10 dias",X391&lt;=20,"2. 11 a 20 dias",X391&lt;=30,"3. 21 a 30 dias",X391&lt;=60,"4. 31 a 60 dias",X391&gt;60,"5.&gt; 60 dias")</f>
        <v>1. 1 a 10 dias</v>
      </c>
      <c r="Z391" s="2" t="s">
        <v>53</v>
      </c>
      <c r="AA391" s="2">
        <v>0</v>
      </c>
      <c r="AB391" s="49"/>
    </row>
    <row r="392" spans="1:28" x14ac:dyDescent="0.2">
      <c r="A392" s="42" t="s">
        <v>7</v>
      </c>
      <c r="B392" s="57" t="s">
        <v>82</v>
      </c>
      <c r="C392" s="42" t="s">
        <v>7</v>
      </c>
      <c r="D392" s="34">
        <v>465216</v>
      </c>
      <c r="E392" s="48">
        <v>508100555717</v>
      </c>
      <c r="F392" s="42" t="s">
        <v>1</v>
      </c>
      <c r="G392" s="42" t="s">
        <v>2</v>
      </c>
      <c r="H392" s="40" t="str">
        <f>IF(OR(' Base Geral '!J392="D - RETURN WITHOUT CONSUMPTION",' Base Geral '!J392="CB - CONSUMED BILLABLE")," SOLICITAÇÃO DE COLETA",IF(J392="X - NOT RECEIVED","CONFIRMAR NÃO RECEBIMENTO DO CSE",IF(OR(' Base Geral '!J392="SEM DESTINAÇÃO",' Base Geral '!J392="V - LEFT ON NOTIFICATION")," DESTINAÇÃO/SOLICITAÇÃO DE COLETA",0)))</f>
        <v xml:space="preserve"> DESTINAÇÃO/SOLICITAÇÃO DE COLETA</v>
      </c>
      <c r="I392" s="49"/>
      <c r="J392" s="2" t="s">
        <v>56</v>
      </c>
      <c r="K392" s="2"/>
      <c r="L392" s="2" t="s">
        <v>6</v>
      </c>
      <c r="M392" s="2"/>
      <c r="N392" s="2" t="s">
        <v>4</v>
      </c>
      <c r="O392" s="2" t="s">
        <v>214</v>
      </c>
      <c r="P392" s="2" t="s">
        <v>169</v>
      </c>
      <c r="Q392" s="2">
        <v>10113272</v>
      </c>
      <c r="R392" s="15">
        <f>VLOOKUP(Tabela1[[#This Row],[Material]],'R$_ Ferramentas'!A:B,2,0)</f>
        <v>16.12</v>
      </c>
      <c r="S392" s="50" t="s">
        <v>50</v>
      </c>
      <c r="T392" s="50" t="s">
        <v>50</v>
      </c>
      <c r="U392" s="2" t="s">
        <v>369</v>
      </c>
      <c r="V392" s="2">
        <v>200270</v>
      </c>
      <c r="W392" s="49">
        <v>44067</v>
      </c>
      <c r="X392" s="40">
        <f>Tabela1[[#Headers],[01/09/2020]]-Tabela1[[#This Row],[Data NF Cliente]]</f>
        <v>8</v>
      </c>
      <c r="Y392" s="12" t="str">
        <f>_xlfn.IFS(X392&lt;=10,"1. 1 a 10 dias",X392&lt;=20,"2. 11 a 20 dias",X392&lt;=30,"3. 21 a 30 dias",X392&lt;=60,"4. 31 a 60 dias",X392&gt;60,"5.&gt; 60 dias")</f>
        <v>1. 1 a 10 dias</v>
      </c>
      <c r="Z392" s="2" t="s">
        <v>53</v>
      </c>
      <c r="AA392" s="2">
        <v>0</v>
      </c>
      <c r="AB392" s="49"/>
    </row>
    <row r="393" spans="1:28" x14ac:dyDescent="0.2">
      <c r="A393" s="42" t="s">
        <v>7</v>
      </c>
      <c r="B393" s="57" t="s">
        <v>82</v>
      </c>
      <c r="C393" s="42" t="s">
        <v>7</v>
      </c>
      <c r="D393" s="34">
        <v>465217</v>
      </c>
      <c r="E393" s="48">
        <v>508100555717</v>
      </c>
      <c r="F393" s="42" t="s">
        <v>1</v>
      </c>
      <c r="G393" s="42" t="s">
        <v>2</v>
      </c>
      <c r="H393" s="40" t="str">
        <f>IF(OR(' Base Geral '!J393="D - RETURN WITHOUT CONSUMPTION",' Base Geral '!J393="CB - CONSUMED BILLABLE")," SOLICITAÇÃO DE COLETA",IF(J393="X - NOT RECEIVED","CONFIRMAR NÃO RECEBIMENTO DO CSE",IF(OR(' Base Geral '!J393="SEM DESTINAÇÃO",' Base Geral '!J393="V - LEFT ON NOTIFICATION")," DESTINAÇÃO/SOLICITAÇÃO DE COLETA",0)))</f>
        <v xml:space="preserve"> DESTINAÇÃO/SOLICITAÇÃO DE COLETA</v>
      </c>
      <c r="I393" s="49"/>
      <c r="J393" s="2" t="s">
        <v>56</v>
      </c>
      <c r="K393" s="2"/>
      <c r="L393" s="2" t="s">
        <v>6</v>
      </c>
      <c r="M393" s="2"/>
      <c r="N393" s="2"/>
      <c r="O393" s="2" t="s">
        <v>214</v>
      </c>
      <c r="P393" s="2" t="s">
        <v>169</v>
      </c>
      <c r="Q393" s="2">
        <v>10113277</v>
      </c>
      <c r="R393" s="15">
        <f>VLOOKUP(Tabela1[[#This Row],[Material]],'R$_ Ferramentas'!A:B,2,0)</f>
        <v>23.56</v>
      </c>
      <c r="S393" s="50" t="s">
        <v>50</v>
      </c>
      <c r="T393" s="50" t="s">
        <v>50</v>
      </c>
      <c r="U393" s="2" t="s">
        <v>597</v>
      </c>
      <c r="V393" s="2">
        <v>200270</v>
      </c>
      <c r="W393" s="49">
        <v>44067</v>
      </c>
      <c r="X393" s="40">
        <f>Tabela1[[#Headers],[01/09/2020]]-Tabela1[[#This Row],[Data NF Cliente]]</f>
        <v>8</v>
      </c>
      <c r="Y393" s="12" t="str">
        <f>_xlfn.IFS(X393&lt;=10,"1. 1 a 10 dias",X393&lt;=20,"2. 11 a 20 dias",X393&lt;=30,"3. 21 a 30 dias",X393&lt;=60,"4. 31 a 60 dias",X393&gt;60,"5.&gt; 60 dias")</f>
        <v>1. 1 a 10 dias</v>
      </c>
      <c r="Z393" s="2" t="s">
        <v>53</v>
      </c>
      <c r="AA393" s="2">
        <v>0</v>
      </c>
      <c r="AB393" s="49"/>
    </row>
    <row r="394" spans="1:28" x14ac:dyDescent="0.2">
      <c r="A394" s="42" t="s">
        <v>7</v>
      </c>
      <c r="B394" s="57" t="s">
        <v>82</v>
      </c>
      <c r="C394" s="42" t="s">
        <v>7</v>
      </c>
      <c r="D394" s="34">
        <v>465218</v>
      </c>
      <c r="E394" s="48">
        <v>508100555717</v>
      </c>
      <c r="F394" s="42" t="s">
        <v>1</v>
      </c>
      <c r="G394" s="42" t="s">
        <v>2</v>
      </c>
      <c r="H394" s="40" t="str">
        <f>IF(OR(' Base Geral '!J394="D - RETURN WITHOUT CONSUMPTION",' Base Geral '!J394="CB - CONSUMED BILLABLE")," SOLICITAÇÃO DE COLETA",IF(J394="X - NOT RECEIVED","CONFIRMAR NÃO RECEBIMENTO DO CSE",IF(OR(' Base Geral '!J394="SEM DESTINAÇÃO",' Base Geral '!J394="V - LEFT ON NOTIFICATION")," DESTINAÇÃO/SOLICITAÇÃO DE COLETA",0)))</f>
        <v xml:space="preserve"> DESTINAÇÃO/SOLICITAÇÃO DE COLETA</v>
      </c>
      <c r="I394" s="49"/>
      <c r="J394" s="2" t="s">
        <v>56</v>
      </c>
      <c r="K394" s="2"/>
      <c r="L394" s="2" t="s">
        <v>6</v>
      </c>
      <c r="M394" s="2"/>
      <c r="N394" s="2" t="s">
        <v>4</v>
      </c>
      <c r="O394" s="2" t="s">
        <v>214</v>
      </c>
      <c r="P394" s="2" t="s">
        <v>169</v>
      </c>
      <c r="Q394" s="2">
        <v>10113275</v>
      </c>
      <c r="R394" s="15">
        <f>VLOOKUP(Tabela1[[#This Row],[Material]],'R$_ Ferramentas'!A:B,2,0)</f>
        <v>13.99</v>
      </c>
      <c r="S394" s="50" t="s">
        <v>50</v>
      </c>
      <c r="T394" s="50" t="s">
        <v>50</v>
      </c>
      <c r="U394" s="2" t="s">
        <v>370</v>
      </c>
      <c r="V394" s="2">
        <v>200270</v>
      </c>
      <c r="W394" s="49">
        <v>44067</v>
      </c>
      <c r="X394" s="40">
        <f>Tabela1[[#Headers],[01/09/2020]]-Tabela1[[#This Row],[Data NF Cliente]]</f>
        <v>8</v>
      </c>
      <c r="Y394" s="12" t="str">
        <f>_xlfn.IFS(X394&lt;=10,"1. 1 a 10 dias",X394&lt;=20,"2. 11 a 20 dias",X394&lt;=30,"3. 21 a 30 dias",X394&lt;=60,"4. 31 a 60 dias",X394&gt;60,"5.&gt; 60 dias")</f>
        <v>1. 1 a 10 dias</v>
      </c>
      <c r="Z394" s="2" t="s">
        <v>53</v>
      </c>
      <c r="AA394" s="2">
        <v>0</v>
      </c>
      <c r="AB394" s="49"/>
    </row>
    <row r="395" spans="1:28" x14ac:dyDescent="0.2">
      <c r="A395" s="42" t="s">
        <v>7</v>
      </c>
      <c r="B395" s="57" t="s">
        <v>82</v>
      </c>
      <c r="C395" s="42" t="s">
        <v>7</v>
      </c>
      <c r="D395" s="34">
        <v>465219</v>
      </c>
      <c r="E395" s="48">
        <v>508100555717</v>
      </c>
      <c r="F395" s="42" t="s">
        <v>1</v>
      </c>
      <c r="G395" s="42" t="s">
        <v>2</v>
      </c>
      <c r="H395" s="40" t="str">
        <f>IF(OR(' Base Geral '!J395="D - RETURN WITHOUT CONSUMPTION",' Base Geral '!J395="CB - CONSUMED BILLABLE")," SOLICITAÇÃO DE COLETA",IF(J395="X - NOT RECEIVED","CONFIRMAR NÃO RECEBIMENTO DO CSE",IF(OR(' Base Geral '!J395="SEM DESTINAÇÃO",' Base Geral '!J395="V - LEFT ON NOTIFICATION")," DESTINAÇÃO/SOLICITAÇÃO DE COLETA",0)))</f>
        <v xml:space="preserve"> DESTINAÇÃO/SOLICITAÇÃO DE COLETA</v>
      </c>
      <c r="I395" s="49"/>
      <c r="J395" s="2" t="s">
        <v>56</v>
      </c>
      <c r="K395" s="2"/>
      <c r="L395" s="2" t="s">
        <v>6</v>
      </c>
      <c r="M395" s="2"/>
      <c r="N395" s="2" t="s">
        <v>4</v>
      </c>
      <c r="O395" s="2" t="s">
        <v>214</v>
      </c>
      <c r="P395" s="2" t="s">
        <v>169</v>
      </c>
      <c r="Q395" s="2">
        <v>10100140</v>
      </c>
      <c r="R395" s="15">
        <f>VLOOKUP(Tabela1[[#This Row],[Material]],'R$_ Ferramentas'!A:B,2,0)</f>
        <v>5.13</v>
      </c>
      <c r="S395" s="50" t="s">
        <v>50</v>
      </c>
      <c r="T395" s="50" t="s">
        <v>50</v>
      </c>
      <c r="U395" s="2" t="s">
        <v>209</v>
      </c>
      <c r="V395" s="2">
        <v>200270</v>
      </c>
      <c r="W395" s="49">
        <v>44067</v>
      </c>
      <c r="X395" s="40">
        <f>Tabela1[[#Headers],[01/09/2020]]-Tabela1[[#This Row],[Data NF Cliente]]</f>
        <v>8</v>
      </c>
      <c r="Y395" s="12" t="str">
        <f>_xlfn.IFS(X395&lt;=10,"1. 1 a 10 dias",X395&lt;=20,"2. 11 a 20 dias",X395&lt;=30,"3. 21 a 30 dias",X395&lt;=60,"4. 31 a 60 dias",X395&gt;60,"5.&gt; 60 dias")</f>
        <v>1. 1 a 10 dias</v>
      </c>
      <c r="Z395" s="2" t="s">
        <v>53</v>
      </c>
      <c r="AA395" s="2">
        <v>0</v>
      </c>
      <c r="AB395" s="49"/>
    </row>
    <row r="396" spans="1:28" x14ac:dyDescent="0.2">
      <c r="A396" s="42" t="s">
        <v>7</v>
      </c>
      <c r="B396" s="57" t="s">
        <v>82</v>
      </c>
      <c r="C396" s="42" t="s">
        <v>7</v>
      </c>
      <c r="D396" s="34">
        <v>465220</v>
      </c>
      <c r="E396" s="48">
        <v>508100555717</v>
      </c>
      <c r="F396" s="42" t="s">
        <v>1</v>
      </c>
      <c r="G396" s="42" t="s">
        <v>2</v>
      </c>
      <c r="H396" s="40" t="str">
        <f>IF(OR(' Base Geral '!J396="D - RETURN WITHOUT CONSUMPTION",' Base Geral '!J396="CB - CONSUMED BILLABLE")," SOLICITAÇÃO DE COLETA",IF(J396="X - NOT RECEIVED","CONFIRMAR NÃO RECEBIMENTO DO CSE",IF(OR(' Base Geral '!J396="SEM DESTINAÇÃO",' Base Geral '!J396="V - LEFT ON NOTIFICATION")," DESTINAÇÃO/SOLICITAÇÃO DE COLETA",0)))</f>
        <v xml:space="preserve"> DESTINAÇÃO/SOLICITAÇÃO DE COLETA</v>
      </c>
      <c r="I396" s="49"/>
      <c r="J396" s="2" t="s">
        <v>56</v>
      </c>
      <c r="K396" s="2"/>
      <c r="L396" s="2" t="s">
        <v>6</v>
      </c>
      <c r="M396" s="2"/>
      <c r="N396" s="2" t="s">
        <v>4</v>
      </c>
      <c r="O396" s="2" t="s">
        <v>214</v>
      </c>
      <c r="P396" s="2" t="s">
        <v>169</v>
      </c>
      <c r="Q396" s="2">
        <v>10100171</v>
      </c>
      <c r="R396" s="15">
        <f>VLOOKUP(Tabela1[[#This Row],[Material]],'R$_ Ferramentas'!A:B,2,0)</f>
        <v>297.36</v>
      </c>
      <c r="S396" s="50" t="s">
        <v>50</v>
      </c>
      <c r="T396" s="50" t="s">
        <v>50</v>
      </c>
      <c r="U396" s="2" t="s">
        <v>861</v>
      </c>
      <c r="V396" s="2">
        <v>200270</v>
      </c>
      <c r="W396" s="49">
        <v>44067</v>
      </c>
      <c r="X396" s="40">
        <f>Tabela1[[#Headers],[01/09/2020]]-Tabela1[[#This Row],[Data NF Cliente]]</f>
        <v>8</v>
      </c>
      <c r="Y396" s="12" t="str">
        <f>_xlfn.IFS(X396&lt;=10,"1. 1 a 10 dias",X396&lt;=20,"2. 11 a 20 dias",X396&lt;=30,"3. 21 a 30 dias",X396&lt;=60,"4. 31 a 60 dias",X396&gt;60,"5.&gt; 60 dias")</f>
        <v>1. 1 a 10 dias</v>
      </c>
      <c r="Z396" s="2" t="s">
        <v>53</v>
      </c>
      <c r="AA396" s="2">
        <v>0</v>
      </c>
      <c r="AB396" s="49"/>
    </row>
    <row r="397" spans="1:28" x14ac:dyDescent="0.2">
      <c r="A397" s="42" t="s">
        <v>7</v>
      </c>
      <c r="B397" s="57" t="s">
        <v>82</v>
      </c>
      <c r="C397" s="42" t="s">
        <v>7</v>
      </c>
      <c r="D397" s="34">
        <v>465221</v>
      </c>
      <c r="E397" s="48">
        <v>508100555717</v>
      </c>
      <c r="F397" s="42" t="s">
        <v>1</v>
      </c>
      <c r="G397" s="42" t="s">
        <v>2</v>
      </c>
      <c r="H397" s="40" t="str">
        <f>IF(OR(' Base Geral '!J397="D - RETURN WITHOUT CONSUMPTION",' Base Geral '!J397="CB - CONSUMED BILLABLE")," SOLICITAÇÃO DE COLETA",IF(J397="X - NOT RECEIVED","CONFIRMAR NÃO RECEBIMENTO DO CSE",IF(OR(' Base Geral '!J397="SEM DESTINAÇÃO",' Base Geral '!J397="V - LEFT ON NOTIFICATION")," DESTINAÇÃO/SOLICITAÇÃO DE COLETA",0)))</f>
        <v xml:space="preserve"> DESTINAÇÃO/SOLICITAÇÃO DE COLETA</v>
      </c>
      <c r="I397" s="49"/>
      <c r="J397" s="2" t="s">
        <v>56</v>
      </c>
      <c r="K397" s="2"/>
      <c r="L397" s="2" t="s">
        <v>6</v>
      </c>
      <c r="M397" s="2"/>
      <c r="N397" s="2" t="s">
        <v>4</v>
      </c>
      <c r="O397" s="2" t="s">
        <v>214</v>
      </c>
      <c r="P397" s="2" t="s">
        <v>169</v>
      </c>
      <c r="Q397" s="2">
        <v>10100171</v>
      </c>
      <c r="R397" s="15">
        <f>VLOOKUP(Tabela1[[#This Row],[Material]],'R$_ Ferramentas'!A:B,2,0)</f>
        <v>297.36</v>
      </c>
      <c r="S397" s="50" t="s">
        <v>50</v>
      </c>
      <c r="T397" s="50" t="s">
        <v>50</v>
      </c>
      <c r="U397" s="2" t="s">
        <v>861</v>
      </c>
      <c r="V397" s="2">
        <v>200270</v>
      </c>
      <c r="W397" s="49">
        <v>44067</v>
      </c>
      <c r="X397" s="40">
        <f>Tabela1[[#Headers],[01/09/2020]]-Tabela1[[#This Row],[Data NF Cliente]]</f>
        <v>8</v>
      </c>
      <c r="Y397" s="12" t="str">
        <f>_xlfn.IFS(X397&lt;=10,"1. 1 a 10 dias",X397&lt;=20,"2. 11 a 20 dias",X397&lt;=30,"3. 21 a 30 dias",X397&lt;=60,"4. 31 a 60 dias",X397&gt;60,"5.&gt; 60 dias")</f>
        <v>1. 1 a 10 dias</v>
      </c>
      <c r="Z397" s="2" t="s">
        <v>53</v>
      </c>
      <c r="AA397" s="2">
        <v>0</v>
      </c>
      <c r="AB397" s="49"/>
    </row>
    <row r="398" spans="1:28" x14ac:dyDescent="0.2">
      <c r="A398" s="42" t="s">
        <v>7</v>
      </c>
      <c r="B398" s="57" t="s">
        <v>82</v>
      </c>
      <c r="C398" s="42" t="s">
        <v>7</v>
      </c>
      <c r="D398" s="34">
        <v>465223</v>
      </c>
      <c r="E398" s="48">
        <v>508100555717</v>
      </c>
      <c r="F398" s="42" t="s">
        <v>1</v>
      </c>
      <c r="G398" s="42" t="s">
        <v>2</v>
      </c>
      <c r="H398" s="40" t="str">
        <f>IF(OR(' Base Geral '!J398="D - RETURN WITHOUT CONSUMPTION",' Base Geral '!J398="CB - CONSUMED BILLABLE")," SOLICITAÇÃO DE COLETA",IF(J398="X - NOT RECEIVED","CONFIRMAR NÃO RECEBIMENTO DO CSE",IF(OR(' Base Geral '!J398="SEM DESTINAÇÃO",' Base Geral '!J398="V - LEFT ON NOTIFICATION")," DESTINAÇÃO/SOLICITAÇÃO DE COLETA",0)))</f>
        <v xml:space="preserve"> DESTINAÇÃO/SOLICITAÇÃO DE COLETA</v>
      </c>
      <c r="I398" s="49"/>
      <c r="J398" s="2" t="s">
        <v>56</v>
      </c>
      <c r="K398" s="2"/>
      <c r="L398" s="2" t="s">
        <v>6</v>
      </c>
      <c r="M398" s="2"/>
      <c r="N398" s="2" t="s">
        <v>4</v>
      </c>
      <c r="O398" s="2" t="s">
        <v>214</v>
      </c>
      <c r="P398" s="2" t="s">
        <v>169</v>
      </c>
      <c r="Q398" s="2">
        <v>10613998</v>
      </c>
      <c r="R398" s="15">
        <f>VLOOKUP(Tabela1[[#This Row],[Material]],'R$_ Ferramentas'!A:B,2,0)</f>
        <v>535.28</v>
      </c>
      <c r="S398" s="15" t="str">
        <f>VLOOKUP(Tabela1[[#This Row],[Material]],'R$_ Ferramentas'!E:F,2,0)</f>
        <v>SIM</v>
      </c>
      <c r="T398" s="50" t="s">
        <v>50</v>
      </c>
      <c r="U398" s="2">
        <v>10613998</v>
      </c>
      <c r="V398" s="2">
        <v>200270</v>
      </c>
      <c r="W398" s="49">
        <v>44067</v>
      </c>
      <c r="X398" s="40">
        <f>Tabela1[[#Headers],[01/09/2020]]-Tabela1[[#This Row],[Data NF Cliente]]</f>
        <v>8</v>
      </c>
      <c r="Y398" s="12" t="str">
        <f>_xlfn.IFS(X398&lt;=10,"1. 1 a 10 dias",X398&lt;=20,"2. 11 a 20 dias",X398&lt;=30,"3. 21 a 30 dias",X398&lt;=60,"4. 31 a 60 dias",X398&gt;60,"5.&gt; 60 dias")</f>
        <v>1. 1 a 10 dias</v>
      </c>
      <c r="Z398" s="2" t="s">
        <v>53</v>
      </c>
      <c r="AA398" s="2">
        <v>0</v>
      </c>
      <c r="AB398" s="49"/>
    </row>
    <row r="399" spans="1:28" x14ac:dyDescent="0.2">
      <c r="A399" s="42" t="s">
        <v>7</v>
      </c>
      <c r="B399" s="57" t="s">
        <v>82</v>
      </c>
      <c r="C399" s="42" t="s">
        <v>7</v>
      </c>
      <c r="D399" s="34">
        <v>465224</v>
      </c>
      <c r="E399" s="48">
        <v>508100555717</v>
      </c>
      <c r="F399" s="42" t="s">
        <v>1</v>
      </c>
      <c r="G399" s="42" t="s">
        <v>2</v>
      </c>
      <c r="H399" s="40" t="str">
        <f>IF(OR(' Base Geral '!J399="D - RETURN WITHOUT CONSUMPTION",' Base Geral '!J399="CB - CONSUMED BILLABLE")," SOLICITAÇÃO DE COLETA",IF(J399="X - NOT RECEIVED","CONFIRMAR NÃO RECEBIMENTO DO CSE",IF(OR(' Base Geral '!J399="SEM DESTINAÇÃO",' Base Geral '!J399="V - LEFT ON NOTIFICATION")," DESTINAÇÃO/SOLICITAÇÃO DE COLETA",0)))</f>
        <v xml:space="preserve"> DESTINAÇÃO/SOLICITAÇÃO DE COLETA</v>
      </c>
      <c r="I399" s="49"/>
      <c r="J399" s="2" t="s">
        <v>56</v>
      </c>
      <c r="K399" s="2"/>
      <c r="L399" s="2" t="s">
        <v>6</v>
      </c>
      <c r="M399" s="2"/>
      <c r="N399" s="2" t="s">
        <v>4</v>
      </c>
      <c r="O399" s="2" t="s">
        <v>214</v>
      </c>
      <c r="P399" s="2" t="s">
        <v>169</v>
      </c>
      <c r="Q399" s="2">
        <v>10613997</v>
      </c>
      <c r="R399" s="15">
        <f>VLOOKUP(Tabela1[[#This Row],[Material]],'R$_ Ferramentas'!A:B,2,0)</f>
        <v>460.34</v>
      </c>
      <c r="S399" s="15" t="str">
        <f>VLOOKUP(Tabela1[[#This Row],[Material]],'R$_ Ferramentas'!E:F,2,0)</f>
        <v>SIM</v>
      </c>
      <c r="T399" s="50" t="s">
        <v>50</v>
      </c>
      <c r="U399" s="2" t="s">
        <v>598</v>
      </c>
      <c r="V399" s="2">
        <v>200270</v>
      </c>
      <c r="W399" s="49">
        <v>44067</v>
      </c>
      <c r="X399" s="40">
        <f>Tabela1[[#Headers],[01/09/2020]]-Tabela1[[#This Row],[Data NF Cliente]]</f>
        <v>8</v>
      </c>
      <c r="Y399" s="12" t="str">
        <f>_xlfn.IFS(X399&lt;=10,"1. 1 a 10 dias",X399&lt;=20,"2. 11 a 20 dias",X399&lt;=30,"3. 21 a 30 dias",X399&lt;=60,"4. 31 a 60 dias",X399&gt;60,"5.&gt; 60 dias")</f>
        <v>1. 1 a 10 dias</v>
      </c>
      <c r="Z399" s="2" t="s">
        <v>53</v>
      </c>
      <c r="AA399" s="2">
        <v>0</v>
      </c>
      <c r="AB399" s="49"/>
    </row>
    <row r="400" spans="1:28" x14ac:dyDescent="0.2">
      <c r="A400" s="42" t="s">
        <v>7</v>
      </c>
      <c r="B400" s="57" t="s">
        <v>82</v>
      </c>
      <c r="C400" s="42" t="s">
        <v>7</v>
      </c>
      <c r="D400" s="34">
        <v>465225</v>
      </c>
      <c r="E400" s="48">
        <v>508100555717</v>
      </c>
      <c r="F400" s="42" t="s">
        <v>1</v>
      </c>
      <c r="G400" s="42" t="s">
        <v>2</v>
      </c>
      <c r="H400" s="40" t="str">
        <f>IF(OR(' Base Geral '!J400="D - RETURN WITHOUT CONSUMPTION",' Base Geral '!J400="CB - CONSUMED BILLABLE")," SOLICITAÇÃO DE COLETA",IF(J400="X - NOT RECEIVED","CONFIRMAR NÃO RECEBIMENTO DO CSE",IF(OR(' Base Geral '!J400="SEM DESTINAÇÃO",' Base Geral '!J400="V - LEFT ON NOTIFICATION")," DESTINAÇÃO/SOLICITAÇÃO DE COLETA",0)))</f>
        <v xml:space="preserve"> DESTINAÇÃO/SOLICITAÇÃO DE COLETA</v>
      </c>
      <c r="I400" s="49"/>
      <c r="J400" s="2" t="s">
        <v>56</v>
      </c>
      <c r="K400" s="2"/>
      <c r="L400" s="2" t="s">
        <v>6</v>
      </c>
      <c r="M400" s="2"/>
      <c r="N400" s="2" t="s">
        <v>4</v>
      </c>
      <c r="O400" s="2" t="s">
        <v>214</v>
      </c>
      <c r="P400" s="2" t="s">
        <v>169</v>
      </c>
      <c r="Q400" s="2">
        <v>10613996</v>
      </c>
      <c r="R400" s="15">
        <f>VLOOKUP(Tabela1[[#This Row],[Material]],'R$_ Ferramentas'!A:B,2,0)</f>
        <v>403.27</v>
      </c>
      <c r="S400" s="15" t="str">
        <f>VLOOKUP(Tabela1[[#This Row],[Material]],'R$_ Ferramentas'!E:F,2,0)</f>
        <v>SIM</v>
      </c>
      <c r="T400" s="50" t="s">
        <v>50</v>
      </c>
      <c r="U400" s="2" t="s">
        <v>862</v>
      </c>
      <c r="V400" s="2">
        <v>200270</v>
      </c>
      <c r="W400" s="49">
        <v>44067</v>
      </c>
      <c r="X400" s="40">
        <f>Tabela1[[#Headers],[01/09/2020]]-Tabela1[[#This Row],[Data NF Cliente]]</f>
        <v>8</v>
      </c>
      <c r="Y400" s="12" t="str">
        <f>_xlfn.IFS(X400&lt;=10,"1. 1 a 10 dias",X400&lt;=20,"2. 11 a 20 dias",X400&lt;=30,"3. 21 a 30 dias",X400&lt;=60,"4. 31 a 60 dias",X400&gt;60,"5.&gt; 60 dias")</f>
        <v>1. 1 a 10 dias</v>
      </c>
      <c r="Z400" s="2" t="s">
        <v>53</v>
      </c>
      <c r="AA400" s="2">
        <v>0</v>
      </c>
      <c r="AB400" s="49"/>
    </row>
    <row r="401" spans="1:28" x14ac:dyDescent="0.2">
      <c r="A401" s="42" t="s">
        <v>7</v>
      </c>
      <c r="B401" s="57" t="s">
        <v>82</v>
      </c>
      <c r="C401" s="42" t="s">
        <v>7</v>
      </c>
      <c r="D401" s="34">
        <v>465226</v>
      </c>
      <c r="E401" s="48">
        <v>508100555717</v>
      </c>
      <c r="F401" s="42" t="s">
        <v>1</v>
      </c>
      <c r="G401" s="42" t="s">
        <v>2</v>
      </c>
      <c r="H401" s="40" t="str">
        <f>IF(OR(' Base Geral '!J401="D - RETURN WITHOUT CONSUMPTION",' Base Geral '!J401="CB - CONSUMED BILLABLE")," SOLICITAÇÃO DE COLETA",IF(J401="X - NOT RECEIVED","CONFIRMAR NÃO RECEBIMENTO DO CSE",IF(OR(' Base Geral '!J401="SEM DESTINAÇÃO",' Base Geral '!J401="V - LEFT ON NOTIFICATION")," DESTINAÇÃO/SOLICITAÇÃO DE COLETA",0)))</f>
        <v xml:space="preserve"> DESTINAÇÃO/SOLICITAÇÃO DE COLETA</v>
      </c>
      <c r="I401" s="49"/>
      <c r="J401" s="2" t="s">
        <v>56</v>
      </c>
      <c r="K401" s="2"/>
      <c r="L401" s="2" t="s">
        <v>6</v>
      </c>
      <c r="M401" s="2"/>
      <c r="N401" s="2" t="s">
        <v>4</v>
      </c>
      <c r="O401" s="2" t="s">
        <v>214</v>
      </c>
      <c r="P401" s="2" t="s">
        <v>169</v>
      </c>
      <c r="Q401" s="2">
        <v>10621769</v>
      </c>
      <c r="R401" s="15">
        <f>VLOOKUP(Tabela1[[#This Row],[Material]],'R$_ Ferramentas'!A:B,2,0)</f>
        <v>2022.2</v>
      </c>
      <c r="S401" s="15" t="str">
        <f>VLOOKUP(Tabela1[[#This Row],[Material]],'R$_ Ferramentas'!E:F,2,0)</f>
        <v>SIM</v>
      </c>
      <c r="T401" s="50" t="s">
        <v>50</v>
      </c>
      <c r="U401" s="2" t="s">
        <v>599</v>
      </c>
      <c r="V401" s="2">
        <v>200270</v>
      </c>
      <c r="W401" s="49">
        <v>44067</v>
      </c>
      <c r="X401" s="40">
        <f>Tabela1[[#Headers],[01/09/2020]]-Tabela1[[#This Row],[Data NF Cliente]]</f>
        <v>8</v>
      </c>
      <c r="Y401" s="12" t="str">
        <f>_xlfn.IFS(X401&lt;=10,"1. 1 a 10 dias",X401&lt;=20,"2. 11 a 20 dias",X401&lt;=30,"3. 21 a 30 dias",X401&lt;=60,"4. 31 a 60 dias",X401&gt;60,"5.&gt; 60 dias")</f>
        <v>1. 1 a 10 dias</v>
      </c>
      <c r="Z401" s="2" t="s">
        <v>53</v>
      </c>
      <c r="AA401" s="2">
        <v>0</v>
      </c>
      <c r="AB401" s="49"/>
    </row>
    <row r="402" spans="1:28" x14ac:dyDescent="0.2">
      <c r="A402" s="42" t="s">
        <v>7</v>
      </c>
      <c r="B402" s="57" t="s">
        <v>82</v>
      </c>
      <c r="C402" s="42" t="s">
        <v>7</v>
      </c>
      <c r="D402" s="34">
        <v>465228</v>
      </c>
      <c r="E402" s="48">
        <v>508100555717</v>
      </c>
      <c r="F402" s="42" t="s">
        <v>1</v>
      </c>
      <c r="G402" s="42" t="s">
        <v>2</v>
      </c>
      <c r="H402" s="40" t="str">
        <f>IF(OR(' Base Geral '!J402="D - RETURN WITHOUT CONSUMPTION",' Base Geral '!J402="CB - CONSUMED BILLABLE")," SOLICITAÇÃO DE COLETA",IF(J402="X - NOT RECEIVED","CONFIRMAR NÃO RECEBIMENTO DO CSE",IF(OR(' Base Geral '!J402="SEM DESTINAÇÃO",' Base Geral '!J402="V - LEFT ON NOTIFICATION")," DESTINAÇÃO/SOLICITAÇÃO DE COLETA",0)))</f>
        <v xml:space="preserve"> DESTINAÇÃO/SOLICITAÇÃO DE COLETA</v>
      </c>
      <c r="I402" s="49"/>
      <c r="J402" s="2" t="s">
        <v>56</v>
      </c>
      <c r="K402" s="2" t="s">
        <v>10</v>
      </c>
      <c r="L402" s="2" t="s">
        <v>3</v>
      </c>
      <c r="M402" s="2"/>
      <c r="N402" s="2" t="s">
        <v>4</v>
      </c>
      <c r="O402" s="2" t="s">
        <v>214</v>
      </c>
      <c r="P402" s="2" t="s">
        <v>169</v>
      </c>
      <c r="Q402" s="2">
        <v>3861197</v>
      </c>
      <c r="R402" s="15">
        <f>VLOOKUP(Tabela1[[#This Row],[Material]],'R$_ Ferramentas'!A:B,2,0)</f>
        <v>3333.49</v>
      </c>
      <c r="S402" s="15" t="str">
        <f>VLOOKUP(Tabela1[[#This Row],[Material]],'R$_ Ferramentas'!E:F,2,0)</f>
        <v>SIM</v>
      </c>
      <c r="T402" s="50" t="s">
        <v>85</v>
      </c>
      <c r="U402" s="2" t="s">
        <v>600</v>
      </c>
      <c r="V402" s="2">
        <v>200270</v>
      </c>
      <c r="W402" s="49">
        <v>44067</v>
      </c>
      <c r="X402" s="40">
        <f>Tabela1[[#Headers],[01/09/2020]]-Tabela1[[#This Row],[Data NF Cliente]]</f>
        <v>8</v>
      </c>
      <c r="Y402" s="12" t="str">
        <f>_xlfn.IFS(X402&lt;=10,"1. 1 a 10 dias",X402&lt;=20,"2. 11 a 20 dias",X402&lt;=30,"3. 21 a 30 dias",X402&lt;=60,"4. 31 a 60 dias",X402&gt;60,"5.&gt; 60 dias")</f>
        <v>1. 1 a 10 dias</v>
      </c>
      <c r="Z402" s="2" t="s">
        <v>631</v>
      </c>
      <c r="AA402" s="2">
        <v>0</v>
      </c>
      <c r="AB402" s="49"/>
    </row>
    <row r="403" spans="1:28" x14ac:dyDescent="0.2">
      <c r="A403" s="42" t="s">
        <v>7</v>
      </c>
      <c r="B403" s="57" t="s">
        <v>82</v>
      </c>
      <c r="C403" s="42" t="s">
        <v>7</v>
      </c>
      <c r="D403" s="34">
        <v>465229</v>
      </c>
      <c r="E403" s="48">
        <v>508100555717</v>
      </c>
      <c r="F403" s="42" t="s">
        <v>1</v>
      </c>
      <c r="G403" s="42" t="s">
        <v>2</v>
      </c>
      <c r="H403" s="40" t="str">
        <f>IF(OR(' Base Geral '!J403="D - RETURN WITHOUT CONSUMPTION",' Base Geral '!J403="CB - CONSUMED BILLABLE")," SOLICITAÇÃO DE COLETA",IF(J403="X - NOT RECEIVED","CONFIRMAR NÃO RECEBIMENTO DO CSE",IF(OR(' Base Geral '!J403="SEM DESTINAÇÃO",' Base Geral '!J403="V - LEFT ON NOTIFICATION")," DESTINAÇÃO/SOLICITAÇÃO DE COLETA",0)))</f>
        <v xml:space="preserve"> DESTINAÇÃO/SOLICITAÇÃO DE COLETA</v>
      </c>
      <c r="I403" s="49"/>
      <c r="J403" s="2" t="s">
        <v>56</v>
      </c>
      <c r="K403" s="2"/>
      <c r="L403" s="2" t="s">
        <v>6</v>
      </c>
      <c r="M403" s="2"/>
      <c r="N403" s="2" t="s">
        <v>4</v>
      </c>
      <c r="O403" s="2" t="s">
        <v>214</v>
      </c>
      <c r="P403" s="2" t="s">
        <v>169</v>
      </c>
      <c r="Q403" s="2">
        <v>10125960</v>
      </c>
      <c r="R403" s="15">
        <f>VLOOKUP(Tabela1[[#This Row],[Material]],'R$_ Ferramentas'!A:B,2,0)</f>
        <v>433.54</v>
      </c>
      <c r="S403" s="15" t="str">
        <f>VLOOKUP(Tabela1[[#This Row],[Material]],'R$_ Ferramentas'!E:F,2,0)</f>
        <v>SIM</v>
      </c>
      <c r="T403" s="50" t="s">
        <v>50</v>
      </c>
      <c r="U403" s="2" t="s">
        <v>245</v>
      </c>
      <c r="V403" s="2">
        <v>200270</v>
      </c>
      <c r="W403" s="49">
        <v>44067</v>
      </c>
      <c r="X403" s="40">
        <f>Tabela1[[#Headers],[01/09/2020]]-Tabela1[[#This Row],[Data NF Cliente]]</f>
        <v>8</v>
      </c>
      <c r="Y403" s="12" t="str">
        <f>_xlfn.IFS(X403&lt;=10,"1. 1 a 10 dias",X403&lt;=20,"2. 11 a 20 dias",X403&lt;=30,"3. 21 a 30 dias",X403&lt;=60,"4. 31 a 60 dias",X403&gt;60,"5.&gt; 60 dias")</f>
        <v>1. 1 a 10 dias</v>
      </c>
      <c r="Z403" s="2" t="s">
        <v>53</v>
      </c>
      <c r="AA403" s="2">
        <v>0</v>
      </c>
      <c r="AB403" s="49"/>
    </row>
    <row r="404" spans="1:28" x14ac:dyDescent="0.2">
      <c r="A404" s="42" t="s">
        <v>7</v>
      </c>
      <c r="B404" s="57" t="s">
        <v>82</v>
      </c>
      <c r="C404" s="42" t="s">
        <v>7</v>
      </c>
      <c r="D404" s="34">
        <v>465231</v>
      </c>
      <c r="E404" s="48">
        <v>508100555717</v>
      </c>
      <c r="F404" s="42" t="s">
        <v>1</v>
      </c>
      <c r="G404" s="42" t="s">
        <v>2</v>
      </c>
      <c r="H404" s="40" t="str">
        <f>IF(OR(' Base Geral '!J404="D - RETURN WITHOUT CONSUMPTION",' Base Geral '!J404="CB - CONSUMED BILLABLE")," SOLICITAÇÃO DE COLETA",IF(J404="X - NOT RECEIVED","CONFIRMAR NÃO RECEBIMENTO DO CSE",IF(OR(' Base Geral '!J404="SEM DESTINAÇÃO",' Base Geral '!J404="V - LEFT ON NOTIFICATION")," DESTINAÇÃO/SOLICITAÇÃO DE COLETA",0)))</f>
        <v xml:space="preserve"> DESTINAÇÃO/SOLICITAÇÃO DE COLETA</v>
      </c>
      <c r="I404" s="49"/>
      <c r="J404" s="2" t="s">
        <v>56</v>
      </c>
      <c r="K404" s="2"/>
      <c r="L404" s="2" t="s">
        <v>6</v>
      </c>
      <c r="M404" s="2"/>
      <c r="N404" s="2" t="s">
        <v>4</v>
      </c>
      <c r="O404" s="2" t="s">
        <v>214</v>
      </c>
      <c r="P404" s="2" t="s">
        <v>169</v>
      </c>
      <c r="Q404" s="2">
        <v>10547167</v>
      </c>
      <c r="R404" s="15">
        <f>VLOOKUP(Tabela1[[#This Row],[Material]],'R$_ Ferramentas'!A:B,2,0)</f>
        <v>715.7</v>
      </c>
      <c r="S404" s="15" t="str">
        <f>VLOOKUP(Tabela1[[#This Row],[Material]],'R$_ Ferramentas'!E:F,2,0)</f>
        <v>SIM</v>
      </c>
      <c r="T404" s="50" t="s">
        <v>50</v>
      </c>
      <c r="U404" s="2" t="s">
        <v>863</v>
      </c>
      <c r="V404" s="2">
        <v>200270</v>
      </c>
      <c r="W404" s="49">
        <v>44067</v>
      </c>
      <c r="X404" s="40">
        <f>Tabela1[[#Headers],[01/09/2020]]-Tabela1[[#This Row],[Data NF Cliente]]</f>
        <v>8</v>
      </c>
      <c r="Y404" s="12" t="str">
        <f>_xlfn.IFS(X404&lt;=10,"1. 1 a 10 dias",X404&lt;=20,"2. 11 a 20 dias",X404&lt;=30,"3. 21 a 30 dias",X404&lt;=60,"4. 31 a 60 dias",X404&gt;60,"5.&gt; 60 dias")</f>
        <v>1. 1 a 10 dias</v>
      </c>
      <c r="Z404" s="2" t="s">
        <v>53</v>
      </c>
      <c r="AA404" s="2">
        <v>0</v>
      </c>
      <c r="AB404" s="49"/>
    </row>
    <row r="405" spans="1:28" x14ac:dyDescent="0.2">
      <c r="A405" s="42" t="s">
        <v>0</v>
      </c>
      <c r="B405" s="57" t="s">
        <v>82</v>
      </c>
      <c r="C405" s="42" t="s">
        <v>0</v>
      </c>
      <c r="D405" s="34">
        <v>465455</v>
      </c>
      <c r="E405" s="48">
        <v>508100536557</v>
      </c>
      <c r="F405" s="42" t="s">
        <v>1</v>
      </c>
      <c r="G405" s="42" t="s">
        <v>2</v>
      </c>
      <c r="H405" s="40" t="str">
        <f>IF(OR(' Base Geral '!J405="D - RETURN WITHOUT CONSUMPTION",' Base Geral '!J405="CB - CONSUMED BILLABLE")," SOLICITAÇÃO DE COLETA",IF(J405="X - NOT RECEIVED","CONFIRMAR NÃO RECEBIMENTO DO CSE",IF(OR(' Base Geral '!J405="SEM DESTINAÇÃO",' Base Geral '!J405="V - LEFT ON NOTIFICATION")," DESTINAÇÃO/SOLICITAÇÃO DE COLETA",0)))</f>
        <v xml:space="preserve"> DESTINAÇÃO/SOLICITAÇÃO DE COLETA</v>
      </c>
      <c r="I405" s="49"/>
      <c r="J405" s="2" t="s">
        <v>56</v>
      </c>
      <c r="K405" s="2" t="s">
        <v>50</v>
      </c>
      <c r="L405" s="2" t="s">
        <v>6</v>
      </c>
      <c r="M405" s="2"/>
      <c r="N405" s="2" t="s">
        <v>4</v>
      </c>
      <c r="O405" s="2" t="s">
        <v>408</v>
      </c>
      <c r="P405" s="2" t="s">
        <v>635</v>
      </c>
      <c r="Q405" s="2">
        <v>10022070</v>
      </c>
      <c r="R405" s="15">
        <f>VLOOKUP(Tabela1[[#This Row],[Material]],'R$_ Ferramentas'!A:B,2,0)</f>
        <v>328.93</v>
      </c>
      <c r="S405" s="50" t="s">
        <v>50</v>
      </c>
      <c r="T405" s="50" t="s">
        <v>50</v>
      </c>
      <c r="U405" s="2" t="s">
        <v>528</v>
      </c>
      <c r="V405" s="2">
        <v>200250</v>
      </c>
      <c r="W405" s="49">
        <v>44067</v>
      </c>
      <c r="X405" s="40">
        <f>Tabela1[[#Headers],[01/09/2020]]-Tabela1[[#This Row],[Data NF Cliente]]</f>
        <v>8</v>
      </c>
      <c r="Y405" s="12" t="str">
        <f>_xlfn.IFS(X405&lt;=10,"1. 1 a 10 dias",X405&lt;=20,"2. 11 a 20 dias",X405&lt;=30,"3. 21 a 30 dias",X405&lt;=60,"4. 31 a 60 dias",X405&gt;60,"5.&gt; 60 dias")</f>
        <v>1. 1 a 10 dias</v>
      </c>
      <c r="Z405" s="2" t="s">
        <v>53</v>
      </c>
      <c r="AA405" s="2">
        <v>0</v>
      </c>
      <c r="AB405" s="49"/>
    </row>
    <row r="406" spans="1:28" x14ac:dyDescent="0.2">
      <c r="A406" s="42" t="s">
        <v>0</v>
      </c>
      <c r="B406" s="57" t="s">
        <v>82</v>
      </c>
      <c r="C406" s="42" t="s">
        <v>0</v>
      </c>
      <c r="D406" s="34">
        <v>465456</v>
      </c>
      <c r="E406" s="48">
        <v>508100536557</v>
      </c>
      <c r="F406" s="42" t="s">
        <v>1</v>
      </c>
      <c r="G406" s="42" t="s">
        <v>2</v>
      </c>
      <c r="H406" s="40" t="str">
        <f>IF(OR(' Base Geral '!J406="D - RETURN WITHOUT CONSUMPTION",' Base Geral '!J406="CB - CONSUMED BILLABLE")," SOLICITAÇÃO DE COLETA",IF(J406="X - NOT RECEIVED","CONFIRMAR NÃO RECEBIMENTO DO CSE",IF(OR(' Base Geral '!J406="SEM DESTINAÇÃO",' Base Geral '!J406="V - LEFT ON NOTIFICATION")," DESTINAÇÃO/SOLICITAÇÃO DE COLETA",0)))</f>
        <v xml:space="preserve"> DESTINAÇÃO/SOLICITAÇÃO DE COLETA</v>
      </c>
      <c r="I406" s="49"/>
      <c r="J406" s="2" t="s">
        <v>56</v>
      </c>
      <c r="K406" s="2"/>
      <c r="L406" s="2" t="s">
        <v>6</v>
      </c>
      <c r="M406" s="2"/>
      <c r="N406" s="2" t="s">
        <v>4</v>
      </c>
      <c r="O406" s="2" t="s">
        <v>408</v>
      </c>
      <c r="P406" s="2" t="s">
        <v>635</v>
      </c>
      <c r="Q406" s="2">
        <v>10397688</v>
      </c>
      <c r="R406" s="15">
        <f>VLOOKUP(Tabela1[[#This Row],[Material]],'R$_ Ferramentas'!A:B,2,0)</f>
        <v>643.38</v>
      </c>
      <c r="S406" s="50" t="s">
        <v>50</v>
      </c>
      <c r="T406" s="50" t="s">
        <v>50</v>
      </c>
      <c r="U406" s="2" t="s">
        <v>735</v>
      </c>
      <c r="V406" s="2">
        <v>200250</v>
      </c>
      <c r="W406" s="49">
        <v>44067</v>
      </c>
      <c r="X406" s="40">
        <f>Tabela1[[#Headers],[01/09/2020]]-Tabela1[[#This Row],[Data NF Cliente]]</f>
        <v>8</v>
      </c>
      <c r="Y406" s="12" t="str">
        <f>_xlfn.IFS(X406&lt;=10,"1. 1 a 10 dias",X406&lt;=20,"2. 11 a 20 dias",X406&lt;=30,"3. 21 a 30 dias",X406&lt;=60,"4. 31 a 60 dias",X406&gt;60,"5.&gt; 60 dias")</f>
        <v>1. 1 a 10 dias</v>
      </c>
      <c r="Z406" s="2" t="s">
        <v>53</v>
      </c>
      <c r="AA406" s="2">
        <v>0</v>
      </c>
      <c r="AB406" s="49"/>
    </row>
    <row r="407" spans="1:28" x14ac:dyDescent="0.2">
      <c r="A407" s="42" t="s">
        <v>0</v>
      </c>
      <c r="B407" s="57" t="s">
        <v>82</v>
      </c>
      <c r="C407" s="42" t="s">
        <v>0</v>
      </c>
      <c r="D407" s="34">
        <v>465457</v>
      </c>
      <c r="E407" s="48">
        <v>508100536557</v>
      </c>
      <c r="F407" s="42" t="s">
        <v>1</v>
      </c>
      <c r="G407" s="42" t="s">
        <v>2</v>
      </c>
      <c r="H407" s="40" t="str">
        <f>IF(OR(' Base Geral '!J407="D - RETURN WITHOUT CONSUMPTION",' Base Geral '!J407="CB - CONSUMED BILLABLE")," SOLICITAÇÃO DE COLETA",IF(J407="X - NOT RECEIVED","CONFIRMAR NÃO RECEBIMENTO DO CSE",IF(OR(' Base Geral '!J407="SEM DESTINAÇÃO",' Base Geral '!J407="V - LEFT ON NOTIFICATION")," DESTINAÇÃO/SOLICITAÇÃO DE COLETA",0)))</f>
        <v xml:space="preserve"> DESTINAÇÃO/SOLICITAÇÃO DE COLETA</v>
      </c>
      <c r="I407" s="49"/>
      <c r="J407" s="2" t="s">
        <v>56</v>
      </c>
      <c r="K407" s="2"/>
      <c r="L407" s="2" t="s">
        <v>6</v>
      </c>
      <c r="M407" s="2"/>
      <c r="N407" s="2" t="s">
        <v>4</v>
      </c>
      <c r="O407" s="2" t="s">
        <v>408</v>
      </c>
      <c r="P407" s="2" t="s">
        <v>635</v>
      </c>
      <c r="Q407" s="2">
        <v>10168006</v>
      </c>
      <c r="R407" s="15">
        <f>VLOOKUP(Tabela1[[#This Row],[Material]],'R$_ Ferramentas'!A:B,2,0)</f>
        <v>129.71</v>
      </c>
      <c r="S407" s="50" t="s">
        <v>50</v>
      </c>
      <c r="T407" s="50" t="s">
        <v>50</v>
      </c>
      <c r="U407" s="2" t="s">
        <v>736</v>
      </c>
      <c r="V407" s="2">
        <v>200250</v>
      </c>
      <c r="W407" s="49">
        <v>44067</v>
      </c>
      <c r="X407" s="40">
        <f>Tabela1[[#Headers],[01/09/2020]]-Tabela1[[#This Row],[Data NF Cliente]]</f>
        <v>8</v>
      </c>
      <c r="Y407" s="12" t="str">
        <f>_xlfn.IFS(X407&lt;=10,"1. 1 a 10 dias",X407&lt;=20,"2. 11 a 20 dias",X407&lt;=30,"3. 21 a 30 dias",X407&lt;=60,"4. 31 a 60 dias",X407&gt;60,"5.&gt; 60 dias")</f>
        <v>1. 1 a 10 dias</v>
      </c>
      <c r="Z407" s="2" t="s">
        <v>53</v>
      </c>
      <c r="AA407" s="2">
        <v>0</v>
      </c>
      <c r="AB407" s="49"/>
    </row>
    <row r="408" spans="1:28" x14ac:dyDescent="0.2">
      <c r="A408" s="42" t="s">
        <v>0</v>
      </c>
      <c r="B408" s="57" t="s">
        <v>82</v>
      </c>
      <c r="C408" s="42" t="s">
        <v>0</v>
      </c>
      <c r="D408" s="34">
        <v>465458</v>
      </c>
      <c r="E408" s="48">
        <v>508100536557</v>
      </c>
      <c r="F408" s="42" t="s">
        <v>1</v>
      </c>
      <c r="G408" s="42" t="s">
        <v>2</v>
      </c>
      <c r="H408" s="40" t="str">
        <f>IF(OR(' Base Geral '!J408="D - RETURN WITHOUT CONSUMPTION",' Base Geral '!J408="CB - CONSUMED BILLABLE")," SOLICITAÇÃO DE COLETA",IF(J408="X - NOT RECEIVED","CONFIRMAR NÃO RECEBIMENTO DO CSE",IF(OR(' Base Geral '!J408="SEM DESTINAÇÃO",' Base Geral '!J408="V - LEFT ON NOTIFICATION")," DESTINAÇÃO/SOLICITAÇÃO DE COLETA",0)))</f>
        <v xml:space="preserve"> DESTINAÇÃO/SOLICITAÇÃO DE COLETA</v>
      </c>
      <c r="I408" s="49"/>
      <c r="J408" s="2" t="s">
        <v>56</v>
      </c>
      <c r="K408" s="2"/>
      <c r="L408" s="2" t="s">
        <v>6</v>
      </c>
      <c r="M408" s="2"/>
      <c r="N408" s="2" t="s">
        <v>4</v>
      </c>
      <c r="O408" s="2" t="s">
        <v>408</v>
      </c>
      <c r="P408" s="2" t="s">
        <v>635</v>
      </c>
      <c r="Q408" s="2">
        <v>10397783</v>
      </c>
      <c r="R408" s="15">
        <f>VLOOKUP(Tabela1[[#This Row],[Material]],'R$_ Ferramentas'!A:B,2,0)</f>
        <v>683.97</v>
      </c>
      <c r="S408" s="50" t="s">
        <v>50</v>
      </c>
      <c r="T408" s="50" t="s">
        <v>50</v>
      </c>
      <c r="U408" s="2" t="s">
        <v>737</v>
      </c>
      <c r="V408" s="2">
        <v>200250</v>
      </c>
      <c r="W408" s="49">
        <v>44067</v>
      </c>
      <c r="X408" s="40">
        <f>Tabela1[[#Headers],[01/09/2020]]-Tabela1[[#This Row],[Data NF Cliente]]</f>
        <v>8</v>
      </c>
      <c r="Y408" s="12" t="str">
        <f>_xlfn.IFS(X408&lt;=10,"1. 1 a 10 dias",X408&lt;=20,"2. 11 a 20 dias",X408&lt;=30,"3. 21 a 30 dias",X408&lt;=60,"4. 31 a 60 dias",X408&gt;60,"5.&gt; 60 dias")</f>
        <v>1. 1 a 10 dias</v>
      </c>
      <c r="Z408" s="2" t="s">
        <v>53</v>
      </c>
      <c r="AA408" s="2">
        <v>0</v>
      </c>
      <c r="AB408" s="49"/>
    </row>
    <row r="409" spans="1:28" x14ac:dyDescent="0.2">
      <c r="A409" s="42" t="s">
        <v>0</v>
      </c>
      <c r="B409" s="57" t="s">
        <v>82</v>
      </c>
      <c r="C409" s="42" t="s">
        <v>0</v>
      </c>
      <c r="D409" s="34">
        <v>465459</v>
      </c>
      <c r="E409" s="48">
        <v>508100536557</v>
      </c>
      <c r="F409" s="42" t="s">
        <v>1</v>
      </c>
      <c r="G409" s="42" t="s">
        <v>2</v>
      </c>
      <c r="H409" s="40" t="str">
        <f>IF(OR(' Base Geral '!J409="D - RETURN WITHOUT CONSUMPTION",' Base Geral '!J409="CB - CONSUMED BILLABLE")," SOLICITAÇÃO DE COLETA",IF(J409="X - NOT RECEIVED","CONFIRMAR NÃO RECEBIMENTO DO CSE",IF(OR(' Base Geral '!J409="SEM DESTINAÇÃO",' Base Geral '!J409="V - LEFT ON NOTIFICATION")," DESTINAÇÃO/SOLICITAÇÃO DE COLETA",0)))</f>
        <v xml:space="preserve"> DESTINAÇÃO/SOLICITAÇÃO DE COLETA</v>
      </c>
      <c r="I409" s="49"/>
      <c r="J409" s="2" t="s">
        <v>56</v>
      </c>
      <c r="K409" s="2"/>
      <c r="L409" s="2" t="s">
        <v>6</v>
      </c>
      <c r="M409" s="2"/>
      <c r="N409" s="2" t="s">
        <v>4</v>
      </c>
      <c r="O409" s="2" t="s">
        <v>408</v>
      </c>
      <c r="P409" s="2" t="s">
        <v>635</v>
      </c>
      <c r="Q409" s="2">
        <v>10397780</v>
      </c>
      <c r="R409" s="15">
        <f>VLOOKUP(Tabela1[[#This Row],[Material]],'R$_ Ferramentas'!A:B,2,0)</f>
        <v>712.44</v>
      </c>
      <c r="S409" s="50" t="s">
        <v>50</v>
      </c>
      <c r="T409" s="50" t="s">
        <v>50</v>
      </c>
      <c r="U409" s="2" t="s">
        <v>738</v>
      </c>
      <c r="V409" s="2">
        <v>200250</v>
      </c>
      <c r="W409" s="49">
        <v>44067</v>
      </c>
      <c r="X409" s="40">
        <f>Tabela1[[#Headers],[01/09/2020]]-Tabela1[[#This Row],[Data NF Cliente]]</f>
        <v>8</v>
      </c>
      <c r="Y409" s="12" t="str">
        <f>_xlfn.IFS(X409&lt;=10,"1. 1 a 10 dias",X409&lt;=20,"2. 11 a 20 dias",X409&lt;=30,"3. 21 a 30 dias",X409&lt;=60,"4. 31 a 60 dias",X409&gt;60,"5.&gt; 60 dias")</f>
        <v>1. 1 a 10 dias</v>
      </c>
      <c r="Z409" s="2" t="s">
        <v>53</v>
      </c>
      <c r="AA409" s="2">
        <v>0</v>
      </c>
      <c r="AB409" s="49"/>
    </row>
    <row r="410" spans="1:28" x14ac:dyDescent="0.2">
      <c r="A410" s="42" t="s">
        <v>0</v>
      </c>
      <c r="B410" s="57" t="s">
        <v>82</v>
      </c>
      <c r="C410" s="42" t="s">
        <v>0</v>
      </c>
      <c r="D410" s="34">
        <v>465684</v>
      </c>
      <c r="E410" s="48">
        <v>508100565545</v>
      </c>
      <c r="F410" s="42" t="s">
        <v>1</v>
      </c>
      <c r="G410" s="42" t="s">
        <v>2</v>
      </c>
      <c r="H410" s="40" t="str">
        <f>IF(OR(' Base Geral '!J410="D - RETURN WITHOUT CONSUMPTION",' Base Geral '!J410="CB - CONSUMED BILLABLE")," SOLICITAÇÃO DE COLETA",IF(J410="X - NOT RECEIVED","CONFIRMAR NÃO RECEBIMENTO DO CSE",IF(OR(' Base Geral '!J410="SEM DESTINAÇÃO",' Base Geral '!J410="V - LEFT ON NOTIFICATION")," DESTINAÇÃO/SOLICITAÇÃO DE COLETA",0)))</f>
        <v xml:space="preserve"> DESTINAÇÃO/SOLICITAÇÃO DE COLETA</v>
      </c>
      <c r="I410" s="49"/>
      <c r="J410" s="2" t="s">
        <v>56</v>
      </c>
      <c r="K410" s="2"/>
      <c r="L410" s="2" t="s">
        <v>6</v>
      </c>
      <c r="M410" s="2"/>
      <c r="N410" s="2" t="s">
        <v>4</v>
      </c>
      <c r="O410" s="2" t="s">
        <v>480</v>
      </c>
      <c r="P410" s="2" t="s">
        <v>403</v>
      </c>
      <c r="Q410" s="2">
        <v>11061969</v>
      </c>
      <c r="R410" s="15">
        <f>VLOOKUP(Tabela1[[#This Row],[Material]],'R$_ Ferramentas'!A:B,2,0)</f>
        <v>105.34</v>
      </c>
      <c r="S410" s="15" t="str">
        <f>VLOOKUP(Tabela1[[#This Row],[Material]],'R$_ Ferramentas'!E:F,2,0)</f>
        <v>SIM</v>
      </c>
      <c r="T410" s="50" t="s">
        <v>50</v>
      </c>
      <c r="U410" s="2" t="s">
        <v>834</v>
      </c>
      <c r="V410" s="2">
        <v>200215</v>
      </c>
      <c r="W410" s="49">
        <v>44067</v>
      </c>
      <c r="X410" s="40">
        <f>Tabela1[[#Headers],[01/09/2020]]-Tabela1[[#This Row],[Data NF Cliente]]</f>
        <v>8</v>
      </c>
      <c r="Y410" s="12" t="str">
        <f>_xlfn.IFS(X410&lt;=10,"1. 1 a 10 dias",X410&lt;=20,"2. 11 a 20 dias",X410&lt;=30,"3. 21 a 30 dias",X410&lt;=60,"4. 31 a 60 dias",X410&gt;60,"5.&gt; 60 dias")</f>
        <v>1. 1 a 10 dias</v>
      </c>
      <c r="Z410" s="2" t="s">
        <v>53</v>
      </c>
      <c r="AA410" s="2">
        <v>0</v>
      </c>
      <c r="AB410" s="49"/>
    </row>
    <row r="411" spans="1:28" x14ac:dyDescent="0.2">
      <c r="A411" s="42" t="s">
        <v>0</v>
      </c>
      <c r="B411" s="57" t="s">
        <v>82</v>
      </c>
      <c r="C411" s="42" t="s">
        <v>0</v>
      </c>
      <c r="D411" s="34">
        <v>465685</v>
      </c>
      <c r="E411" s="48">
        <v>508100565545</v>
      </c>
      <c r="F411" s="42" t="s">
        <v>1</v>
      </c>
      <c r="G411" s="42" t="s">
        <v>2</v>
      </c>
      <c r="H411" s="40" t="str">
        <f>IF(OR(' Base Geral '!J411="D - RETURN WITHOUT CONSUMPTION",' Base Geral '!J411="CB - CONSUMED BILLABLE")," SOLICITAÇÃO DE COLETA",IF(J411="X - NOT RECEIVED","CONFIRMAR NÃO RECEBIMENTO DO CSE",IF(OR(' Base Geral '!J411="SEM DESTINAÇÃO",' Base Geral '!J411="V - LEFT ON NOTIFICATION")," DESTINAÇÃO/SOLICITAÇÃO DE COLETA",0)))</f>
        <v xml:space="preserve"> DESTINAÇÃO/SOLICITAÇÃO DE COLETA</v>
      </c>
      <c r="I411" s="49"/>
      <c r="J411" s="2" t="s">
        <v>56</v>
      </c>
      <c r="K411" s="2"/>
      <c r="L411" s="2" t="s">
        <v>6</v>
      </c>
      <c r="M411" s="2"/>
      <c r="N411" s="2" t="s">
        <v>4</v>
      </c>
      <c r="O411" s="2" t="s">
        <v>480</v>
      </c>
      <c r="P411" s="2" t="s">
        <v>403</v>
      </c>
      <c r="Q411" s="2">
        <v>11061969</v>
      </c>
      <c r="R411" s="15">
        <f>VLOOKUP(Tabela1[[#This Row],[Material]],'R$_ Ferramentas'!A:B,2,0)</f>
        <v>105.34</v>
      </c>
      <c r="S411" s="15" t="str">
        <f>VLOOKUP(Tabela1[[#This Row],[Material]],'R$_ Ferramentas'!E:F,2,0)</f>
        <v>SIM</v>
      </c>
      <c r="T411" s="50" t="s">
        <v>50</v>
      </c>
      <c r="U411" s="2" t="s">
        <v>834</v>
      </c>
      <c r="V411" s="2">
        <v>200215</v>
      </c>
      <c r="W411" s="49">
        <v>44067</v>
      </c>
      <c r="X411" s="40">
        <f>Tabela1[[#Headers],[01/09/2020]]-Tabela1[[#This Row],[Data NF Cliente]]</f>
        <v>8</v>
      </c>
      <c r="Y411" s="12" t="str">
        <f>_xlfn.IFS(X411&lt;=10,"1. 1 a 10 dias",X411&lt;=20,"2. 11 a 20 dias",X411&lt;=30,"3. 21 a 30 dias",X411&lt;=60,"4. 31 a 60 dias",X411&gt;60,"5.&gt; 60 dias")</f>
        <v>1. 1 a 10 dias</v>
      </c>
      <c r="Z411" s="2" t="s">
        <v>53</v>
      </c>
      <c r="AA411" s="2">
        <v>0</v>
      </c>
      <c r="AB411" s="49"/>
    </row>
    <row r="412" spans="1:28" x14ac:dyDescent="0.2">
      <c r="A412" s="42" t="s">
        <v>0</v>
      </c>
      <c r="B412" s="57" t="s">
        <v>82</v>
      </c>
      <c r="C412" s="42" t="s">
        <v>0</v>
      </c>
      <c r="D412" s="34">
        <v>465686</v>
      </c>
      <c r="E412" s="48">
        <v>508100565545</v>
      </c>
      <c r="F412" s="42" t="s">
        <v>1</v>
      </c>
      <c r="G412" s="42" t="s">
        <v>2</v>
      </c>
      <c r="H412" s="40" t="str">
        <f>IF(OR(' Base Geral '!J412="D - RETURN WITHOUT CONSUMPTION",' Base Geral '!J412="CB - CONSUMED BILLABLE")," SOLICITAÇÃO DE COLETA",IF(J412="X - NOT RECEIVED","CONFIRMAR NÃO RECEBIMENTO DO CSE",IF(OR(' Base Geral '!J412="SEM DESTINAÇÃO",' Base Geral '!J412="V - LEFT ON NOTIFICATION")," DESTINAÇÃO/SOLICITAÇÃO DE COLETA",0)))</f>
        <v xml:space="preserve"> DESTINAÇÃO/SOLICITAÇÃO DE COLETA</v>
      </c>
      <c r="I412" s="49"/>
      <c r="J412" s="2" t="s">
        <v>56</v>
      </c>
      <c r="K412" s="2"/>
      <c r="L412" s="2" t="s">
        <v>6</v>
      </c>
      <c r="M412" s="2"/>
      <c r="N412" s="2" t="s">
        <v>4</v>
      </c>
      <c r="O412" s="2" t="s">
        <v>480</v>
      </c>
      <c r="P412" s="2" t="s">
        <v>403</v>
      </c>
      <c r="Q412" s="2">
        <v>11061968</v>
      </c>
      <c r="R412" s="15">
        <f>VLOOKUP(Tabela1[[#This Row],[Material]],'R$_ Ferramentas'!A:B,2,0)</f>
        <v>41.62</v>
      </c>
      <c r="S412" s="15" t="str">
        <f>VLOOKUP(Tabela1[[#This Row],[Material]],'R$_ Ferramentas'!E:F,2,0)</f>
        <v>SIM</v>
      </c>
      <c r="T412" s="50" t="s">
        <v>50</v>
      </c>
      <c r="U412" s="2" t="s">
        <v>835</v>
      </c>
      <c r="V412" s="2">
        <v>200215</v>
      </c>
      <c r="W412" s="49">
        <v>44067</v>
      </c>
      <c r="X412" s="40">
        <f>Tabela1[[#Headers],[01/09/2020]]-Tabela1[[#This Row],[Data NF Cliente]]</f>
        <v>8</v>
      </c>
      <c r="Y412" s="12" t="str">
        <f>_xlfn.IFS(X412&lt;=10,"1. 1 a 10 dias",X412&lt;=20,"2. 11 a 20 dias",X412&lt;=30,"3. 21 a 30 dias",X412&lt;=60,"4. 31 a 60 dias",X412&gt;60,"5.&gt; 60 dias")</f>
        <v>1. 1 a 10 dias</v>
      </c>
      <c r="Z412" s="2" t="s">
        <v>53</v>
      </c>
      <c r="AA412" s="2">
        <v>0</v>
      </c>
      <c r="AB412" s="49"/>
    </row>
    <row r="413" spans="1:28" x14ac:dyDescent="0.2">
      <c r="A413" s="42" t="s">
        <v>7</v>
      </c>
      <c r="B413" s="57" t="s">
        <v>82</v>
      </c>
      <c r="C413" s="42" t="s">
        <v>7</v>
      </c>
      <c r="D413" s="34">
        <v>465898</v>
      </c>
      <c r="E413" s="48">
        <v>508100554780</v>
      </c>
      <c r="F413" s="42" t="s">
        <v>1</v>
      </c>
      <c r="G413" s="42" t="s">
        <v>2</v>
      </c>
      <c r="H413" s="40" t="str">
        <f>IF(OR(' Base Geral '!J413="D - RETURN WITHOUT CONSUMPTION",' Base Geral '!J413="CB - CONSUMED BILLABLE")," SOLICITAÇÃO DE COLETA",IF(J413="X - NOT RECEIVED","CONFIRMAR NÃO RECEBIMENTO DO CSE",IF(OR(' Base Geral '!J413="SEM DESTINAÇÃO",' Base Geral '!J413="V - LEFT ON NOTIFICATION")," DESTINAÇÃO/SOLICITAÇÃO DE COLETA",0)))</f>
        <v xml:space="preserve"> DESTINAÇÃO/SOLICITAÇÃO DE COLETA</v>
      </c>
      <c r="I413" s="49"/>
      <c r="J413" s="2" t="s">
        <v>56</v>
      </c>
      <c r="K413" s="2" t="s">
        <v>50</v>
      </c>
      <c r="L413" s="2" t="s">
        <v>6</v>
      </c>
      <c r="M413" s="2"/>
      <c r="N413" s="2" t="s">
        <v>4</v>
      </c>
      <c r="O413" s="2" t="s">
        <v>488</v>
      </c>
      <c r="P413" s="2" t="s">
        <v>190</v>
      </c>
      <c r="Q413" s="2">
        <v>10143169</v>
      </c>
      <c r="R413" s="15">
        <f>VLOOKUP(Tabela1[[#This Row],[Material]],'R$_ Ferramentas'!A:B,2,0)</f>
        <v>2476.15</v>
      </c>
      <c r="S413" s="50" t="s">
        <v>50</v>
      </c>
      <c r="T413" s="50" t="s">
        <v>50</v>
      </c>
      <c r="U413" s="2" t="s">
        <v>605</v>
      </c>
      <c r="V413" s="2">
        <v>200283</v>
      </c>
      <c r="W413" s="49">
        <v>44067</v>
      </c>
      <c r="X413" s="40">
        <f>Tabela1[[#Headers],[01/09/2020]]-Tabela1[[#This Row],[Data NF Cliente]]</f>
        <v>8</v>
      </c>
      <c r="Y413" s="12" t="str">
        <f>_xlfn.IFS(X413&lt;=10,"1. 1 a 10 dias",X413&lt;=20,"2. 11 a 20 dias",X413&lt;=30,"3. 21 a 30 dias",X413&lt;=60,"4. 31 a 60 dias",X413&gt;60,"5.&gt; 60 dias")</f>
        <v>1. 1 a 10 dias</v>
      </c>
      <c r="Z413" s="2">
        <v>35057</v>
      </c>
      <c r="AA413" s="2">
        <v>0</v>
      </c>
      <c r="AB413" s="49"/>
    </row>
    <row r="414" spans="1:28" x14ac:dyDescent="0.2">
      <c r="A414" s="42" t="s">
        <v>16</v>
      </c>
      <c r="B414" s="57" t="s">
        <v>82</v>
      </c>
      <c r="C414" s="42" t="s">
        <v>16</v>
      </c>
      <c r="D414" s="34">
        <v>465990</v>
      </c>
      <c r="E414" s="48">
        <v>508100568656</v>
      </c>
      <c r="F414" s="42" t="s">
        <v>1</v>
      </c>
      <c r="G414" s="42" t="s">
        <v>2</v>
      </c>
      <c r="H414" s="40" t="str">
        <f>IF(OR(' Base Geral '!J414="D - RETURN WITHOUT CONSUMPTION",' Base Geral '!J414="CB - CONSUMED BILLABLE")," SOLICITAÇÃO DE COLETA",IF(J414="X - NOT RECEIVED","CONFIRMAR NÃO RECEBIMENTO DO CSE",IF(OR(' Base Geral '!J414="SEM DESTINAÇÃO",' Base Geral '!J414="V - LEFT ON NOTIFICATION")," DESTINAÇÃO/SOLICITAÇÃO DE COLETA",0)))</f>
        <v xml:space="preserve"> SOLICITAÇÃO DE COLETA</v>
      </c>
      <c r="I414" s="49">
        <v>44070</v>
      </c>
      <c r="J414" s="2" t="s">
        <v>12</v>
      </c>
      <c r="K414" s="2" t="s">
        <v>10</v>
      </c>
      <c r="L414" s="2" t="s">
        <v>3</v>
      </c>
      <c r="M414" s="2"/>
      <c r="N414" s="2" t="s">
        <v>4</v>
      </c>
      <c r="O414" s="2" t="s">
        <v>21</v>
      </c>
      <c r="P414" s="2" t="s">
        <v>404</v>
      </c>
      <c r="Q414" s="2">
        <v>10131483</v>
      </c>
      <c r="R414" s="15">
        <f>VLOOKUP(Tabela1[[#This Row],[Material]],'R$_ Ferramentas'!A:B,2,0)</f>
        <v>7457.77</v>
      </c>
      <c r="S414" s="50" t="s">
        <v>50</v>
      </c>
      <c r="T414" s="50" t="s">
        <v>85</v>
      </c>
      <c r="U414" s="2" t="s">
        <v>587</v>
      </c>
      <c r="V414" s="2">
        <v>200220</v>
      </c>
      <c r="W414" s="49">
        <v>44067</v>
      </c>
      <c r="X414" s="40">
        <f>Tabela1[[#Headers],[01/09/2020]]-Tabela1[[#This Row],[Data NF Cliente]]</f>
        <v>8</v>
      </c>
      <c r="Y414" s="12" t="str">
        <f>_xlfn.IFS(X414&lt;=10,"1. 1 a 10 dias",X414&lt;=20,"2. 11 a 20 dias",X414&lt;=30,"3. 21 a 30 dias",X414&lt;=60,"4. 31 a 60 dias",X414&gt;60,"5.&gt; 60 dias")</f>
        <v>1. 1 a 10 dias</v>
      </c>
      <c r="Z414" s="2" t="s">
        <v>627</v>
      </c>
      <c r="AA414" s="2">
        <v>132584</v>
      </c>
      <c r="AB414" s="49">
        <v>44070</v>
      </c>
    </row>
    <row r="415" spans="1:28" x14ac:dyDescent="0.2">
      <c r="A415" s="58" t="s">
        <v>60</v>
      </c>
      <c r="B415" s="57" t="s">
        <v>81</v>
      </c>
      <c r="C415" s="42" t="s">
        <v>7</v>
      </c>
      <c r="D415" s="34">
        <v>466124</v>
      </c>
      <c r="E415" s="48">
        <v>508100569014</v>
      </c>
      <c r="F415" s="42" t="s">
        <v>8</v>
      </c>
      <c r="G415" s="42" t="s">
        <v>22</v>
      </c>
      <c r="H415" s="40" t="str">
        <f>IF(OR(' Base Geral '!J415="D - RETURN WITHOUT CONSUMPTION",' Base Geral '!J415="CB - CONSUMED BILLABLE")," SOLICITAÇÃO DE COLETA",IF(J415="X - NOT RECEIVED","CONFIRMAR NÃO RECEBIMENTO DO CSE",IF(OR(' Base Geral '!J415="SEM DESTINAÇÃO",' Base Geral '!J415="V - LEFT ON NOTIFICATION")," DESTINAÇÃO/SOLICITAÇÃO DE COLETA",0)))</f>
        <v xml:space="preserve"> DESTINAÇÃO/SOLICITAÇÃO DE COLETA</v>
      </c>
      <c r="I415" s="49"/>
      <c r="J415" s="2" t="s">
        <v>56</v>
      </c>
      <c r="K415" s="2" t="s">
        <v>50</v>
      </c>
      <c r="L415" s="2" t="s">
        <v>6</v>
      </c>
      <c r="M415" s="2"/>
      <c r="N415" s="2"/>
      <c r="O415" s="2" t="s">
        <v>278</v>
      </c>
      <c r="P415" s="2" t="s">
        <v>310</v>
      </c>
      <c r="Q415" s="2">
        <v>10719397</v>
      </c>
      <c r="R415" s="15">
        <f>VLOOKUP(Tabela1[[#This Row],[Material]],'R$_ Ferramentas'!A:B,2,0)</f>
        <v>3962.27</v>
      </c>
      <c r="S415" s="50" t="s">
        <v>50</v>
      </c>
      <c r="T415" s="50" t="s">
        <v>50</v>
      </c>
      <c r="U415" s="2" t="s">
        <v>514</v>
      </c>
      <c r="V415" s="2">
        <v>94634</v>
      </c>
      <c r="W415" s="49">
        <v>44067</v>
      </c>
      <c r="X415" s="40">
        <f>Tabela1[[#Headers],[01/09/2020]]-Tabela1[[#This Row],[Data NF Cliente]]</f>
        <v>8</v>
      </c>
      <c r="Y415" s="12" t="str">
        <f>_xlfn.IFS(X415&lt;=10,"1. 1 a 10 dias",X415&lt;=20,"2. 11 a 20 dias",X415&lt;=30,"3. 21 a 30 dias",X415&lt;=60,"4. 31 a 60 dias",X415&gt;60,"5.&gt; 60 dias")</f>
        <v>1. 1 a 10 dias</v>
      </c>
      <c r="Z415" s="2" t="s">
        <v>5</v>
      </c>
      <c r="AA415" s="2">
        <v>0</v>
      </c>
      <c r="AB415" s="49"/>
    </row>
    <row r="416" spans="1:28" x14ac:dyDescent="0.2">
      <c r="A416" s="42" t="s">
        <v>17</v>
      </c>
      <c r="B416" s="57" t="s">
        <v>82</v>
      </c>
      <c r="C416" s="42" t="s">
        <v>17</v>
      </c>
      <c r="D416" s="34">
        <v>466492</v>
      </c>
      <c r="E416" s="48">
        <v>508100571790</v>
      </c>
      <c r="F416" s="42" t="s">
        <v>1</v>
      </c>
      <c r="G416" s="42" t="s">
        <v>2</v>
      </c>
      <c r="H416" s="40" t="str">
        <f>IF(OR(' Base Geral '!J416="D - RETURN WITHOUT CONSUMPTION",' Base Geral '!J416="CB - CONSUMED BILLABLE")," SOLICITAÇÃO DE COLETA",IF(J416="X - NOT RECEIVED","CONFIRMAR NÃO RECEBIMENTO DO CSE",IF(OR(' Base Geral '!J416="SEM DESTINAÇÃO",' Base Geral '!J416="V - LEFT ON NOTIFICATION")," DESTINAÇÃO/SOLICITAÇÃO DE COLETA",0)))</f>
        <v xml:space="preserve"> SOLICITAÇÃO DE COLETA</v>
      </c>
      <c r="I416" s="49">
        <v>44074</v>
      </c>
      <c r="J416" s="2" t="s">
        <v>13</v>
      </c>
      <c r="K416" s="2"/>
      <c r="L416" s="2" t="s">
        <v>6</v>
      </c>
      <c r="M416" s="2"/>
      <c r="N416" s="2" t="s">
        <v>4</v>
      </c>
      <c r="O416" s="2" t="s">
        <v>15</v>
      </c>
      <c r="P416" s="2" t="s">
        <v>134</v>
      </c>
      <c r="Q416" s="2">
        <v>3769374</v>
      </c>
      <c r="R416" s="15">
        <f>VLOOKUP(Tabela1[[#This Row],[Material]],'R$_ Ferramentas'!A:B,2,0)</f>
        <v>24567.26</v>
      </c>
      <c r="S416" s="50" t="s">
        <v>50</v>
      </c>
      <c r="T416" s="50" t="s">
        <v>50</v>
      </c>
      <c r="U416" s="2" t="s">
        <v>891</v>
      </c>
      <c r="V416" s="2">
        <v>200266</v>
      </c>
      <c r="W416" s="49">
        <v>44067</v>
      </c>
      <c r="X416" s="40">
        <f>Tabela1[[#Headers],[01/09/2020]]-Tabela1[[#This Row],[Data NF Cliente]]</f>
        <v>8</v>
      </c>
      <c r="Y416" s="12" t="str">
        <f>_xlfn.IFS(X416&lt;=10,"1. 1 a 10 dias",X416&lt;=20,"2. 11 a 20 dias",X416&lt;=30,"3. 21 a 30 dias",X416&lt;=60,"4. 31 a 60 dias",X416&gt;60,"5.&gt; 60 dias")</f>
        <v>1. 1 a 10 dias</v>
      </c>
      <c r="Z416" s="2" t="s">
        <v>630</v>
      </c>
      <c r="AA416" s="2">
        <v>0</v>
      </c>
      <c r="AB416" s="49"/>
    </row>
    <row r="417" spans="1:28" x14ac:dyDescent="0.2">
      <c r="A417" s="42" t="s">
        <v>17</v>
      </c>
      <c r="B417" s="57" t="s">
        <v>82</v>
      </c>
      <c r="C417" s="42" t="s">
        <v>17</v>
      </c>
      <c r="D417" s="34">
        <v>466493</v>
      </c>
      <c r="E417" s="48">
        <v>508100571790</v>
      </c>
      <c r="F417" s="42" t="s">
        <v>1</v>
      </c>
      <c r="G417" s="42" t="s">
        <v>2</v>
      </c>
      <c r="H417" s="40" t="str">
        <f>IF(OR(' Base Geral '!J417="D - RETURN WITHOUT CONSUMPTION",' Base Geral '!J417="CB - CONSUMED BILLABLE")," SOLICITAÇÃO DE COLETA",IF(J417="X - NOT RECEIVED","CONFIRMAR NÃO RECEBIMENTO DO CSE",IF(OR(' Base Geral '!J417="SEM DESTINAÇÃO",' Base Geral '!J417="V - LEFT ON NOTIFICATION")," DESTINAÇÃO/SOLICITAÇÃO DE COLETA",0)))</f>
        <v xml:space="preserve"> DESTINAÇÃO/SOLICITAÇÃO DE COLETA</v>
      </c>
      <c r="I417" s="49">
        <v>44074</v>
      </c>
      <c r="J417" s="2" t="s">
        <v>55</v>
      </c>
      <c r="K417" s="2"/>
      <c r="L417" s="2" t="s">
        <v>6</v>
      </c>
      <c r="M417" s="2"/>
      <c r="N417" s="2" t="s">
        <v>4</v>
      </c>
      <c r="O417" s="2" t="s">
        <v>15</v>
      </c>
      <c r="P417" s="2" t="s">
        <v>134</v>
      </c>
      <c r="Q417" s="2">
        <v>3099350</v>
      </c>
      <c r="R417" s="15">
        <f>VLOOKUP(Tabela1[[#This Row],[Material]],'R$_ Ferramentas'!A:B,2,0)</f>
        <v>5266.04</v>
      </c>
      <c r="S417" s="50" t="s">
        <v>50</v>
      </c>
      <c r="T417" s="50" t="s">
        <v>50</v>
      </c>
      <c r="U417" s="2" t="s">
        <v>892</v>
      </c>
      <c r="V417" s="2">
        <v>200266</v>
      </c>
      <c r="W417" s="49">
        <v>44067</v>
      </c>
      <c r="X417" s="40">
        <f>Tabela1[[#Headers],[01/09/2020]]-Tabela1[[#This Row],[Data NF Cliente]]</f>
        <v>8</v>
      </c>
      <c r="Y417" s="12" t="str">
        <f>_xlfn.IFS(X417&lt;=10,"1. 1 a 10 dias",X417&lt;=20,"2. 11 a 20 dias",X417&lt;=30,"3. 21 a 30 dias",X417&lt;=60,"4. 31 a 60 dias",X417&gt;60,"5.&gt; 60 dias")</f>
        <v>1. 1 a 10 dias</v>
      </c>
      <c r="Z417" s="2" t="s">
        <v>53</v>
      </c>
      <c r="AA417" s="2">
        <v>0</v>
      </c>
      <c r="AB417" s="49"/>
    </row>
    <row r="418" spans="1:28" x14ac:dyDescent="0.2">
      <c r="A418" s="42" t="s">
        <v>11</v>
      </c>
      <c r="B418" s="57" t="s">
        <v>81</v>
      </c>
      <c r="C418" s="42" t="s">
        <v>11</v>
      </c>
      <c r="D418" s="34">
        <v>466519</v>
      </c>
      <c r="E418" s="48">
        <v>508100571455</v>
      </c>
      <c r="F418" s="42" t="s">
        <v>1</v>
      </c>
      <c r="G418" s="42" t="s">
        <v>2</v>
      </c>
      <c r="H418" s="40" t="str">
        <f>IF(OR(' Base Geral '!J418="D - RETURN WITHOUT CONSUMPTION",' Base Geral '!J418="CB - CONSUMED BILLABLE")," SOLICITAÇÃO DE COLETA",IF(J418="X - NOT RECEIVED","CONFIRMAR NÃO RECEBIMENTO DO CSE",IF(OR(' Base Geral '!J418="SEM DESTINAÇÃO",' Base Geral '!J418="V - LEFT ON NOTIFICATION")," DESTINAÇÃO/SOLICITAÇÃO DE COLETA",0)))</f>
        <v xml:space="preserve"> DESTINAÇÃO/SOLICITAÇÃO DE COLETA</v>
      </c>
      <c r="I418" s="49"/>
      <c r="J418" s="2" t="s">
        <v>56</v>
      </c>
      <c r="K418" s="2" t="s">
        <v>50</v>
      </c>
      <c r="L418" s="2" t="s">
        <v>6</v>
      </c>
      <c r="M418" s="2"/>
      <c r="N418" s="2" t="s">
        <v>4</v>
      </c>
      <c r="O418" s="2" t="s">
        <v>173</v>
      </c>
      <c r="P418" s="2" t="s">
        <v>438</v>
      </c>
      <c r="Q418" s="2">
        <v>11075805</v>
      </c>
      <c r="R418" s="15">
        <f>VLOOKUP(Tabela1[[#This Row],[Material]],'R$_ Ferramentas'!A:B,2,0)</f>
        <v>517.09</v>
      </c>
      <c r="S418" s="50" t="s">
        <v>50</v>
      </c>
      <c r="T418" s="50" t="s">
        <v>50</v>
      </c>
      <c r="U418" s="2" t="s">
        <v>585</v>
      </c>
      <c r="V418" s="2">
        <v>200210</v>
      </c>
      <c r="W418" s="49">
        <v>44067</v>
      </c>
      <c r="X418" s="40">
        <f>Tabela1[[#Headers],[01/09/2020]]-Tabela1[[#This Row],[Data NF Cliente]]</f>
        <v>8</v>
      </c>
      <c r="Y418" s="12" t="str">
        <f>_xlfn.IFS(X418&lt;=10,"1. 1 a 10 dias",X418&lt;=20,"2. 11 a 20 dias",X418&lt;=30,"3. 21 a 30 dias",X418&lt;=60,"4. 31 a 60 dias",X418&gt;60,"5.&gt; 60 dias")</f>
        <v>1. 1 a 10 dias</v>
      </c>
      <c r="Z418" s="2" t="s">
        <v>53</v>
      </c>
      <c r="AA418" s="2">
        <v>0</v>
      </c>
      <c r="AB418" s="49"/>
    </row>
    <row r="419" spans="1:28" x14ac:dyDescent="0.2">
      <c r="A419" s="42" t="s">
        <v>7</v>
      </c>
      <c r="B419" s="57" t="s">
        <v>82</v>
      </c>
      <c r="C419" s="42" t="s">
        <v>7</v>
      </c>
      <c r="D419" s="34">
        <v>466524</v>
      </c>
      <c r="E419" s="48">
        <v>508100560351</v>
      </c>
      <c r="F419" s="42" t="s">
        <v>1</v>
      </c>
      <c r="G419" s="42" t="s">
        <v>2</v>
      </c>
      <c r="H419" s="40" t="str">
        <f>IF(OR(' Base Geral '!J419="D - RETURN WITHOUT CONSUMPTION",' Base Geral '!J419="CB - CONSUMED BILLABLE")," SOLICITAÇÃO DE COLETA",IF(J419="X - NOT RECEIVED","CONFIRMAR NÃO RECEBIMENTO DO CSE",IF(OR(' Base Geral '!J419="SEM DESTINAÇÃO",' Base Geral '!J419="V - LEFT ON NOTIFICATION")," DESTINAÇÃO/SOLICITAÇÃO DE COLETA",0)))</f>
        <v xml:space="preserve"> DESTINAÇÃO/SOLICITAÇÃO DE COLETA</v>
      </c>
      <c r="I419" s="49"/>
      <c r="J419" s="2" t="s">
        <v>56</v>
      </c>
      <c r="K419" s="2" t="s">
        <v>50</v>
      </c>
      <c r="L419" s="2" t="s">
        <v>6</v>
      </c>
      <c r="M419" s="2"/>
      <c r="N419" s="2" t="s">
        <v>4</v>
      </c>
      <c r="O419" s="2" t="s">
        <v>481</v>
      </c>
      <c r="P419" s="2" t="s">
        <v>103</v>
      </c>
      <c r="Q419" s="2">
        <v>7413888</v>
      </c>
      <c r="R419" s="15">
        <f>VLOOKUP(Tabela1[[#This Row],[Material]],'R$_ Ferramentas'!A:B,2,0)</f>
        <v>36.31</v>
      </c>
      <c r="S419" s="50" t="s">
        <v>50</v>
      </c>
      <c r="T419" s="50" t="s">
        <v>50</v>
      </c>
      <c r="U419" s="2" t="s">
        <v>894</v>
      </c>
      <c r="V419" s="2">
        <v>200218</v>
      </c>
      <c r="W419" s="49">
        <v>44067</v>
      </c>
      <c r="X419" s="40">
        <f>Tabela1[[#Headers],[01/09/2020]]-Tabela1[[#This Row],[Data NF Cliente]]</f>
        <v>8</v>
      </c>
      <c r="Y419" s="12" t="str">
        <f>_xlfn.IFS(X419&lt;=10,"1. 1 a 10 dias",X419&lt;=20,"2. 11 a 20 dias",X419&lt;=30,"3. 21 a 30 dias",X419&lt;=60,"4. 31 a 60 dias",X419&gt;60,"5.&gt; 60 dias")</f>
        <v>1. 1 a 10 dias</v>
      </c>
      <c r="Z419" s="2" t="s">
        <v>53</v>
      </c>
      <c r="AA419" s="2">
        <v>0</v>
      </c>
      <c r="AB419" s="49"/>
    </row>
    <row r="420" spans="1:28" x14ac:dyDescent="0.2">
      <c r="A420" s="42" t="s">
        <v>11</v>
      </c>
      <c r="B420" s="57" t="s">
        <v>81</v>
      </c>
      <c r="C420" s="42" t="s">
        <v>11</v>
      </c>
      <c r="D420" s="34">
        <v>466675</v>
      </c>
      <c r="E420" s="48">
        <v>508100572151</v>
      </c>
      <c r="F420" s="42" t="s">
        <v>1</v>
      </c>
      <c r="G420" s="42" t="s">
        <v>2</v>
      </c>
      <c r="H420" s="40" t="str">
        <f>IF(OR(' Base Geral '!J420="D - RETURN WITHOUT CONSUMPTION",' Base Geral '!J420="CB - CONSUMED BILLABLE")," SOLICITAÇÃO DE COLETA",IF(J420="X - NOT RECEIVED","CONFIRMAR NÃO RECEBIMENTO DO CSE",IF(OR(' Base Geral '!J420="SEM DESTINAÇÃO",' Base Geral '!J420="V - LEFT ON NOTIFICATION")," DESTINAÇÃO/SOLICITAÇÃO DE COLETA",0)))</f>
        <v xml:space="preserve"> SOLICITAÇÃO DE COLETA</v>
      </c>
      <c r="I420" s="49">
        <v>44074</v>
      </c>
      <c r="J420" s="2" t="s">
        <v>12</v>
      </c>
      <c r="K420" s="2" t="s">
        <v>10</v>
      </c>
      <c r="L420" s="2" t="s">
        <v>3</v>
      </c>
      <c r="M420" s="2"/>
      <c r="N420" s="2" t="s">
        <v>4</v>
      </c>
      <c r="O420" s="2" t="s">
        <v>21</v>
      </c>
      <c r="P420" s="2" t="s">
        <v>405</v>
      </c>
      <c r="Q420" s="2">
        <v>10479489</v>
      </c>
      <c r="R420" s="15">
        <f>VLOOKUP(Tabela1[[#This Row],[Material]],'R$_ Ferramentas'!A:B,2,0)</f>
        <v>5637.77</v>
      </c>
      <c r="S420" s="50" t="s">
        <v>50</v>
      </c>
      <c r="T420" s="50" t="s">
        <v>85</v>
      </c>
      <c r="U420" s="2" t="s">
        <v>570</v>
      </c>
      <c r="V420" s="2">
        <v>200238</v>
      </c>
      <c r="W420" s="49">
        <v>44067</v>
      </c>
      <c r="X420" s="40">
        <f>Tabela1[[#Headers],[01/09/2020]]-Tabela1[[#This Row],[Data NF Cliente]]</f>
        <v>8</v>
      </c>
      <c r="Y420" s="12" t="str">
        <f>_xlfn.IFS(X420&lt;=10,"1. 1 a 10 dias",X420&lt;=20,"2. 11 a 20 dias",X420&lt;=30,"3. 21 a 30 dias",X420&lt;=60,"4. 31 a 60 dias",X420&gt;60,"5.&gt; 60 dias")</f>
        <v>1. 1 a 10 dias</v>
      </c>
      <c r="Z420" s="2" t="s">
        <v>628</v>
      </c>
      <c r="AA420" s="2">
        <v>0</v>
      </c>
      <c r="AB420" s="49"/>
    </row>
    <row r="421" spans="1:28" x14ac:dyDescent="0.2">
      <c r="A421" s="42" t="s">
        <v>17</v>
      </c>
      <c r="B421" s="57" t="s">
        <v>82</v>
      </c>
      <c r="C421" s="42" t="s">
        <v>17</v>
      </c>
      <c r="D421" s="34">
        <v>466680</v>
      </c>
      <c r="E421" s="48">
        <v>508100571689</v>
      </c>
      <c r="F421" s="42" t="s">
        <v>1</v>
      </c>
      <c r="G421" s="42" t="s">
        <v>2</v>
      </c>
      <c r="H421" s="40" t="str">
        <f>IF(OR(' Base Geral '!J421="D - RETURN WITHOUT CONSUMPTION",' Base Geral '!J421="CB - CONSUMED BILLABLE")," SOLICITAÇÃO DE COLETA",IF(J421="X - NOT RECEIVED","CONFIRMAR NÃO RECEBIMENTO DO CSE",IF(OR(' Base Geral '!J421="SEM DESTINAÇÃO",' Base Geral '!J421="V - LEFT ON NOTIFICATION")," DESTINAÇÃO/SOLICITAÇÃO DE COLETA",0)))</f>
        <v xml:space="preserve"> DESTINAÇÃO/SOLICITAÇÃO DE COLETA</v>
      </c>
      <c r="I421" s="49"/>
      <c r="J421" s="2" t="s">
        <v>56</v>
      </c>
      <c r="K421" s="2" t="s">
        <v>50</v>
      </c>
      <c r="L421" s="2" t="s">
        <v>6</v>
      </c>
      <c r="M421" s="2"/>
      <c r="N421" s="2" t="s">
        <v>4</v>
      </c>
      <c r="O421" s="2" t="s">
        <v>485</v>
      </c>
      <c r="P421" s="2" t="s">
        <v>486</v>
      </c>
      <c r="Q421" s="2">
        <v>11061878</v>
      </c>
      <c r="R421" s="15">
        <f>VLOOKUP(Tabela1[[#This Row],[Material]],'R$_ Ferramentas'!A:B,2,0)</f>
        <v>223.34</v>
      </c>
      <c r="S421" s="50" t="s">
        <v>50</v>
      </c>
      <c r="T421" s="50" t="s">
        <v>50</v>
      </c>
      <c r="U421" s="2" t="s">
        <v>901</v>
      </c>
      <c r="V421" s="2">
        <v>200276</v>
      </c>
      <c r="W421" s="49">
        <v>44067</v>
      </c>
      <c r="X421" s="40">
        <f>Tabela1[[#Headers],[01/09/2020]]-Tabela1[[#This Row],[Data NF Cliente]]</f>
        <v>8</v>
      </c>
      <c r="Y421" s="12" t="str">
        <f>_xlfn.IFS(X421&lt;=10,"1. 1 a 10 dias",X421&lt;=20,"2. 11 a 20 dias",X421&lt;=30,"3. 21 a 30 dias",X421&lt;=60,"4. 31 a 60 dias",X421&gt;60,"5.&gt; 60 dias")</f>
        <v>1. 1 a 10 dias</v>
      </c>
      <c r="Z421" s="2" t="s">
        <v>53</v>
      </c>
      <c r="AA421" s="2">
        <v>0</v>
      </c>
      <c r="AB421" s="49"/>
    </row>
    <row r="422" spans="1:28" x14ac:dyDescent="0.2">
      <c r="A422" s="42" t="s">
        <v>11</v>
      </c>
      <c r="B422" s="57" t="s">
        <v>82</v>
      </c>
      <c r="C422" s="42" t="s">
        <v>11</v>
      </c>
      <c r="D422" s="34">
        <v>466839</v>
      </c>
      <c r="E422" s="48">
        <v>508100572285</v>
      </c>
      <c r="F422" s="42" t="s">
        <v>1</v>
      </c>
      <c r="G422" s="42" t="s">
        <v>2</v>
      </c>
      <c r="H422" s="40" t="str">
        <f>IF(OR(' Base Geral '!J422="D - RETURN WITHOUT CONSUMPTION",' Base Geral '!J422="CB - CONSUMED BILLABLE")," SOLICITAÇÃO DE COLETA",IF(J422="X - NOT RECEIVED","CONFIRMAR NÃO RECEBIMENTO DO CSE",IF(OR(' Base Geral '!J422="SEM DESTINAÇÃO",' Base Geral '!J422="V - LEFT ON NOTIFICATION")," DESTINAÇÃO/SOLICITAÇÃO DE COLETA",0)))</f>
        <v xml:space="preserve"> DESTINAÇÃO/SOLICITAÇÃO DE COLETA</v>
      </c>
      <c r="I422" s="49"/>
      <c r="J422" s="2" t="s">
        <v>56</v>
      </c>
      <c r="K422" s="2" t="s">
        <v>10</v>
      </c>
      <c r="L422" s="2" t="s">
        <v>3</v>
      </c>
      <c r="M422" s="2"/>
      <c r="N422" s="2"/>
      <c r="O422" s="2" t="s">
        <v>312</v>
      </c>
      <c r="P422" s="2" t="s">
        <v>324</v>
      </c>
      <c r="Q422" s="2">
        <v>11061932</v>
      </c>
      <c r="R422" s="15">
        <f>VLOOKUP(Tabela1[[#This Row],[Material]],'R$_ Ferramentas'!A:B,2,0)</f>
        <v>12025.04</v>
      </c>
      <c r="S422" s="50" t="s">
        <v>50</v>
      </c>
      <c r="T422" s="50" t="s">
        <v>85</v>
      </c>
      <c r="U422" s="2" t="s">
        <v>583</v>
      </c>
      <c r="V422" s="2">
        <v>200198</v>
      </c>
      <c r="W422" s="49">
        <v>44067</v>
      </c>
      <c r="X422" s="40">
        <f>Tabela1[[#Headers],[01/09/2020]]-Tabela1[[#This Row],[Data NF Cliente]]</f>
        <v>8</v>
      </c>
      <c r="Y422" s="12" t="str">
        <f>_xlfn.IFS(X422&lt;=10,"1. 1 a 10 dias",X422&lt;=20,"2. 11 a 20 dias",X422&lt;=30,"3. 21 a 30 dias",X422&lt;=60,"4. 31 a 60 dias",X422&gt;60,"5.&gt; 60 dias")</f>
        <v>1. 1 a 10 dias</v>
      </c>
      <c r="Z422" s="2">
        <v>1312</v>
      </c>
      <c r="AA422" s="2">
        <v>0</v>
      </c>
      <c r="AB422" s="49"/>
    </row>
    <row r="423" spans="1:28" x14ac:dyDescent="0.2">
      <c r="A423" s="58" t="s">
        <v>60</v>
      </c>
      <c r="B423" s="57" t="s">
        <v>81</v>
      </c>
      <c r="C423" s="42" t="s">
        <v>7</v>
      </c>
      <c r="D423" s="34">
        <v>466844</v>
      </c>
      <c r="E423" s="48">
        <v>508100571223</v>
      </c>
      <c r="F423" s="42" t="s">
        <v>1</v>
      </c>
      <c r="G423" s="42" t="s">
        <v>2</v>
      </c>
      <c r="H423" s="40" t="str">
        <f>IF(OR(' Base Geral '!J423="D - RETURN WITHOUT CONSUMPTION",' Base Geral '!J423="CB - CONSUMED BILLABLE")," SOLICITAÇÃO DE COLETA",IF(J423="X - NOT RECEIVED","CONFIRMAR NÃO RECEBIMENTO DO CSE",IF(OR(' Base Geral '!J423="SEM DESTINAÇÃO",' Base Geral '!J423="V - LEFT ON NOTIFICATION")," DESTINAÇÃO/SOLICITAÇÃO DE COLETA",0)))</f>
        <v xml:space="preserve"> DESTINAÇÃO/SOLICITAÇÃO DE COLETA</v>
      </c>
      <c r="I423" s="49"/>
      <c r="J423" s="2" t="s">
        <v>56</v>
      </c>
      <c r="K423" s="2" t="s">
        <v>50</v>
      </c>
      <c r="L423" s="2" t="s">
        <v>6</v>
      </c>
      <c r="M423" s="2"/>
      <c r="N423" s="2" t="s">
        <v>4</v>
      </c>
      <c r="O423" s="2" t="s">
        <v>139</v>
      </c>
      <c r="P423" s="2" t="s">
        <v>176</v>
      </c>
      <c r="Q423" s="2">
        <v>11311719</v>
      </c>
      <c r="R423" s="15">
        <f>VLOOKUP(Tabela1[[#This Row],[Material]],'R$_ Ferramentas'!A:B,2,0)</f>
        <v>74.569999999999993</v>
      </c>
      <c r="S423" s="50" t="s">
        <v>50</v>
      </c>
      <c r="T423" s="50" t="s">
        <v>50</v>
      </c>
      <c r="U423" s="2">
        <v>11311719</v>
      </c>
      <c r="V423" s="2">
        <v>200247</v>
      </c>
      <c r="W423" s="49">
        <v>44067</v>
      </c>
      <c r="X423" s="40">
        <f>Tabela1[[#Headers],[01/09/2020]]-Tabela1[[#This Row],[Data NF Cliente]]</f>
        <v>8</v>
      </c>
      <c r="Y423" s="12" t="str">
        <f>_xlfn.IFS(X423&lt;=10,"1. 1 a 10 dias",X423&lt;=20,"2. 11 a 20 dias",X423&lt;=30,"3. 21 a 30 dias",X423&lt;=60,"4. 31 a 60 dias",X423&gt;60,"5.&gt; 60 dias")</f>
        <v>1. 1 a 10 dias</v>
      </c>
      <c r="Z423" s="2" t="s">
        <v>53</v>
      </c>
      <c r="AA423" s="2">
        <v>0</v>
      </c>
      <c r="AB423" s="49"/>
    </row>
    <row r="424" spans="1:28" x14ac:dyDescent="0.2">
      <c r="A424" s="58" t="s">
        <v>60</v>
      </c>
      <c r="B424" s="57" t="s">
        <v>81</v>
      </c>
      <c r="C424" s="42" t="s">
        <v>7</v>
      </c>
      <c r="D424" s="34">
        <v>466845</v>
      </c>
      <c r="E424" s="48">
        <v>508100571223</v>
      </c>
      <c r="F424" s="42" t="s">
        <v>1</v>
      </c>
      <c r="G424" s="42" t="s">
        <v>2</v>
      </c>
      <c r="H424" s="40" t="str">
        <f>IF(OR(' Base Geral '!J424="D - RETURN WITHOUT CONSUMPTION",' Base Geral '!J424="CB - CONSUMED BILLABLE")," SOLICITAÇÃO DE COLETA",IF(J424="X - NOT RECEIVED","CONFIRMAR NÃO RECEBIMENTO DO CSE",IF(OR(' Base Geral '!J424="SEM DESTINAÇÃO",' Base Geral '!J424="V - LEFT ON NOTIFICATION")," DESTINAÇÃO/SOLICITAÇÃO DE COLETA",0)))</f>
        <v xml:space="preserve"> DESTINAÇÃO/SOLICITAÇÃO DE COLETA</v>
      </c>
      <c r="I424" s="49"/>
      <c r="J424" s="2" t="s">
        <v>56</v>
      </c>
      <c r="K424" s="2"/>
      <c r="L424" s="2" t="s">
        <v>6</v>
      </c>
      <c r="M424" s="2"/>
      <c r="N424" s="2"/>
      <c r="O424" s="2" t="s">
        <v>139</v>
      </c>
      <c r="P424" s="2" t="s">
        <v>176</v>
      </c>
      <c r="Q424" s="2">
        <v>11311720</v>
      </c>
      <c r="R424" s="15">
        <f>VLOOKUP(Tabela1[[#This Row],[Material]],'R$_ Ferramentas'!A:B,2,0)</f>
        <v>90.69</v>
      </c>
      <c r="S424" s="50" t="s">
        <v>50</v>
      </c>
      <c r="T424" s="50" t="s">
        <v>50</v>
      </c>
      <c r="U424" s="2" t="s">
        <v>591</v>
      </c>
      <c r="V424" s="2">
        <v>200247</v>
      </c>
      <c r="W424" s="49">
        <v>44067</v>
      </c>
      <c r="X424" s="40">
        <f>Tabela1[[#Headers],[01/09/2020]]-Tabela1[[#This Row],[Data NF Cliente]]</f>
        <v>8</v>
      </c>
      <c r="Y424" s="12" t="str">
        <f>_xlfn.IFS(X424&lt;=10,"1. 1 a 10 dias",X424&lt;=20,"2. 11 a 20 dias",X424&lt;=30,"3. 21 a 30 dias",X424&lt;=60,"4. 31 a 60 dias",X424&gt;60,"5.&gt; 60 dias")</f>
        <v>1. 1 a 10 dias</v>
      </c>
      <c r="Z424" s="2" t="s">
        <v>53</v>
      </c>
      <c r="AA424" s="2">
        <v>0</v>
      </c>
      <c r="AB424" s="49"/>
    </row>
    <row r="425" spans="1:28" x14ac:dyDescent="0.2">
      <c r="A425" s="42" t="s">
        <v>7</v>
      </c>
      <c r="B425" s="57" t="s">
        <v>81</v>
      </c>
      <c r="C425" s="42" t="s">
        <v>7</v>
      </c>
      <c r="D425" s="34">
        <v>466857</v>
      </c>
      <c r="E425" s="48">
        <v>508100572421</v>
      </c>
      <c r="F425" s="42" t="s">
        <v>1</v>
      </c>
      <c r="G425" s="42" t="s">
        <v>2</v>
      </c>
      <c r="H425" s="40" t="str">
        <f>IF(OR(' Base Geral '!J425="D - RETURN WITHOUT CONSUMPTION",' Base Geral '!J425="CB - CONSUMED BILLABLE")," SOLICITAÇÃO DE COLETA",IF(J425="X - NOT RECEIVED","CONFIRMAR NÃO RECEBIMENTO DO CSE",IF(OR(' Base Geral '!J425="SEM DESTINAÇÃO",' Base Geral '!J425="V - LEFT ON NOTIFICATION")," DESTINAÇÃO/SOLICITAÇÃO DE COLETA",0)))</f>
        <v xml:space="preserve"> DESTINAÇÃO/SOLICITAÇÃO DE COLETA</v>
      </c>
      <c r="I425" s="49"/>
      <c r="J425" s="2" t="s">
        <v>56</v>
      </c>
      <c r="K425" s="2" t="s">
        <v>10</v>
      </c>
      <c r="L425" s="2" t="s">
        <v>3</v>
      </c>
      <c r="M425" s="2"/>
      <c r="N425" s="2" t="s">
        <v>4</v>
      </c>
      <c r="O425" s="2" t="s">
        <v>143</v>
      </c>
      <c r="P425" s="2" t="s">
        <v>301</v>
      </c>
      <c r="Q425" s="2">
        <v>11075630</v>
      </c>
      <c r="R425" s="15">
        <f>VLOOKUP(Tabela1[[#This Row],[Material]],'R$_ Ferramentas'!A:B,2,0)</f>
        <v>1096.97</v>
      </c>
      <c r="S425" s="50" t="s">
        <v>50</v>
      </c>
      <c r="T425" s="50" t="s">
        <v>85</v>
      </c>
      <c r="U425" s="2" t="s">
        <v>489</v>
      </c>
      <c r="V425" s="2">
        <v>200216</v>
      </c>
      <c r="W425" s="49">
        <v>44067</v>
      </c>
      <c r="X425" s="40">
        <f>Tabela1[[#Headers],[01/09/2020]]-Tabela1[[#This Row],[Data NF Cliente]]</f>
        <v>8</v>
      </c>
      <c r="Y425" s="12" t="str">
        <f>_xlfn.IFS(X425&lt;=10,"1. 1 a 10 dias",X425&lt;=20,"2. 11 a 20 dias",X425&lt;=30,"3. 21 a 30 dias",X425&lt;=60,"4. 31 a 60 dias",X425&gt;60,"5.&gt; 60 dias")</f>
        <v>1. 1 a 10 dias</v>
      </c>
      <c r="Z425" s="2" t="s">
        <v>53</v>
      </c>
      <c r="AA425" s="2">
        <v>0</v>
      </c>
      <c r="AB425" s="49"/>
    </row>
    <row r="426" spans="1:28" x14ac:dyDescent="0.2">
      <c r="A426" s="42" t="s">
        <v>7</v>
      </c>
      <c r="B426" s="57" t="s">
        <v>81</v>
      </c>
      <c r="C426" s="42" t="s">
        <v>7</v>
      </c>
      <c r="D426" s="34">
        <v>466861</v>
      </c>
      <c r="E426" s="48">
        <v>508100572490</v>
      </c>
      <c r="F426" s="42" t="s">
        <v>1</v>
      </c>
      <c r="G426" s="42" t="s">
        <v>2</v>
      </c>
      <c r="H426" s="40" t="str">
        <f>IF(OR(' Base Geral '!J426="D - RETURN WITHOUT CONSUMPTION",' Base Geral '!J426="CB - CONSUMED BILLABLE")," SOLICITAÇÃO DE COLETA",IF(J426="X - NOT RECEIVED","CONFIRMAR NÃO RECEBIMENTO DO CSE",IF(OR(' Base Geral '!J426="SEM DESTINAÇÃO",' Base Geral '!J426="V - LEFT ON NOTIFICATION")," DESTINAÇÃO/SOLICITAÇÃO DE COLETA",0)))</f>
        <v xml:space="preserve"> SOLICITAÇÃO DE COLETA</v>
      </c>
      <c r="I426" s="49">
        <v>44069</v>
      </c>
      <c r="J426" s="2" t="s">
        <v>13</v>
      </c>
      <c r="K426" s="2"/>
      <c r="L426" s="2" t="s">
        <v>6</v>
      </c>
      <c r="M426" s="2"/>
      <c r="N426" s="2" t="s">
        <v>4</v>
      </c>
      <c r="O426" s="2" t="s">
        <v>21</v>
      </c>
      <c r="P426" s="2" t="s">
        <v>301</v>
      </c>
      <c r="Q426" s="2">
        <v>10802809</v>
      </c>
      <c r="R426" s="15">
        <f>VLOOKUP(Tabela1[[#This Row],[Material]],'R$_ Ferramentas'!A:B,2,0)</f>
        <v>2145.46</v>
      </c>
      <c r="S426" s="50" t="s">
        <v>50</v>
      </c>
      <c r="T426" s="50" t="s">
        <v>50</v>
      </c>
      <c r="U426" s="2" t="s">
        <v>588</v>
      </c>
      <c r="V426" s="2">
        <v>200223</v>
      </c>
      <c r="W426" s="49">
        <v>44067</v>
      </c>
      <c r="X426" s="40">
        <f>Tabela1[[#Headers],[01/09/2020]]-Tabela1[[#This Row],[Data NF Cliente]]</f>
        <v>8</v>
      </c>
      <c r="Y426" s="12" t="str">
        <f>_xlfn.IFS(X426&lt;=10,"1. 1 a 10 dias",X426&lt;=20,"2. 11 a 20 dias",X426&lt;=30,"3. 21 a 30 dias",X426&lt;=60,"4. 31 a 60 dias",X426&gt;60,"5.&gt; 60 dias")</f>
        <v>1. 1 a 10 dias</v>
      </c>
      <c r="Z426" s="2" t="s">
        <v>53</v>
      </c>
      <c r="AA426" s="2">
        <v>0</v>
      </c>
      <c r="AB426" s="49"/>
    </row>
    <row r="427" spans="1:28" x14ac:dyDescent="0.2">
      <c r="A427" s="42" t="s">
        <v>14</v>
      </c>
      <c r="B427" s="57" t="s">
        <v>81</v>
      </c>
      <c r="C427" s="42" t="s">
        <v>14</v>
      </c>
      <c r="D427" s="34">
        <v>466876</v>
      </c>
      <c r="E427" s="48">
        <v>508200132054</v>
      </c>
      <c r="F427" s="42" t="s">
        <v>1</v>
      </c>
      <c r="G427" s="42" t="s">
        <v>2</v>
      </c>
      <c r="H427" s="40" t="str">
        <f>IF(OR(' Base Geral '!J427="D - RETURN WITHOUT CONSUMPTION",' Base Geral '!J427="CB - CONSUMED BILLABLE")," SOLICITAÇÃO DE COLETA",IF(J427="X - NOT RECEIVED","CONFIRMAR NÃO RECEBIMENTO DO CSE",IF(OR(' Base Geral '!J427="SEM DESTINAÇÃO",' Base Geral '!J427="V - LEFT ON NOTIFICATION")," DESTINAÇÃO/SOLICITAÇÃO DE COLETA",0)))</f>
        <v xml:space="preserve"> SOLICITAÇÃO DE COLETA</v>
      </c>
      <c r="I427" s="49">
        <v>44070</v>
      </c>
      <c r="J427" s="2" t="s">
        <v>13</v>
      </c>
      <c r="K427" s="2" t="s">
        <v>50</v>
      </c>
      <c r="L427" s="2" t="s">
        <v>6</v>
      </c>
      <c r="M427" s="2"/>
      <c r="N427" s="2" t="s">
        <v>4</v>
      </c>
      <c r="O427" s="2" t="s">
        <v>231</v>
      </c>
      <c r="P427" s="2" t="s">
        <v>227</v>
      </c>
      <c r="Q427" s="2">
        <v>10309445</v>
      </c>
      <c r="R427" s="15">
        <f>VLOOKUP(Tabela1[[#This Row],[Material]],'R$_ Ferramentas'!A:B,2,0)</f>
        <v>448.01</v>
      </c>
      <c r="S427" s="50" t="s">
        <v>50</v>
      </c>
      <c r="T427" s="50" t="s">
        <v>50</v>
      </c>
      <c r="U427" s="2" t="s">
        <v>756</v>
      </c>
      <c r="V427" s="2">
        <v>200257</v>
      </c>
      <c r="W427" s="49">
        <v>44067</v>
      </c>
      <c r="X427" s="40">
        <f>Tabela1[[#Headers],[01/09/2020]]-Tabela1[[#This Row],[Data NF Cliente]]</f>
        <v>8</v>
      </c>
      <c r="Y427" s="12" t="str">
        <f>_xlfn.IFS(X427&lt;=10,"1. 1 a 10 dias",X427&lt;=20,"2. 11 a 20 dias",X427&lt;=30,"3. 21 a 30 dias",X427&lt;=60,"4. 31 a 60 dias",X427&gt;60,"5.&gt; 60 dias")</f>
        <v>1. 1 a 10 dias</v>
      </c>
      <c r="Z427" s="2" t="s">
        <v>53</v>
      </c>
      <c r="AA427" s="2">
        <v>0</v>
      </c>
      <c r="AB427" s="49"/>
    </row>
    <row r="428" spans="1:28" x14ac:dyDescent="0.2">
      <c r="A428" s="42" t="s">
        <v>14</v>
      </c>
      <c r="B428" s="57" t="s">
        <v>81</v>
      </c>
      <c r="C428" s="42" t="s">
        <v>14</v>
      </c>
      <c r="D428" s="34">
        <v>466877</v>
      </c>
      <c r="E428" s="48">
        <v>508200132054</v>
      </c>
      <c r="F428" s="42" t="s">
        <v>1</v>
      </c>
      <c r="G428" s="42" t="s">
        <v>2</v>
      </c>
      <c r="H428" s="40" t="str">
        <f>IF(OR(' Base Geral '!J428="D - RETURN WITHOUT CONSUMPTION",' Base Geral '!J428="CB - CONSUMED BILLABLE")," SOLICITAÇÃO DE COLETA",IF(J428="X - NOT RECEIVED","CONFIRMAR NÃO RECEBIMENTO DO CSE",IF(OR(' Base Geral '!J428="SEM DESTINAÇÃO",' Base Geral '!J428="V - LEFT ON NOTIFICATION")," DESTINAÇÃO/SOLICITAÇÃO DE COLETA",0)))</f>
        <v xml:space="preserve"> SOLICITAÇÃO DE COLETA</v>
      </c>
      <c r="I428" s="49">
        <v>44070</v>
      </c>
      <c r="J428" s="2" t="s">
        <v>13</v>
      </c>
      <c r="K428" s="2"/>
      <c r="L428" s="2" t="s">
        <v>6</v>
      </c>
      <c r="M428" s="2"/>
      <c r="N428" s="2" t="s">
        <v>4</v>
      </c>
      <c r="O428" s="2" t="s">
        <v>231</v>
      </c>
      <c r="P428" s="2" t="s">
        <v>227</v>
      </c>
      <c r="Q428" s="2">
        <v>10309445</v>
      </c>
      <c r="R428" s="15">
        <f>VLOOKUP(Tabela1[[#This Row],[Material]],'R$_ Ferramentas'!A:B,2,0)</f>
        <v>448.01</v>
      </c>
      <c r="S428" s="50" t="s">
        <v>50</v>
      </c>
      <c r="T428" s="50" t="s">
        <v>50</v>
      </c>
      <c r="U428" s="2" t="s">
        <v>756</v>
      </c>
      <c r="V428" s="2">
        <v>200257</v>
      </c>
      <c r="W428" s="49">
        <v>44067</v>
      </c>
      <c r="X428" s="40">
        <f>Tabela1[[#Headers],[01/09/2020]]-Tabela1[[#This Row],[Data NF Cliente]]</f>
        <v>8</v>
      </c>
      <c r="Y428" s="12" t="str">
        <f>_xlfn.IFS(X428&lt;=10,"1. 1 a 10 dias",X428&lt;=20,"2. 11 a 20 dias",X428&lt;=30,"3. 21 a 30 dias",X428&lt;=60,"4. 31 a 60 dias",X428&gt;60,"5.&gt; 60 dias")</f>
        <v>1. 1 a 10 dias</v>
      </c>
      <c r="Z428" s="2" t="s">
        <v>53</v>
      </c>
      <c r="AA428" s="2">
        <v>0</v>
      </c>
      <c r="AB428" s="49"/>
    </row>
    <row r="429" spans="1:28" x14ac:dyDescent="0.2">
      <c r="A429" s="42" t="s">
        <v>14</v>
      </c>
      <c r="B429" s="57" t="s">
        <v>81</v>
      </c>
      <c r="C429" s="42" t="s">
        <v>14</v>
      </c>
      <c r="D429" s="34">
        <v>466878</v>
      </c>
      <c r="E429" s="48">
        <v>508200132054</v>
      </c>
      <c r="F429" s="42" t="s">
        <v>1</v>
      </c>
      <c r="G429" s="42" t="s">
        <v>2</v>
      </c>
      <c r="H429" s="40" t="str">
        <f>IF(OR(' Base Geral '!J429="D - RETURN WITHOUT CONSUMPTION",' Base Geral '!J429="CB - CONSUMED BILLABLE")," SOLICITAÇÃO DE COLETA",IF(J429="X - NOT RECEIVED","CONFIRMAR NÃO RECEBIMENTO DO CSE",IF(OR(' Base Geral '!J429="SEM DESTINAÇÃO",' Base Geral '!J429="V - LEFT ON NOTIFICATION")," DESTINAÇÃO/SOLICITAÇÃO DE COLETA",0)))</f>
        <v xml:space="preserve"> DESTINAÇÃO/SOLICITAÇÃO DE COLETA</v>
      </c>
      <c r="I429" s="49"/>
      <c r="J429" s="2" t="s">
        <v>56</v>
      </c>
      <c r="K429" s="2"/>
      <c r="L429" s="2" t="s">
        <v>6</v>
      </c>
      <c r="M429" s="2"/>
      <c r="N429" s="2" t="s">
        <v>4</v>
      </c>
      <c r="O429" s="2" t="s">
        <v>231</v>
      </c>
      <c r="P429" s="2" t="s">
        <v>227</v>
      </c>
      <c r="Q429" s="2">
        <v>10309445</v>
      </c>
      <c r="R429" s="15">
        <f>VLOOKUP(Tabela1[[#This Row],[Material]],'R$_ Ferramentas'!A:B,2,0)</f>
        <v>448.01</v>
      </c>
      <c r="S429" s="50" t="s">
        <v>50</v>
      </c>
      <c r="T429" s="50" t="s">
        <v>50</v>
      </c>
      <c r="U429" s="2" t="s">
        <v>756</v>
      </c>
      <c r="V429" s="2">
        <v>200257</v>
      </c>
      <c r="W429" s="49">
        <v>44067</v>
      </c>
      <c r="X429" s="40">
        <f>Tabela1[[#Headers],[01/09/2020]]-Tabela1[[#This Row],[Data NF Cliente]]</f>
        <v>8</v>
      </c>
      <c r="Y429" s="12" t="str">
        <f>_xlfn.IFS(X429&lt;=10,"1. 1 a 10 dias",X429&lt;=20,"2. 11 a 20 dias",X429&lt;=30,"3. 21 a 30 dias",X429&lt;=60,"4. 31 a 60 dias",X429&gt;60,"5.&gt; 60 dias")</f>
        <v>1. 1 a 10 dias</v>
      </c>
      <c r="Z429" s="2" t="s">
        <v>53</v>
      </c>
      <c r="AA429" s="2">
        <v>0</v>
      </c>
      <c r="AB429" s="49"/>
    </row>
    <row r="430" spans="1:28" x14ac:dyDescent="0.2">
      <c r="A430" s="42" t="s">
        <v>14</v>
      </c>
      <c r="B430" s="57" t="s">
        <v>81</v>
      </c>
      <c r="C430" s="42" t="s">
        <v>14</v>
      </c>
      <c r="D430" s="34">
        <v>466879</v>
      </c>
      <c r="E430" s="48">
        <v>508200132054</v>
      </c>
      <c r="F430" s="42" t="s">
        <v>1</v>
      </c>
      <c r="G430" s="42" t="s">
        <v>2</v>
      </c>
      <c r="H430" s="40" t="str">
        <f>IF(OR(' Base Geral '!J430="D - RETURN WITHOUT CONSUMPTION",' Base Geral '!J430="CB - CONSUMED BILLABLE")," SOLICITAÇÃO DE COLETA",IF(J430="X - NOT RECEIVED","CONFIRMAR NÃO RECEBIMENTO DO CSE",IF(OR(' Base Geral '!J430="SEM DESTINAÇÃO",' Base Geral '!J430="V - LEFT ON NOTIFICATION")," DESTINAÇÃO/SOLICITAÇÃO DE COLETA",0)))</f>
        <v xml:space="preserve"> DESTINAÇÃO/SOLICITAÇÃO DE COLETA</v>
      </c>
      <c r="I430" s="49"/>
      <c r="J430" s="2" t="s">
        <v>56</v>
      </c>
      <c r="K430" s="2"/>
      <c r="L430" s="2" t="s">
        <v>6</v>
      </c>
      <c r="M430" s="2"/>
      <c r="N430" s="2" t="s">
        <v>4</v>
      </c>
      <c r="O430" s="2" t="s">
        <v>231</v>
      </c>
      <c r="P430" s="2" t="s">
        <v>227</v>
      </c>
      <c r="Q430" s="2">
        <v>10309445</v>
      </c>
      <c r="R430" s="15">
        <f>VLOOKUP(Tabela1[[#This Row],[Material]],'R$_ Ferramentas'!A:B,2,0)</f>
        <v>448.01</v>
      </c>
      <c r="S430" s="50" t="s">
        <v>50</v>
      </c>
      <c r="T430" s="50" t="s">
        <v>50</v>
      </c>
      <c r="U430" s="2" t="s">
        <v>756</v>
      </c>
      <c r="V430" s="2">
        <v>200257</v>
      </c>
      <c r="W430" s="49">
        <v>44067</v>
      </c>
      <c r="X430" s="40">
        <f>Tabela1[[#Headers],[01/09/2020]]-Tabela1[[#This Row],[Data NF Cliente]]</f>
        <v>8</v>
      </c>
      <c r="Y430" s="12" t="str">
        <f>_xlfn.IFS(X430&lt;=10,"1. 1 a 10 dias",X430&lt;=20,"2. 11 a 20 dias",X430&lt;=30,"3. 21 a 30 dias",X430&lt;=60,"4. 31 a 60 dias",X430&gt;60,"5.&gt; 60 dias")</f>
        <v>1. 1 a 10 dias</v>
      </c>
      <c r="Z430" s="2" t="s">
        <v>53</v>
      </c>
      <c r="AA430" s="2">
        <v>0</v>
      </c>
      <c r="AB430" s="49"/>
    </row>
    <row r="431" spans="1:28" x14ac:dyDescent="0.2">
      <c r="A431" s="42" t="s">
        <v>14</v>
      </c>
      <c r="B431" s="57" t="s">
        <v>81</v>
      </c>
      <c r="C431" s="42" t="s">
        <v>14</v>
      </c>
      <c r="D431" s="34">
        <v>466880</v>
      </c>
      <c r="E431" s="48">
        <v>508200132054</v>
      </c>
      <c r="F431" s="42" t="s">
        <v>1</v>
      </c>
      <c r="G431" s="42" t="s">
        <v>2</v>
      </c>
      <c r="H431" s="40" t="str">
        <f>IF(OR(' Base Geral '!J431="D - RETURN WITHOUT CONSUMPTION",' Base Geral '!J431="CB - CONSUMED BILLABLE")," SOLICITAÇÃO DE COLETA",IF(J431="X - NOT RECEIVED","CONFIRMAR NÃO RECEBIMENTO DO CSE",IF(OR(' Base Geral '!J431="SEM DESTINAÇÃO",' Base Geral '!J431="V - LEFT ON NOTIFICATION")," DESTINAÇÃO/SOLICITAÇÃO DE COLETA",0)))</f>
        <v xml:space="preserve"> SOLICITAÇÃO DE COLETA</v>
      </c>
      <c r="I431" s="49">
        <v>44070</v>
      </c>
      <c r="J431" s="2" t="s">
        <v>13</v>
      </c>
      <c r="K431" s="2"/>
      <c r="L431" s="2" t="s">
        <v>6</v>
      </c>
      <c r="M431" s="2"/>
      <c r="N431" s="2" t="s">
        <v>4</v>
      </c>
      <c r="O431" s="2" t="s">
        <v>231</v>
      </c>
      <c r="P431" s="2" t="s">
        <v>227</v>
      </c>
      <c r="Q431" s="2">
        <v>10311297</v>
      </c>
      <c r="R431" s="15">
        <f>VLOOKUP(Tabela1[[#This Row],[Material]],'R$_ Ferramentas'!A:B,2,0)</f>
        <v>199.72</v>
      </c>
      <c r="S431" s="50" t="s">
        <v>50</v>
      </c>
      <c r="T431" s="50" t="s">
        <v>50</v>
      </c>
      <c r="U431" s="2" t="s">
        <v>757</v>
      </c>
      <c r="V431" s="2">
        <v>200257</v>
      </c>
      <c r="W431" s="49">
        <v>44067</v>
      </c>
      <c r="X431" s="40">
        <f>Tabela1[[#Headers],[01/09/2020]]-Tabela1[[#This Row],[Data NF Cliente]]</f>
        <v>8</v>
      </c>
      <c r="Y431" s="12" t="str">
        <f>_xlfn.IFS(X431&lt;=10,"1. 1 a 10 dias",X431&lt;=20,"2. 11 a 20 dias",X431&lt;=30,"3. 21 a 30 dias",X431&lt;=60,"4. 31 a 60 dias",X431&gt;60,"5.&gt; 60 dias")</f>
        <v>1. 1 a 10 dias</v>
      </c>
      <c r="Z431" s="2" t="s">
        <v>53</v>
      </c>
      <c r="AA431" s="2">
        <v>0</v>
      </c>
      <c r="AB431" s="49"/>
    </row>
    <row r="432" spans="1:28" x14ac:dyDescent="0.2">
      <c r="A432" s="42" t="s">
        <v>14</v>
      </c>
      <c r="B432" s="57" t="s">
        <v>81</v>
      </c>
      <c r="C432" s="42" t="s">
        <v>14</v>
      </c>
      <c r="D432" s="34">
        <v>466881</v>
      </c>
      <c r="E432" s="48">
        <v>508200132054</v>
      </c>
      <c r="F432" s="42" t="s">
        <v>1</v>
      </c>
      <c r="G432" s="42" t="s">
        <v>2</v>
      </c>
      <c r="H432" s="40" t="str">
        <f>IF(OR(' Base Geral '!J432="D - RETURN WITHOUT CONSUMPTION",' Base Geral '!J432="CB - CONSUMED BILLABLE")," SOLICITAÇÃO DE COLETA",IF(J432="X - NOT RECEIVED","CONFIRMAR NÃO RECEBIMENTO DO CSE",IF(OR(' Base Geral '!J432="SEM DESTINAÇÃO",' Base Geral '!J432="V - LEFT ON NOTIFICATION")," DESTINAÇÃO/SOLICITAÇÃO DE COLETA",0)))</f>
        <v xml:space="preserve"> DESTINAÇÃO/SOLICITAÇÃO DE COLETA</v>
      </c>
      <c r="I432" s="49"/>
      <c r="J432" s="2" t="s">
        <v>56</v>
      </c>
      <c r="K432" s="2"/>
      <c r="L432" s="2" t="s">
        <v>6</v>
      </c>
      <c r="M432" s="2"/>
      <c r="N432" s="2" t="s">
        <v>4</v>
      </c>
      <c r="O432" s="2" t="s">
        <v>231</v>
      </c>
      <c r="P432" s="2" t="s">
        <v>227</v>
      </c>
      <c r="Q432" s="2">
        <v>10311297</v>
      </c>
      <c r="R432" s="15">
        <f>VLOOKUP(Tabela1[[#This Row],[Material]],'R$_ Ferramentas'!A:B,2,0)</f>
        <v>199.72</v>
      </c>
      <c r="S432" s="50" t="s">
        <v>50</v>
      </c>
      <c r="T432" s="50" t="s">
        <v>50</v>
      </c>
      <c r="U432" s="2" t="s">
        <v>757</v>
      </c>
      <c r="V432" s="2">
        <v>200257</v>
      </c>
      <c r="W432" s="49">
        <v>44067</v>
      </c>
      <c r="X432" s="40">
        <f>Tabela1[[#Headers],[01/09/2020]]-Tabela1[[#This Row],[Data NF Cliente]]</f>
        <v>8</v>
      </c>
      <c r="Y432" s="12" t="str">
        <f>_xlfn.IFS(X432&lt;=10,"1. 1 a 10 dias",X432&lt;=20,"2. 11 a 20 dias",X432&lt;=30,"3. 21 a 30 dias",X432&lt;=60,"4. 31 a 60 dias",X432&gt;60,"5.&gt; 60 dias")</f>
        <v>1. 1 a 10 dias</v>
      </c>
      <c r="Z432" s="2" t="s">
        <v>53</v>
      </c>
      <c r="AA432" s="2">
        <v>0</v>
      </c>
      <c r="AB432" s="49"/>
    </row>
    <row r="433" spans="1:28" x14ac:dyDescent="0.2">
      <c r="A433" s="42" t="s">
        <v>7</v>
      </c>
      <c r="B433" s="57" t="s">
        <v>81</v>
      </c>
      <c r="C433" s="42" t="s">
        <v>7</v>
      </c>
      <c r="D433" s="34">
        <v>466921</v>
      </c>
      <c r="E433" s="48">
        <v>508100572490</v>
      </c>
      <c r="F433" s="42" t="s">
        <v>1</v>
      </c>
      <c r="G433" s="42" t="s">
        <v>2</v>
      </c>
      <c r="H433" s="40" t="str">
        <f>IF(OR(' Base Geral '!J433="D - RETURN WITHOUT CONSUMPTION",' Base Geral '!J433="CB - CONSUMED BILLABLE")," SOLICITAÇÃO DE COLETA",IF(J433="X - NOT RECEIVED","CONFIRMAR NÃO RECEBIMENTO DO CSE",IF(OR(' Base Geral '!J433="SEM DESTINAÇÃO",' Base Geral '!J433="V - LEFT ON NOTIFICATION")," DESTINAÇÃO/SOLICITAÇÃO DE COLETA",0)))</f>
        <v xml:space="preserve"> SOLICITAÇÃO DE COLETA</v>
      </c>
      <c r="I433" s="49">
        <v>44069</v>
      </c>
      <c r="J433" s="2" t="s">
        <v>13</v>
      </c>
      <c r="K433" s="2" t="s">
        <v>50</v>
      </c>
      <c r="L433" s="2" t="s">
        <v>6</v>
      </c>
      <c r="M433" s="2"/>
      <c r="N433" s="2" t="s">
        <v>4</v>
      </c>
      <c r="O433" s="2" t="s">
        <v>21</v>
      </c>
      <c r="P433" s="2" t="s">
        <v>301</v>
      </c>
      <c r="Q433" s="2">
        <v>10455660</v>
      </c>
      <c r="R433" s="15">
        <f>VLOOKUP(Tabela1[[#This Row],[Material]],'R$_ Ferramentas'!A:B,2,0)</f>
        <v>470.72</v>
      </c>
      <c r="S433" s="50" t="s">
        <v>50</v>
      </c>
      <c r="T433" s="50" t="s">
        <v>50</v>
      </c>
      <c r="U433" s="2" t="s">
        <v>908</v>
      </c>
      <c r="V433" s="2">
        <v>200223</v>
      </c>
      <c r="W433" s="49">
        <v>44067</v>
      </c>
      <c r="X433" s="40">
        <f>Tabela1[[#Headers],[01/09/2020]]-Tabela1[[#This Row],[Data NF Cliente]]</f>
        <v>8</v>
      </c>
      <c r="Y433" s="12" t="str">
        <f>_xlfn.IFS(X433&lt;=10,"1. 1 a 10 dias",X433&lt;=20,"2. 11 a 20 dias",X433&lt;=30,"3. 21 a 30 dias",X433&lt;=60,"4. 31 a 60 dias",X433&gt;60,"5.&gt; 60 dias")</f>
        <v>1. 1 a 10 dias</v>
      </c>
      <c r="Z433" s="2" t="s">
        <v>53</v>
      </c>
      <c r="AA433" s="2">
        <v>0</v>
      </c>
      <c r="AB433" s="49"/>
    </row>
    <row r="434" spans="1:28" x14ac:dyDescent="0.2">
      <c r="A434" s="42" t="s">
        <v>7</v>
      </c>
      <c r="B434" s="57" t="s">
        <v>81</v>
      </c>
      <c r="C434" s="42" t="s">
        <v>7</v>
      </c>
      <c r="D434" s="34">
        <v>466922</v>
      </c>
      <c r="E434" s="48">
        <v>508100572490</v>
      </c>
      <c r="F434" s="42" t="s">
        <v>8</v>
      </c>
      <c r="G434" s="42" t="s">
        <v>22</v>
      </c>
      <c r="H434" s="40" t="str">
        <f>IF(OR(' Base Geral '!J434="D - RETURN WITHOUT CONSUMPTION",' Base Geral '!J434="CB - CONSUMED BILLABLE")," SOLICITAÇÃO DE COLETA",IF(J434="X - NOT RECEIVED","CONFIRMAR NÃO RECEBIMENTO DO CSE",IF(OR(' Base Geral '!J434="SEM DESTINAÇÃO",' Base Geral '!J434="V - LEFT ON NOTIFICATION")," DESTINAÇÃO/SOLICITAÇÃO DE COLETA",0)))</f>
        <v xml:space="preserve"> SOLICITAÇÃO DE COLETA</v>
      </c>
      <c r="I434" s="49">
        <v>44069</v>
      </c>
      <c r="J434" s="2" t="s">
        <v>13</v>
      </c>
      <c r="K434" s="2" t="s">
        <v>50</v>
      </c>
      <c r="L434" s="2" t="s">
        <v>6</v>
      </c>
      <c r="M434" s="2"/>
      <c r="N434" s="2" t="s">
        <v>4</v>
      </c>
      <c r="O434" s="2" t="s">
        <v>21</v>
      </c>
      <c r="P434" s="2" t="s">
        <v>301</v>
      </c>
      <c r="Q434" s="2">
        <v>10457573</v>
      </c>
      <c r="R434" s="15">
        <f>VLOOKUP(Tabela1[[#This Row],[Material]],'R$_ Ferramentas'!A:B,2,0)</f>
        <v>122.42</v>
      </c>
      <c r="S434" s="50" t="s">
        <v>50</v>
      </c>
      <c r="T434" s="50" t="s">
        <v>50</v>
      </c>
      <c r="U434" s="2" t="s">
        <v>909</v>
      </c>
      <c r="V434" s="2">
        <v>94604</v>
      </c>
      <c r="W434" s="49">
        <v>44067</v>
      </c>
      <c r="X434" s="40">
        <f>Tabela1[[#Headers],[01/09/2020]]-Tabela1[[#This Row],[Data NF Cliente]]</f>
        <v>8</v>
      </c>
      <c r="Y434" s="12" t="str">
        <f>_xlfn.IFS(X434&lt;=10,"1. 1 a 10 dias",X434&lt;=20,"2. 11 a 20 dias",X434&lt;=30,"3. 21 a 30 dias",X434&lt;=60,"4. 31 a 60 dias",X434&gt;60,"5.&gt; 60 dias")</f>
        <v>1. 1 a 10 dias</v>
      </c>
      <c r="Z434" s="2" t="s">
        <v>5</v>
      </c>
      <c r="AA434" s="2">
        <v>0</v>
      </c>
      <c r="AB434" s="49"/>
    </row>
    <row r="435" spans="1:28" x14ac:dyDescent="0.2">
      <c r="A435" s="42" t="s">
        <v>7</v>
      </c>
      <c r="B435" s="57" t="s">
        <v>82</v>
      </c>
      <c r="C435" s="42" t="s">
        <v>7</v>
      </c>
      <c r="D435" s="34">
        <v>466972</v>
      </c>
      <c r="E435" s="48">
        <v>508100571158</v>
      </c>
      <c r="F435" s="42" t="s">
        <v>1</v>
      </c>
      <c r="G435" s="42" t="s">
        <v>2</v>
      </c>
      <c r="H435" s="40" t="str">
        <f>IF(OR(' Base Geral '!J435="D - RETURN WITHOUT CONSUMPTION",' Base Geral '!J435="CB - CONSUMED BILLABLE")," SOLICITAÇÃO DE COLETA",IF(J435="X - NOT RECEIVED","CONFIRMAR NÃO RECEBIMENTO DO CSE",IF(OR(' Base Geral '!J435="SEM DESTINAÇÃO",' Base Geral '!J435="V - LEFT ON NOTIFICATION")," DESTINAÇÃO/SOLICITAÇÃO DE COLETA",0)))</f>
        <v xml:space="preserve"> DESTINAÇÃO/SOLICITAÇÃO DE COLETA</v>
      </c>
      <c r="I435" s="49"/>
      <c r="J435" s="2" t="s">
        <v>56</v>
      </c>
      <c r="K435" s="2" t="s">
        <v>50</v>
      </c>
      <c r="L435" s="2" t="s">
        <v>6</v>
      </c>
      <c r="M435" s="2"/>
      <c r="N435" s="2" t="s">
        <v>4</v>
      </c>
      <c r="O435" s="2" t="s">
        <v>483</v>
      </c>
      <c r="P435" s="2" t="s">
        <v>115</v>
      </c>
      <c r="Q435" s="2">
        <v>4353988</v>
      </c>
      <c r="R435" s="15">
        <f>VLOOKUP(Tabela1[[#This Row],[Material]],'R$_ Ferramentas'!A:B,2,0)</f>
        <v>61.5</v>
      </c>
      <c r="S435" s="50" t="s">
        <v>50</v>
      </c>
      <c r="T435" s="50" t="s">
        <v>50</v>
      </c>
      <c r="U435" s="2" t="s">
        <v>592</v>
      </c>
      <c r="V435" s="2">
        <v>200260</v>
      </c>
      <c r="W435" s="49">
        <v>44067</v>
      </c>
      <c r="X435" s="40">
        <f>Tabela1[[#Headers],[01/09/2020]]-Tabela1[[#This Row],[Data NF Cliente]]</f>
        <v>8</v>
      </c>
      <c r="Y435" s="12" t="str">
        <f>_xlfn.IFS(X435&lt;=10,"1. 1 a 10 dias",X435&lt;=20,"2. 11 a 20 dias",X435&lt;=30,"3. 21 a 30 dias",X435&lt;=60,"4. 31 a 60 dias",X435&gt;60,"5.&gt; 60 dias")</f>
        <v>1. 1 a 10 dias</v>
      </c>
      <c r="Z435" s="2" t="s">
        <v>53</v>
      </c>
      <c r="AA435" s="2">
        <v>0</v>
      </c>
      <c r="AB435" s="49"/>
    </row>
    <row r="436" spans="1:28" x14ac:dyDescent="0.2">
      <c r="A436" s="42" t="s">
        <v>11</v>
      </c>
      <c r="B436" s="57" t="s">
        <v>81</v>
      </c>
      <c r="C436" s="42" t="s">
        <v>11</v>
      </c>
      <c r="D436" s="34">
        <v>467048</v>
      </c>
      <c r="E436" s="48">
        <v>508100568271</v>
      </c>
      <c r="F436" s="42" t="s">
        <v>1</v>
      </c>
      <c r="G436" s="42" t="s">
        <v>2</v>
      </c>
      <c r="H436" s="40" t="str">
        <f>IF(OR(' Base Geral '!J436="D - RETURN WITHOUT CONSUMPTION",' Base Geral '!J436="CB - CONSUMED BILLABLE")," SOLICITAÇÃO DE COLETA",IF(J436="X - NOT RECEIVED","CONFIRMAR NÃO RECEBIMENTO DO CSE",IF(OR(' Base Geral '!J436="SEM DESTINAÇÃO",' Base Geral '!J436="V - LEFT ON NOTIFICATION")," DESTINAÇÃO/SOLICITAÇÃO DE COLETA",0)))</f>
        <v xml:space="preserve"> DESTINAÇÃO/SOLICITAÇÃO DE COLETA</v>
      </c>
      <c r="I436" s="49"/>
      <c r="J436" s="2" t="s">
        <v>56</v>
      </c>
      <c r="K436" s="2"/>
      <c r="L436" s="2" t="s">
        <v>6</v>
      </c>
      <c r="M436" s="2"/>
      <c r="N436" s="2" t="s">
        <v>4</v>
      </c>
      <c r="O436" s="2" t="s">
        <v>100</v>
      </c>
      <c r="P436" s="2" t="s">
        <v>438</v>
      </c>
      <c r="Q436" s="2">
        <v>11075556</v>
      </c>
      <c r="R436" s="15">
        <f>VLOOKUP(Tabela1[[#This Row],[Material]],'R$_ Ferramentas'!A:B,2,0)</f>
        <v>132.52000000000001</v>
      </c>
      <c r="S436" s="50" t="s">
        <v>50</v>
      </c>
      <c r="T436" s="50" t="s">
        <v>50</v>
      </c>
      <c r="U436" s="2" t="s">
        <v>601</v>
      </c>
      <c r="V436" s="2">
        <v>200274</v>
      </c>
      <c r="W436" s="49">
        <v>44067</v>
      </c>
      <c r="X436" s="40">
        <f>Tabela1[[#Headers],[01/09/2020]]-Tabela1[[#This Row],[Data NF Cliente]]</f>
        <v>8</v>
      </c>
      <c r="Y436" s="12" t="str">
        <f>_xlfn.IFS(X436&lt;=10,"1. 1 a 10 dias",X436&lt;=20,"2. 11 a 20 dias",X436&lt;=30,"3. 21 a 30 dias",X436&lt;=60,"4. 31 a 60 dias",X436&gt;60,"5.&gt; 60 dias")</f>
        <v>1. 1 a 10 dias</v>
      </c>
      <c r="Z436" s="2" t="s">
        <v>53</v>
      </c>
      <c r="AA436" s="2">
        <v>0</v>
      </c>
      <c r="AB436" s="49"/>
    </row>
    <row r="437" spans="1:28" x14ac:dyDescent="0.2">
      <c r="A437" s="42" t="s">
        <v>11</v>
      </c>
      <c r="B437" s="57" t="s">
        <v>81</v>
      </c>
      <c r="C437" s="42" t="s">
        <v>11</v>
      </c>
      <c r="D437" s="34">
        <v>467049</v>
      </c>
      <c r="E437" s="48">
        <v>508100568271</v>
      </c>
      <c r="F437" s="42" t="s">
        <v>1</v>
      </c>
      <c r="G437" s="42" t="s">
        <v>2</v>
      </c>
      <c r="H437" s="40" t="str">
        <f>IF(OR(' Base Geral '!J437="D - RETURN WITHOUT CONSUMPTION",' Base Geral '!J437="CB - CONSUMED BILLABLE")," SOLICITAÇÃO DE COLETA",IF(J437="X - NOT RECEIVED","CONFIRMAR NÃO RECEBIMENTO DO CSE",IF(OR(' Base Geral '!J437="SEM DESTINAÇÃO",' Base Geral '!J437="V - LEFT ON NOTIFICATION")," DESTINAÇÃO/SOLICITAÇÃO DE COLETA",0)))</f>
        <v xml:space="preserve"> DESTINAÇÃO/SOLICITAÇÃO DE COLETA</v>
      </c>
      <c r="I437" s="49"/>
      <c r="J437" s="2" t="s">
        <v>56</v>
      </c>
      <c r="K437" s="2" t="s">
        <v>50</v>
      </c>
      <c r="L437" s="2" t="s">
        <v>6</v>
      </c>
      <c r="M437" s="2"/>
      <c r="N437" s="2" t="s">
        <v>4</v>
      </c>
      <c r="O437" s="2" t="s">
        <v>100</v>
      </c>
      <c r="P437" s="2" t="s">
        <v>438</v>
      </c>
      <c r="Q437" s="2">
        <v>10702382</v>
      </c>
      <c r="R437" s="15">
        <f>VLOOKUP(Tabela1[[#This Row],[Material]],'R$_ Ferramentas'!A:B,2,0)</f>
        <v>2039.58</v>
      </c>
      <c r="S437" s="50" t="s">
        <v>50</v>
      </c>
      <c r="T437" s="50" t="s">
        <v>50</v>
      </c>
      <c r="U437" s="2" t="s">
        <v>602</v>
      </c>
      <c r="V437" s="2">
        <v>200274</v>
      </c>
      <c r="W437" s="49">
        <v>44067</v>
      </c>
      <c r="X437" s="40">
        <f>Tabela1[[#Headers],[01/09/2020]]-Tabela1[[#This Row],[Data NF Cliente]]</f>
        <v>8</v>
      </c>
      <c r="Y437" s="12" t="str">
        <f>_xlfn.IFS(X437&lt;=10,"1. 1 a 10 dias",X437&lt;=20,"2. 11 a 20 dias",X437&lt;=30,"3. 21 a 30 dias",X437&lt;=60,"4. 31 a 60 dias",X437&gt;60,"5.&gt; 60 dias")</f>
        <v>1. 1 a 10 dias</v>
      </c>
      <c r="Z437" s="2" t="s">
        <v>53</v>
      </c>
      <c r="AA437" s="2">
        <v>0</v>
      </c>
      <c r="AB437" s="49"/>
    </row>
    <row r="438" spans="1:28" x14ac:dyDescent="0.2">
      <c r="A438" s="42" t="s">
        <v>11</v>
      </c>
      <c r="B438" s="57" t="s">
        <v>81</v>
      </c>
      <c r="C438" s="42" t="s">
        <v>11</v>
      </c>
      <c r="D438" s="34">
        <v>467050</v>
      </c>
      <c r="E438" s="48">
        <v>508100568271</v>
      </c>
      <c r="F438" s="42" t="s">
        <v>1</v>
      </c>
      <c r="G438" s="42" t="s">
        <v>2</v>
      </c>
      <c r="H438" s="40" t="str">
        <f>IF(OR(' Base Geral '!J438="D - RETURN WITHOUT CONSUMPTION",' Base Geral '!J438="CB - CONSUMED BILLABLE")," SOLICITAÇÃO DE COLETA",IF(J438="X - NOT RECEIVED","CONFIRMAR NÃO RECEBIMENTO DO CSE",IF(OR(' Base Geral '!J438="SEM DESTINAÇÃO",' Base Geral '!J438="V - LEFT ON NOTIFICATION")," DESTINAÇÃO/SOLICITAÇÃO DE COLETA",0)))</f>
        <v xml:space="preserve"> DESTINAÇÃO/SOLICITAÇÃO DE COLETA</v>
      </c>
      <c r="I438" s="49"/>
      <c r="J438" s="2" t="s">
        <v>56</v>
      </c>
      <c r="K438" s="2"/>
      <c r="L438" s="2" t="s">
        <v>6</v>
      </c>
      <c r="M438" s="2"/>
      <c r="N438" s="2"/>
      <c r="O438" s="2" t="s">
        <v>100</v>
      </c>
      <c r="P438" s="2" t="s">
        <v>438</v>
      </c>
      <c r="Q438" s="2">
        <v>11083031</v>
      </c>
      <c r="R438" s="15">
        <f>VLOOKUP(Tabela1[[#This Row],[Material]],'R$_ Ferramentas'!A:B,2,0)</f>
        <v>295.02</v>
      </c>
      <c r="S438" s="50" t="s">
        <v>50</v>
      </c>
      <c r="T438" s="50" t="s">
        <v>50</v>
      </c>
      <c r="U438" s="2" t="s">
        <v>603</v>
      </c>
      <c r="V438" s="2">
        <v>200274</v>
      </c>
      <c r="W438" s="49">
        <v>44067</v>
      </c>
      <c r="X438" s="40">
        <f>Tabela1[[#Headers],[01/09/2020]]-Tabela1[[#This Row],[Data NF Cliente]]</f>
        <v>8</v>
      </c>
      <c r="Y438" s="12" t="str">
        <f>_xlfn.IFS(X438&lt;=10,"1. 1 a 10 dias",X438&lt;=20,"2. 11 a 20 dias",X438&lt;=30,"3. 21 a 30 dias",X438&lt;=60,"4. 31 a 60 dias",X438&gt;60,"5.&gt; 60 dias")</f>
        <v>1. 1 a 10 dias</v>
      </c>
      <c r="Z438" s="2" t="s">
        <v>53</v>
      </c>
      <c r="AA438" s="2">
        <v>0</v>
      </c>
      <c r="AB438" s="49"/>
    </row>
    <row r="439" spans="1:28" x14ac:dyDescent="0.2">
      <c r="A439" s="42" t="s">
        <v>17</v>
      </c>
      <c r="B439" s="57" t="s">
        <v>82</v>
      </c>
      <c r="C439" s="42" t="s">
        <v>17</v>
      </c>
      <c r="D439" s="34">
        <v>467068</v>
      </c>
      <c r="E439" s="48">
        <v>508100561767</v>
      </c>
      <c r="F439" s="42" t="s">
        <v>1</v>
      </c>
      <c r="G439" s="42" t="s">
        <v>2</v>
      </c>
      <c r="H439" s="40" t="str">
        <f>IF(OR(' Base Geral '!J439="D - RETURN WITHOUT CONSUMPTION",' Base Geral '!J439="CB - CONSUMED BILLABLE")," SOLICITAÇÃO DE COLETA",IF(J439="X - NOT RECEIVED","CONFIRMAR NÃO RECEBIMENTO DO CSE",IF(OR(' Base Geral '!J439="SEM DESTINAÇÃO",' Base Geral '!J439="V - LEFT ON NOTIFICATION")," DESTINAÇÃO/SOLICITAÇÃO DE COLETA",0)))</f>
        <v xml:space="preserve"> SOLICITAÇÃO DE COLETA</v>
      </c>
      <c r="I439" s="49">
        <v>44068</v>
      </c>
      <c r="J439" s="2" t="s">
        <v>13</v>
      </c>
      <c r="K439" s="2"/>
      <c r="L439" s="2" t="s">
        <v>6</v>
      </c>
      <c r="M439" s="2"/>
      <c r="N439" s="2" t="s">
        <v>4</v>
      </c>
      <c r="O439" s="2" t="s">
        <v>323</v>
      </c>
      <c r="P439" s="2" t="s">
        <v>267</v>
      </c>
      <c r="Q439" s="2">
        <v>11145180</v>
      </c>
      <c r="R439" s="15">
        <f>VLOOKUP(Tabela1[[#This Row],[Material]],'R$_ Ferramentas'!A:B,2,0)</f>
        <v>49.27</v>
      </c>
      <c r="S439" s="50" t="s">
        <v>50</v>
      </c>
      <c r="T439" s="50" t="s">
        <v>50</v>
      </c>
      <c r="U439" s="2" t="s">
        <v>520</v>
      </c>
      <c r="V439" s="2">
        <v>200253</v>
      </c>
      <c r="W439" s="49">
        <v>44067</v>
      </c>
      <c r="X439" s="40">
        <f>Tabela1[[#Headers],[01/09/2020]]-Tabela1[[#This Row],[Data NF Cliente]]</f>
        <v>8</v>
      </c>
      <c r="Y439" s="12" t="str">
        <f>_xlfn.IFS(X439&lt;=10,"1. 1 a 10 dias",X439&lt;=20,"2. 11 a 20 dias",X439&lt;=30,"3. 21 a 30 dias",X439&lt;=60,"4. 31 a 60 dias",X439&gt;60,"5.&gt; 60 dias")</f>
        <v>1. 1 a 10 dias</v>
      </c>
      <c r="Z439" s="2" t="s">
        <v>53</v>
      </c>
      <c r="AA439" s="2">
        <v>0</v>
      </c>
      <c r="AB439" s="49"/>
    </row>
    <row r="440" spans="1:28" x14ac:dyDescent="0.2">
      <c r="A440" s="42" t="s">
        <v>16</v>
      </c>
      <c r="B440" s="57" t="s">
        <v>82</v>
      </c>
      <c r="C440" s="42" t="s">
        <v>16</v>
      </c>
      <c r="D440" s="34">
        <v>467084</v>
      </c>
      <c r="E440" s="48">
        <v>508100572695</v>
      </c>
      <c r="F440" s="42" t="s">
        <v>8</v>
      </c>
      <c r="G440" s="42" t="s">
        <v>9</v>
      </c>
      <c r="H440" s="40" t="str">
        <f>IF(OR(' Base Geral '!J440="D - RETURN WITHOUT CONSUMPTION",' Base Geral '!J440="CB - CONSUMED BILLABLE")," SOLICITAÇÃO DE COLETA",IF(J440="X - NOT RECEIVED","CONFIRMAR NÃO RECEBIMENTO DO CSE",IF(OR(' Base Geral '!J440="SEM DESTINAÇÃO",' Base Geral '!J440="V - LEFT ON NOTIFICATION")," DESTINAÇÃO/SOLICITAÇÃO DE COLETA",0)))</f>
        <v xml:space="preserve"> DESTINAÇÃO/SOLICITAÇÃO DE COLETA</v>
      </c>
      <c r="I440" s="49">
        <v>44071</v>
      </c>
      <c r="J440" s="2" t="s">
        <v>55</v>
      </c>
      <c r="K440" s="2" t="s">
        <v>10</v>
      </c>
      <c r="L440" s="2" t="s">
        <v>3</v>
      </c>
      <c r="M440" s="2"/>
      <c r="N440" s="2"/>
      <c r="O440" s="2" t="s">
        <v>434</v>
      </c>
      <c r="P440" s="2" t="s">
        <v>466</v>
      </c>
      <c r="Q440" s="2" t="s">
        <v>435</v>
      </c>
      <c r="R440" s="15">
        <f>VLOOKUP(Tabela1[[#This Row],[Material]],'R$_ Ferramentas'!A:B,2,0)</f>
        <v>1761.94</v>
      </c>
      <c r="S440" s="50" t="s">
        <v>50</v>
      </c>
      <c r="T440" s="50" t="s">
        <v>85</v>
      </c>
      <c r="U440" s="2" t="s">
        <v>913</v>
      </c>
      <c r="V440" s="2">
        <v>94636</v>
      </c>
      <c r="W440" s="49">
        <v>44067</v>
      </c>
      <c r="X440" s="40">
        <f>Tabela1[[#Headers],[01/09/2020]]-Tabela1[[#This Row],[Data NF Cliente]]</f>
        <v>8</v>
      </c>
      <c r="Y440" s="12" t="str">
        <f>_xlfn.IFS(X440&lt;=10,"1. 1 a 10 dias",X440&lt;=20,"2. 11 a 20 dias",X440&lt;=30,"3. 21 a 30 dias",X440&lt;=60,"4. 31 a 60 dias",X440&gt;60,"5.&gt; 60 dias")</f>
        <v>1. 1 a 10 dias</v>
      </c>
      <c r="Z440" s="2">
        <v>10562</v>
      </c>
      <c r="AA440" s="2">
        <v>0</v>
      </c>
      <c r="AB440" s="49"/>
    </row>
    <row r="441" spans="1:28" x14ac:dyDescent="0.2">
      <c r="A441" s="42" t="s">
        <v>7</v>
      </c>
      <c r="B441" s="57" t="s">
        <v>82</v>
      </c>
      <c r="C441" s="42" t="s">
        <v>7</v>
      </c>
      <c r="D441" s="34">
        <v>467155</v>
      </c>
      <c r="E441" s="48">
        <v>508100555717</v>
      </c>
      <c r="F441" s="42" t="s">
        <v>1</v>
      </c>
      <c r="G441" s="42" t="s">
        <v>2</v>
      </c>
      <c r="H441" s="40" t="str">
        <f>IF(OR(' Base Geral '!J441="D - RETURN WITHOUT CONSUMPTION",' Base Geral '!J441="CB - CONSUMED BILLABLE")," SOLICITAÇÃO DE COLETA",IF(J441="X - NOT RECEIVED","CONFIRMAR NÃO RECEBIMENTO DO CSE",IF(OR(' Base Geral '!J441="SEM DESTINAÇÃO",' Base Geral '!J441="V - LEFT ON NOTIFICATION")," DESTINAÇÃO/SOLICITAÇÃO DE COLETA",0)))</f>
        <v xml:space="preserve"> DESTINAÇÃO/SOLICITAÇÃO DE COLETA</v>
      </c>
      <c r="I441" s="49"/>
      <c r="J441" s="2" t="s">
        <v>56</v>
      </c>
      <c r="K441" s="2"/>
      <c r="L441" s="2" t="s">
        <v>6</v>
      </c>
      <c r="M441" s="2"/>
      <c r="N441" s="2" t="s">
        <v>4</v>
      </c>
      <c r="O441" s="2" t="s">
        <v>214</v>
      </c>
      <c r="P441" s="2" t="s">
        <v>169</v>
      </c>
      <c r="Q441" s="2">
        <v>10098624</v>
      </c>
      <c r="R441" s="15">
        <f>VLOOKUP(Tabela1[[#This Row],[Material]],'R$_ Ferramentas'!A:B,2,0)</f>
        <v>11</v>
      </c>
      <c r="S441" s="50" t="s">
        <v>50</v>
      </c>
      <c r="T441" s="50" t="s">
        <v>50</v>
      </c>
      <c r="U441" s="2" t="s">
        <v>283</v>
      </c>
      <c r="V441" s="2">
        <v>200284</v>
      </c>
      <c r="W441" s="49">
        <v>44067</v>
      </c>
      <c r="X441" s="40">
        <f>Tabela1[[#Headers],[01/09/2020]]-Tabela1[[#This Row],[Data NF Cliente]]</f>
        <v>8</v>
      </c>
      <c r="Y441" s="12" t="str">
        <f>_xlfn.IFS(X441&lt;=10,"1. 1 a 10 dias",X441&lt;=20,"2. 11 a 20 dias",X441&lt;=30,"3. 21 a 30 dias",X441&lt;=60,"4. 31 a 60 dias",X441&gt;60,"5.&gt; 60 dias")</f>
        <v>1. 1 a 10 dias</v>
      </c>
      <c r="Z441" s="2" t="s">
        <v>53</v>
      </c>
      <c r="AA441" s="2">
        <v>0</v>
      </c>
      <c r="AB441" s="49"/>
    </row>
    <row r="442" spans="1:28" x14ac:dyDescent="0.2">
      <c r="A442" s="58" t="s">
        <v>60</v>
      </c>
      <c r="B442" s="57" t="s">
        <v>81</v>
      </c>
      <c r="C442" s="42" t="s">
        <v>7</v>
      </c>
      <c r="D442" s="34">
        <v>442020</v>
      </c>
      <c r="E442" s="48">
        <v>508200134033</v>
      </c>
      <c r="F442" s="42" t="s">
        <v>1</v>
      </c>
      <c r="G442" s="42" t="s">
        <v>2</v>
      </c>
      <c r="H442" s="40" t="str">
        <f>IF(OR(' Base Geral '!J442="D - RETURN WITHOUT CONSUMPTION",' Base Geral '!J442="CB - CONSUMED BILLABLE")," SOLICITAÇÃO DE COLETA",IF(J442="X - NOT RECEIVED","CONFIRMAR NÃO RECEBIMENTO DO CSE",IF(OR(' Base Geral '!J442="SEM DESTINAÇÃO",' Base Geral '!J442="V - LEFT ON NOTIFICATION")," DESTINAÇÃO/SOLICITAÇÃO DE COLETA",0)))</f>
        <v xml:space="preserve"> DESTINAÇÃO/SOLICITAÇÃO DE COLETA</v>
      </c>
      <c r="I442" s="49"/>
      <c r="J442" s="2" t="s">
        <v>56</v>
      </c>
      <c r="K442" s="2" t="s">
        <v>50</v>
      </c>
      <c r="L442" s="2" t="s">
        <v>6</v>
      </c>
      <c r="M442" s="2"/>
      <c r="N442" s="2" t="s">
        <v>4</v>
      </c>
      <c r="O442" s="2" t="s">
        <v>636</v>
      </c>
      <c r="P442" s="2" t="s">
        <v>137</v>
      </c>
      <c r="Q442" s="2">
        <v>11314347</v>
      </c>
      <c r="R442" s="15">
        <f>VLOOKUP(Tabela1[[#This Row],[Material]],'R$_ Ferramentas'!A:B,2,0)</f>
        <v>2307.73</v>
      </c>
      <c r="S442" s="50" t="s">
        <v>50</v>
      </c>
      <c r="T442" s="50" t="s">
        <v>50</v>
      </c>
      <c r="U442" s="2" t="s">
        <v>742</v>
      </c>
      <c r="V442" s="2">
        <v>200351</v>
      </c>
      <c r="W442" s="49">
        <v>44068</v>
      </c>
      <c r="X442" s="40">
        <f>Tabela1[[#Headers],[01/09/2020]]-Tabela1[[#This Row],[Data NF Cliente]]</f>
        <v>7</v>
      </c>
      <c r="Y442" s="12" t="str">
        <f>_xlfn.IFS(X442&lt;=10,"1. 1 a 10 dias",X442&lt;=20,"2. 11 a 20 dias",X442&lt;=30,"3. 21 a 30 dias",X442&lt;=60,"4. 31 a 60 dias",X442&gt;60,"5.&gt; 60 dias")</f>
        <v>1. 1 a 10 dias</v>
      </c>
      <c r="Z442" s="2" t="s">
        <v>53</v>
      </c>
      <c r="AA442" s="2">
        <v>0</v>
      </c>
      <c r="AB442" s="49"/>
    </row>
    <row r="443" spans="1:28" x14ac:dyDescent="0.2">
      <c r="A443" s="42" t="s">
        <v>11</v>
      </c>
      <c r="B443" s="57" t="s">
        <v>82</v>
      </c>
      <c r="C443" s="42" t="s">
        <v>11</v>
      </c>
      <c r="D443" s="34">
        <v>451456</v>
      </c>
      <c r="E443" s="48">
        <v>508100549056</v>
      </c>
      <c r="F443" s="42" t="s">
        <v>8</v>
      </c>
      <c r="G443" s="42" t="s">
        <v>9</v>
      </c>
      <c r="H443" s="40" t="str">
        <f>IF(OR(' Base Geral '!J443="D - RETURN WITHOUT CONSUMPTION",' Base Geral '!J443="CB - CONSUMED BILLABLE")," SOLICITAÇÃO DE COLETA",IF(J443="X - NOT RECEIVED","CONFIRMAR NÃO RECEBIMENTO DO CSE",IF(OR(' Base Geral '!J443="SEM DESTINAÇÃO",' Base Geral '!J443="V - LEFT ON NOTIFICATION")," DESTINAÇÃO/SOLICITAÇÃO DE COLETA",0)))</f>
        <v xml:space="preserve"> DESTINAÇÃO/SOLICITAÇÃO DE COLETA</v>
      </c>
      <c r="I443" s="49"/>
      <c r="J443" s="2" t="s">
        <v>56</v>
      </c>
      <c r="K443" s="2" t="s">
        <v>50</v>
      </c>
      <c r="L443" s="2" t="s">
        <v>6</v>
      </c>
      <c r="M443" s="2"/>
      <c r="N443" s="2"/>
      <c r="O443" s="2" t="s">
        <v>641</v>
      </c>
      <c r="P443" s="2" t="s">
        <v>171</v>
      </c>
      <c r="Q443" s="2">
        <v>10353751</v>
      </c>
      <c r="R443" s="15">
        <f>VLOOKUP(Tabela1[[#This Row],[Material]],'R$_ Ferramentas'!A:B,2,0)</f>
        <v>1801.73</v>
      </c>
      <c r="S443" s="50" t="s">
        <v>50</v>
      </c>
      <c r="T443" s="50" t="s">
        <v>50</v>
      </c>
      <c r="U443" s="2" t="s">
        <v>748</v>
      </c>
      <c r="V443" s="2">
        <v>94675</v>
      </c>
      <c r="W443" s="49">
        <v>44068</v>
      </c>
      <c r="X443" s="40">
        <f>Tabela1[[#Headers],[01/09/2020]]-Tabela1[[#This Row],[Data NF Cliente]]</f>
        <v>7</v>
      </c>
      <c r="Y443" s="12" t="str">
        <f>_xlfn.IFS(X443&lt;=10,"1. 1 a 10 dias",X443&lt;=20,"2. 11 a 20 dias",X443&lt;=30,"3. 21 a 30 dias",X443&lt;=60,"4. 31 a 60 dias",X443&gt;60,"5.&gt; 60 dias")</f>
        <v>1. 1 a 10 dias</v>
      </c>
      <c r="Z443" s="2" t="s">
        <v>5</v>
      </c>
      <c r="AA443" s="2">
        <v>0</v>
      </c>
      <c r="AB443" s="49"/>
    </row>
    <row r="444" spans="1:28" x14ac:dyDescent="0.2">
      <c r="A444" s="42" t="s">
        <v>11</v>
      </c>
      <c r="B444" s="57" t="s">
        <v>82</v>
      </c>
      <c r="C444" s="42" t="s">
        <v>11</v>
      </c>
      <c r="D444" s="34">
        <v>451457</v>
      </c>
      <c r="E444" s="48">
        <v>508100549056</v>
      </c>
      <c r="F444" s="42" t="s">
        <v>8</v>
      </c>
      <c r="G444" s="42" t="s">
        <v>9</v>
      </c>
      <c r="H444" s="40" t="str">
        <f>IF(OR(' Base Geral '!J444="D - RETURN WITHOUT CONSUMPTION",' Base Geral '!J444="CB - CONSUMED BILLABLE")," SOLICITAÇÃO DE COLETA",IF(J444="X - NOT RECEIVED","CONFIRMAR NÃO RECEBIMENTO DO CSE",IF(OR(' Base Geral '!J444="SEM DESTINAÇÃO",' Base Geral '!J444="V - LEFT ON NOTIFICATION")," DESTINAÇÃO/SOLICITAÇÃO DE COLETA",0)))</f>
        <v xml:space="preserve"> DESTINAÇÃO/SOLICITAÇÃO DE COLETA</v>
      </c>
      <c r="I444" s="49"/>
      <c r="J444" s="2" t="s">
        <v>56</v>
      </c>
      <c r="K444" s="2"/>
      <c r="L444" s="2" t="s">
        <v>6</v>
      </c>
      <c r="M444" s="2"/>
      <c r="N444" s="2"/>
      <c r="O444" s="2" t="s">
        <v>641</v>
      </c>
      <c r="P444" s="2" t="s">
        <v>171</v>
      </c>
      <c r="Q444" s="2">
        <v>10353820</v>
      </c>
      <c r="R444" s="15">
        <f>VLOOKUP(Tabela1[[#This Row],[Material]],'R$_ Ferramentas'!A:B,2,0)</f>
        <v>1419.79</v>
      </c>
      <c r="S444" s="50" t="s">
        <v>50</v>
      </c>
      <c r="T444" s="50" t="s">
        <v>50</v>
      </c>
      <c r="U444" s="2" t="s">
        <v>749</v>
      </c>
      <c r="V444" s="2">
        <v>94676</v>
      </c>
      <c r="W444" s="49">
        <v>44068</v>
      </c>
      <c r="X444" s="40">
        <f>Tabela1[[#Headers],[01/09/2020]]-Tabela1[[#This Row],[Data NF Cliente]]</f>
        <v>7</v>
      </c>
      <c r="Y444" s="12" t="str">
        <f>_xlfn.IFS(X444&lt;=10,"1. 1 a 10 dias",X444&lt;=20,"2. 11 a 20 dias",X444&lt;=30,"3. 21 a 30 dias",X444&lt;=60,"4. 31 a 60 dias",X444&gt;60,"5.&gt; 60 dias")</f>
        <v>1. 1 a 10 dias</v>
      </c>
      <c r="Z444" s="2" t="s">
        <v>5</v>
      </c>
      <c r="AA444" s="2">
        <v>0</v>
      </c>
      <c r="AB444" s="49"/>
    </row>
    <row r="445" spans="1:28" x14ac:dyDescent="0.2">
      <c r="A445" s="42" t="s">
        <v>17</v>
      </c>
      <c r="B445" s="57" t="s">
        <v>82</v>
      </c>
      <c r="C445" s="42" t="s">
        <v>17</v>
      </c>
      <c r="D445" s="34">
        <v>457113</v>
      </c>
      <c r="E445" s="48">
        <v>508100555565</v>
      </c>
      <c r="F445" s="42" t="s">
        <v>8</v>
      </c>
      <c r="G445" s="42" t="s">
        <v>9</v>
      </c>
      <c r="H445" s="40" t="str">
        <f>IF(OR(' Base Geral '!J445="D - RETURN WITHOUT CONSUMPTION",' Base Geral '!J445="CB - CONSUMED BILLABLE")," SOLICITAÇÃO DE COLETA",IF(J445="X - NOT RECEIVED","CONFIRMAR NÃO RECEBIMENTO DO CSE",IF(OR(' Base Geral '!J445="SEM DESTINAÇÃO",' Base Geral '!J445="V - LEFT ON NOTIFICATION")," DESTINAÇÃO/SOLICITAÇÃO DE COLETA",0)))</f>
        <v xml:space="preserve"> DESTINAÇÃO/SOLICITAÇÃO DE COLETA</v>
      </c>
      <c r="I445" s="49"/>
      <c r="J445" s="2" t="s">
        <v>56</v>
      </c>
      <c r="K445" s="2" t="s">
        <v>50</v>
      </c>
      <c r="L445" s="2" t="s">
        <v>6</v>
      </c>
      <c r="M445" s="2"/>
      <c r="N445" s="2"/>
      <c r="O445" s="2" t="s">
        <v>644</v>
      </c>
      <c r="P445" s="2" t="s">
        <v>145</v>
      </c>
      <c r="Q445" s="2">
        <v>4007725</v>
      </c>
      <c r="R445" s="15">
        <f>VLOOKUP(Tabela1[[#This Row],[Material]],'R$_ Ferramentas'!A:B,2,0)</f>
        <v>1543.3</v>
      </c>
      <c r="S445" s="15" t="str">
        <f>VLOOKUP(Tabela1[[#This Row],[Material]],'R$_ Ferramentas'!E:F,2,0)</f>
        <v>SIM</v>
      </c>
      <c r="T445" s="50" t="s">
        <v>50</v>
      </c>
      <c r="U445" s="2" t="s">
        <v>761</v>
      </c>
      <c r="V445" s="2">
        <v>94645</v>
      </c>
      <c r="W445" s="49">
        <v>44068</v>
      </c>
      <c r="X445" s="40">
        <f>Tabela1[[#Headers],[01/09/2020]]-Tabela1[[#This Row],[Data NF Cliente]]</f>
        <v>7</v>
      </c>
      <c r="Y445" s="12" t="str">
        <f>_xlfn.IFS(X445&lt;=10,"1. 1 a 10 dias",X445&lt;=20,"2. 11 a 20 dias",X445&lt;=30,"3. 21 a 30 dias",X445&lt;=60,"4. 31 a 60 dias",X445&gt;60,"5.&gt; 60 dias")</f>
        <v>1. 1 a 10 dias</v>
      </c>
      <c r="Z445" s="2" t="s">
        <v>5</v>
      </c>
      <c r="AA445" s="2">
        <v>0</v>
      </c>
      <c r="AB445" s="49"/>
    </row>
    <row r="446" spans="1:28" x14ac:dyDescent="0.2">
      <c r="A446" s="42" t="s">
        <v>14</v>
      </c>
      <c r="B446" s="57" t="s">
        <v>81</v>
      </c>
      <c r="C446" s="42" t="s">
        <v>14</v>
      </c>
      <c r="D446" s="34">
        <v>461141</v>
      </c>
      <c r="E446" s="48">
        <v>508200138404</v>
      </c>
      <c r="F446" s="42" t="s">
        <v>1</v>
      </c>
      <c r="G446" s="42" t="s">
        <v>2</v>
      </c>
      <c r="H446" s="40" t="str">
        <f>IF(OR(' Base Geral '!J446="D - RETURN WITHOUT CONSUMPTION",' Base Geral '!J446="CB - CONSUMED BILLABLE")," SOLICITAÇÃO DE COLETA",IF(J446="X - NOT RECEIVED","CONFIRMAR NÃO RECEBIMENTO DO CSE",IF(OR(' Base Geral '!J446="SEM DESTINAÇÃO",' Base Geral '!J446="V - LEFT ON NOTIFICATION")," DESTINAÇÃO/SOLICITAÇÃO DE COLETA",0)))</f>
        <v xml:space="preserve"> DESTINAÇÃO/SOLICITAÇÃO DE COLETA</v>
      </c>
      <c r="I446" s="49"/>
      <c r="J446" s="2" t="s">
        <v>56</v>
      </c>
      <c r="K446" s="2" t="s">
        <v>50</v>
      </c>
      <c r="L446" s="2" t="s">
        <v>6</v>
      </c>
      <c r="M446" s="2"/>
      <c r="N446" s="2" t="s">
        <v>4</v>
      </c>
      <c r="O446" s="2" t="s">
        <v>57</v>
      </c>
      <c r="P446" s="2" t="s">
        <v>277</v>
      </c>
      <c r="Q446" s="2">
        <v>11170950</v>
      </c>
      <c r="R446" s="15">
        <f>VLOOKUP(Tabela1[[#This Row],[Material]],'R$_ Ferramentas'!A:B,2,0)</f>
        <v>54.29</v>
      </c>
      <c r="S446" s="50" t="s">
        <v>50</v>
      </c>
      <c r="T446" s="50" t="s">
        <v>50</v>
      </c>
      <c r="U446" s="2" t="s">
        <v>777</v>
      </c>
      <c r="V446" s="2">
        <v>200372</v>
      </c>
      <c r="W446" s="49">
        <v>44068</v>
      </c>
      <c r="X446" s="40">
        <f>Tabela1[[#Headers],[01/09/2020]]-Tabela1[[#This Row],[Data NF Cliente]]</f>
        <v>7</v>
      </c>
      <c r="Y446" s="12" t="str">
        <f>_xlfn.IFS(X446&lt;=10,"1. 1 a 10 dias",X446&lt;=20,"2. 11 a 20 dias",X446&lt;=30,"3. 21 a 30 dias",X446&lt;=60,"4. 31 a 60 dias",X446&gt;60,"5.&gt; 60 dias")</f>
        <v>1. 1 a 10 dias</v>
      </c>
      <c r="Z446" s="2" t="s">
        <v>53</v>
      </c>
      <c r="AA446" s="2">
        <v>0</v>
      </c>
      <c r="AB446" s="49"/>
    </row>
    <row r="447" spans="1:28" x14ac:dyDescent="0.2">
      <c r="A447" s="42" t="s">
        <v>0</v>
      </c>
      <c r="B447" s="57" t="s">
        <v>82</v>
      </c>
      <c r="C447" s="42" t="s">
        <v>0</v>
      </c>
      <c r="D447" s="34">
        <v>461926</v>
      </c>
      <c r="E447" s="48">
        <v>508100566009</v>
      </c>
      <c r="F447" s="42" t="s">
        <v>1</v>
      </c>
      <c r="G447" s="42" t="s">
        <v>2</v>
      </c>
      <c r="H447" s="40" t="str">
        <f>IF(OR(' Base Geral '!J447="D - RETURN WITHOUT CONSUMPTION",' Base Geral '!J447="CB - CONSUMED BILLABLE")," SOLICITAÇÃO DE COLETA",IF(J447="X - NOT RECEIVED","CONFIRMAR NÃO RECEBIMENTO DO CSE",IF(OR(' Base Geral '!J447="SEM DESTINAÇÃO",' Base Geral '!J447="V - LEFT ON NOTIFICATION")," DESTINAÇÃO/SOLICITAÇÃO DE COLETA",0)))</f>
        <v xml:space="preserve"> DESTINAÇÃO/SOLICITAÇÃO DE COLETA</v>
      </c>
      <c r="I447" s="49"/>
      <c r="J447" s="2" t="s">
        <v>56</v>
      </c>
      <c r="K447" s="2" t="s">
        <v>10</v>
      </c>
      <c r="L447" s="2" t="s">
        <v>3</v>
      </c>
      <c r="M447" s="2"/>
      <c r="N447" s="2" t="s">
        <v>4</v>
      </c>
      <c r="O447" s="2" t="s">
        <v>409</v>
      </c>
      <c r="P447" s="2" t="s">
        <v>410</v>
      </c>
      <c r="Q447" s="2">
        <v>7391886</v>
      </c>
      <c r="R447" s="15">
        <f>VLOOKUP(Tabela1[[#This Row],[Material]],'R$_ Ferramentas'!A:B,2,0)</f>
        <v>5788.49</v>
      </c>
      <c r="S447" s="50" t="s">
        <v>50</v>
      </c>
      <c r="T447" s="50" t="s">
        <v>85</v>
      </c>
      <c r="U447" s="2" t="s">
        <v>357</v>
      </c>
      <c r="V447" s="2">
        <v>200421</v>
      </c>
      <c r="W447" s="49">
        <v>44068</v>
      </c>
      <c r="X447" s="40">
        <f>Tabela1[[#Headers],[01/09/2020]]-Tabela1[[#This Row],[Data NF Cliente]]</f>
        <v>7</v>
      </c>
      <c r="Y447" s="12" t="str">
        <f>_xlfn.IFS(X447&lt;=10,"1. 1 a 10 dias",X447&lt;=20,"2. 11 a 20 dias",X447&lt;=30,"3. 21 a 30 dias",X447&lt;=60,"4. 31 a 60 dias",X447&gt;60,"5.&gt; 60 dias")</f>
        <v>1. 1 a 10 dias</v>
      </c>
      <c r="Z447" s="2" t="s">
        <v>1047</v>
      </c>
      <c r="AA447" s="2">
        <v>0</v>
      </c>
      <c r="AB447" s="49"/>
    </row>
    <row r="448" spans="1:28" x14ac:dyDescent="0.2">
      <c r="A448" s="42" t="s">
        <v>7</v>
      </c>
      <c r="B448" s="57" t="s">
        <v>81</v>
      </c>
      <c r="C448" s="42" t="s">
        <v>7</v>
      </c>
      <c r="D448" s="34">
        <v>462079</v>
      </c>
      <c r="E448" s="48">
        <v>508200138725</v>
      </c>
      <c r="F448" s="42" t="s">
        <v>1</v>
      </c>
      <c r="G448" s="42" t="s">
        <v>2</v>
      </c>
      <c r="H448" s="40" t="str">
        <f>IF(OR(' Base Geral '!J448="D - RETURN WITHOUT CONSUMPTION",' Base Geral '!J448="CB - CONSUMED BILLABLE")," SOLICITAÇÃO DE COLETA",IF(J448="X - NOT RECEIVED","CONFIRMAR NÃO RECEBIMENTO DO CSE",IF(OR(' Base Geral '!J448="SEM DESTINAÇÃO",' Base Geral '!J448="V - LEFT ON NOTIFICATION")," DESTINAÇÃO/SOLICITAÇÃO DE COLETA",0)))</f>
        <v xml:space="preserve"> DESTINAÇÃO/SOLICITAÇÃO DE COLETA</v>
      </c>
      <c r="I448" s="49"/>
      <c r="J448" s="2" t="s">
        <v>56</v>
      </c>
      <c r="K448" s="2" t="s">
        <v>50</v>
      </c>
      <c r="L448" s="2" t="s">
        <v>6</v>
      </c>
      <c r="M448" s="2"/>
      <c r="N448" s="2" t="s">
        <v>4</v>
      </c>
      <c r="O448" s="2" t="s">
        <v>21</v>
      </c>
      <c r="P448" s="2" t="s">
        <v>137</v>
      </c>
      <c r="Q448" s="2">
        <v>11071023</v>
      </c>
      <c r="R448" s="15">
        <f>VLOOKUP(Tabela1[[#This Row],[Material]],'R$_ Ferramentas'!A:B,2,0)</f>
        <v>1001.13</v>
      </c>
      <c r="S448" s="50" t="s">
        <v>50</v>
      </c>
      <c r="T448" s="50" t="s">
        <v>50</v>
      </c>
      <c r="U448" s="2" t="s">
        <v>292</v>
      </c>
      <c r="V448" s="2">
        <v>200396</v>
      </c>
      <c r="W448" s="49">
        <v>44068</v>
      </c>
      <c r="X448" s="40">
        <f>Tabela1[[#Headers],[01/09/2020]]-Tabela1[[#This Row],[Data NF Cliente]]</f>
        <v>7</v>
      </c>
      <c r="Y448" s="12" t="str">
        <f>_xlfn.IFS(X448&lt;=10,"1. 1 a 10 dias",X448&lt;=20,"2. 11 a 20 dias",X448&lt;=30,"3. 21 a 30 dias",X448&lt;=60,"4. 31 a 60 dias",X448&gt;60,"5.&gt; 60 dias")</f>
        <v>1. 1 a 10 dias</v>
      </c>
      <c r="Z448" s="2" t="s">
        <v>53</v>
      </c>
      <c r="AA448" s="2">
        <v>0</v>
      </c>
      <c r="AB448" s="49"/>
    </row>
    <row r="449" spans="1:28" x14ac:dyDescent="0.2">
      <c r="A449" s="42" t="s">
        <v>14</v>
      </c>
      <c r="B449" s="57" t="s">
        <v>82</v>
      </c>
      <c r="C449" s="42" t="s">
        <v>14</v>
      </c>
      <c r="D449" s="34">
        <v>464493</v>
      </c>
      <c r="E449" s="48">
        <v>508100569540</v>
      </c>
      <c r="F449" s="42" t="s">
        <v>8</v>
      </c>
      <c r="G449" s="42" t="s">
        <v>9</v>
      </c>
      <c r="H449" s="40" t="str">
        <f>IF(OR(' Base Geral '!J449="D - RETURN WITHOUT CONSUMPTION",' Base Geral '!J449="CB - CONSUMED BILLABLE")," SOLICITAÇÃO DE COLETA",IF(J449="X - NOT RECEIVED","CONFIRMAR NÃO RECEBIMENTO DO CSE",IF(OR(' Base Geral '!J449="SEM DESTINAÇÃO",' Base Geral '!J449="V - LEFT ON NOTIFICATION")," DESTINAÇÃO/SOLICITAÇÃO DE COLETA",0)))</f>
        <v xml:space="preserve"> SOLICITAÇÃO DE COLETA</v>
      </c>
      <c r="I449" s="49">
        <v>44074</v>
      </c>
      <c r="J449" s="2" t="s">
        <v>13</v>
      </c>
      <c r="K449" s="2"/>
      <c r="L449" s="2" t="s">
        <v>6</v>
      </c>
      <c r="M449" s="2"/>
      <c r="N449" s="2"/>
      <c r="O449" s="2" t="s">
        <v>25</v>
      </c>
      <c r="P449" s="2" t="s">
        <v>654</v>
      </c>
      <c r="Q449" s="2">
        <v>10568825</v>
      </c>
      <c r="R449" s="15">
        <f>VLOOKUP(Tabela1[[#This Row],[Material]],'R$_ Ferramentas'!A:B,2,0)</f>
        <v>146.4</v>
      </c>
      <c r="S449" s="50" t="s">
        <v>50</v>
      </c>
      <c r="T449" s="50" t="s">
        <v>50</v>
      </c>
      <c r="U449" s="2" t="s">
        <v>501</v>
      </c>
      <c r="V449" s="2">
        <v>94674</v>
      </c>
      <c r="W449" s="49">
        <v>44068</v>
      </c>
      <c r="X449" s="40">
        <f>Tabela1[[#Headers],[01/09/2020]]-Tabela1[[#This Row],[Data NF Cliente]]</f>
        <v>7</v>
      </c>
      <c r="Y449" s="12" t="str">
        <f>_xlfn.IFS(X449&lt;=10,"1. 1 a 10 dias",X449&lt;=20,"2. 11 a 20 dias",X449&lt;=30,"3. 21 a 30 dias",X449&lt;=60,"4. 31 a 60 dias",X449&gt;60,"5.&gt; 60 dias")</f>
        <v>1. 1 a 10 dias</v>
      </c>
      <c r="Z449" s="2" t="s">
        <v>5</v>
      </c>
      <c r="AA449" s="2">
        <v>0</v>
      </c>
      <c r="AB449" s="49"/>
    </row>
    <row r="450" spans="1:28" x14ac:dyDescent="0.2">
      <c r="A450" s="42" t="s">
        <v>14</v>
      </c>
      <c r="B450" s="57" t="s">
        <v>82</v>
      </c>
      <c r="C450" s="42" t="s">
        <v>14</v>
      </c>
      <c r="D450" s="34">
        <v>464495</v>
      </c>
      <c r="E450" s="48">
        <v>508100569540</v>
      </c>
      <c r="F450" s="42" t="s">
        <v>1</v>
      </c>
      <c r="G450" s="42" t="s">
        <v>2</v>
      </c>
      <c r="H450" s="40" t="str">
        <f>IF(OR(' Base Geral '!J450="D - RETURN WITHOUT CONSUMPTION",' Base Geral '!J450="CB - CONSUMED BILLABLE")," SOLICITAÇÃO DE COLETA",IF(J450="X - NOT RECEIVED","CONFIRMAR NÃO RECEBIMENTO DO CSE",IF(OR(' Base Geral '!J450="SEM DESTINAÇÃO",' Base Geral '!J450="V - LEFT ON NOTIFICATION")," DESTINAÇÃO/SOLICITAÇÃO DE COLETA",0)))</f>
        <v xml:space="preserve"> SOLICITAÇÃO DE COLETA</v>
      </c>
      <c r="I450" s="49">
        <v>44074</v>
      </c>
      <c r="J450" s="2" t="s">
        <v>12</v>
      </c>
      <c r="K450" s="2" t="s">
        <v>10</v>
      </c>
      <c r="L450" s="2" t="s">
        <v>3</v>
      </c>
      <c r="M450" s="2"/>
      <c r="N450" s="2" t="s">
        <v>4</v>
      </c>
      <c r="O450" s="2" t="s">
        <v>25</v>
      </c>
      <c r="P450" s="2" t="s">
        <v>654</v>
      </c>
      <c r="Q450" s="2">
        <v>7391886</v>
      </c>
      <c r="R450" s="15">
        <f>VLOOKUP(Tabela1[[#This Row],[Material]],'R$_ Ferramentas'!A:B,2,0)</f>
        <v>5788.49</v>
      </c>
      <c r="S450" s="50" t="s">
        <v>50</v>
      </c>
      <c r="T450" s="50" t="s">
        <v>85</v>
      </c>
      <c r="U450" s="2" t="s">
        <v>357</v>
      </c>
      <c r="V450" s="2">
        <v>200419</v>
      </c>
      <c r="W450" s="49">
        <v>44068</v>
      </c>
      <c r="X450" s="40">
        <f>Tabela1[[#Headers],[01/09/2020]]-Tabela1[[#This Row],[Data NF Cliente]]</f>
        <v>7</v>
      </c>
      <c r="Y450" s="12" t="str">
        <f>_xlfn.IFS(X450&lt;=10,"1. 1 a 10 dias",X450&lt;=20,"2. 11 a 20 dias",X450&lt;=30,"3. 21 a 30 dias",X450&lt;=60,"4. 31 a 60 dias",X450&gt;60,"5.&gt; 60 dias")</f>
        <v>1. 1 a 10 dias</v>
      </c>
      <c r="Z450" s="2" t="s">
        <v>1055</v>
      </c>
      <c r="AA450" s="2">
        <v>0</v>
      </c>
      <c r="AB450" s="49"/>
    </row>
    <row r="451" spans="1:28" x14ac:dyDescent="0.2">
      <c r="A451" s="58" t="s">
        <v>59</v>
      </c>
      <c r="B451" s="57" t="s">
        <v>82</v>
      </c>
      <c r="C451" s="42" t="s">
        <v>17</v>
      </c>
      <c r="D451" s="34">
        <v>464544</v>
      </c>
      <c r="E451" s="48">
        <v>508100568499</v>
      </c>
      <c r="F451" s="42" t="s">
        <v>1</v>
      </c>
      <c r="G451" s="42" t="s">
        <v>2</v>
      </c>
      <c r="H451" s="40" t="str">
        <f>IF(OR(' Base Geral '!J451="D - RETURN WITHOUT CONSUMPTION",' Base Geral '!J451="CB - CONSUMED BILLABLE")," SOLICITAÇÃO DE COLETA",IF(J451="X - NOT RECEIVED","CONFIRMAR NÃO RECEBIMENTO DO CSE",IF(OR(' Base Geral '!J451="SEM DESTINAÇÃO",' Base Geral '!J451="V - LEFT ON NOTIFICATION")," DESTINAÇÃO/SOLICITAÇÃO DE COLETA",0)))</f>
        <v xml:space="preserve"> DESTINAÇÃO/SOLICITAÇÃO DE COLETA</v>
      </c>
      <c r="I451" s="49"/>
      <c r="J451" s="2" t="s">
        <v>56</v>
      </c>
      <c r="K451" s="2"/>
      <c r="L451" s="2" t="s">
        <v>3</v>
      </c>
      <c r="M451" s="2"/>
      <c r="N451" s="2" t="s">
        <v>4</v>
      </c>
      <c r="O451" s="2" t="s">
        <v>655</v>
      </c>
      <c r="P451" s="2" t="s">
        <v>656</v>
      </c>
      <c r="Q451" s="2">
        <v>8428299</v>
      </c>
      <c r="R451" s="15">
        <f>VLOOKUP(Tabela1[[#This Row],[Material]],'R$_ Ferramentas'!A:B,2,0)</f>
        <v>5858.03</v>
      </c>
      <c r="S451" s="50" t="s">
        <v>50</v>
      </c>
      <c r="T451" s="50" t="s">
        <v>85</v>
      </c>
      <c r="U451" s="2" t="s">
        <v>837</v>
      </c>
      <c r="V451" s="2">
        <v>200384</v>
      </c>
      <c r="W451" s="49">
        <v>44068</v>
      </c>
      <c r="X451" s="40">
        <f>Tabela1[[#Headers],[01/09/2020]]-Tabela1[[#This Row],[Data NF Cliente]]</f>
        <v>7</v>
      </c>
      <c r="Y451" s="12" t="str">
        <f>_xlfn.IFS(X451&lt;=10,"1. 1 a 10 dias",X451&lt;=20,"2. 11 a 20 dias",X451&lt;=30,"3. 21 a 30 dias",X451&lt;=60,"4. 31 a 60 dias",X451&gt;60,"5.&gt; 60 dias")</f>
        <v>1. 1 a 10 dias</v>
      </c>
      <c r="Z451" s="2" t="s">
        <v>1056</v>
      </c>
      <c r="AA451" s="2">
        <v>0</v>
      </c>
      <c r="AB451" s="49"/>
    </row>
    <row r="452" spans="1:28" x14ac:dyDescent="0.2">
      <c r="A452" s="58" t="s">
        <v>59</v>
      </c>
      <c r="B452" s="57" t="s">
        <v>82</v>
      </c>
      <c r="C452" s="42" t="s">
        <v>17</v>
      </c>
      <c r="D452" s="34">
        <v>464545</v>
      </c>
      <c r="E452" s="48">
        <v>508100568499</v>
      </c>
      <c r="F452" s="42" t="s">
        <v>1</v>
      </c>
      <c r="G452" s="42" t="s">
        <v>2</v>
      </c>
      <c r="H452" s="40" t="str">
        <f>IF(OR(' Base Geral '!J452="D - RETURN WITHOUT CONSUMPTION",' Base Geral '!J452="CB - CONSUMED BILLABLE")," SOLICITAÇÃO DE COLETA",IF(J452="X - NOT RECEIVED","CONFIRMAR NÃO RECEBIMENTO DO CSE",IF(OR(' Base Geral '!J452="SEM DESTINAÇÃO",' Base Geral '!J452="V - LEFT ON NOTIFICATION")," DESTINAÇÃO/SOLICITAÇÃO DE COLETA",0)))</f>
        <v xml:space="preserve"> DESTINAÇÃO/SOLICITAÇÃO DE COLETA</v>
      </c>
      <c r="I452" s="49"/>
      <c r="J452" s="2" t="s">
        <v>56</v>
      </c>
      <c r="K452" s="2"/>
      <c r="L452" s="2" t="s">
        <v>6</v>
      </c>
      <c r="M452" s="2"/>
      <c r="N452" s="2"/>
      <c r="O452" s="2" t="s">
        <v>655</v>
      </c>
      <c r="P452" s="2" t="s">
        <v>656</v>
      </c>
      <c r="Q452" s="2">
        <v>8428331</v>
      </c>
      <c r="R452" s="15">
        <f>VLOOKUP(Tabela1[[#This Row],[Material]],'R$_ Ferramentas'!A:B,2,0)</f>
        <v>6.05</v>
      </c>
      <c r="S452" s="50" t="s">
        <v>50</v>
      </c>
      <c r="T452" s="50" t="s">
        <v>50</v>
      </c>
      <c r="U452" s="2" t="s">
        <v>838</v>
      </c>
      <c r="V452" s="2">
        <v>200384</v>
      </c>
      <c r="W452" s="49">
        <v>44068</v>
      </c>
      <c r="X452" s="40">
        <f>Tabela1[[#Headers],[01/09/2020]]-Tabela1[[#This Row],[Data NF Cliente]]</f>
        <v>7</v>
      </c>
      <c r="Y452" s="12" t="str">
        <f>_xlfn.IFS(X452&lt;=10,"1. 1 a 10 dias",X452&lt;=20,"2. 11 a 20 dias",X452&lt;=30,"3. 21 a 30 dias",X452&lt;=60,"4. 31 a 60 dias",X452&gt;60,"5.&gt; 60 dias")</f>
        <v>1. 1 a 10 dias</v>
      </c>
      <c r="Z452" s="2" t="s">
        <v>53</v>
      </c>
      <c r="AA452" s="2">
        <v>0</v>
      </c>
      <c r="AB452" s="49"/>
    </row>
    <row r="453" spans="1:28" x14ac:dyDescent="0.2">
      <c r="A453" s="58" t="s">
        <v>59</v>
      </c>
      <c r="B453" s="57" t="s">
        <v>82</v>
      </c>
      <c r="C453" s="42" t="s">
        <v>17</v>
      </c>
      <c r="D453" s="34">
        <v>464546</v>
      </c>
      <c r="E453" s="48">
        <v>508100568499</v>
      </c>
      <c r="F453" s="42" t="s">
        <v>1</v>
      </c>
      <c r="G453" s="42" t="s">
        <v>2</v>
      </c>
      <c r="H453" s="40" t="str">
        <f>IF(OR(' Base Geral '!J453="D - RETURN WITHOUT CONSUMPTION",' Base Geral '!J453="CB - CONSUMED BILLABLE")," SOLICITAÇÃO DE COLETA",IF(J453="X - NOT RECEIVED","CONFIRMAR NÃO RECEBIMENTO DO CSE",IF(OR(' Base Geral '!J453="SEM DESTINAÇÃO",' Base Geral '!J453="V - LEFT ON NOTIFICATION")," DESTINAÇÃO/SOLICITAÇÃO DE COLETA",0)))</f>
        <v xml:space="preserve"> DESTINAÇÃO/SOLICITAÇÃO DE COLETA</v>
      </c>
      <c r="I453" s="49"/>
      <c r="J453" s="2" t="s">
        <v>56</v>
      </c>
      <c r="K453" s="2"/>
      <c r="L453" s="2" t="s">
        <v>3</v>
      </c>
      <c r="M453" s="2"/>
      <c r="N453" s="2" t="s">
        <v>4</v>
      </c>
      <c r="O453" s="2" t="s">
        <v>655</v>
      </c>
      <c r="P453" s="2" t="s">
        <v>656</v>
      </c>
      <c r="Q453" s="2">
        <v>8428018</v>
      </c>
      <c r="R453" s="15">
        <f>VLOOKUP(Tabela1[[#This Row],[Material]],'R$_ Ferramentas'!A:B,2,0)</f>
        <v>3533.44</v>
      </c>
      <c r="S453" s="50" t="s">
        <v>50</v>
      </c>
      <c r="T453" s="50" t="s">
        <v>85</v>
      </c>
      <c r="U453" s="2" t="s">
        <v>839</v>
      </c>
      <c r="V453" s="2">
        <v>200384</v>
      </c>
      <c r="W453" s="49">
        <v>44068</v>
      </c>
      <c r="X453" s="40">
        <f>Tabela1[[#Headers],[01/09/2020]]-Tabela1[[#This Row],[Data NF Cliente]]</f>
        <v>7</v>
      </c>
      <c r="Y453" s="12" t="str">
        <f>_xlfn.IFS(X453&lt;=10,"1. 1 a 10 dias",X453&lt;=20,"2. 11 a 20 dias",X453&lt;=30,"3. 21 a 30 dias",X453&lt;=60,"4. 31 a 60 dias",X453&gt;60,"5.&gt; 60 dias")</f>
        <v>1. 1 a 10 dias</v>
      </c>
      <c r="Z453" s="2" t="s">
        <v>1057</v>
      </c>
      <c r="AA453" s="2">
        <v>0</v>
      </c>
      <c r="AB453" s="49"/>
    </row>
    <row r="454" spans="1:28" x14ac:dyDescent="0.2">
      <c r="A454" s="58" t="s">
        <v>59</v>
      </c>
      <c r="B454" s="57" t="s">
        <v>82</v>
      </c>
      <c r="C454" s="42" t="s">
        <v>17</v>
      </c>
      <c r="D454" s="34">
        <v>464547</v>
      </c>
      <c r="E454" s="48">
        <v>508100568499</v>
      </c>
      <c r="F454" s="42" t="s">
        <v>1</v>
      </c>
      <c r="G454" s="42" t="s">
        <v>2</v>
      </c>
      <c r="H454" s="40" t="str">
        <f>IF(OR(' Base Geral '!J454="D - RETURN WITHOUT CONSUMPTION",' Base Geral '!J454="CB - CONSUMED BILLABLE")," SOLICITAÇÃO DE COLETA",IF(J454="X - NOT RECEIVED","CONFIRMAR NÃO RECEBIMENTO DO CSE",IF(OR(' Base Geral '!J454="SEM DESTINAÇÃO",' Base Geral '!J454="V - LEFT ON NOTIFICATION")," DESTINAÇÃO/SOLICITAÇÃO DE COLETA",0)))</f>
        <v xml:space="preserve"> DESTINAÇÃO/SOLICITAÇÃO DE COLETA</v>
      </c>
      <c r="I454" s="49"/>
      <c r="J454" s="2" t="s">
        <v>56</v>
      </c>
      <c r="K454" s="2"/>
      <c r="L454" s="2" t="s">
        <v>6</v>
      </c>
      <c r="M454" s="2"/>
      <c r="N454" s="2" t="s">
        <v>4</v>
      </c>
      <c r="O454" s="2" t="s">
        <v>655</v>
      </c>
      <c r="P454" s="2" t="s">
        <v>656</v>
      </c>
      <c r="Q454" s="2">
        <v>8428034</v>
      </c>
      <c r="R454" s="15">
        <f>VLOOKUP(Tabela1[[#This Row],[Material]],'R$_ Ferramentas'!A:B,2,0)</f>
        <v>4116.84</v>
      </c>
      <c r="S454" s="50" t="s">
        <v>50</v>
      </c>
      <c r="T454" s="50" t="s">
        <v>50</v>
      </c>
      <c r="U454" s="2" t="s">
        <v>840</v>
      </c>
      <c r="V454" s="2">
        <v>200384</v>
      </c>
      <c r="W454" s="49">
        <v>44068</v>
      </c>
      <c r="X454" s="40">
        <f>Tabela1[[#Headers],[01/09/2020]]-Tabela1[[#This Row],[Data NF Cliente]]</f>
        <v>7</v>
      </c>
      <c r="Y454" s="12" t="str">
        <f>_xlfn.IFS(X454&lt;=10,"1. 1 a 10 dias",X454&lt;=20,"2. 11 a 20 dias",X454&lt;=30,"3. 21 a 30 dias",X454&lt;=60,"4. 31 a 60 dias",X454&gt;60,"5.&gt; 60 dias")</f>
        <v>1. 1 a 10 dias</v>
      </c>
      <c r="Z454" s="2" t="s">
        <v>1058</v>
      </c>
      <c r="AA454" s="2">
        <v>0</v>
      </c>
      <c r="AB454" s="49"/>
    </row>
    <row r="455" spans="1:28" x14ac:dyDescent="0.2">
      <c r="A455" s="42" t="s">
        <v>0</v>
      </c>
      <c r="B455" s="57" t="s">
        <v>82</v>
      </c>
      <c r="C455" s="42" t="s">
        <v>0</v>
      </c>
      <c r="D455" s="34">
        <v>465124</v>
      </c>
      <c r="E455" s="48">
        <v>508100569649</v>
      </c>
      <c r="F455" s="42" t="s">
        <v>1</v>
      </c>
      <c r="G455" s="42" t="s">
        <v>2</v>
      </c>
      <c r="H455" s="40" t="str">
        <f>IF(OR(' Base Geral '!J455="D - RETURN WITHOUT CONSUMPTION",' Base Geral '!J455="CB - CONSUMED BILLABLE")," SOLICITAÇÃO DE COLETA",IF(J455="X - NOT RECEIVED","CONFIRMAR NÃO RECEBIMENTO DO CSE",IF(OR(' Base Geral '!J455="SEM DESTINAÇÃO",' Base Geral '!J455="V - LEFT ON NOTIFICATION")," DESTINAÇÃO/SOLICITAÇÃO DE COLETA",0)))</f>
        <v xml:space="preserve"> DESTINAÇÃO/SOLICITAÇÃO DE COLETA</v>
      </c>
      <c r="I455" s="49"/>
      <c r="J455" s="2" t="s">
        <v>56</v>
      </c>
      <c r="K455" s="2"/>
      <c r="L455" s="2" t="s">
        <v>3</v>
      </c>
      <c r="M455" s="2"/>
      <c r="N455" s="2" t="s">
        <v>4</v>
      </c>
      <c r="O455" s="2" t="s">
        <v>660</v>
      </c>
      <c r="P455" s="2" t="s">
        <v>128</v>
      </c>
      <c r="Q455" s="2">
        <v>10522533</v>
      </c>
      <c r="R455" s="15">
        <f>VLOOKUP(Tabela1[[#This Row],[Material]],'R$_ Ferramentas'!A:B,2,0)</f>
        <v>3037</v>
      </c>
      <c r="S455" s="50" t="s">
        <v>50</v>
      </c>
      <c r="T455" s="50" t="s">
        <v>85</v>
      </c>
      <c r="U455" s="2" t="s">
        <v>850</v>
      </c>
      <c r="V455" s="2">
        <v>200362</v>
      </c>
      <c r="W455" s="49">
        <v>44068</v>
      </c>
      <c r="X455" s="40">
        <f>Tabela1[[#Headers],[01/09/2020]]-Tabela1[[#This Row],[Data NF Cliente]]</f>
        <v>7</v>
      </c>
      <c r="Y455" s="12" t="str">
        <f>_xlfn.IFS(X455&lt;=10,"1. 1 a 10 dias",X455&lt;=20,"2. 11 a 20 dias",X455&lt;=30,"3. 21 a 30 dias",X455&lt;=60,"4. 31 a 60 dias",X455&gt;60,"5.&gt; 60 dias")</f>
        <v>1. 1 a 10 dias</v>
      </c>
      <c r="Z455" s="2" t="s">
        <v>53</v>
      </c>
      <c r="AA455" s="2">
        <v>0</v>
      </c>
      <c r="AB455" s="49"/>
    </row>
    <row r="456" spans="1:28" x14ac:dyDescent="0.2">
      <c r="A456" s="42" t="s">
        <v>0</v>
      </c>
      <c r="B456" s="57" t="s">
        <v>82</v>
      </c>
      <c r="C456" s="42" t="s">
        <v>0</v>
      </c>
      <c r="D456" s="34">
        <v>465125</v>
      </c>
      <c r="E456" s="48">
        <v>508100569649</v>
      </c>
      <c r="F456" s="42" t="s">
        <v>1</v>
      </c>
      <c r="G456" s="42" t="s">
        <v>2</v>
      </c>
      <c r="H456" s="40" t="str">
        <f>IF(OR(' Base Geral '!J456="D - RETURN WITHOUT CONSUMPTION",' Base Geral '!J456="CB - CONSUMED BILLABLE")," SOLICITAÇÃO DE COLETA",IF(J456="X - NOT RECEIVED","CONFIRMAR NÃO RECEBIMENTO DO CSE",IF(OR(' Base Geral '!J456="SEM DESTINAÇÃO",' Base Geral '!J456="V - LEFT ON NOTIFICATION")," DESTINAÇÃO/SOLICITAÇÃO DE COLETA",0)))</f>
        <v xml:space="preserve"> DESTINAÇÃO/SOLICITAÇÃO DE COLETA</v>
      </c>
      <c r="I456" s="49"/>
      <c r="J456" s="2" t="s">
        <v>56</v>
      </c>
      <c r="K456" s="2"/>
      <c r="L456" s="2" t="s">
        <v>6</v>
      </c>
      <c r="M456" s="2"/>
      <c r="N456" s="2" t="s">
        <v>4</v>
      </c>
      <c r="O456" s="2" t="s">
        <v>660</v>
      </c>
      <c r="P456" s="2" t="s">
        <v>128</v>
      </c>
      <c r="Q456" s="2">
        <v>11007386</v>
      </c>
      <c r="R456" s="15">
        <f>VLOOKUP(Tabela1[[#This Row],[Material]],'R$_ Ferramentas'!A:B,2,0)</f>
        <v>1058.3699999999999</v>
      </c>
      <c r="S456" s="50" t="s">
        <v>50</v>
      </c>
      <c r="T456" s="50" t="s">
        <v>50</v>
      </c>
      <c r="U456" s="2" t="s">
        <v>851</v>
      </c>
      <c r="V456" s="2">
        <v>200362</v>
      </c>
      <c r="W456" s="49">
        <v>44068</v>
      </c>
      <c r="X456" s="40">
        <f>Tabela1[[#Headers],[01/09/2020]]-Tabela1[[#This Row],[Data NF Cliente]]</f>
        <v>7</v>
      </c>
      <c r="Y456" s="12" t="str">
        <f>_xlfn.IFS(X456&lt;=10,"1. 1 a 10 dias",X456&lt;=20,"2. 11 a 20 dias",X456&lt;=30,"3. 21 a 30 dias",X456&lt;=60,"4. 31 a 60 dias",X456&gt;60,"5.&gt; 60 dias")</f>
        <v>1. 1 a 10 dias</v>
      </c>
      <c r="Z456" s="2" t="s">
        <v>53</v>
      </c>
      <c r="AA456" s="2">
        <v>0</v>
      </c>
      <c r="AB456" s="49"/>
    </row>
    <row r="457" spans="1:28" x14ac:dyDescent="0.2">
      <c r="A457" s="42" t="s">
        <v>0</v>
      </c>
      <c r="B457" s="57" t="s">
        <v>82</v>
      </c>
      <c r="C457" s="42" t="s">
        <v>0</v>
      </c>
      <c r="D457" s="34">
        <v>465126</v>
      </c>
      <c r="E457" s="48">
        <v>508100569649</v>
      </c>
      <c r="F457" s="42" t="s">
        <v>1</v>
      </c>
      <c r="G457" s="42" t="s">
        <v>2</v>
      </c>
      <c r="H457" s="40" t="str">
        <f>IF(OR(' Base Geral '!J457="D - RETURN WITHOUT CONSUMPTION",' Base Geral '!J457="CB - CONSUMED BILLABLE")," SOLICITAÇÃO DE COLETA",IF(J457="X - NOT RECEIVED","CONFIRMAR NÃO RECEBIMENTO DO CSE",IF(OR(' Base Geral '!J457="SEM DESTINAÇÃO",' Base Geral '!J457="V - LEFT ON NOTIFICATION")," DESTINAÇÃO/SOLICITAÇÃO DE COLETA",0)))</f>
        <v xml:space="preserve"> DESTINAÇÃO/SOLICITAÇÃO DE COLETA</v>
      </c>
      <c r="I457" s="49"/>
      <c r="J457" s="2" t="s">
        <v>56</v>
      </c>
      <c r="K457" s="2" t="s">
        <v>50</v>
      </c>
      <c r="L457" s="2" t="s">
        <v>6</v>
      </c>
      <c r="M457" s="2"/>
      <c r="N457" s="2" t="s">
        <v>4</v>
      </c>
      <c r="O457" s="2" t="s">
        <v>660</v>
      </c>
      <c r="P457" s="2" t="s">
        <v>128</v>
      </c>
      <c r="Q457" s="2">
        <v>8721511</v>
      </c>
      <c r="R457" s="15">
        <f>VLOOKUP(Tabela1[[#This Row],[Material]],'R$_ Ferramentas'!A:B,2,0)</f>
        <v>1336.12</v>
      </c>
      <c r="S457" s="50" t="s">
        <v>50</v>
      </c>
      <c r="T457" s="50" t="s">
        <v>50</v>
      </c>
      <c r="U457" s="2" t="s">
        <v>852</v>
      </c>
      <c r="V457" s="2">
        <v>200362</v>
      </c>
      <c r="W457" s="49">
        <v>44068</v>
      </c>
      <c r="X457" s="40">
        <f>Tabela1[[#Headers],[01/09/2020]]-Tabela1[[#This Row],[Data NF Cliente]]</f>
        <v>7</v>
      </c>
      <c r="Y457" s="12" t="str">
        <f>_xlfn.IFS(X457&lt;=10,"1. 1 a 10 dias",X457&lt;=20,"2. 11 a 20 dias",X457&lt;=30,"3. 21 a 30 dias",X457&lt;=60,"4. 31 a 60 dias",X457&gt;60,"5.&gt; 60 dias")</f>
        <v>1. 1 a 10 dias</v>
      </c>
      <c r="Z457" s="2" t="s">
        <v>53</v>
      </c>
      <c r="AA457" s="2">
        <v>0</v>
      </c>
      <c r="AB457" s="49"/>
    </row>
    <row r="458" spans="1:28" x14ac:dyDescent="0.2">
      <c r="A458" s="42" t="s">
        <v>0</v>
      </c>
      <c r="B458" s="57" t="s">
        <v>82</v>
      </c>
      <c r="C458" s="42" t="s">
        <v>0</v>
      </c>
      <c r="D458" s="34">
        <v>465127</v>
      </c>
      <c r="E458" s="48">
        <v>508100569649</v>
      </c>
      <c r="F458" s="42" t="s">
        <v>1</v>
      </c>
      <c r="G458" s="42" t="s">
        <v>2</v>
      </c>
      <c r="H458" s="40" t="str">
        <f>IF(OR(' Base Geral '!J458="D - RETURN WITHOUT CONSUMPTION",' Base Geral '!J458="CB - CONSUMED BILLABLE")," SOLICITAÇÃO DE COLETA",IF(J458="X - NOT RECEIVED","CONFIRMAR NÃO RECEBIMENTO DO CSE",IF(OR(' Base Geral '!J458="SEM DESTINAÇÃO",' Base Geral '!J458="V - LEFT ON NOTIFICATION")," DESTINAÇÃO/SOLICITAÇÃO DE COLETA",0)))</f>
        <v xml:space="preserve"> DESTINAÇÃO/SOLICITAÇÃO DE COLETA</v>
      </c>
      <c r="I458" s="49"/>
      <c r="J458" s="2" t="s">
        <v>56</v>
      </c>
      <c r="K458" s="2"/>
      <c r="L458" s="2" t="s">
        <v>6</v>
      </c>
      <c r="M458" s="2"/>
      <c r="N458" s="2" t="s">
        <v>4</v>
      </c>
      <c r="O458" s="2" t="s">
        <v>660</v>
      </c>
      <c r="P458" s="2" t="s">
        <v>128</v>
      </c>
      <c r="Q458" s="2">
        <v>11007387</v>
      </c>
      <c r="R458" s="15">
        <f>VLOOKUP(Tabela1[[#This Row],[Material]],'R$_ Ferramentas'!A:B,2,0)</f>
        <v>72.58</v>
      </c>
      <c r="S458" s="50" t="s">
        <v>50</v>
      </c>
      <c r="T458" s="50" t="s">
        <v>50</v>
      </c>
      <c r="U458" s="2" t="s">
        <v>853</v>
      </c>
      <c r="V458" s="2">
        <v>200362</v>
      </c>
      <c r="W458" s="49">
        <v>44068</v>
      </c>
      <c r="X458" s="40">
        <f>Tabela1[[#Headers],[01/09/2020]]-Tabela1[[#This Row],[Data NF Cliente]]</f>
        <v>7</v>
      </c>
      <c r="Y458" s="12" t="str">
        <f>_xlfn.IFS(X458&lt;=10,"1. 1 a 10 dias",X458&lt;=20,"2. 11 a 20 dias",X458&lt;=30,"3. 21 a 30 dias",X458&lt;=60,"4. 31 a 60 dias",X458&gt;60,"5.&gt; 60 dias")</f>
        <v>1. 1 a 10 dias</v>
      </c>
      <c r="Z458" s="2" t="s">
        <v>53</v>
      </c>
      <c r="AA458" s="2">
        <v>0</v>
      </c>
      <c r="AB458" s="49"/>
    </row>
    <row r="459" spans="1:28" x14ac:dyDescent="0.2">
      <c r="A459" s="58" t="s">
        <v>60</v>
      </c>
      <c r="B459" s="57" t="s">
        <v>81</v>
      </c>
      <c r="C459" s="42" t="s">
        <v>7</v>
      </c>
      <c r="D459" s="34">
        <v>465152</v>
      </c>
      <c r="E459" s="48">
        <v>508200134430</v>
      </c>
      <c r="F459" s="42" t="s">
        <v>1</v>
      </c>
      <c r="G459" s="42" t="s">
        <v>2</v>
      </c>
      <c r="H459" s="40" t="str">
        <f>IF(OR(' Base Geral '!J459="D - RETURN WITHOUT CONSUMPTION",' Base Geral '!J459="CB - CONSUMED BILLABLE")," SOLICITAÇÃO DE COLETA",IF(J459="X - NOT RECEIVED","CONFIRMAR NÃO RECEBIMENTO DO CSE",IF(OR(' Base Geral '!J459="SEM DESTINAÇÃO",' Base Geral '!J459="V - LEFT ON NOTIFICATION")," DESTINAÇÃO/SOLICITAÇÃO DE COLETA",0)))</f>
        <v xml:space="preserve"> DESTINAÇÃO/SOLICITAÇÃO DE COLETA</v>
      </c>
      <c r="I459" s="49"/>
      <c r="J459" s="2" t="s">
        <v>56</v>
      </c>
      <c r="K459" s="2" t="s">
        <v>50</v>
      </c>
      <c r="L459" s="2" t="s">
        <v>6</v>
      </c>
      <c r="M459" s="2"/>
      <c r="N459" s="2" t="s">
        <v>4</v>
      </c>
      <c r="O459" s="2" t="s">
        <v>441</v>
      </c>
      <c r="P459" s="2" t="s">
        <v>137</v>
      </c>
      <c r="Q459" s="2">
        <v>11314347</v>
      </c>
      <c r="R459" s="15">
        <f>VLOOKUP(Tabela1[[#This Row],[Material]],'R$_ Ferramentas'!A:B,2,0)</f>
        <v>2307.73</v>
      </c>
      <c r="S459" s="50" t="s">
        <v>50</v>
      </c>
      <c r="T459" s="50" t="s">
        <v>50</v>
      </c>
      <c r="U459" s="2" t="s">
        <v>742</v>
      </c>
      <c r="V459" s="2">
        <v>200378</v>
      </c>
      <c r="W459" s="49">
        <v>44068</v>
      </c>
      <c r="X459" s="40">
        <f>Tabela1[[#Headers],[01/09/2020]]-Tabela1[[#This Row],[Data NF Cliente]]</f>
        <v>7</v>
      </c>
      <c r="Y459" s="12" t="str">
        <f>_xlfn.IFS(X459&lt;=10,"1. 1 a 10 dias",X459&lt;=20,"2. 11 a 20 dias",X459&lt;=30,"3. 21 a 30 dias",X459&lt;=60,"4. 31 a 60 dias",X459&gt;60,"5.&gt; 60 dias")</f>
        <v>1. 1 a 10 dias</v>
      </c>
      <c r="Z459" s="2" t="s">
        <v>53</v>
      </c>
      <c r="AA459" s="2">
        <v>0</v>
      </c>
      <c r="AB459" s="49"/>
    </row>
    <row r="460" spans="1:28" x14ac:dyDescent="0.2">
      <c r="A460" s="58" t="s">
        <v>123</v>
      </c>
      <c r="B460" s="57" t="s">
        <v>81</v>
      </c>
      <c r="C460" s="42" t="s">
        <v>14</v>
      </c>
      <c r="D460" s="34">
        <v>465304</v>
      </c>
      <c r="E460" s="48">
        <v>508100570197</v>
      </c>
      <c r="F460" s="42" t="s">
        <v>1</v>
      </c>
      <c r="G460" s="42" t="s">
        <v>2</v>
      </c>
      <c r="H460" s="40" t="str">
        <f>IF(OR(' Base Geral '!J460="D - RETURN WITHOUT CONSUMPTION",' Base Geral '!J460="CB - CONSUMED BILLABLE")," SOLICITAÇÃO DE COLETA",IF(J460="X - NOT RECEIVED","CONFIRMAR NÃO RECEBIMENTO DO CSE",IF(OR(' Base Geral '!J460="SEM DESTINAÇÃO",' Base Geral '!J460="V - LEFT ON NOTIFICATION")," DESTINAÇÃO/SOLICITAÇÃO DE COLETA",0)))</f>
        <v xml:space="preserve"> DESTINAÇÃO/SOLICITAÇÃO DE COLETA</v>
      </c>
      <c r="I460" s="49">
        <v>44068</v>
      </c>
      <c r="J460" s="2" t="s">
        <v>55</v>
      </c>
      <c r="K460" s="2"/>
      <c r="L460" s="2" t="s">
        <v>6</v>
      </c>
      <c r="M460" s="2"/>
      <c r="N460" s="2" t="s">
        <v>4</v>
      </c>
      <c r="O460" s="2" t="s">
        <v>21</v>
      </c>
      <c r="P460" s="2" t="s">
        <v>662</v>
      </c>
      <c r="Q460" s="2">
        <v>10314829</v>
      </c>
      <c r="R460" s="15">
        <f>VLOOKUP(Tabela1[[#This Row],[Material]],'R$_ Ferramentas'!A:B,2,0)</f>
        <v>2536.62</v>
      </c>
      <c r="S460" s="50" t="s">
        <v>50</v>
      </c>
      <c r="T460" s="50" t="s">
        <v>50</v>
      </c>
      <c r="U460" s="2" t="s">
        <v>865</v>
      </c>
      <c r="V460" s="2">
        <v>200377</v>
      </c>
      <c r="W460" s="49">
        <v>44068</v>
      </c>
      <c r="X460" s="40">
        <f>Tabela1[[#Headers],[01/09/2020]]-Tabela1[[#This Row],[Data NF Cliente]]</f>
        <v>7</v>
      </c>
      <c r="Y460" s="12" t="str">
        <f>_xlfn.IFS(X460&lt;=10,"1. 1 a 10 dias",X460&lt;=20,"2. 11 a 20 dias",X460&lt;=30,"3. 21 a 30 dias",X460&lt;=60,"4. 31 a 60 dias",X460&gt;60,"5.&gt; 60 dias")</f>
        <v>1. 1 a 10 dias</v>
      </c>
      <c r="Z460" s="2" t="s">
        <v>53</v>
      </c>
      <c r="AA460" s="2">
        <v>0</v>
      </c>
      <c r="AB460" s="49"/>
    </row>
    <row r="461" spans="1:28" x14ac:dyDescent="0.2">
      <c r="A461" s="58" t="s">
        <v>123</v>
      </c>
      <c r="B461" s="57" t="s">
        <v>81</v>
      </c>
      <c r="C461" s="42" t="s">
        <v>14</v>
      </c>
      <c r="D461" s="34">
        <v>465305</v>
      </c>
      <c r="E461" s="48">
        <v>508100570197</v>
      </c>
      <c r="F461" s="42" t="s">
        <v>1</v>
      </c>
      <c r="G461" s="42" t="s">
        <v>2</v>
      </c>
      <c r="H461" s="40" t="str">
        <f>IF(OR(' Base Geral '!J461="D - RETURN WITHOUT CONSUMPTION",' Base Geral '!J461="CB - CONSUMED BILLABLE")," SOLICITAÇÃO DE COLETA",IF(J461="X - NOT RECEIVED","CONFIRMAR NÃO RECEBIMENTO DO CSE",IF(OR(' Base Geral '!J461="SEM DESTINAÇÃO",' Base Geral '!J461="V - LEFT ON NOTIFICATION")," DESTINAÇÃO/SOLICITAÇÃO DE COLETA",0)))</f>
        <v xml:space="preserve"> DESTINAÇÃO/SOLICITAÇÃO DE COLETA</v>
      </c>
      <c r="I461" s="49">
        <v>44068</v>
      </c>
      <c r="J461" s="2" t="s">
        <v>55</v>
      </c>
      <c r="K461" s="2" t="s">
        <v>50</v>
      </c>
      <c r="L461" s="2" t="s">
        <v>6</v>
      </c>
      <c r="M461" s="2"/>
      <c r="N461" s="2" t="s">
        <v>4</v>
      </c>
      <c r="O461" s="2" t="s">
        <v>21</v>
      </c>
      <c r="P461" s="2" t="s">
        <v>662</v>
      </c>
      <c r="Q461" s="2">
        <v>10310201</v>
      </c>
      <c r="R461" s="15">
        <f>VLOOKUP(Tabela1[[#This Row],[Material]],'R$_ Ferramentas'!A:B,2,0)</f>
        <v>2667.3</v>
      </c>
      <c r="S461" s="50" t="s">
        <v>50</v>
      </c>
      <c r="T461" s="50" t="s">
        <v>50</v>
      </c>
      <c r="U461" s="2" t="s">
        <v>866</v>
      </c>
      <c r="V461" s="2">
        <v>200377</v>
      </c>
      <c r="W461" s="49">
        <v>44068</v>
      </c>
      <c r="X461" s="40">
        <f>Tabela1[[#Headers],[01/09/2020]]-Tabela1[[#This Row],[Data NF Cliente]]</f>
        <v>7</v>
      </c>
      <c r="Y461" s="12" t="str">
        <f>_xlfn.IFS(X461&lt;=10,"1. 1 a 10 dias",X461&lt;=20,"2. 11 a 20 dias",X461&lt;=30,"3. 21 a 30 dias",X461&lt;=60,"4. 31 a 60 dias",X461&gt;60,"5.&gt; 60 dias")</f>
        <v>1. 1 a 10 dias</v>
      </c>
      <c r="Z461" s="2" t="s">
        <v>53</v>
      </c>
      <c r="AA461" s="2">
        <v>0</v>
      </c>
      <c r="AB461" s="49"/>
    </row>
    <row r="462" spans="1:28" x14ac:dyDescent="0.2">
      <c r="A462" s="58" t="s">
        <v>151</v>
      </c>
      <c r="B462" s="57" t="s">
        <v>82</v>
      </c>
      <c r="C462" s="42" t="s">
        <v>0</v>
      </c>
      <c r="D462" s="34">
        <v>465712</v>
      </c>
      <c r="E462" s="48">
        <v>508100570439</v>
      </c>
      <c r="F462" s="42" t="s">
        <v>1</v>
      </c>
      <c r="G462" s="42" t="s">
        <v>2</v>
      </c>
      <c r="H462" s="40" t="str">
        <f>IF(OR(' Base Geral '!J462="D - RETURN WITHOUT CONSUMPTION",' Base Geral '!J462="CB - CONSUMED BILLABLE")," SOLICITAÇÃO DE COLETA",IF(J462="X - NOT RECEIVED","CONFIRMAR NÃO RECEBIMENTO DO CSE",IF(OR(' Base Geral '!J462="SEM DESTINAÇÃO",' Base Geral '!J462="V - LEFT ON NOTIFICATION")," DESTINAÇÃO/SOLICITAÇÃO DE COLETA",0)))</f>
        <v xml:space="preserve"> DESTINAÇÃO/SOLICITAÇÃO DE COLETA</v>
      </c>
      <c r="I462" s="49"/>
      <c r="J462" s="2" t="s">
        <v>56</v>
      </c>
      <c r="K462" s="2" t="s">
        <v>10</v>
      </c>
      <c r="L462" s="2" t="s">
        <v>3</v>
      </c>
      <c r="M462" s="2"/>
      <c r="N462" s="2" t="s">
        <v>4</v>
      </c>
      <c r="O462" s="2" t="s">
        <v>665</v>
      </c>
      <c r="P462" s="2" t="s">
        <v>132</v>
      </c>
      <c r="Q462" s="2">
        <v>10591561</v>
      </c>
      <c r="R462" s="15">
        <f>VLOOKUP(Tabela1[[#This Row],[Material]],'R$_ Ferramentas'!A:B,2,0)</f>
        <v>4153.71</v>
      </c>
      <c r="S462" s="50" t="s">
        <v>50</v>
      </c>
      <c r="T462" s="50" t="s">
        <v>85</v>
      </c>
      <c r="U462" s="2" t="s">
        <v>873</v>
      </c>
      <c r="V462" s="2">
        <v>200401</v>
      </c>
      <c r="W462" s="49">
        <v>44068</v>
      </c>
      <c r="X462" s="40">
        <f>Tabela1[[#Headers],[01/09/2020]]-Tabela1[[#This Row],[Data NF Cliente]]</f>
        <v>7</v>
      </c>
      <c r="Y462" s="12" t="str">
        <f>_xlfn.IFS(X462&lt;=10,"1. 1 a 10 dias",X462&lt;=20,"2. 11 a 20 dias",X462&lt;=30,"3. 21 a 30 dias",X462&lt;=60,"4. 31 a 60 dias",X462&gt;60,"5.&gt; 60 dias")</f>
        <v>1. 1 a 10 dias</v>
      </c>
      <c r="Z462" s="2" t="s">
        <v>1063</v>
      </c>
      <c r="AA462" s="2">
        <v>0</v>
      </c>
      <c r="AB462" s="49"/>
    </row>
    <row r="463" spans="1:28" x14ac:dyDescent="0.2">
      <c r="A463" s="42" t="s">
        <v>16</v>
      </c>
      <c r="B463" s="57" t="s">
        <v>82</v>
      </c>
      <c r="C463" s="42" t="s">
        <v>16</v>
      </c>
      <c r="D463" s="34">
        <v>466138</v>
      </c>
      <c r="E463" s="48">
        <v>508100571707</v>
      </c>
      <c r="F463" s="42" t="s">
        <v>1</v>
      </c>
      <c r="G463" s="42" t="s">
        <v>2</v>
      </c>
      <c r="H463" s="40" t="str">
        <f>IF(OR(' Base Geral '!J463="D - RETURN WITHOUT CONSUMPTION",' Base Geral '!J463="CB - CONSUMED BILLABLE")," SOLICITAÇÃO DE COLETA",IF(J463="X - NOT RECEIVED","CONFIRMAR NÃO RECEBIMENTO DO CSE",IF(OR(' Base Geral '!J463="SEM DESTINAÇÃO",' Base Geral '!J463="V - LEFT ON NOTIFICATION")," DESTINAÇÃO/SOLICITAÇÃO DE COLETA",0)))</f>
        <v xml:space="preserve"> DESTINAÇÃO/SOLICITAÇÃO DE COLETA</v>
      </c>
      <c r="I463" s="49"/>
      <c r="J463" s="2" t="s">
        <v>56</v>
      </c>
      <c r="K463" s="2" t="s">
        <v>50</v>
      </c>
      <c r="L463" s="2" t="s">
        <v>6</v>
      </c>
      <c r="M463" s="2"/>
      <c r="N463" s="2" t="s">
        <v>4</v>
      </c>
      <c r="O463" s="2" t="s">
        <v>672</v>
      </c>
      <c r="P463" s="2" t="s">
        <v>673</v>
      </c>
      <c r="Q463" s="2">
        <v>10681805</v>
      </c>
      <c r="R463" s="15">
        <f>VLOOKUP(Tabela1[[#This Row],[Material]],'R$_ Ferramentas'!A:B,2,0)</f>
        <v>408.7</v>
      </c>
      <c r="S463" s="50" t="s">
        <v>50</v>
      </c>
      <c r="T463" s="50" t="s">
        <v>50</v>
      </c>
      <c r="U463" s="2" t="s">
        <v>881</v>
      </c>
      <c r="V463" s="2">
        <v>200418</v>
      </c>
      <c r="W463" s="49">
        <v>44068</v>
      </c>
      <c r="X463" s="40">
        <f>Tabela1[[#Headers],[01/09/2020]]-Tabela1[[#This Row],[Data NF Cliente]]</f>
        <v>7</v>
      </c>
      <c r="Y463" s="12" t="str">
        <f>_xlfn.IFS(X463&lt;=10,"1. 1 a 10 dias",X463&lt;=20,"2. 11 a 20 dias",X463&lt;=30,"3. 21 a 30 dias",X463&lt;=60,"4. 31 a 60 dias",X463&gt;60,"5.&gt; 60 dias")</f>
        <v>1. 1 a 10 dias</v>
      </c>
      <c r="Z463" s="2" t="s">
        <v>53</v>
      </c>
      <c r="AA463" s="2">
        <v>0</v>
      </c>
      <c r="AB463" s="49"/>
    </row>
    <row r="464" spans="1:28" x14ac:dyDescent="0.2">
      <c r="A464" s="42" t="s">
        <v>16</v>
      </c>
      <c r="B464" s="57" t="s">
        <v>82</v>
      </c>
      <c r="C464" s="42" t="s">
        <v>16</v>
      </c>
      <c r="D464" s="34">
        <v>466139</v>
      </c>
      <c r="E464" s="48">
        <v>508100571707</v>
      </c>
      <c r="F464" s="42" t="s">
        <v>1</v>
      </c>
      <c r="G464" s="42" t="s">
        <v>2</v>
      </c>
      <c r="H464" s="40" t="str">
        <f>IF(OR(' Base Geral '!J464="D - RETURN WITHOUT CONSUMPTION",' Base Geral '!J464="CB - CONSUMED BILLABLE")," SOLICITAÇÃO DE COLETA",IF(J464="X - NOT RECEIVED","CONFIRMAR NÃO RECEBIMENTO DO CSE",IF(OR(' Base Geral '!J464="SEM DESTINAÇÃO",' Base Geral '!J464="V - LEFT ON NOTIFICATION")," DESTINAÇÃO/SOLICITAÇÃO DE COLETA",0)))</f>
        <v xml:space="preserve"> DESTINAÇÃO/SOLICITAÇÃO DE COLETA</v>
      </c>
      <c r="I464" s="49"/>
      <c r="J464" s="2" t="s">
        <v>56</v>
      </c>
      <c r="K464" s="2"/>
      <c r="L464" s="2" t="s">
        <v>6</v>
      </c>
      <c r="M464" s="2"/>
      <c r="N464" s="2" t="s">
        <v>4</v>
      </c>
      <c r="O464" s="2" t="s">
        <v>672</v>
      </c>
      <c r="P464" s="2" t="s">
        <v>673</v>
      </c>
      <c r="Q464" s="2">
        <v>10756913</v>
      </c>
      <c r="R464" s="15">
        <f>VLOOKUP(Tabela1[[#This Row],[Material]],'R$_ Ferramentas'!A:B,2,0)</f>
        <v>255.57</v>
      </c>
      <c r="S464" s="50" t="s">
        <v>50</v>
      </c>
      <c r="T464" s="50" t="s">
        <v>50</v>
      </c>
      <c r="U464" s="2" t="s">
        <v>882</v>
      </c>
      <c r="V464" s="2">
        <v>200418</v>
      </c>
      <c r="W464" s="49">
        <v>44068</v>
      </c>
      <c r="X464" s="40">
        <f>Tabela1[[#Headers],[01/09/2020]]-Tabela1[[#This Row],[Data NF Cliente]]</f>
        <v>7</v>
      </c>
      <c r="Y464" s="12" t="str">
        <f>_xlfn.IFS(X464&lt;=10,"1. 1 a 10 dias",X464&lt;=20,"2. 11 a 20 dias",X464&lt;=30,"3. 21 a 30 dias",X464&lt;=60,"4. 31 a 60 dias",X464&gt;60,"5.&gt; 60 dias")</f>
        <v>1. 1 a 10 dias</v>
      </c>
      <c r="Z464" s="2" t="s">
        <v>53</v>
      </c>
      <c r="AA464" s="2">
        <v>0</v>
      </c>
      <c r="AB464" s="49"/>
    </row>
    <row r="465" spans="1:28" x14ac:dyDescent="0.2">
      <c r="A465" s="42" t="s">
        <v>0</v>
      </c>
      <c r="B465" s="57" t="s">
        <v>82</v>
      </c>
      <c r="C465" s="42" t="s">
        <v>0</v>
      </c>
      <c r="D465" s="34">
        <v>466216</v>
      </c>
      <c r="E465" s="48">
        <v>508100571657</v>
      </c>
      <c r="F465" s="42" t="s">
        <v>1</v>
      </c>
      <c r="G465" s="42" t="s">
        <v>2</v>
      </c>
      <c r="H465" s="40" t="str">
        <f>IF(OR(' Base Geral '!J465="D - RETURN WITHOUT CONSUMPTION",' Base Geral '!J465="CB - CONSUMED BILLABLE")," SOLICITAÇÃO DE COLETA",IF(J465="X - NOT RECEIVED","CONFIRMAR NÃO RECEBIMENTO DO CSE",IF(OR(' Base Geral '!J465="SEM DESTINAÇÃO",' Base Geral '!J465="V - LEFT ON NOTIFICATION")," DESTINAÇÃO/SOLICITAÇÃO DE COLETA",0)))</f>
        <v xml:space="preserve"> DESTINAÇÃO/SOLICITAÇÃO DE COLETA</v>
      </c>
      <c r="I465" s="49"/>
      <c r="J465" s="2" t="s">
        <v>56</v>
      </c>
      <c r="K465" s="2"/>
      <c r="L465" s="2" t="s">
        <v>6</v>
      </c>
      <c r="M465" s="2"/>
      <c r="N465" s="2" t="s">
        <v>4</v>
      </c>
      <c r="O465" s="2" t="s">
        <v>675</v>
      </c>
      <c r="P465" s="2" t="s">
        <v>640</v>
      </c>
      <c r="Q465" s="2">
        <v>9900101</v>
      </c>
      <c r="R465" s="15">
        <f>VLOOKUP(Tabela1[[#This Row],[Material]],'R$_ Ferramentas'!A:B,2,0)</f>
        <v>202.93</v>
      </c>
      <c r="S465" s="15" t="str">
        <f>VLOOKUP(Tabela1[[#This Row],[Material]],'R$_ Ferramentas'!E:F,2,0)</f>
        <v>SIM</v>
      </c>
      <c r="T465" s="50" t="s">
        <v>50</v>
      </c>
      <c r="U465" s="2" t="s">
        <v>884</v>
      </c>
      <c r="V465" s="2">
        <v>200361</v>
      </c>
      <c r="W465" s="49">
        <v>44068</v>
      </c>
      <c r="X465" s="40">
        <f>Tabela1[[#Headers],[01/09/2020]]-Tabela1[[#This Row],[Data NF Cliente]]</f>
        <v>7</v>
      </c>
      <c r="Y465" s="12" t="str">
        <f>_xlfn.IFS(X465&lt;=10,"1. 1 a 10 dias",X465&lt;=20,"2. 11 a 20 dias",X465&lt;=30,"3. 21 a 30 dias",X465&lt;=60,"4. 31 a 60 dias",X465&gt;60,"5.&gt; 60 dias")</f>
        <v>1. 1 a 10 dias</v>
      </c>
      <c r="Z465" s="2" t="s">
        <v>53</v>
      </c>
      <c r="AA465" s="2">
        <v>0</v>
      </c>
      <c r="AB465" s="49"/>
    </row>
    <row r="466" spans="1:28" x14ac:dyDescent="0.2">
      <c r="A466" s="42" t="s">
        <v>0</v>
      </c>
      <c r="B466" s="57" t="s">
        <v>82</v>
      </c>
      <c r="C466" s="42" t="s">
        <v>0</v>
      </c>
      <c r="D466" s="34">
        <v>466217</v>
      </c>
      <c r="E466" s="48">
        <v>508100571657</v>
      </c>
      <c r="F466" s="42" t="s">
        <v>1</v>
      </c>
      <c r="G466" s="42" t="s">
        <v>2</v>
      </c>
      <c r="H466" s="40" t="str">
        <f>IF(OR(' Base Geral '!J466="D - RETURN WITHOUT CONSUMPTION",' Base Geral '!J466="CB - CONSUMED BILLABLE")," SOLICITAÇÃO DE COLETA",IF(J466="X - NOT RECEIVED","CONFIRMAR NÃO RECEBIMENTO DO CSE",IF(OR(' Base Geral '!J466="SEM DESTINAÇÃO",' Base Geral '!J466="V - LEFT ON NOTIFICATION")," DESTINAÇÃO/SOLICITAÇÃO DE COLETA",0)))</f>
        <v xml:space="preserve"> DESTINAÇÃO/SOLICITAÇÃO DE COLETA</v>
      </c>
      <c r="I466" s="49"/>
      <c r="J466" s="2" t="s">
        <v>56</v>
      </c>
      <c r="K466" s="2"/>
      <c r="L466" s="2" t="s">
        <v>6</v>
      </c>
      <c r="M466" s="2"/>
      <c r="N466" s="2" t="s">
        <v>4</v>
      </c>
      <c r="O466" s="2" t="s">
        <v>675</v>
      </c>
      <c r="P466" s="2" t="s">
        <v>640</v>
      </c>
      <c r="Q466" s="2">
        <v>10523563</v>
      </c>
      <c r="R466" s="15">
        <f>VLOOKUP(Tabela1[[#This Row],[Material]],'R$_ Ferramentas'!A:B,2,0)</f>
        <v>2931.63</v>
      </c>
      <c r="S466" s="50" t="s">
        <v>50</v>
      </c>
      <c r="T466" s="50" t="s">
        <v>50</v>
      </c>
      <c r="U466" s="2" t="s">
        <v>544</v>
      </c>
      <c r="V466" s="2">
        <v>200361</v>
      </c>
      <c r="W466" s="49">
        <v>44068</v>
      </c>
      <c r="X466" s="40">
        <f>Tabela1[[#Headers],[01/09/2020]]-Tabela1[[#This Row],[Data NF Cliente]]</f>
        <v>7</v>
      </c>
      <c r="Y466" s="12" t="str">
        <f>_xlfn.IFS(X466&lt;=10,"1. 1 a 10 dias",X466&lt;=20,"2. 11 a 20 dias",X466&lt;=30,"3. 21 a 30 dias",X466&lt;=60,"4. 31 a 60 dias",X466&gt;60,"5.&gt; 60 dias")</f>
        <v>1. 1 a 10 dias</v>
      </c>
      <c r="Z466" s="2" t="s">
        <v>1072</v>
      </c>
      <c r="AA466" s="2">
        <v>0</v>
      </c>
      <c r="AB466" s="49"/>
    </row>
    <row r="467" spans="1:28" x14ac:dyDescent="0.2">
      <c r="A467" s="42" t="s">
        <v>0</v>
      </c>
      <c r="B467" s="57" t="s">
        <v>82</v>
      </c>
      <c r="C467" s="42" t="s">
        <v>0</v>
      </c>
      <c r="D467" s="34">
        <v>466218</v>
      </c>
      <c r="E467" s="48">
        <v>508100571657</v>
      </c>
      <c r="F467" s="42" t="s">
        <v>1</v>
      </c>
      <c r="G467" s="42" t="s">
        <v>2</v>
      </c>
      <c r="H467" s="40" t="str">
        <f>IF(OR(' Base Geral '!J467="D - RETURN WITHOUT CONSUMPTION",' Base Geral '!J467="CB - CONSUMED BILLABLE")," SOLICITAÇÃO DE COLETA",IF(J467="X - NOT RECEIVED","CONFIRMAR NÃO RECEBIMENTO DO CSE",IF(OR(' Base Geral '!J467="SEM DESTINAÇÃO",' Base Geral '!J467="V - LEFT ON NOTIFICATION")," DESTINAÇÃO/SOLICITAÇÃO DE COLETA",0)))</f>
        <v xml:space="preserve"> DESTINAÇÃO/SOLICITAÇÃO DE COLETA</v>
      </c>
      <c r="I467" s="49"/>
      <c r="J467" s="2" t="s">
        <v>56</v>
      </c>
      <c r="K467" s="2" t="s">
        <v>50</v>
      </c>
      <c r="L467" s="2" t="s">
        <v>6</v>
      </c>
      <c r="M467" s="2"/>
      <c r="N467" s="2" t="s">
        <v>4</v>
      </c>
      <c r="O467" s="2" t="s">
        <v>675</v>
      </c>
      <c r="P467" s="2" t="s">
        <v>640</v>
      </c>
      <c r="Q467" s="2">
        <v>8100831</v>
      </c>
      <c r="R467" s="15">
        <f>VLOOKUP(Tabela1[[#This Row],[Material]],'R$_ Ferramentas'!A:B,2,0)</f>
        <v>53.21</v>
      </c>
      <c r="S467" s="50" t="s">
        <v>50</v>
      </c>
      <c r="T467" s="50" t="s">
        <v>50</v>
      </c>
      <c r="U467" s="2" t="s">
        <v>885</v>
      </c>
      <c r="V467" s="2">
        <v>200361</v>
      </c>
      <c r="W467" s="49">
        <v>44068</v>
      </c>
      <c r="X467" s="40">
        <f>Tabela1[[#Headers],[01/09/2020]]-Tabela1[[#This Row],[Data NF Cliente]]</f>
        <v>7</v>
      </c>
      <c r="Y467" s="12" t="str">
        <f>_xlfn.IFS(X467&lt;=10,"1. 1 a 10 dias",X467&lt;=20,"2. 11 a 20 dias",X467&lt;=30,"3. 21 a 30 dias",X467&lt;=60,"4. 31 a 60 dias",X467&gt;60,"5.&gt; 60 dias")</f>
        <v>1. 1 a 10 dias</v>
      </c>
      <c r="Z467" s="2" t="s">
        <v>53</v>
      </c>
      <c r="AA467" s="2">
        <v>0</v>
      </c>
      <c r="AB467" s="49"/>
    </row>
    <row r="468" spans="1:28" x14ac:dyDescent="0.2">
      <c r="A468" s="42" t="s">
        <v>14</v>
      </c>
      <c r="B468" s="57" t="s">
        <v>82</v>
      </c>
      <c r="C468" s="42" t="s">
        <v>14</v>
      </c>
      <c r="D468" s="34">
        <v>466327</v>
      </c>
      <c r="E468" s="48">
        <v>508100569416</v>
      </c>
      <c r="F468" s="42" t="s">
        <v>1</v>
      </c>
      <c r="G468" s="42" t="s">
        <v>2</v>
      </c>
      <c r="H468" s="40" t="str">
        <f>IF(OR(' Base Geral '!J468="D - RETURN WITHOUT CONSUMPTION",' Base Geral '!J468="CB - CONSUMED BILLABLE")," SOLICITAÇÃO DE COLETA",IF(J468="X - NOT RECEIVED","CONFIRMAR NÃO RECEBIMENTO DO CSE",IF(OR(' Base Geral '!J468="SEM DESTINAÇÃO",' Base Geral '!J468="V - LEFT ON NOTIFICATION")," DESTINAÇÃO/SOLICITAÇÃO DE COLETA",0)))</f>
        <v xml:space="preserve"> DESTINAÇÃO/SOLICITAÇÃO DE COLETA</v>
      </c>
      <c r="I468" s="49"/>
      <c r="J468" s="2" t="s">
        <v>56</v>
      </c>
      <c r="K468" s="2" t="s">
        <v>50</v>
      </c>
      <c r="L468" s="2" t="s">
        <v>6</v>
      </c>
      <c r="M468" s="2"/>
      <c r="N468" s="2" t="s">
        <v>4</v>
      </c>
      <c r="O468" s="2" t="s">
        <v>678</v>
      </c>
      <c r="P468" s="2" t="s">
        <v>107</v>
      </c>
      <c r="Q468" s="2">
        <v>10591606</v>
      </c>
      <c r="R468" s="15">
        <f>VLOOKUP(Tabela1[[#This Row],[Material]],'R$_ Ferramentas'!A:B,2,0)</f>
        <v>2932.8</v>
      </c>
      <c r="S468" s="50" t="s">
        <v>50</v>
      </c>
      <c r="T468" s="50" t="s">
        <v>50</v>
      </c>
      <c r="U468" s="2" t="s">
        <v>886</v>
      </c>
      <c r="V468" s="2">
        <v>200422</v>
      </c>
      <c r="W468" s="49">
        <v>44068</v>
      </c>
      <c r="X468" s="40">
        <f>Tabela1[[#Headers],[01/09/2020]]-Tabela1[[#This Row],[Data NF Cliente]]</f>
        <v>7</v>
      </c>
      <c r="Y468" s="12" t="str">
        <f>_xlfn.IFS(X468&lt;=10,"1. 1 a 10 dias",X468&lt;=20,"2. 11 a 20 dias",X468&lt;=30,"3. 21 a 30 dias",X468&lt;=60,"4. 31 a 60 dias",X468&gt;60,"5.&gt; 60 dias")</f>
        <v>1. 1 a 10 dias</v>
      </c>
      <c r="Z468" s="2" t="s">
        <v>53</v>
      </c>
      <c r="AA468" s="2">
        <v>0</v>
      </c>
      <c r="AB468" s="49"/>
    </row>
    <row r="469" spans="1:28" x14ac:dyDescent="0.2">
      <c r="A469" s="42" t="s">
        <v>7</v>
      </c>
      <c r="B469" s="57" t="s">
        <v>82</v>
      </c>
      <c r="C469" s="42" t="s">
        <v>7</v>
      </c>
      <c r="D469" s="34">
        <v>466440</v>
      </c>
      <c r="E469" s="48">
        <v>508100569769</v>
      </c>
      <c r="F469" s="42" t="s">
        <v>1</v>
      </c>
      <c r="G469" s="42" t="s">
        <v>2</v>
      </c>
      <c r="H469" s="40" t="str">
        <f>IF(OR(' Base Geral '!J469="D - RETURN WITHOUT CONSUMPTION",' Base Geral '!J469="CB - CONSUMED BILLABLE")," SOLICITAÇÃO DE COLETA",IF(J469="X - NOT RECEIVED","CONFIRMAR NÃO RECEBIMENTO DO CSE",IF(OR(' Base Geral '!J469="SEM DESTINAÇÃO",' Base Geral '!J469="V - LEFT ON NOTIFICATION")," DESTINAÇÃO/SOLICITAÇÃO DE COLETA",0)))</f>
        <v xml:space="preserve"> DESTINAÇÃO/SOLICITAÇÃO DE COLETA</v>
      </c>
      <c r="I469" s="49"/>
      <c r="J469" s="2" t="s">
        <v>56</v>
      </c>
      <c r="K469" s="2" t="s">
        <v>50</v>
      </c>
      <c r="L469" s="2" t="s">
        <v>6</v>
      </c>
      <c r="M469" s="2"/>
      <c r="N469" s="2" t="s">
        <v>4</v>
      </c>
      <c r="O469" s="2" t="s">
        <v>189</v>
      </c>
      <c r="P469" s="2" t="s">
        <v>185</v>
      </c>
      <c r="Q469" s="2">
        <v>10162084</v>
      </c>
      <c r="R469" s="15">
        <f>VLOOKUP(Tabela1[[#This Row],[Material]],'R$_ Ferramentas'!A:B,2,0)</f>
        <v>138.24</v>
      </c>
      <c r="S469" s="50" t="s">
        <v>50</v>
      </c>
      <c r="T469" s="50" t="s">
        <v>50</v>
      </c>
      <c r="U469" s="2" t="s">
        <v>889</v>
      </c>
      <c r="V469" s="2">
        <v>200380</v>
      </c>
      <c r="W469" s="49">
        <v>44068</v>
      </c>
      <c r="X469" s="40">
        <f>Tabela1[[#Headers],[01/09/2020]]-Tabela1[[#This Row],[Data NF Cliente]]</f>
        <v>7</v>
      </c>
      <c r="Y469" s="12" t="str">
        <f>_xlfn.IFS(X469&lt;=10,"1. 1 a 10 dias",X469&lt;=20,"2. 11 a 20 dias",X469&lt;=30,"3. 21 a 30 dias",X469&lt;=60,"4. 31 a 60 dias",X469&gt;60,"5.&gt; 60 dias")</f>
        <v>1. 1 a 10 dias</v>
      </c>
      <c r="Z469" s="2" t="s">
        <v>53</v>
      </c>
      <c r="AA469" s="2">
        <v>0</v>
      </c>
      <c r="AB469" s="49"/>
    </row>
    <row r="470" spans="1:28" x14ac:dyDescent="0.2">
      <c r="A470" s="42" t="s">
        <v>7</v>
      </c>
      <c r="B470" s="57" t="s">
        <v>82</v>
      </c>
      <c r="C470" s="42" t="s">
        <v>7</v>
      </c>
      <c r="D470" s="34">
        <v>466441</v>
      </c>
      <c r="E470" s="48">
        <v>508100569769</v>
      </c>
      <c r="F470" s="42" t="s">
        <v>8</v>
      </c>
      <c r="G470" s="42" t="s">
        <v>9</v>
      </c>
      <c r="H470" s="40" t="str">
        <f>IF(OR(' Base Geral '!J470="D - RETURN WITHOUT CONSUMPTION",' Base Geral '!J470="CB - CONSUMED BILLABLE")," SOLICITAÇÃO DE COLETA",IF(J470="X - NOT RECEIVED","CONFIRMAR NÃO RECEBIMENTO DO CSE",IF(OR(' Base Geral '!J470="SEM DESTINAÇÃO",' Base Geral '!J470="V - LEFT ON NOTIFICATION")," DESTINAÇÃO/SOLICITAÇÃO DE COLETA",0)))</f>
        <v xml:space="preserve"> DESTINAÇÃO/SOLICITAÇÃO DE COLETA</v>
      </c>
      <c r="I470" s="49"/>
      <c r="J470" s="2" t="s">
        <v>56</v>
      </c>
      <c r="K470" s="2" t="s">
        <v>50</v>
      </c>
      <c r="L470" s="2" t="s">
        <v>6</v>
      </c>
      <c r="M470" s="2"/>
      <c r="N470" s="2"/>
      <c r="O470" s="2" t="s">
        <v>189</v>
      </c>
      <c r="P470" s="2" t="s">
        <v>185</v>
      </c>
      <c r="Q470" s="2">
        <v>10161717</v>
      </c>
      <c r="R470" s="15">
        <f>VLOOKUP(Tabela1[[#This Row],[Material]],'R$_ Ferramentas'!A:B,2,0)</f>
        <v>123.12</v>
      </c>
      <c r="S470" s="50" t="s">
        <v>50</v>
      </c>
      <c r="T470" s="50" t="s">
        <v>50</v>
      </c>
      <c r="U470" s="2" t="s">
        <v>855</v>
      </c>
      <c r="V470" s="2">
        <v>94654</v>
      </c>
      <c r="W470" s="49">
        <v>44068</v>
      </c>
      <c r="X470" s="40">
        <f>Tabela1[[#Headers],[01/09/2020]]-Tabela1[[#This Row],[Data NF Cliente]]</f>
        <v>7</v>
      </c>
      <c r="Y470" s="12" t="str">
        <f>_xlfn.IFS(X470&lt;=10,"1. 1 a 10 dias",X470&lt;=20,"2. 11 a 20 dias",X470&lt;=30,"3. 21 a 30 dias",X470&lt;=60,"4. 31 a 60 dias",X470&gt;60,"5.&gt; 60 dias")</f>
        <v>1. 1 a 10 dias</v>
      </c>
      <c r="Z470" s="2" t="s">
        <v>5</v>
      </c>
      <c r="AA470" s="2">
        <v>0</v>
      </c>
      <c r="AB470" s="49"/>
    </row>
    <row r="471" spans="1:28" x14ac:dyDescent="0.2">
      <c r="A471" s="42" t="s">
        <v>7</v>
      </c>
      <c r="B471" s="57" t="s">
        <v>82</v>
      </c>
      <c r="C471" s="42" t="s">
        <v>7</v>
      </c>
      <c r="D471" s="34">
        <v>466567</v>
      </c>
      <c r="E471" s="48">
        <v>508100550032</v>
      </c>
      <c r="F471" s="42" t="s">
        <v>1</v>
      </c>
      <c r="G471" s="42" t="s">
        <v>2</v>
      </c>
      <c r="H471" s="40" t="str">
        <f>IF(OR(' Base Geral '!J471="D - RETURN WITHOUT CONSUMPTION",' Base Geral '!J471="CB - CONSUMED BILLABLE")," SOLICITAÇÃO DE COLETA",IF(J471="X - NOT RECEIVED","CONFIRMAR NÃO RECEBIMENTO DO CSE",IF(OR(' Base Geral '!J471="SEM DESTINAÇÃO",' Base Geral '!J471="V - LEFT ON NOTIFICATION")," DESTINAÇÃO/SOLICITAÇÃO DE COLETA",0)))</f>
        <v xml:space="preserve"> DESTINAÇÃO/SOLICITAÇÃO DE COLETA</v>
      </c>
      <c r="I471" s="49"/>
      <c r="J471" s="2" t="s">
        <v>56</v>
      </c>
      <c r="K471" s="2" t="s">
        <v>10</v>
      </c>
      <c r="L471" s="2" t="s">
        <v>3</v>
      </c>
      <c r="M471" s="2"/>
      <c r="N471" s="2" t="s">
        <v>4</v>
      </c>
      <c r="O471" s="2" t="s">
        <v>476</v>
      </c>
      <c r="P471" s="2" t="s">
        <v>279</v>
      </c>
      <c r="Q471" s="2">
        <v>10142189</v>
      </c>
      <c r="R471" s="15">
        <f>VLOOKUP(Tabela1[[#This Row],[Material]],'R$_ Ferramentas'!A:B,2,0)</f>
        <v>5444.41</v>
      </c>
      <c r="S471" s="50" t="s">
        <v>50</v>
      </c>
      <c r="T471" s="50" t="s">
        <v>85</v>
      </c>
      <c r="U471" s="2" t="s">
        <v>895</v>
      </c>
      <c r="V471" s="2">
        <v>200346</v>
      </c>
      <c r="W471" s="49">
        <v>44068</v>
      </c>
      <c r="X471" s="40">
        <f>Tabela1[[#Headers],[01/09/2020]]-Tabela1[[#This Row],[Data NF Cliente]]</f>
        <v>7</v>
      </c>
      <c r="Y471" s="12" t="str">
        <f>_xlfn.IFS(X471&lt;=10,"1. 1 a 10 dias",X471&lt;=20,"2. 11 a 20 dias",X471&lt;=30,"3. 21 a 30 dias",X471&lt;=60,"4. 31 a 60 dias",X471&gt;60,"5.&gt; 60 dias")</f>
        <v>1. 1 a 10 dias</v>
      </c>
      <c r="Z471" s="2" t="s">
        <v>1075</v>
      </c>
      <c r="AA471" s="2">
        <v>0</v>
      </c>
      <c r="AB471" s="49"/>
    </row>
    <row r="472" spans="1:28" x14ac:dyDescent="0.2">
      <c r="A472" s="42" t="s">
        <v>14</v>
      </c>
      <c r="B472" s="57" t="s">
        <v>82</v>
      </c>
      <c r="C472" s="42" t="s">
        <v>14</v>
      </c>
      <c r="D472" s="34">
        <v>466753</v>
      </c>
      <c r="E472" s="48">
        <v>508100572202</v>
      </c>
      <c r="F472" s="42" t="s">
        <v>8</v>
      </c>
      <c r="G472" s="42" t="s">
        <v>9</v>
      </c>
      <c r="H472" s="40" t="str">
        <f>IF(OR(' Base Geral '!J472="D - RETURN WITHOUT CONSUMPTION",' Base Geral '!J472="CB - CONSUMED BILLABLE")," SOLICITAÇÃO DE COLETA",IF(J472="X - NOT RECEIVED","CONFIRMAR NÃO RECEBIMENTO DO CSE",IF(OR(' Base Geral '!J472="SEM DESTINAÇÃO",' Base Geral '!J472="V - LEFT ON NOTIFICATION")," DESTINAÇÃO/SOLICITAÇÃO DE COLETA",0)))</f>
        <v xml:space="preserve"> DESTINAÇÃO/SOLICITAÇÃO DE COLETA</v>
      </c>
      <c r="I472" s="49"/>
      <c r="J472" s="2" t="s">
        <v>56</v>
      </c>
      <c r="K472" s="2" t="s">
        <v>50</v>
      </c>
      <c r="L472" s="2" t="s">
        <v>6</v>
      </c>
      <c r="M472" s="2"/>
      <c r="N472" s="2" t="s">
        <v>4</v>
      </c>
      <c r="O472" s="2" t="s">
        <v>680</v>
      </c>
      <c r="P472" s="2" t="s">
        <v>224</v>
      </c>
      <c r="Q472" s="2">
        <v>3815409</v>
      </c>
      <c r="R472" s="15">
        <f>VLOOKUP(Tabela1[[#This Row],[Material]],'R$_ Ferramentas'!A:B,2,0)</f>
        <v>600.53</v>
      </c>
      <c r="S472" s="50" t="s">
        <v>50</v>
      </c>
      <c r="T472" s="50" t="s">
        <v>50</v>
      </c>
      <c r="U472" s="2" t="s">
        <v>545</v>
      </c>
      <c r="V472" s="2">
        <v>94649</v>
      </c>
      <c r="W472" s="49">
        <v>44068</v>
      </c>
      <c r="X472" s="40">
        <f>Tabela1[[#Headers],[01/09/2020]]-Tabela1[[#This Row],[Data NF Cliente]]</f>
        <v>7</v>
      </c>
      <c r="Y472" s="12" t="str">
        <f>_xlfn.IFS(X472&lt;=10,"1. 1 a 10 dias",X472&lt;=20,"2. 11 a 20 dias",X472&lt;=30,"3. 21 a 30 dias",X472&lt;=60,"4. 31 a 60 dias",X472&gt;60,"5.&gt; 60 dias")</f>
        <v>1. 1 a 10 dias</v>
      </c>
      <c r="Z472" s="2" t="s">
        <v>5</v>
      </c>
      <c r="AA472" s="2">
        <v>0</v>
      </c>
      <c r="AB472" s="49"/>
    </row>
    <row r="473" spans="1:28" x14ac:dyDescent="0.2">
      <c r="A473" s="42" t="s">
        <v>14</v>
      </c>
      <c r="B473" s="57" t="s">
        <v>82</v>
      </c>
      <c r="C473" s="42" t="s">
        <v>14</v>
      </c>
      <c r="D473" s="34">
        <v>466754</v>
      </c>
      <c r="E473" s="48">
        <v>508100572202</v>
      </c>
      <c r="F473" s="42" t="s">
        <v>1</v>
      </c>
      <c r="G473" s="42" t="s">
        <v>2</v>
      </c>
      <c r="H473" s="40" t="str">
        <f>IF(OR(' Base Geral '!J473="D - RETURN WITHOUT CONSUMPTION",' Base Geral '!J473="CB - CONSUMED BILLABLE")," SOLICITAÇÃO DE COLETA",IF(J473="X - NOT RECEIVED","CONFIRMAR NÃO RECEBIMENTO DO CSE",IF(OR(' Base Geral '!J473="SEM DESTINAÇÃO",' Base Geral '!J473="V - LEFT ON NOTIFICATION")," DESTINAÇÃO/SOLICITAÇÃO DE COLETA",0)))</f>
        <v xml:space="preserve"> DESTINAÇÃO/SOLICITAÇÃO DE COLETA</v>
      </c>
      <c r="I473" s="49"/>
      <c r="J473" s="2" t="s">
        <v>56</v>
      </c>
      <c r="K473" s="2"/>
      <c r="L473" s="2" t="s">
        <v>6</v>
      </c>
      <c r="M473" s="2"/>
      <c r="N473" s="2" t="s">
        <v>4</v>
      </c>
      <c r="O473" s="2" t="s">
        <v>680</v>
      </c>
      <c r="P473" s="2" t="s">
        <v>224</v>
      </c>
      <c r="Q473" s="2">
        <v>3818254</v>
      </c>
      <c r="R473" s="15">
        <f>VLOOKUP(Tabela1[[#This Row],[Material]],'R$_ Ferramentas'!A:B,2,0)</f>
        <v>3064.16</v>
      </c>
      <c r="S473" s="50" t="s">
        <v>50</v>
      </c>
      <c r="T473" s="50" t="s">
        <v>50</v>
      </c>
      <c r="U473" s="2" t="s">
        <v>856</v>
      </c>
      <c r="V473" s="2">
        <v>200358</v>
      </c>
      <c r="W473" s="49">
        <v>44068</v>
      </c>
      <c r="X473" s="40">
        <f>Tabela1[[#Headers],[01/09/2020]]-Tabela1[[#This Row],[Data NF Cliente]]</f>
        <v>7</v>
      </c>
      <c r="Y473" s="12" t="str">
        <f>_xlfn.IFS(X473&lt;=10,"1. 1 a 10 dias",X473&lt;=20,"2. 11 a 20 dias",X473&lt;=30,"3. 21 a 30 dias",X473&lt;=60,"4. 31 a 60 dias",X473&gt;60,"5.&gt; 60 dias")</f>
        <v>1. 1 a 10 dias</v>
      </c>
      <c r="Z473" s="2" t="s">
        <v>53</v>
      </c>
      <c r="AA473" s="2">
        <v>0</v>
      </c>
      <c r="AB473" s="49"/>
    </row>
    <row r="474" spans="1:28" x14ac:dyDescent="0.2">
      <c r="A474" s="42" t="s">
        <v>14</v>
      </c>
      <c r="B474" s="57" t="s">
        <v>82</v>
      </c>
      <c r="C474" s="42" t="s">
        <v>14</v>
      </c>
      <c r="D474" s="34">
        <v>466755</v>
      </c>
      <c r="E474" s="48">
        <v>508100572202</v>
      </c>
      <c r="F474" s="42" t="s">
        <v>1</v>
      </c>
      <c r="G474" s="42" t="s">
        <v>2</v>
      </c>
      <c r="H474" s="40" t="str">
        <f>IF(OR(' Base Geral '!J474="D - RETURN WITHOUT CONSUMPTION",' Base Geral '!J474="CB - CONSUMED BILLABLE")," SOLICITAÇÃO DE COLETA",IF(J474="X - NOT RECEIVED","CONFIRMAR NÃO RECEBIMENTO DO CSE",IF(OR(' Base Geral '!J474="SEM DESTINAÇÃO",' Base Geral '!J474="V - LEFT ON NOTIFICATION")," DESTINAÇÃO/SOLICITAÇÃO DE COLETA",0)))</f>
        <v xml:space="preserve"> DESTINAÇÃO/SOLICITAÇÃO DE COLETA</v>
      </c>
      <c r="I474" s="49"/>
      <c r="J474" s="2" t="s">
        <v>56</v>
      </c>
      <c r="K474" s="2"/>
      <c r="L474" s="2" t="s">
        <v>6</v>
      </c>
      <c r="M474" s="2"/>
      <c r="N474" s="2" t="s">
        <v>4</v>
      </c>
      <c r="O474" s="2" t="s">
        <v>680</v>
      </c>
      <c r="P474" s="2" t="s">
        <v>224</v>
      </c>
      <c r="Q474" s="2">
        <v>3804692</v>
      </c>
      <c r="R474" s="15">
        <f>VLOOKUP(Tabela1[[#This Row],[Material]],'R$_ Ferramentas'!A:B,2,0)</f>
        <v>5478.46</v>
      </c>
      <c r="S474" s="50" t="s">
        <v>50</v>
      </c>
      <c r="T474" s="50" t="s">
        <v>50</v>
      </c>
      <c r="U474" s="2" t="s">
        <v>362</v>
      </c>
      <c r="V474" s="2">
        <v>200358</v>
      </c>
      <c r="W474" s="49">
        <v>44068</v>
      </c>
      <c r="X474" s="40">
        <f>Tabela1[[#Headers],[01/09/2020]]-Tabela1[[#This Row],[Data NF Cliente]]</f>
        <v>7</v>
      </c>
      <c r="Y474" s="12" t="str">
        <f>_xlfn.IFS(X474&lt;=10,"1. 1 a 10 dias",X474&lt;=20,"2. 11 a 20 dias",X474&lt;=30,"3. 21 a 30 dias",X474&lt;=60,"4. 31 a 60 dias",X474&gt;60,"5.&gt; 60 dias")</f>
        <v>1. 1 a 10 dias</v>
      </c>
      <c r="Z474" s="2" t="s">
        <v>53</v>
      </c>
      <c r="AA474" s="2">
        <v>0</v>
      </c>
      <c r="AB474" s="49"/>
    </row>
    <row r="475" spans="1:28" x14ac:dyDescent="0.2">
      <c r="A475" s="42" t="s">
        <v>14</v>
      </c>
      <c r="B475" s="57" t="s">
        <v>82</v>
      </c>
      <c r="C475" s="42" t="s">
        <v>14</v>
      </c>
      <c r="D475" s="34">
        <v>466756</v>
      </c>
      <c r="E475" s="48">
        <v>508100572202</v>
      </c>
      <c r="F475" s="42" t="s">
        <v>1</v>
      </c>
      <c r="G475" s="42" t="s">
        <v>2</v>
      </c>
      <c r="H475" s="40" t="str">
        <f>IF(OR(' Base Geral '!J475="D - RETURN WITHOUT CONSUMPTION",' Base Geral '!J475="CB - CONSUMED BILLABLE")," SOLICITAÇÃO DE COLETA",IF(J475="X - NOT RECEIVED","CONFIRMAR NÃO RECEBIMENTO DO CSE",IF(OR(' Base Geral '!J475="SEM DESTINAÇÃO",' Base Geral '!J475="V - LEFT ON NOTIFICATION")," DESTINAÇÃO/SOLICITAÇÃO DE COLETA",0)))</f>
        <v xml:space="preserve"> DESTINAÇÃO/SOLICITAÇÃO DE COLETA</v>
      </c>
      <c r="I475" s="49"/>
      <c r="J475" s="2" t="s">
        <v>56</v>
      </c>
      <c r="K475" s="2" t="s">
        <v>50</v>
      </c>
      <c r="L475" s="2" t="s">
        <v>6</v>
      </c>
      <c r="M475" s="2"/>
      <c r="N475" s="2" t="s">
        <v>4</v>
      </c>
      <c r="O475" s="2" t="s">
        <v>680</v>
      </c>
      <c r="P475" s="2" t="s">
        <v>224</v>
      </c>
      <c r="Q475" s="2">
        <v>3068384</v>
      </c>
      <c r="R475" s="15">
        <f>VLOOKUP(Tabela1[[#This Row],[Material]],'R$_ Ferramentas'!A:B,2,0)</f>
        <v>46.96</v>
      </c>
      <c r="S475" s="50" t="s">
        <v>50</v>
      </c>
      <c r="T475" s="50" t="s">
        <v>50</v>
      </c>
      <c r="U475" s="2" t="s">
        <v>584</v>
      </c>
      <c r="V475" s="2">
        <v>200358</v>
      </c>
      <c r="W475" s="49">
        <v>44068</v>
      </c>
      <c r="X475" s="40">
        <f>Tabela1[[#Headers],[01/09/2020]]-Tabela1[[#This Row],[Data NF Cliente]]</f>
        <v>7</v>
      </c>
      <c r="Y475" s="12" t="str">
        <f>_xlfn.IFS(X475&lt;=10,"1. 1 a 10 dias",X475&lt;=20,"2. 11 a 20 dias",X475&lt;=30,"3. 21 a 30 dias",X475&lt;=60,"4. 31 a 60 dias",X475&gt;60,"5.&gt; 60 dias")</f>
        <v>1. 1 a 10 dias</v>
      </c>
      <c r="Z475" s="2" t="s">
        <v>53</v>
      </c>
      <c r="AA475" s="2">
        <v>0</v>
      </c>
      <c r="AB475" s="49"/>
    </row>
    <row r="476" spans="1:28" x14ac:dyDescent="0.2">
      <c r="A476" s="42" t="s">
        <v>11</v>
      </c>
      <c r="B476" s="57" t="s">
        <v>81</v>
      </c>
      <c r="C476" s="42" t="s">
        <v>11</v>
      </c>
      <c r="D476" s="34">
        <v>466835</v>
      </c>
      <c r="E476" s="48">
        <v>508100569490</v>
      </c>
      <c r="F476" s="42" t="s">
        <v>8</v>
      </c>
      <c r="G476" s="42" t="s">
        <v>22</v>
      </c>
      <c r="H476" s="40" t="str">
        <f>IF(OR(' Base Geral '!J476="D - RETURN WITHOUT CONSUMPTION",' Base Geral '!J476="CB - CONSUMED BILLABLE")," SOLICITAÇÃO DE COLETA",IF(J476="X - NOT RECEIVED","CONFIRMAR NÃO RECEBIMENTO DO CSE",IF(OR(' Base Geral '!J476="SEM DESTINAÇÃO",' Base Geral '!J476="V - LEFT ON NOTIFICATION")," DESTINAÇÃO/SOLICITAÇÃO DE COLETA",0)))</f>
        <v xml:space="preserve"> DESTINAÇÃO/SOLICITAÇÃO DE COLETA</v>
      </c>
      <c r="I476" s="49">
        <v>44067</v>
      </c>
      <c r="J476" s="2" t="s">
        <v>55</v>
      </c>
      <c r="K476" s="2" t="s">
        <v>10</v>
      </c>
      <c r="L476" s="2" t="s">
        <v>6</v>
      </c>
      <c r="M476" s="2"/>
      <c r="N476" s="2"/>
      <c r="O476" s="2" t="s">
        <v>280</v>
      </c>
      <c r="P476" s="2" t="s">
        <v>156</v>
      </c>
      <c r="Q476" s="2">
        <v>10484387</v>
      </c>
      <c r="R476" s="15">
        <f>VLOOKUP(Tabela1[[#This Row],[Material]],'R$_ Ferramentas'!A:B,2,0)</f>
        <v>126.06</v>
      </c>
      <c r="S476" s="50" t="s">
        <v>50</v>
      </c>
      <c r="T476" s="50" t="s">
        <v>85</v>
      </c>
      <c r="U476" s="2" t="s">
        <v>906</v>
      </c>
      <c r="V476" s="2">
        <v>94671</v>
      </c>
      <c r="W476" s="49">
        <v>44068</v>
      </c>
      <c r="X476" s="40">
        <f>Tabela1[[#Headers],[01/09/2020]]-Tabela1[[#This Row],[Data NF Cliente]]</f>
        <v>7</v>
      </c>
      <c r="Y476" s="12" t="str">
        <f>_xlfn.IFS(X476&lt;=10,"1. 1 a 10 dias",X476&lt;=20,"2. 11 a 20 dias",X476&lt;=30,"3. 21 a 30 dias",X476&lt;=60,"4. 31 a 60 dias",X476&gt;60,"5.&gt; 60 dias")</f>
        <v>1. 1 a 10 dias</v>
      </c>
      <c r="Z476" s="2" t="s">
        <v>5</v>
      </c>
      <c r="AA476" s="2">
        <v>0</v>
      </c>
      <c r="AB476" s="49"/>
    </row>
    <row r="477" spans="1:28" x14ac:dyDescent="0.2">
      <c r="A477" s="42" t="s">
        <v>7</v>
      </c>
      <c r="B477" s="57" t="s">
        <v>82</v>
      </c>
      <c r="C477" s="42" t="s">
        <v>7</v>
      </c>
      <c r="D477" s="34">
        <v>466869</v>
      </c>
      <c r="E477" s="48">
        <v>508100562473</v>
      </c>
      <c r="F477" s="42" t="s">
        <v>1</v>
      </c>
      <c r="G477" s="42" t="s">
        <v>2</v>
      </c>
      <c r="H477" s="40" t="str">
        <f>IF(OR(' Base Geral '!J477="D - RETURN WITHOUT CONSUMPTION",' Base Geral '!J477="CB - CONSUMED BILLABLE")," SOLICITAÇÃO DE COLETA",IF(J477="X - NOT RECEIVED","CONFIRMAR NÃO RECEBIMENTO DO CSE",IF(OR(' Base Geral '!J477="SEM DESTINAÇÃO",' Base Geral '!J477="V - LEFT ON NOTIFICATION")," DESTINAÇÃO/SOLICITAÇÃO DE COLETA",0)))</f>
        <v xml:space="preserve"> DESTINAÇÃO/SOLICITAÇÃO DE COLETA</v>
      </c>
      <c r="I477" s="49"/>
      <c r="J477" s="2" t="s">
        <v>56</v>
      </c>
      <c r="K477" s="2"/>
      <c r="L477" s="2" t="s">
        <v>6</v>
      </c>
      <c r="M477" s="2"/>
      <c r="N477" s="2" t="s">
        <v>4</v>
      </c>
      <c r="O477" s="2" t="s">
        <v>330</v>
      </c>
      <c r="P477" s="2" t="s">
        <v>233</v>
      </c>
      <c r="Q477" s="2">
        <v>7581924</v>
      </c>
      <c r="R477" s="15">
        <f>VLOOKUP(Tabela1[[#This Row],[Material]],'R$_ Ferramentas'!A:B,2,0)</f>
        <v>14156.53</v>
      </c>
      <c r="S477" s="50" t="s">
        <v>50</v>
      </c>
      <c r="T477" s="50" t="s">
        <v>50</v>
      </c>
      <c r="U477" s="2" t="s">
        <v>531</v>
      </c>
      <c r="V477" s="2">
        <v>200357</v>
      </c>
      <c r="W477" s="49">
        <v>44068</v>
      </c>
      <c r="X477" s="40">
        <f>Tabela1[[#Headers],[01/09/2020]]-Tabela1[[#This Row],[Data NF Cliente]]</f>
        <v>7</v>
      </c>
      <c r="Y477" s="12" t="str">
        <f>_xlfn.IFS(X477&lt;=10,"1. 1 a 10 dias",X477&lt;=20,"2. 11 a 20 dias",X477&lt;=30,"3. 21 a 30 dias",X477&lt;=60,"4. 31 a 60 dias",X477&gt;60,"5.&gt; 60 dias")</f>
        <v>1. 1 a 10 dias</v>
      </c>
      <c r="Z477" s="2" t="s">
        <v>1078</v>
      </c>
      <c r="AA477" s="2">
        <v>0</v>
      </c>
      <c r="AB477" s="49"/>
    </row>
    <row r="478" spans="1:28" x14ac:dyDescent="0.2">
      <c r="A478" s="42" t="s">
        <v>7</v>
      </c>
      <c r="B478" s="57" t="s">
        <v>82</v>
      </c>
      <c r="C478" s="42" t="s">
        <v>7</v>
      </c>
      <c r="D478" s="34">
        <v>466870</v>
      </c>
      <c r="E478" s="48">
        <v>508100562473</v>
      </c>
      <c r="F478" s="42" t="s">
        <v>1</v>
      </c>
      <c r="G478" s="42" t="s">
        <v>2</v>
      </c>
      <c r="H478" s="40" t="str">
        <f>IF(OR(' Base Geral '!J478="D - RETURN WITHOUT CONSUMPTION",' Base Geral '!J478="CB - CONSUMED BILLABLE")," SOLICITAÇÃO DE COLETA",IF(J478="X - NOT RECEIVED","CONFIRMAR NÃO RECEBIMENTO DO CSE",IF(OR(' Base Geral '!J478="SEM DESTINAÇÃO",' Base Geral '!J478="V - LEFT ON NOTIFICATION")," DESTINAÇÃO/SOLICITAÇÃO DE COLETA",0)))</f>
        <v xml:space="preserve"> DESTINAÇÃO/SOLICITAÇÃO DE COLETA</v>
      </c>
      <c r="I478" s="49"/>
      <c r="J478" s="2" t="s">
        <v>56</v>
      </c>
      <c r="K478" s="2" t="s">
        <v>10</v>
      </c>
      <c r="L478" s="2" t="s">
        <v>3</v>
      </c>
      <c r="M478" s="2"/>
      <c r="N478" s="2" t="s">
        <v>4</v>
      </c>
      <c r="O478" s="2" t="s">
        <v>330</v>
      </c>
      <c r="P478" s="2" t="s">
        <v>233</v>
      </c>
      <c r="Q478" s="2">
        <v>7579555</v>
      </c>
      <c r="R478" s="15">
        <f>VLOOKUP(Tabela1[[#This Row],[Material]],'R$_ Ferramentas'!A:B,2,0)</f>
        <v>21432.84</v>
      </c>
      <c r="S478" s="50" t="s">
        <v>50</v>
      </c>
      <c r="T478" s="50" t="s">
        <v>85</v>
      </c>
      <c r="U478" s="2" t="s">
        <v>792</v>
      </c>
      <c r="V478" s="2">
        <v>200357</v>
      </c>
      <c r="W478" s="49">
        <v>44068</v>
      </c>
      <c r="X478" s="40">
        <f>Tabela1[[#Headers],[01/09/2020]]-Tabela1[[#This Row],[Data NF Cliente]]</f>
        <v>7</v>
      </c>
      <c r="Y478" s="12" t="str">
        <f>_xlfn.IFS(X478&lt;=10,"1. 1 a 10 dias",X478&lt;=20,"2. 11 a 20 dias",X478&lt;=30,"3. 21 a 30 dias",X478&lt;=60,"4. 31 a 60 dias",X478&gt;60,"5.&gt; 60 dias")</f>
        <v>1. 1 a 10 dias</v>
      </c>
      <c r="Z478" s="2" t="s">
        <v>1079</v>
      </c>
      <c r="AA478" s="2">
        <v>0</v>
      </c>
      <c r="AB478" s="49"/>
    </row>
    <row r="479" spans="1:28" x14ac:dyDescent="0.2">
      <c r="A479" s="42" t="s">
        <v>14</v>
      </c>
      <c r="B479" s="57" t="s">
        <v>81</v>
      </c>
      <c r="C479" s="42" t="s">
        <v>14</v>
      </c>
      <c r="D479" s="34">
        <v>467169</v>
      </c>
      <c r="E479" s="48">
        <v>508100572750</v>
      </c>
      <c r="F479" s="42" t="s">
        <v>1</v>
      </c>
      <c r="G479" s="42" t="s">
        <v>2</v>
      </c>
      <c r="H479" s="40" t="str">
        <f>IF(OR(' Base Geral '!J479="D - RETURN WITHOUT CONSUMPTION",' Base Geral '!J479="CB - CONSUMED BILLABLE")," SOLICITAÇÃO DE COLETA",IF(J479="X - NOT RECEIVED","CONFIRMAR NÃO RECEBIMENTO DO CSE",IF(OR(' Base Geral '!J479="SEM DESTINAÇÃO",' Base Geral '!J479="V - LEFT ON NOTIFICATION")," DESTINAÇÃO/SOLICITAÇÃO DE COLETA",0)))</f>
        <v xml:space="preserve"> DESTINAÇÃO/SOLICITAÇÃO DE COLETA</v>
      </c>
      <c r="I479" s="49"/>
      <c r="J479" s="2" t="s">
        <v>56</v>
      </c>
      <c r="K479" s="2" t="s">
        <v>50</v>
      </c>
      <c r="L479" s="2" t="s">
        <v>6</v>
      </c>
      <c r="M479" s="2"/>
      <c r="N479" s="2" t="s">
        <v>4</v>
      </c>
      <c r="O479" s="2" t="s">
        <v>21</v>
      </c>
      <c r="P479" s="2" t="s">
        <v>684</v>
      </c>
      <c r="Q479" s="2">
        <v>10455793</v>
      </c>
      <c r="R479" s="15">
        <f>VLOOKUP(Tabela1[[#This Row],[Material]],'R$_ Ferramentas'!A:B,2,0)</f>
        <v>188.49</v>
      </c>
      <c r="S479" s="50" t="s">
        <v>50</v>
      </c>
      <c r="T479" s="50" t="s">
        <v>50</v>
      </c>
      <c r="U479" s="2" t="s">
        <v>206</v>
      </c>
      <c r="V479" s="2">
        <v>200429</v>
      </c>
      <c r="W479" s="49">
        <v>44068</v>
      </c>
      <c r="X479" s="40">
        <f>Tabela1[[#Headers],[01/09/2020]]-Tabela1[[#This Row],[Data NF Cliente]]</f>
        <v>7</v>
      </c>
      <c r="Y479" s="12" t="str">
        <f>_xlfn.IFS(X479&lt;=10,"1. 1 a 10 dias",X479&lt;=20,"2. 11 a 20 dias",X479&lt;=30,"3. 21 a 30 dias",X479&lt;=60,"4. 31 a 60 dias",X479&gt;60,"5.&gt; 60 dias")</f>
        <v>1. 1 a 10 dias</v>
      </c>
      <c r="Z479" s="2" t="s">
        <v>53</v>
      </c>
      <c r="AA479" s="2">
        <v>0</v>
      </c>
      <c r="AB479" s="49"/>
    </row>
    <row r="480" spans="1:28" x14ac:dyDescent="0.2">
      <c r="A480" s="42" t="s">
        <v>11</v>
      </c>
      <c r="B480" s="57" t="s">
        <v>81</v>
      </c>
      <c r="C480" s="42" t="s">
        <v>11</v>
      </c>
      <c r="D480" s="34">
        <v>467204</v>
      </c>
      <c r="E480" s="48">
        <v>508100572710</v>
      </c>
      <c r="F480" s="42" t="s">
        <v>1</v>
      </c>
      <c r="G480" s="42" t="s">
        <v>2</v>
      </c>
      <c r="H480" s="40" t="str">
        <f>IF(OR(' Base Geral '!J480="D - RETURN WITHOUT CONSUMPTION",' Base Geral '!J480="CB - CONSUMED BILLABLE")," SOLICITAÇÃO DE COLETA",IF(J480="X - NOT RECEIVED","CONFIRMAR NÃO RECEBIMENTO DO CSE",IF(OR(' Base Geral '!J480="SEM DESTINAÇÃO",' Base Geral '!J480="V - LEFT ON NOTIFICATION")," DESTINAÇÃO/SOLICITAÇÃO DE COLETA",0)))</f>
        <v xml:space="preserve"> DESTINAÇÃO/SOLICITAÇÃO DE COLETA</v>
      </c>
      <c r="I480" s="49"/>
      <c r="J480" s="2" t="s">
        <v>56</v>
      </c>
      <c r="K480" s="2" t="s">
        <v>50</v>
      </c>
      <c r="L480" s="2" t="s">
        <v>6</v>
      </c>
      <c r="M480" s="2"/>
      <c r="N480" s="2" t="s">
        <v>4</v>
      </c>
      <c r="O480" s="2" t="s">
        <v>23</v>
      </c>
      <c r="P480" s="2" t="s">
        <v>321</v>
      </c>
      <c r="Q480" s="2">
        <v>10710496</v>
      </c>
      <c r="R480" s="15">
        <f>VLOOKUP(Tabela1[[#This Row],[Material]],'R$_ Ferramentas'!A:B,2,0)</f>
        <v>1264.8699999999999</v>
      </c>
      <c r="S480" s="50" t="s">
        <v>50</v>
      </c>
      <c r="T480" s="50" t="s">
        <v>50</v>
      </c>
      <c r="U480" s="2" t="s">
        <v>917</v>
      </c>
      <c r="V480" s="2">
        <v>200353</v>
      </c>
      <c r="W480" s="49">
        <v>44068</v>
      </c>
      <c r="X480" s="40">
        <f>Tabela1[[#Headers],[01/09/2020]]-Tabela1[[#This Row],[Data NF Cliente]]</f>
        <v>7</v>
      </c>
      <c r="Y480" s="12" t="str">
        <f>_xlfn.IFS(X480&lt;=10,"1. 1 a 10 dias",X480&lt;=20,"2. 11 a 20 dias",X480&lt;=30,"3. 21 a 30 dias",X480&lt;=60,"4. 31 a 60 dias",X480&gt;60,"5.&gt; 60 dias")</f>
        <v>1. 1 a 10 dias</v>
      </c>
      <c r="Z480" s="2" t="s">
        <v>53</v>
      </c>
      <c r="AA480" s="2">
        <v>0</v>
      </c>
      <c r="AB480" s="49"/>
    </row>
    <row r="481" spans="1:28" x14ac:dyDescent="0.2">
      <c r="A481" s="58" t="s">
        <v>60</v>
      </c>
      <c r="B481" s="57" t="s">
        <v>81</v>
      </c>
      <c r="C481" s="42" t="s">
        <v>7</v>
      </c>
      <c r="D481" s="34">
        <v>467242</v>
      </c>
      <c r="E481" s="48">
        <v>508200133146</v>
      </c>
      <c r="F481" s="42" t="s">
        <v>1</v>
      </c>
      <c r="G481" s="42" t="s">
        <v>2</v>
      </c>
      <c r="H481" s="40" t="str">
        <f>IF(OR(' Base Geral '!J481="D - RETURN WITHOUT CONSUMPTION",' Base Geral '!J481="CB - CONSUMED BILLABLE")," SOLICITAÇÃO DE COLETA",IF(J481="X - NOT RECEIVED","CONFIRMAR NÃO RECEBIMENTO DO CSE",IF(OR(' Base Geral '!J481="SEM DESTINAÇÃO",' Base Geral '!J481="V - LEFT ON NOTIFICATION")," DESTINAÇÃO/SOLICITAÇÃO DE COLETA",0)))</f>
        <v xml:space="preserve"> DESTINAÇÃO/SOLICITAÇÃO DE COLETA</v>
      </c>
      <c r="I481" s="49"/>
      <c r="J481" s="2" t="s">
        <v>56</v>
      </c>
      <c r="K481" s="2" t="s">
        <v>50</v>
      </c>
      <c r="L481" s="2" t="s">
        <v>6</v>
      </c>
      <c r="M481" s="2"/>
      <c r="N481" s="2" t="s">
        <v>4</v>
      </c>
      <c r="O481" s="2" t="s">
        <v>471</v>
      </c>
      <c r="P481" s="2" t="s">
        <v>137</v>
      </c>
      <c r="Q481" s="2">
        <v>10309445</v>
      </c>
      <c r="R481" s="15">
        <f>VLOOKUP(Tabela1[[#This Row],[Material]],'R$_ Ferramentas'!A:B,2,0)</f>
        <v>448.01</v>
      </c>
      <c r="S481" s="50" t="s">
        <v>50</v>
      </c>
      <c r="T481" s="50" t="s">
        <v>50</v>
      </c>
      <c r="U481" s="2" t="s">
        <v>756</v>
      </c>
      <c r="V481" s="2">
        <v>200370</v>
      </c>
      <c r="W481" s="49">
        <v>44068</v>
      </c>
      <c r="X481" s="40">
        <f>Tabela1[[#Headers],[01/09/2020]]-Tabela1[[#This Row],[Data NF Cliente]]</f>
        <v>7</v>
      </c>
      <c r="Y481" s="12" t="str">
        <f>_xlfn.IFS(X481&lt;=10,"1. 1 a 10 dias",X481&lt;=20,"2. 11 a 20 dias",X481&lt;=30,"3. 21 a 30 dias",X481&lt;=60,"4. 31 a 60 dias",X481&gt;60,"5.&gt; 60 dias")</f>
        <v>1. 1 a 10 dias</v>
      </c>
      <c r="Z481" s="2" t="s">
        <v>53</v>
      </c>
      <c r="AA481" s="2">
        <v>0</v>
      </c>
      <c r="AB481" s="49"/>
    </row>
    <row r="482" spans="1:28" x14ac:dyDescent="0.2">
      <c r="A482" s="58" t="s">
        <v>60</v>
      </c>
      <c r="B482" s="57" t="s">
        <v>81</v>
      </c>
      <c r="C482" s="42" t="s">
        <v>7</v>
      </c>
      <c r="D482" s="34">
        <v>467243</v>
      </c>
      <c r="E482" s="48">
        <v>508200133146</v>
      </c>
      <c r="F482" s="42" t="s">
        <v>1</v>
      </c>
      <c r="G482" s="42" t="s">
        <v>2</v>
      </c>
      <c r="H482" s="40" t="str">
        <f>IF(OR(' Base Geral '!J482="D - RETURN WITHOUT CONSUMPTION",' Base Geral '!J482="CB - CONSUMED BILLABLE")," SOLICITAÇÃO DE COLETA",IF(J482="X - NOT RECEIVED","CONFIRMAR NÃO RECEBIMENTO DO CSE",IF(OR(' Base Geral '!J482="SEM DESTINAÇÃO",' Base Geral '!J482="V - LEFT ON NOTIFICATION")," DESTINAÇÃO/SOLICITAÇÃO DE COLETA",0)))</f>
        <v xml:space="preserve"> DESTINAÇÃO/SOLICITAÇÃO DE COLETA</v>
      </c>
      <c r="I482" s="49"/>
      <c r="J482" s="2" t="s">
        <v>56</v>
      </c>
      <c r="K482" s="2"/>
      <c r="L482" s="2" t="s">
        <v>6</v>
      </c>
      <c r="M482" s="2"/>
      <c r="N482" s="2" t="s">
        <v>4</v>
      </c>
      <c r="O482" s="2" t="s">
        <v>471</v>
      </c>
      <c r="P482" s="2" t="s">
        <v>137</v>
      </c>
      <c r="Q482" s="2">
        <v>10309445</v>
      </c>
      <c r="R482" s="15">
        <f>VLOOKUP(Tabela1[[#This Row],[Material]],'R$_ Ferramentas'!A:B,2,0)</f>
        <v>448.01</v>
      </c>
      <c r="S482" s="50" t="s">
        <v>50</v>
      </c>
      <c r="T482" s="50" t="s">
        <v>50</v>
      </c>
      <c r="U482" s="2" t="s">
        <v>756</v>
      </c>
      <c r="V482" s="2">
        <v>200370</v>
      </c>
      <c r="W482" s="49">
        <v>44068</v>
      </c>
      <c r="X482" s="40">
        <f>Tabela1[[#Headers],[01/09/2020]]-Tabela1[[#This Row],[Data NF Cliente]]</f>
        <v>7</v>
      </c>
      <c r="Y482" s="12" t="str">
        <f>_xlfn.IFS(X482&lt;=10,"1. 1 a 10 dias",X482&lt;=20,"2. 11 a 20 dias",X482&lt;=30,"3. 21 a 30 dias",X482&lt;=60,"4. 31 a 60 dias",X482&gt;60,"5.&gt; 60 dias")</f>
        <v>1. 1 a 10 dias</v>
      </c>
      <c r="Z482" s="2" t="s">
        <v>53</v>
      </c>
      <c r="AA482" s="2">
        <v>0</v>
      </c>
      <c r="AB482" s="49"/>
    </row>
    <row r="483" spans="1:28" x14ac:dyDescent="0.2">
      <c r="A483" s="58" t="s">
        <v>60</v>
      </c>
      <c r="B483" s="57" t="s">
        <v>81</v>
      </c>
      <c r="C483" s="42" t="s">
        <v>7</v>
      </c>
      <c r="D483" s="34">
        <v>467244</v>
      </c>
      <c r="E483" s="48">
        <v>508200133146</v>
      </c>
      <c r="F483" s="42" t="s">
        <v>1</v>
      </c>
      <c r="G483" s="42" t="s">
        <v>2</v>
      </c>
      <c r="H483" s="40" t="str">
        <f>IF(OR(' Base Geral '!J483="D - RETURN WITHOUT CONSUMPTION",' Base Geral '!J483="CB - CONSUMED BILLABLE")," SOLICITAÇÃO DE COLETA",IF(J483="X - NOT RECEIVED","CONFIRMAR NÃO RECEBIMENTO DO CSE",IF(OR(' Base Geral '!J483="SEM DESTINAÇÃO",' Base Geral '!J483="V - LEFT ON NOTIFICATION")," DESTINAÇÃO/SOLICITAÇÃO DE COLETA",0)))</f>
        <v xml:space="preserve"> DESTINAÇÃO/SOLICITAÇÃO DE COLETA</v>
      </c>
      <c r="I483" s="49"/>
      <c r="J483" s="2" t="s">
        <v>56</v>
      </c>
      <c r="K483" s="2"/>
      <c r="L483" s="2" t="s">
        <v>6</v>
      </c>
      <c r="M483" s="2"/>
      <c r="N483" s="2" t="s">
        <v>4</v>
      </c>
      <c r="O483" s="2" t="s">
        <v>471</v>
      </c>
      <c r="P483" s="2" t="s">
        <v>137</v>
      </c>
      <c r="Q483" s="2">
        <v>10309446</v>
      </c>
      <c r="R483" s="15">
        <f>VLOOKUP(Tabela1[[#This Row],[Material]],'R$_ Ferramentas'!A:B,2,0)</f>
        <v>361.05</v>
      </c>
      <c r="S483" s="50" t="s">
        <v>50</v>
      </c>
      <c r="T483" s="50" t="s">
        <v>50</v>
      </c>
      <c r="U483" s="2" t="s">
        <v>775</v>
      </c>
      <c r="V483" s="2">
        <v>200370</v>
      </c>
      <c r="W483" s="49">
        <v>44068</v>
      </c>
      <c r="X483" s="40">
        <f>Tabela1[[#Headers],[01/09/2020]]-Tabela1[[#This Row],[Data NF Cliente]]</f>
        <v>7</v>
      </c>
      <c r="Y483" s="12" t="str">
        <f>_xlfn.IFS(X483&lt;=10,"1. 1 a 10 dias",X483&lt;=20,"2. 11 a 20 dias",X483&lt;=30,"3. 21 a 30 dias",X483&lt;=60,"4. 31 a 60 dias",X483&gt;60,"5.&gt; 60 dias")</f>
        <v>1. 1 a 10 dias</v>
      </c>
      <c r="Z483" s="2" t="s">
        <v>53</v>
      </c>
      <c r="AA483" s="2">
        <v>0</v>
      </c>
      <c r="AB483" s="49"/>
    </row>
    <row r="484" spans="1:28" x14ac:dyDescent="0.2">
      <c r="A484" s="58" t="s">
        <v>60</v>
      </c>
      <c r="B484" s="57" t="s">
        <v>81</v>
      </c>
      <c r="C484" s="42" t="s">
        <v>7</v>
      </c>
      <c r="D484" s="34">
        <v>467245</v>
      </c>
      <c r="E484" s="48">
        <v>508200133146</v>
      </c>
      <c r="F484" s="42" t="s">
        <v>1</v>
      </c>
      <c r="G484" s="42" t="s">
        <v>2</v>
      </c>
      <c r="H484" s="40" t="str">
        <f>IF(OR(' Base Geral '!J484="D - RETURN WITHOUT CONSUMPTION",' Base Geral '!J484="CB - CONSUMED BILLABLE")," SOLICITAÇÃO DE COLETA",IF(J484="X - NOT RECEIVED","CONFIRMAR NÃO RECEBIMENTO DO CSE",IF(OR(' Base Geral '!J484="SEM DESTINAÇÃO",' Base Geral '!J484="V - LEFT ON NOTIFICATION")," DESTINAÇÃO/SOLICITAÇÃO DE COLETA",0)))</f>
        <v xml:space="preserve"> DESTINAÇÃO/SOLICITAÇÃO DE COLETA</v>
      </c>
      <c r="I484" s="49"/>
      <c r="J484" s="2" t="s">
        <v>56</v>
      </c>
      <c r="K484" s="2"/>
      <c r="L484" s="2" t="s">
        <v>6</v>
      </c>
      <c r="M484" s="2"/>
      <c r="N484" s="2" t="s">
        <v>4</v>
      </c>
      <c r="O484" s="2" t="s">
        <v>471</v>
      </c>
      <c r="P484" s="2" t="s">
        <v>137</v>
      </c>
      <c r="Q484" s="2">
        <v>10309446</v>
      </c>
      <c r="R484" s="15">
        <f>VLOOKUP(Tabela1[[#This Row],[Material]],'R$_ Ferramentas'!A:B,2,0)</f>
        <v>361.05</v>
      </c>
      <c r="S484" s="50" t="s">
        <v>50</v>
      </c>
      <c r="T484" s="50" t="s">
        <v>50</v>
      </c>
      <c r="U484" s="2" t="s">
        <v>775</v>
      </c>
      <c r="V484" s="2">
        <v>200370</v>
      </c>
      <c r="W484" s="49">
        <v>44068</v>
      </c>
      <c r="X484" s="40">
        <f>Tabela1[[#Headers],[01/09/2020]]-Tabela1[[#This Row],[Data NF Cliente]]</f>
        <v>7</v>
      </c>
      <c r="Y484" s="12" t="str">
        <f>_xlfn.IFS(X484&lt;=10,"1. 1 a 10 dias",X484&lt;=20,"2. 11 a 20 dias",X484&lt;=30,"3. 21 a 30 dias",X484&lt;=60,"4. 31 a 60 dias",X484&gt;60,"5.&gt; 60 dias")</f>
        <v>1. 1 a 10 dias</v>
      </c>
      <c r="Z484" s="2" t="s">
        <v>53</v>
      </c>
      <c r="AA484" s="2">
        <v>0</v>
      </c>
      <c r="AB484" s="49"/>
    </row>
    <row r="485" spans="1:28" x14ac:dyDescent="0.2">
      <c r="A485" s="58" t="s">
        <v>60</v>
      </c>
      <c r="B485" s="57" t="s">
        <v>81</v>
      </c>
      <c r="C485" s="42" t="s">
        <v>7</v>
      </c>
      <c r="D485" s="34">
        <v>467246</v>
      </c>
      <c r="E485" s="48">
        <v>508200133146</v>
      </c>
      <c r="F485" s="42" t="s">
        <v>1</v>
      </c>
      <c r="G485" s="42" t="s">
        <v>2</v>
      </c>
      <c r="H485" s="40" t="str">
        <f>IF(OR(' Base Geral '!J485="D - RETURN WITHOUT CONSUMPTION",' Base Geral '!J485="CB - CONSUMED BILLABLE")," SOLICITAÇÃO DE COLETA",IF(J485="X - NOT RECEIVED","CONFIRMAR NÃO RECEBIMENTO DO CSE",IF(OR(' Base Geral '!J485="SEM DESTINAÇÃO",' Base Geral '!J485="V - LEFT ON NOTIFICATION")," DESTINAÇÃO/SOLICITAÇÃO DE COLETA",0)))</f>
        <v xml:space="preserve"> DESTINAÇÃO/SOLICITAÇÃO DE COLETA</v>
      </c>
      <c r="I485" s="49"/>
      <c r="J485" s="2" t="s">
        <v>56</v>
      </c>
      <c r="K485" s="2"/>
      <c r="L485" s="2" t="s">
        <v>6</v>
      </c>
      <c r="M485" s="2"/>
      <c r="N485" s="2" t="s">
        <v>4</v>
      </c>
      <c r="O485" s="2" t="s">
        <v>471</v>
      </c>
      <c r="P485" s="2" t="s">
        <v>137</v>
      </c>
      <c r="Q485" s="2">
        <v>10309446</v>
      </c>
      <c r="R485" s="15">
        <f>VLOOKUP(Tabela1[[#This Row],[Material]],'R$_ Ferramentas'!A:B,2,0)</f>
        <v>361.05</v>
      </c>
      <c r="S485" s="50" t="s">
        <v>50</v>
      </c>
      <c r="T485" s="50" t="s">
        <v>50</v>
      </c>
      <c r="U485" s="2" t="s">
        <v>775</v>
      </c>
      <c r="V485" s="2">
        <v>200370</v>
      </c>
      <c r="W485" s="49">
        <v>44068</v>
      </c>
      <c r="X485" s="40">
        <f>Tabela1[[#Headers],[01/09/2020]]-Tabela1[[#This Row],[Data NF Cliente]]</f>
        <v>7</v>
      </c>
      <c r="Y485" s="12" t="str">
        <f>_xlfn.IFS(X485&lt;=10,"1. 1 a 10 dias",X485&lt;=20,"2. 11 a 20 dias",X485&lt;=30,"3. 21 a 30 dias",X485&lt;=60,"4. 31 a 60 dias",X485&gt;60,"5.&gt; 60 dias")</f>
        <v>1. 1 a 10 dias</v>
      </c>
      <c r="Z485" s="2" t="s">
        <v>53</v>
      </c>
      <c r="AA485" s="2">
        <v>0</v>
      </c>
      <c r="AB485" s="49"/>
    </row>
    <row r="486" spans="1:28" x14ac:dyDescent="0.2">
      <c r="A486" s="58" t="s">
        <v>60</v>
      </c>
      <c r="B486" s="57" t="s">
        <v>81</v>
      </c>
      <c r="C486" s="42" t="s">
        <v>7</v>
      </c>
      <c r="D486" s="34">
        <v>467247</v>
      </c>
      <c r="E486" s="48">
        <v>508200133146</v>
      </c>
      <c r="F486" s="42" t="s">
        <v>1</v>
      </c>
      <c r="G486" s="42" t="s">
        <v>2</v>
      </c>
      <c r="H486" s="40" t="str">
        <f>IF(OR(' Base Geral '!J486="D - RETURN WITHOUT CONSUMPTION",' Base Geral '!J486="CB - CONSUMED BILLABLE")," SOLICITAÇÃO DE COLETA",IF(J486="X - NOT RECEIVED","CONFIRMAR NÃO RECEBIMENTO DO CSE",IF(OR(' Base Geral '!J486="SEM DESTINAÇÃO",' Base Geral '!J486="V - LEFT ON NOTIFICATION")," DESTINAÇÃO/SOLICITAÇÃO DE COLETA",0)))</f>
        <v xml:space="preserve"> DESTINAÇÃO/SOLICITAÇÃO DE COLETA</v>
      </c>
      <c r="I486" s="49"/>
      <c r="J486" s="2" t="s">
        <v>56</v>
      </c>
      <c r="K486" s="2"/>
      <c r="L486" s="2" t="s">
        <v>6</v>
      </c>
      <c r="M486" s="2"/>
      <c r="N486" s="2" t="s">
        <v>4</v>
      </c>
      <c r="O486" s="2" t="s">
        <v>471</v>
      </c>
      <c r="P486" s="2" t="s">
        <v>137</v>
      </c>
      <c r="Q486" s="2">
        <v>10309447</v>
      </c>
      <c r="R486" s="15">
        <f>VLOOKUP(Tabela1[[#This Row],[Material]],'R$_ Ferramentas'!A:B,2,0)</f>
        <v>365.6</v>
      </c>
      <c r="S486" s="50" t="s">
        <v>50</v>
      </c>
      <c r="T486" s="50" t="s">
        <v>50</v>
      </c>
      <c r="U486" s="2" t="s">
        <v>756</v>
      </c>
      <c r="V486" s="2">
        <v>200370</v>
      </c>
      <c r="W486" s="49">
        <v>44068</v>
      </c>
      <c r="X486" s="40">
        <f>Tabela1[[#Headers],[01/09/2020]]-Tabela1[[#This Row],[Data NF Cliente]]</f>
        <v>7</v>
      </c>
      <c r="Y486" s="12" t="str">
        <f>_xlfn.IFS(X486&lt;=10,"1. 1 a 10 dias",X486&lt;=20,"2. 11 a 20 dias",X486&lt;=30,"3. 21 a 30 dias",X486&lt;=60,"4. 31 a 60 dias",X486&gt;60,"5.&gt; 60 dias")</f>
        <v>1. 1 a 10 dias</v>
      </c>
      <c r="Z486" s="2" t="s">
        <v>53</v>
      </c>
      <c r="AA486" s="2">
        <v>0</v>
      </c>
      <c r="AB486" s="49"/>
    </row>
    <row r="487" spans="1:28" x14ac:dyDescent="0.2">
      <c r="A487" s="58" t="s">
        <v>60</v>
      </c>
      <c r="B487" s="57" t="s">
        <v>81</v>
      </c>
      <c r="C487" s="42" t="s">
        <v>7</v>
      </c>
      <c r="D487" s="34">
        <v>467248</v>
      </c>
      <c r="E487" s="48">
        <v>508200133146</v>
      </c>
      <c r="F487" s="42" t="s">
        <v>1</v>
      </c>
      <c r="G487" s="42" t="s">
        <v>2</v>
      </c>
      <c r="H487" s="40" t="str">
        <f>IF(OR(' Base Geral '!J487="D - RETURN WITHOUT CONSUMPTION",' Base Geral '!J487="CB - CONSUMED BILLABLE")," SOLICITAÇÃO DE COLETA",IF(J487="X - NOT RECEIVED","CONFIRMAR NÃO RECEBIMENTO DO CSE",IF(OR(' Base Geral '!J487="SEM DESTINAÇÃO",' Base Geral '!J487="V - LEFT ON NOTIFICATION")," DESTINAÇÃO/SOLICITAÇÃO DE COLETA",0)))</f>
        <v xml:space="preserve"> DESTINAÇÃO/SOLICITAÇÃO DE COLETA</v>
      </c>
      <c r="I487" s="49"/>
      <c r="J487" s="2" t="s">
        <v>56</v>
      </c>
      <c r="K487" s="2"/>
      <c r="L487" s="2" t="s">
        <v>6</v>
      </c>
      <c r="M487" s="2"/>
      <c r="N487" s="2" t="s">
        <v>4</v>
      </c>
      <c r="O487" s="2" t="s">
        <v>471</v>
      </c>
      <c r="P487" s="2" t="s">
        <v>137</v>
      </c>
      <c r="Q487" s="2">
        <v>10309447</v>
      </c>
      <c r="R487" s="15">
        <f>VLOOKUP(Tabela1[[#This Row],[Material]],'R$_ Ferramentas'!A:B,2,0)</f>
        <v>365.6</v>
      </c>
      <c r="S487" s="50" t="s">
        <v>50</v>
      </c>
      <c r="T487" s="50" t="s">
        <v>50</v>
      </c>
      <c r="U487" s="2" t="s">
        <v>756</v>
      </c>
      <c r="V487" s="2">
        <v>200370</v>
      </c>
      <c r="W487" s="49">
        <v>44068</v>
      </c>
      <c r="X487" s="40">
        <f>Tabela1[[#Headers],[01/09/2020]]-Tabela1[[#This Row],[Data NF Cliente]]</f>
        <v>7</v>
      </c>
      <c r="Y487" s="12" t="str">
        <f>_xlfn.IFS(X487&lt;=10,"1. 1 a 10 dias",X487&lt;=20,"2. 11 a 20 dias",X487&lt;=30,"3. 21 a 30 dias",X487&lt;=60,"4. 31 a 60 dias",X487&gt;60,"5.&gt; 60 dias")</f>
        <v>1. 1 a 10 dias</v>
      </c>
      <c r="Z487" s="2" t="s">
        <v>53</v>
      </c>
      <c r="AA487" s="2">
        <v>0</v>
      </c>
      <c r="AB487" s="49"/>
    </row>
    <row r="488" spans="1:28" x14ac:dyDescent="0.2">
      <c r="A488" s="58" t="s">
        <v>60</v>
      </c>
      <c r="B488" s="57" t="s">
        <v>81</v>
      </c>
      <c r="C488" s="42" t="s">
        <v>7</v>
      </c>
      <c r="D488" s="34">
        <v>467249</v>
      </c>
      <c r="E488" s="48">
        <v>508200133146</v>
      </c>
      <c r="F488" s="42" t="s">
        <v>1</v>
      </c>
      <c r="G488" s="42" t="s">
        <v>2</v>
      </c>
      <c r="H488" s="40" t="str">
        <f>IF(OR(' Base Geral '!J488="D - RETURN WITHOUT CONSUMPTION",' Base Geral '!J488="CB - CONSUMED BILLABLE")," SOLICITAÇÃO DE COLETA",IF(J488="X - NOT RECEIVED","CONFIRMAR NÃO RECEBIMENTO DO CSE",IF(OR(' Base Geral '!J488="SEM DESTINAÇÃO",' Base Geral '!J488="V - LEFT ON NOTIFICATION")," DESTINAÇÃO/SOLICITAÇÃO DE COLETA",0)))</f>
        <v xml:space="preserve"> DESTINAÇÃO/SOLICITAÇÃO DE COLETA</v>
      </c>
      <c r="I488" s="49"/>
      <c r="J488" s="2" t="s">
        <v>56</v>
      </c>
      <c r="K488" s="2"/>
      <c r="L488" s="2" t="s">
        <v>6</v>
      </c>
      <c r="M488" s="2"/>
      <c r="N488" s="2" t="s">
        <v>4</v>
      </c>
      <c r="O488" s="2" t="s">
        <v>471</v>
      </c>
      <c r="P488" s="2" t="s">
        <v>137</v>
      </c>
      <c r="Q488" s="2">
        <v>10311297</v>
      </c>
      <c r="R488" s="15">
        <f>VLOOKUP(Tabela1[[#This Row],[Material]],'R$_ Ferramentas'!A:B,2,0)</f>
        <v>199.72</v>
      </c>
      <c r="S488" s="50" t="s">
        <v>50</v>
      </c>
      <c r="T488" s="50" t="s">
        <v>50</v>
      </c>
      <c r="U488" s="2" t="s">
        <v>757</v>
      </c>
      <c r="V488" s="2">
        <v>200370</v>
      </c>
      <c r="W488" s="49">
        <v>44068</v>
      </c>
      <c r="X488" s="40">
        <f>Tabela1[[#Headers],[01/09/2020]]-Tabela1[[#This Row],[Data NF Cliente]]</f>
        <v>7</v>
      </c>
      <c r="Y488" s="12" t="str">
        <f>_xlfn.IFS(X488&lt;=10,"1. 1 a 10 dias",X488&lt;=20,"2. 11 a 20 dias",X488&lt;=30,"3. 21 a 30 dias",X488&lt;=60,"4. 31 a 60 dias",X488&gt;60,"5.&gt; 60 dias")</f>
        <v>1. 1 a 10 dias</v>
      </c>
      <c r="Z488" s="2" t="s">
        <v>53</v>
      </c>
      <c r="AA488" s="2">
        <v>0</v>
      </c>
      <c r="AB488" s="49"/>
    </row>
    <row r="489" spans="1:28" x14ac:dyDescent="0.2">
      <c r="A489" s="58" t="s">
        <v>60</v>
      </c>
      <c r="B489" s="57" t="s">
        <v>81</v>
      </c>
      <c r="C489" s="42" t="s">
        <v>7</v>
      </c>
      <c r="D489" s="34">
        <v>467250</v>
      </c>
      <c r="E489" s="48">
        <v>508200133146</v>
      </c>
      <c r="F489" s="42" t="s">
        <v>1</v>
      </c>
      <c r="G489" s="42" t="s">
        <v>2</v>
      </c>
      <c r="H489" s="40" t="str">
        <f>IF(OR(' Base Geral '!J489="D - RETURN WITHOUT CONSUMPTION",' Base Geral '!J489="CB - CONSUMED BILLABLE")," SOLICITAÇÃO DE COLETA",IF(J489="X - NOT RECEIVED","CONFIRMAR NÃO RECEBIMENTO DO CSE",IF(OR(' Base Geral '!J489="SEM DESTINAÇÃO",' Base Geral '!J489="V - LEFT ON NOTIFICATION")," DESTINAÇÃO/SOLICITAÇÃO DE COLETA",0)))</f>
        <v xml:space="preserve"> DESTINAÇÃO/SOLICITAÇÃO DE COLETA</v>
      </c>
      <c r="I489" s="49"/>
      <c r="J489" s="2" t="s">
        <v>56</v>
      </c>
      <c r="K489" s="2"/>
      <c r="L489" s="2" t="s">
        <v>6</v>
      </c>
      <c r="M489" s="2"/>
      <c r="N489" s="2" t="s">
        <v>4</v>
      </c>
      <c r="O489" s="2" t="s">
        <v>471</v>
      </c>
      <c r="P489" s="2" t="s">
        <v>137</v>
      </c>
      <c r="Q489" s="2">
        <v>10309729</v>
      </c>
      <c r="R489" s="15">
        <f>VLOOKUP(Tabela1[[#This Row],[Material]],'R$_ Ferramentas'!A:B,2,0)</f>
        <v>397.37</v>
      </c>
      <c r="S489" s="50" t="s">
        <v>50</v>
      </c>
      <c r="T489" s="50" t="s">
        <v>50</v>
      </c>
      <c r="U489" s="2" t="s">
        <v>758</v>
      </c>
      <c r="V489" s="2">
        <v>200370</v>
      </c>
      <c r="W489" s="49">
        <v>44068</v>
      </c>
      <c r="X489" s="40">
        <f>Tabela1[[#Headers],[01/09/2020]]-Tabela1[[#This Row],[Data NF Cliente]]</f>
        <v>7</v>
      </c>
      <c r="Y489" s="12" t="str">
        <f>_xlfn.IFS(X489&lt;=10,"1. 1 a 10 dias",X489&lt;=20,"2. 11 a 20 dias",X489&lt;=30,"3. 21 a 30 dias",X489&lt;=60,"4. 31 a 60 dias",X489&gt;60,"5.&gt; 60 dias")</f>
        <v>1. 1 a 10 dias</v>
      </c>
      <c r="Z489" s="2" t="s">
        <v>53</v>
      </c>
      <c r="AA489" s="2">
        <v>0</v>
      </c>
      <c r="AB489" s="49"/>
    </row>
    <row r="490" spans="1:28" x14ac:dyDescent="0.2">
      <c r="A490" s="58" t="s">
        <v>60</v>
      </c>
      <c r="B490" s="57" t="s">
        <v>81</v>
      </c>
      <c r="C490" s="42" t="s">
        <v>7</v>
      </c>
      <c r="D490" s="34">
        <v>467251</v>
      </c>
      <c r="E490" s="48">
        <v>508200133146</v>
      </c>
      <c r="F490" s="42" t="s">
        <v>1</v>
      </c>
      <c r="G490" s="42" t="s">
        <v>2</v>
      </c>
      <c r="H490" s="40" t="str">
        <f>IF(OR(' Base Geral '!J490="D - RETURN WITHOUT CONSUMPTION",' Base Geral '!J490="CB - CONSUMED BILLABLE")," SOLICITAÇÃO DE COLETA",IF(J490="X - NOT RECEIVED","CONFIRMAR NÃO RECEBIMENTO DO CSE",IF(OR(' Base Geral '!J490="SEM DESTINAÇÃO",' Base Geral '!J490="V - LEFT ON NOTIFICATION")," DESTINAÇÃO/SOLICITAÇÃO DE COLETA",0)))</f>
        <v xml:space="preserve"> DESTINAÇÃO/SOLICITAÇÃO DE COLETA</v>
      </c>
      <c r="I490" s="49"/>
      <c r="J490" s="2" t="s">
        <v>56</v>
      </c>
      <c r="K490" s="2"/>
      <c r="L490" s="2" t="s">
        <v>6</v>
      </c>
      <c r="M490" s="2"/>
      <c r="N490" s="2" t="s">
        <v>4</v>
      </c>
      <c r="O490" s="2" t="s">
        <v>471</v>
      </c>
      <c r="P490" s="2" t="s">
        <v>137</v>
      </c>
      <c r="Q490" s="2">
        <v>10309729</v>
      </c>
      <c r="R490" s="15">
        <f>VLOOKUP(Tabela1[[#This Row],[Material]],'R$_ Ferramentas'!A:B,2,0)</f>
        <v>397.37</v>
      </c>
      <c r="S490" s="50" t="s">
        <v>50</v>
      </c>
      <c r="T490" s="50" t="s">
        <v>50</v>
      </c>
      <c r="U490" s="2" t="s">
        <v>758</v>
      </c>
      <c r="V490" s="2">
        <v>200370</v>
      </c>
      <c r="W490" s="49">
        <v>44068</v>
      </c>
      <c r="X490" s="40">
        <f>Tabela1[[#Headers],[01/09/2020]]-Tabela1[[#This Row],[Data NF Cliente]]</f>
        <v>7</v>
      </c>
      <c r="Y490" s="12" t="str">
        <f>_xlfn.IFS(X490&lt;=10,"1. 1 a 10 dias",X490&lt;=20,"2. 11 a 20 dias",X490&lt;=30,"3. 21 a 30 dias",X490&lt;=60,"4. 31 a 60 dias",X490&gt;60,"5.&gt; 60 dias")</f>
        <v>1. 1 a 10 dias</v>
      </c>
      <c r="Z490" s="2" t="s">
        <v>53</v>
      </c>
      <c r="AA490" s="2">
        <v>0</v>
      </c>
      <c r="AB490" s="49"/>
    </row>
    <row r="491" spans="1:28" x14ac:dyDescent="0.2">
      <c r="A491" s="42" t="s">
        <v>7</v>
      </c>
      <c r="B491" s="57" t="s">
        <v>81</v>
      </c>
      <c r="C491" s="42" t="s">
        <v>7</v>
      </c>
      <c r="D491" s="34">
        <v>467264</v>
      </c>
      <c r="E491" s="48">
        <v>508200133017</v>
      </c>
      <c r="F491" s="42" t="s">
        <v>1</v>
      </c>
      <c r="G491" s="42" t="s">
        <v>2</v>
      </c>
      <c r="H491" s="40" t="str">
        <f>IF(OR(' Base Geral '!J491="D - RETURN WITHOUT CONSUMPTION",' Base Geral '!J491="CB - CONSUMED BILLABLE")," SOLICITAÇÃO DE COLETA",IF(J491="X - NOT RECEIVED","CONFIRMAR NÃO RECEBIMENTO DO CSE",IF(OR(' Base Geral '!J491="SEM DESTINAÇÃO",' Base Geral '!J491="V - LEFT ON NOTIFICATION")," DESTINAÇÃO/SOLICITAÇÃO DE COLETA",0)))</f>
        <v xml:space="preserve"> DESTINAÇÃO/SOLICITAÇÃO DE COLETA</v>
      </c>
      <c r="I491" s="49"/>
      <c r="J491" s="2" t="s">
        <v>56</v>
      </c>
      <c r="K491" s="2" t="s">
        <v>50</v>
      </c>
      <c r="L491" s="2" t="s">
        <v>6</v>
      </c>
      <c r="M491" s="2"/>
      <c r="N491" s="2" t="s">
        <v>4</v>
      </c>
      <c r="O491" s="2" t="s">
        <v>278</v>
      </c>
      <c r="P491" s="2" t="s">
        <v>137</v>
      </c>
      <c r="Q491" s="2">
        <v>10315961</v>
      </c>
      <c r="R491" s="15">
        <f>VLOOKUP(Tabela1[[#This Row],[Material]],'R$_ Ferramentas'!A:B,2,0)</f>
        <v>145.99</v>
      </c>
      <c r="S491" s="50" t="s">
        <v>50</v>
      </c>
      <c r="T491" s="50" t="s">
        <v>50</v>
      </c>
      <c r="U491" s="2" t="s">
        <v>525</v>
      </c>
      <c r="V491" s="2">
        <v>200367</v>
      </c>
      <c r="W491" s="49">
        <v>44068</v>
      </c>
      <c r="X491" s="40">
        <f>Tabela1[[#Headers],[01/09/2020]]-Tabela1[[#This Row],[Data NF Cliente]]</f>
        <v>7</v>
      </c>
      <c r="Y491" s="12" t="str">
        <f>_xlfn.IFS(X491&lt;=10,"1. 1 a 10 dias",X491&lt;=20,"2. 11 a 20 dias",X491&lt;=30,"3. 21 a 30 dias",X491&lt;=60,"4. 31 a 60 dias",X491&gt;60,"5.&gt; 60 dias")</f>
        <v>1. 1 a 10 dias</v>
      </c>
      <c r="Z491" s="2" t="s">
        <v>53</v>
      </c>
      <c r="AA491" s="2">
        <v>0</v>
      </c>
      <c r="AB491" s="49"/>
    </row>
    <row r="492" spans="1:28" x14ac:dyDescent="0.2">
      <c r="A492" s="42" t="s">
        <v>7</v>
      </c>
      <c r="B492" s="57" t="s">
        <v>81</v>
      </c>
      <c r="C492" s="42" t="s">
        <v>7</v>
      </c>
      <c r="D492" s="34">
        <v>467317</v>
      </c>
      <c r="E492" s="48">
        <v>508100570897</v>
      </c>
      <c r="F492" s="42" t="s">
        <v>8</v>
      </c>
      <c r="G492" s="42" t="s">
        <v>22</v>
      </c>
      <c r="H492" s="40" t="str">
        <f>IF(OR(' Base Geral '!J492="D - RETURN WITHOUT CONSUMPTION",' Base Geral '!J492="CB - CONSUMED BILLABLE")," SOLICITAÇÃO DE COLETA",IF(J492="X - NOT RECEIVED","CONFIRMAR NÃO RECEBIMENTO DO CSE",IF(OR(' Base Geral '!J492="SEM DESTINAÇÃO",' Base Geral '!J492="V - LEFT ON NOTIFICATION")," DESTINAÇÃO/SOLICITAÇÃO DE COLETA",0)))</f>
        <v xml:space="preserve"> DESTINAÇÃO/SOLICITAÇÃO DE COLETA</v>
      </c>
      <c r="I492" s="49">
        <v>44069</v>
      </c>
      <c r="J492" s="2" t="s">
        <v>55</v>
      </c>
      <c r="K492" s="2"/>
      <c r="L492" s="2" t="s">
        <v>6</v>
      </c>
      <c r="M492" s="2"/>
      <c r="N492" s="2"/>
      <c r="O492" s="2" t="s">
        <v>686</v>
      </c>
      <c r="P492" s="2" t="s">
        <v>176</v>
      </c>
      <c r="Q492" s="2">
        <v>11319124</v>
      </c>
      <c r="R492" s="15">
        <f>VLOOKUP(Tabela1[[#This Row],[Material]],'R$_ Ferramentas'!A:B,2,0)</f>
        <v>216.9</v>
      </c>
      <c r="S492" s="50" t="s">
        <v>50</v>
      </c>
      <c r="T492" s="50" t="s">
        <v>50</v>
      </c>
      <c r="U492" s="2" t="s">
        <v>923</v>
      </c>
      <c r="V492" s="2">
        <v>94662</v>
      </c>
      <c r="W492" s="49">
        <v>44068</v>
      </c>
      <c r="X492" s="40">
        <f>Tabela1[[#Headers],[01/09/2020]]-Tabela1[[#This Row],[Data NF Cliente]]</f>
        <v>7</v>
      </c>
      <c r="Y492" s="12" t="str">
        <f>_xlfn.IFS(X492&lt;=10,"1. 1 a 10 dias",X492&lt;=20,"2. 11 a 20 dias",X492&lt;=30,"3. 21 a 30 dias",X492&lt;=60,"4. 31 a 60 dias",X492&gt;60,"5.&gt; 60 dias")</f>
        <v>1. 1 a 10 dias</v>
      </c>
      <c r="Z492" s="2" t="s">
        <v>5</v>
      </c>
      <c r="AA492" s="2">
        <v>0</v>
      </c>
      <c r="AB492" s="49"/>
    </row>
    <row r="493" spans="1:28" x14ac:dyDescent="0.2">
      <c r="A493" s="42" t="s">
        <v>7</v>
      </c>
      <c r="B493" s="57" t="s">
        <v>81</v>
      </c>
      <c r="C493" s="42" t="s">
        <v>7</v>
      </c>
      <c r="D493" s="34">
        <v>467318</v>
      </c>
      <c r="E493" s="48">
        <v>508100570897</v>
      </c>
      <c r="F493" s="42" t="s">
        <v>1</v>
      </c>
      <c r="G493" s="42" t="s">
        <v>2</v>
      </c>
      <c r="H493" s="40" t="str">
        <f>IF(OR(' Base Geral '!J493="D - RETURN WITHOUT CONSUMPTION",' Base Geral '!J493="CB - CONSUMED BILLABLE")," SOLICITAÇÃO DE COLETA",IF(J493="X - NOT RECEIVED","CONFIRMAR NÃO RECEBIMENTO DO CSE",IF(OR(' Base Geral '!J493="SEM DESTINAÇÃO",' Base Geral '!J493="V - LEFT ON NOTIFICATION")," DESTINAÇÃO/SOLICITAÇÃO DE COLETA",0)))</f>
        <v xml:space="preserve"> DESTINAÇÃO/SOLICITAÇÃO DE COLETA</v>
      </c>
      <c r="I493" s="49">
        <v>44069</v>
      </c>
      <c r="J493" s="2" t="s">
        <v>55</v>
      </c>
      <c r="K493" s="2"/>
      <c r="L493" s="2" t="s">
        <v>6</v>
      </c>
      <c r="M493" s="2"/>
      <c r="N493" s="2" t="s">
        <v>4</v>
      </c>
      <c r="O493" s="2" t="s">
        <v>686</v>
      </c>
      <c r="P493" s="2" t="s">
        <v>176</v>
      </c>
      <c r="Q493" s="2">
        <v>11220532</v>
      </c>
      <c r="R493" s="15">
        <f>VLOOKUP(Tabela1[[#This Row],[Material]],'R$_ Ferramentas'!A:B,2,0)</f>
        <v>765.13</v>
      </c>
      <c r="S493" s="50" t="s">
        <v>50</v>
      </c>
      <c r="T493" s="50" t="s">
        <v>50</v>
      </c>
      <c r="U493" s="2">
        <v>11220532</v>
      </c>
      <c r="V493" s="2">
        <v>200388</v>
      </c>
      <c r="W493" s="49">
        <v>44068</v>
      </c>
      <c r="X493" s="40">
        <f>Tabela1[[#Headers],[01/09/2020]]-Tabela1[[#This Row],[Data NF Cliente]]</f>
        <v>7</v>
      </c>
      <c r="Y493" s="12" t="str">
        <f>_xlfn.IFS(X493&lt;=10,"1. 1 a 10 dias",X493&lt;=20,"2. 11 a 20 dias",X493&lt;=30,"3. 21 a 30 dias",X493&lt;=60,"4. 31 a 60 dias",X493&gt;60,"5.&gt; 60 dias")</f>
        <v>1. 1 a 10 dias</v>
      </c>
      <c r="Z493" s="2" t="s">
        <v>53</v>
      </c>
      <c r="AA493" s="2">
        <v>0</v>
      </c>
      <c r="AB493" s="49"/>
    </row>
    <row r="494" spans="1:28" x14ac:dyDescent="0.2">
      <c r="A494" s="42" t="s">
        <v>7</v>
      </c>
      <c r="B494" s="57" t="s">
        <v>81</v>
      </c>
      <c r="C494" s="42" t="s">
        <v>7</v>
      </c>
      <c r="D494" s="34">
        <v>467319</v>
      </c>
      <c r="E494" s="48">
        <v>508100570897</v>
      </c>
      <c r="F494" s="42" t="s">
        <v>1</v>
      </c>
      <c r="G494" s="42" t="s">
        <v>2</v>
      </c>
      <c r="H494" s="40" t="str">
        <f>IF(OR(' Base Geral '!J494="D - RETURN WITHOUT CONSUMPTION",' Base Geral '!J494="CB - CONSUMED BILLABLE")," SOLICITAÇÃO DE COLETA",IF(J494="X - NOT RECEIVED","CONFIRMAR NÃO RECEBIMENTO DO CSE",IF(OR(' Base Geral '!J494="SEM DESTINAÇÃO",' Base Geral '!J494="V - LEFT ON NOTIFICATION")," DESTINAÇÃO/SOLICITAÇÃO DE COLETA",0)))</f>
        <v xml:space="preserve"> DESTINAÇÃO/SOLICITAÇÃO DE COLETA</v>
      </c>
      <c r="I494" s="49">
        <v>44069</v>
      </c>
      <c r="J494" s="2" t="s">
        <v>55</v>
      </c>
      <c r="K494" s="2"/>
      <c r="L494" s="2" t="s">
        <v>6</v>
      </c>
      <c r="M494" s="2"/>
      <c r="N494" s="2" t="s">
        <v>4</v>
      </c>
      <c r="O494" s="2" t="s">
        <v>686</v>
      </c>
      <c r="P494" s="2" t="s">
        <v>176</v>
      </c>
      <c r="Q494" s="2">
        <v>11220532</v>
      </c>
      <c r="R494" s="15">
        <f>VLOOKUP(Tabela1[[#This Row],[Material]],'R$_ Ferramentas'!A:B,2,0)</f>
        <v>765.13</v>
      </c>
      <c r="S494" s="50" t="s">
        <v>50</v>
      </c>
      <c r="T494" s="50" t="s">
        <v>50</v>
      </c>
      <c r="U494" s="2">
        <v>11220532</v>
      </c>
      <c r="V494" s="2">
        <v>200388</v>
      </c>
      <c r="W494" s="49">
        <v>44068</v>
      </c>
      <c r="X494" s="40">
        <f>Tabela1[[#Headers],[01/09/2020]]-Tabela1[[#This Row],[Data NF Cliente]]</f>
        <v>7</v>
      </c>
      <c r="Y494" s="12" t="str">
        <f>_xlfn.IFS(X494&lt;=10,"1. 1 a 10 dias",X494&lt;=20,"2. 11 a 20 dias",X494&lt;=30,"3. 21 a 30 dias",X494&lt;=60,"4. 31 a 60 dias",X494&gt;60,"5.&gt; 60 dias")</f>
        <v>1. 1 a 10 dias</v>
      </c>
      <c r="Z494" s="2" t="s">
        <v>53</v>
      </c>
      <c r="AA494" s="2">
        <v>0</v>
      </c>
      <c r="AB494" s="49"/>
    </row>
    <row r="495" spans="1:28" x14ac:dyDescent="0.2">
      <c r="A495" s="42" t="s">
        <v>7</v>
      </c>
      <c r="B495" s="57" t="s">
        <v>81</v>
      </c>
      <c r="C495" s="42" t="s">
        <v>7</v>
      </c>
      <c r="D495" s="34">
        <v>467320</v>
      </c>
      <c r="E495" s="48">
        <v>508100570897</v>
      </c>
      <c r="F495" s="42" t="s">
        <v>1</v>
      </c>
      <c r="G495" s="42" t="s">
        <v>2</v>
      </c>
      <c r="H495" s="40" t="str">
        <f>IF(OR(' Base Geral '!J495="D - RETURN WITHOUT CONSUMPTION",' Base Geral '!J495="CB - CONSUMED BILLABLE")," SOLICITAÇÃO DE COLETA",IF(J495="X - NOT RECEIVED","CONFIRMAR NÃO RECEBIMENTO DO CSE",IF(OR(' Base Geral '!J495="SEM DESTINAÇÃO",' Base Geral '!J495="V - LEFT ON NOTIFICATION")," DESTINAÇÃO/SOLICITAÇÃO DE COLETA",0)))</f>
        <v xml:space="preserve"> DESTINAÇÃO/SOLICITAÇÃO DE COLETA</v>
      </c>
      <c r="I495" s="49">
        <v>44069</v>
      </c>
      <c r="J495" s="2" t="s">
        <v>55</v>
      </c>
      <c r="K495" s="2"/>
      <c r="L495" s="2" t="s">
        <v>6</v>
      </c>
      <c r="M495" s="2"/>
      <c r="N495" s="2" t="s">
        <v>4</v>
      </c>
      <c r="O495" s="2" t="s">
        <v>686</v>
      </c>
      <c r="P495" s="2" t="s">
        <v>176</v>
      </c>
      <c r="Q495" s="2">
        <v>11220533</v>
      </c>
      <c r="R495" s="15">
        <f>VLOOKUP(Tabela1[[#This Row],[Material]],'R$_ Ferramentas'!A:B,2,0)</f>
        <v>804.71</v>
      </c>
      <c r="S495" s="50" t="s">
        <v>50</v>
      </c>
      <c r="T495" s="50" t="s">
        <v>50</v>
      </c>
      <c r="U495" s="2" t="s">
        <v>924</v>
      </c>
      <c r="V495" s="2">
        <v>200388</v>
      </c>
      <c r="W495" s="49">
        <v>44068</v>
      </c>
      <c r="X495" s="40">
        <f>Tabela1[[#Headers],[01/09/2020]]-Tabela1[[#This Row],[Data NF Cliente]]</f>
        <v>7</v>
      </c>
      <c r="Y495" s="12" t="str">
        <f>_xlfn.IFS(X495&lt;=10,"1. 1 a 10 dias",X495&lt;=20,"2. 11 a 20 dias",X495&lt;=30,"3. 21 a 30 dias",X495&lt;=60,"4. 31 a 60 dias",X495&gt;60,"5.&gt; 60 dias")</f>
        <v>1. 1 a 10 dias</v>
      </c>
      <c r="Z495" s="2" t="s">
        <v>53</v>
      </c>
      <c r="AA495" s="2">
        <v>0</v>
      </c>
      <c r="AB495" s="49"/>
    </row>
    <row r="496" spans="1:28" x14ac:dyDescent="0.2">
      <c r="A496" s="42" t="s">
        <v>7</v>
      </c>
      <c r="B496" s="57" t="s">
        <v>81</v>
      </c>
      <c r="C496" s="42" t="s">
        <v>7</v>
      </c>
      <c r="D496" s="34">
        <v>467321</v>
      </c>
      <c r="E496" s="48">
        <v>508100570897</v>
      </c>
      <c r="F496" s="42" t="s">
        <v>1</v>
      </c>
      <c r="G496" s="42" t="s">
        <v>2</v>
      </c>
      <c r="H496" s="40" t="str">
        <f>IF(OR(' Base Geral '!J496="D - RETURN WITHOUT CONSUMPTION",' Base Geral '!J496="CB - CONSUMED BILLABLE")," SOLICITAÇÃO DE COLETA",IF(J496="X - NOT RECEIVED","CONFIRMAR NÃO RECEBIMENTO DO CSE",IF(OR(' Base Geral '!J496="SEM DESTINAÇÃO",' Base Geral '!J496="V - LEFT ON NOTIFICATION")," DESTINAÇÃO/SOLICITAÇÃO DE COLETA",0)))</f>
        <v xml:space="preserve"> DESTINAÇÃO/SOLICITAÇÃO DE COLETA</v>
      </c>
      <c r="I496" s="49">
        <v>44069</v>
      </c>
      <c r="J496" s="2" t="s">
        <v>55</v>
      </c>
      <c r="K496" s="2"/>
      <c r="L496" s="2" t="s">
        <v>6</v>
      </c>
      <c r="M496" s="2"/>
      <c r="N496" s="2" t="s">
        <v>4</v>
      </c>
      <c r="O496" s="2" t="s">
        <v>686</v>
      </c>
      <c r="P496" s="2" t="s">
        <v>176</v>
      </c>
      <c r="Q496" s="2">
        <v>11220533</v>
      </c>
      <c r="R496" s="15">
        <f>VLOOKUP(Tabela1[[#This Row],[Material]],'R$_ Ferramentas'!A:B,2,0)</f>
        <v>804.71</v>
      </c>
      <c r="S496" s="50" t="s">
        <v>50</v>
      </c>
      <c r="T496" s="50" t="s">
        <v>50</v>
      </c>
      <c r="U496" s="2" t="s">
        <v>924</v>
      </c>
      <c r="V496" s="2">
        <v>200388</v>
      </c>
      <c r="W496" s="49">
        <v>44068</v>
      </c>
      <c r="X496" s="40">
        <f>Tabela1[[#Headers],[01/09/2020]]-Tabela1[[#This Row],[Data NF Cliente]]</f>
        <v>7</v>
      </c>
      <c r="Y496" s="12" t="str">
        <f>_xlfn.IFS(X496&lt;=10,"1. 1 a 10 dias",X496&lt;=20,"2. 11 a 20 dias",X496&lt;=30,"3. 21 a 30 dias",X496&lt;=60,"4. 31 a 60 dias",X496&gt;60,"5.&gt; 60 dias")</f>
        <v>1. 1 a 10 dias</v>
      </c>
      <c r="Z496" s="2" t="s">
        <v>53</v>
      </c>
      <c r="AA496" s="2">
        <v>0</v>
      </c>
      <c r="AB496" s="49"/>
    </row>
    <row r="497" spans="1:28" x14ac:dyDescent="0.2">
      <c r="A497" s="42" t="s">
        <v>7</v>
      </c>
      <c r="B497" s="57" t="s">
        <v>81</v>
      </c>
      <c r="C497" s="42" t="s">
        <v>7</v>
      </c>
      <c r="D497" s="34">
        <v>467322</v>
      </c>
      <c r="E497" s="48">
        <v>508100570897</v>
      </c>
      <c r="F497" s="42" t="s">
        <v>8</v>
      </c>
      <c r="G497" s="42" t="s">
        <v>22</v>
      </c>
      <c r="H497" s="40" t="str">
        <f>IF(OR(' Base Geral '!J497="D - RETURN WITHOUT CONSUMPTION",' Base Geral '!J497="CB - CONSUMED BILLABLE")," SOLICITAÇÃO DE COLETA",IF(J497="X - NOT RECEIVED","CONFIRMAR NÃO RECEBIMENTO DO CSE",IF(OR(' Base Geral '!J497="SEM DESTINAÇÃO",' Base Geral '!J497="V - LEFT ON NOTIFICATION")," DESTINAÇÃO/SOLICITAÇÃO DE COLETA",0)))</f>
        <v xml:space="preserve"> DESTINAÇÃO/SOLICITAÇÃO DE COLETA</v>
      </c>
      <c r="I497" s="49">
        <v>44069</v>
      </c>
      <c r="J497" s="2" t="s">
        <v>55</v>
      </c>
      <c r="K497" s="2"/>
      <c r="L497" s="2" t="s">
        <v>6</v>
      </c>
      <c r="M497" s="2"/>
      <c r="N497" s="2" t="s">
        <v>4</v>
      </c>
      <c r="O497" s="2" t="s">
        <v>686</v>
      </c>
      <c r="P497" s="2" t="s">
        <v>176</v>
      </c>
      <c r="Q497" s="2">
        <v>10311291</v>
      </c>
      <c r="R497" s="15">
        <f>VLOOKUP(Tabela1[[#This Row],[Material]],'R$_ Ferramentas'!A:B,2,0)</f>
        <v>11</v>
      </c>
      <c r="S497" s="50" t="s">
        <v>50</v>
      </c>
      <c r="T497" s="50" t="s">
        <v>50</v>
      </c>
      <c r="U497" s="2" t="s">
        <v>925</v>
      </c>
      <c r="V497" s="2">
        <v>94662</v>
      </c>
      <c r="W497" s="49">
        <v>44068</v>
      </c>
      <c r="X497" s="40">
        <f>Tabela1[[#Headers],[01/09/2020]]-Tabela1[[#This Row],[Data NF Cliente]]</f>
        <v>7</v>
      </c>
      <c r="Y497" s="12" t="str">
        <f>_xlfn.IFS(X497&lt;=10,"1. 1 a 10 dias",X497&lt;=20,"2. 11 a 20 dias",X497&lt;=30,"3. 21 a 30 dias",X497&lt;=60,"4. 31 a 60 dias",X497&gt;60,"5.&gt; 60 dias")</f>
        <v>1. 1 a 10 dias</v>
      </c>
      <c r="Z497" s="2" t="s">
        <v>5</v>
      </c>
      <c r="AA497" s="2">
        <v>0</v>
      </c>
      <c r="AB497" s="49"/>
    </row>
    <row r="498" spans="1:28" x14ac:dyDescent="0.2">
      <c r="A498" s="42" t="s">
        <v>7</v>
      </c>
      <c r="B498" s="57" t="s">
        <v>81</v>
      </c>
      <c r="C498" s="42" t="s">
        <v>7</v>
      </c>
      <c r="D498" s="34">
        <v>467323</v>
      </c>
      <c r="E498" s="48">
        <v>508100570897</v>
      </c>
      <c r="F498" s="42" t="s">
        <v>1</v>
      </c>
      <c r="G498" s="42" t="s">
        <v>2</v>
      </c>
      <c r="H498" s="40" t="str">
        <f>IF(OR(' Base Geral '!J498="D - RETURN WITHOUT CONSUMPTION",' Base Geral '!J498="CB - CONSUMED BILLABLE")," SOLICITAÇÃO DE COLETA",IF(J498="X - NOT RECEIVED","CONFIRMAR NÃO RECEBIMENTO DO CSE",IF(OR(' Base Geral '!J498="SEM DESTINAÇÃO",' Base Geral '!J498="V - LEFT ON NOTIFICATION")," DESTINAÇÃO/SOLICITAÇÃO DE COLETA",0)))</f>
        <v xml:space="preserve"> DESTINAÇÃO/SOLICITAÇÃO DE COLETA</v>
      </c>
      <c r="I498" s="49">
        <v>44069</v>
      </c>
      <c r="J498" s="2" t="s">
        <v>55</v>
      </c>
      <c r="K498" s="2"/>
      <c r="L498" s="2" t="s">
        <v>6</v>
      </c>
      <c r="M498" s="2"/>
      <c r="N498" s="2" t="s">
        <v>4</v>
      </c>
      <c r="O498" s="2" t="s">
        <v>686</v>
      </c>
      <c r="P498" s="2" t="s">
        <v>176</v>
      </c>
      <c r="Q498" s="2">
        <v>10311289</v>
      </c>
      <c r="R498" s="15">
        <f>VLOOKUP(Tabela1[[#This Row],[Material]],'R$_ Ferramentas'!A:B,2,0)</f>
        <v>7.35</v>
      </c>
      <c r="S498" s="50" t="s">
        <v>50</v>
      </c>
      <c r="T498" s="50" t="s">
        <v>50</v>
      </c>
      <c r="U498" s="2" t="s">
        <v>926</v>
      </c>
      <c r="V498" s="2">
        <v>200388</v>
      </c>
      <c r="W498" s="49">
        <v>44068</v>
      </c>
      <c r="X498" s="40">
        <f>Tabela1[[#Headers],[01/09/2020]]-Tabela1[[#This Row],[Data NF Cliente]]</f>
        <v>7</v>
      </c>
      <c r="Y498" s="12" t="str">
        <f>_xlfn.IFS(X498&lt;=10,"1. 1 a 10 dias",X498&lt;=20,"2. 11 a 20 dias",X498&lt;=30,"3. 21 a 30 dias",X498&lt;=60,"4. 31 a 60 dias",X498&gt;60,"5.&gt; 60 dias")</f>
        <v>1. 1 a 10 dias</v>
      </c>
      <c r="Z498" s="2" t="s">
        <v>53</v>
      </c>
      <c r="AA498" s="2">
        <v>0</v>
      </c>
      <c r="AB498" s="49"/>
    </row>
    <row r="499" spans="1:28" x14ac:dyDescent="0.2">
      <c r="A499" s="42" t="s">
        <v>7</v>
      </c>
      <c r="B499" s="57" t="s">
        <v>81</v>
      </c>
      <c r="C499" s="42" t="s">
        <v>7</v>
      </c>
      <c r="D499" s="34">
        <v>467324</v>
      </c>
      <c r="E499" s="48">
        <v>508100570897</v>
      </c>
      <c r="F499" s="42" t="s">
        <v>8</v>
      </c>
      <c r="G499" s="42" t="s">
        <v>22</v>
      </c>
      <c r="H499" s="40" t="str">
        <f>IF(OR(' Base Geral '!J499="D - RETURN WITHOUT CONSUMPTION",' Base Geral '!J499="CB - CONSUMED BILLABLE")," SOLICITAÇÃO DE COLETA",IF(J499="X - NOT RECEIVED","CONFIRMAR NÃO RECEBIMENTO DO CSE",IF(OR(' Base Geral '!J499="SEM DESTINAÇÃO",' Base Geral '!J499="V - LEFT ON NOTIFICATION")," DESTINAÇÃO/SOLICITAÇÃO DE COLETA",0)))</f>
        <v xml:space="preserve"> DESTINAÇÃO/SOLICITAÇÃO DE COLETA</v>
      </c>
      <c r="I499" s="49">
        <v>44069</v>
      </c>
      <c r="J499" s="2" t="s">
        <v>55</v>
      </c>
      <c r="K499" s="2" t="s">
        <v>50</v>
      </c>
      <c r="L499" s="2" t="s">
        <v>6</v>
      </c>
      <c r="M499" s="2"/>
      <c r="N499" s="2" t="s">
        <v>4</v>
      </c>
      <c r="O499" s="2" t="s">
        <v>686</v>
      </c>
      <c r="P499" s="2" t="s">
        <v>176</v>
      </c>
      <c r="Q499" s="2">
        <v>10311290</v>
      </c>
      <c r="R499" s="15">
        <f>VLOOKUP(Tabela1[[#This Row],[Material]],'R$_ Ferramentas'!A:B,2,0)</f>
        <v>0.04</v>
      </c>
      <c r="S499" s="50" t="s">
        <v>50</v>
      </c>
      <c r="T499" s="50" t="s">
        <v>50</v>
      </c>
      <c r="U499" s="2" t="s">
        <v>927</v>
      </c>
      <c r="V499" s="2">
        <v>94662</v>
      </c>
      <c r="W499" s="49">
        <v>44068</v>
      </c>
      <c r="X499" s="40">
        <f>Tabela1[[#Headers],[01/09/2020]]-Tabela1[[#This Row],[Data NF Cliente]]</f>
        <v>7</v>
      </c>
      <c r="Y499" s="12" t="str">
        <f>_xlfn.IFS(X499&lt;=10,"1. 1 a 10 dias",X499&lt;=20,"2. 11 a 20 dias",X499&lt;=30,"3. 21 a 30 dias",X499&lt;=60,"4. 31 a 60 dias",X499&gt;60,"5.&gt; 60 dias")</f>
        <v>1. 1 a 10 dias</v>
      </c>
      <c r="Z499" s="2" t="s">
        <v>5</v>
      </c>
      <c r="AA499" s="2">
        <v>0</v>
      </c>
      <c r="AB499" s="49"/>
    </row>
    <row r="500" spans="1:28" x14ac:dyDescent="0.2">
      <c r="A500" s="42" t="s">
        <v>7</v>
      </c>
      <c r="B500" s="57" t="s">
        <v>81</v>
      </c>
      <c r="C500" s="42" t="s">
        <v>7</v>
      </c>
      <c r="D500" s="34">
        <v>467325</v>
      </c>
      <c r="E500" s="48">
        <v>508100570897</v>
      </c>
      <c r="F500" s="42" t="s">
        <v>1</v>
      </c>
      <c r="G500" s="42" t="s">
        <v>2</v>
      </c>
      <c r="H500" s="40" t="str">
        <f>IF(OR(' Base Geral '!J500="D - RETURN WITHOUT CONSUMPTION",' Base Geral '!J500="CB - CONSUMED BILLABLE")," SOLICITAÇÃO DE COLETA",IF(J500="X - NOT RECEIVED","CONFIRMAR NÃO RECEBIMENTO DO CSE",IF(OR(' Base Geral '!J500="SEM DESTINAÇÃO",' Base Geral '!J500="V - LEFT ON NOTIFICATION")," DESTINAÇÃO/SOLICITAÇÃO DE COLETA",0)))</f>
        <v xml:space="preserve"> DESTINAÇÃO/SOLICITAÇÃO DE COLETA</v>
      </c>
      <c r="I500" s="49">
        <v>44069</v>
      </c>
      <c r="J500" s="2" t="s">
        <v>55</v>
      </c>
      <c r="K500" s="2"/>
      <c r="L500" s="2" t="s">
        <v>6</v>
      </c>
      <c r="M500" s="2"/>
      <c r="N500" s="2" t="s">
        <v>4</v>
      </c>
      <c r="O500" s="2" t="s">
        <v>686</v>
      </c>
      <c r="P500" s="2" t="s">
        <v>176</v>
      </c>
      <c r="Q500" s="2">
        <v>11220531</v>
      </c>
      <c r="R500" s="15">
        <f>VLOOKUP(Tabela1[[#This Row],[Material]],'R$_ Ferramentas'!A:B,2,0)</f>
        <v>252.58</v>
      </c>
      <c r="S500" s="50" t="s">
        <v>50</v>
      </c>
      <c r="T500" s="50" t="s">
        <v>50</v>
      </c>
      <c r="U500" s="2" t="s">
        <v>928</v>
      </c>
      <c r="V500" s="2">
        <v>200388</v>
      </c>
      <c r="W500" s="49">
        <v>44068</v>
      </c>
      <c r="X500" s="40">
        <f>Tabela1[[#Headers],[01/09/2020]]-Tabela1[[#This Row],[Data NF Cliente]]</f>
        <v>7</v>
      </c>
      <c r="Y500" s="12" t="str">
        <f>_xlfn.IFS(X500&lt;=10,"1. 1 a 10 dias",X500&lt;=20,"2. 11 a 20 dias",X500&lt;=30,"3. 21 a 30 dias",X500&lt;=60,"4. 31 a 60 dias",X500&gt;60,"5.&gt; 60 dias")</f>
        <v>1. 1 a 10 dias</v>
      </c>
      <c r="Z500" s="2" t="s">
        <v>53</v>
      </c>
      <c r="AA500" s="2">
        <v>0</v>
      </c>
      <c r="AB500" s="49"/>
    </row>
    <row r="501" spans="1:28" x14ac:dyDescent="0.2">
      <c r="A501" s="58" t="s">
        <v>60</v>
      </c>
      <c r="B501" s="57" t="s">
        <v>81</v>
      </c>
      <c r="C501" s="42" t="s">
        <v>7</v>
      </c>
      <c r="D501" s="34">
        <v>467329</v>
      </c>
      <c r="E501" s="48">
        <v>508100572009</v>
      </c>
      <c r="F501" s="42" t="s">
        <v>1</v>
      </c>
      <c r="G501" s="42" t="s">
        <v>2</v>
      </c>
      <c r="H501" s="40" t="str">
        <f>IF(OR(' Base Geral '!J501="D - RETURN WITHOUT CONSUMPTION",' Base Geral '!J501="CB - CONSUMED BILLABLE")," SOLICITAÇÃO DE COLETA",IF(J501="X - NOT RECEIVED","CONFIRMAR NÃO RECEBIMENTO DO CSE",IF(OR(' Base Geral '!J501="SEM DESTINAÇÃO",' Base Geral '!J501="V - LEFT ON NOTIFICATION")," DESTINAÇÃO/SOLICITAÇÃO DE COLETA",0)))</f>
        <v xml:space="preserve"> DESTINAÇÃO/SOLICITAÇÃO DE COLETA</v>
      </c>
      <c r="I501" s="49"/>
      <c r="J501" s="2" t="s">
        <v>56</v>
      </c>
      <c r="K501" s="2" t="s">
        <v>50</v>
      </c>
      <c r="L501" s="2" t="s">
        <v>6</v>
      </c>
      <c r="M501" s="2"/>
      <c r="N501" s="2" t="s">
        <v>4</v>
      </c>
      <c r="O501" s="2" t="s">
        <v>687</v>
      </c>
      <c r="P501" s="2" t="s">
        <v>217</v>
      </c>
      <c r="Q501" s="2">
        <v>11046723</v>
      </c>
      <c r="R501" s="15">
        <f>VLOOKUP(Tabela1[[#This Row],[Material]],'R$_ Ferramentas'!A:B,2,0)</f>
        <v>7809.19</v>
      </c>
      <c r="S501" s="50" t="s">
        <v>50</v>
      </c>
      <c r="T501" s="50" t="s">
        <v>50</v>
      </c>
      <c r="U501" s="2" t="s">
        <v>589</v>
      </c>
      <c r="V501" s="2">
        <v>200390</v>
      </c>
      <c r="W501" s="49">
        <v>44068</v>
      </c>
      <c r="X501" s="40">
        <f>Tabela1[[#Headers],[01/09/2020]]-Tabela1[[#This Row],[Data NF Cliente]]</f>
        <v>7</v>
      </c>
      <c r="Y501" s="12" t="str">
        <f>_xlfn.IFS(X501&lt;=10,"1. 1 a 10 dias",X501&lt;=20,"2. 11 a 20 dias",X501&lt;=30,"3. 21 a 30 dias",X501&lt;=60,"4. 31 a 60 dias",X501&gt;60,"5.&gt; 60 dias")</f>
        <v>1. 1 a 10 dias</v>
      </c>
      <c r="Z501" s="2" t="s">
        <v>53</v>
      </c>
      <c r="AA501" s="2">
        <v>0</v>
      </c>
      <c r="AB501" s="49"/>
    </row>
    <row r="502" spans="1:28" x14ac:dyDescent="0.2">
      <c r="A502" s="42" t="s">
        <v>7</v>
      </c>
      <c r="B502" s="57" t="s">
        <v>82</v>
      </c>
      <c r="C502" s="42" t="s">
        <v>7</v>
      </c>
      <c r="D502" s="34">
        <v>467332</v>
      </c>
      <c r="E502" s="48">
        <v>508100569718</v>
      </c>
      <c r="F502" s="42" t="s">
        <v>1</v>
      </c>
      <c r="G502" s="42" t="s">
        <v>2</v>
      </c>
      <c r="H502" s="40" t="str">
        <f>IF(OR(' Base Geral '!J502="D - RETURN WITHOUT CONSUMPTION",' Base Geral '!J502="CB - CONSUMED BILLABLE")," SOLICITAÇÃO DE COLETA",IF(J502="X - NOT RECEIVED","CONFIRMAR NÃO RECEBIMENTO DO CSE",IF(OR(' Base Geral '!J502="SEM DESTINAÇÃO",' Base Geral '!J502="V - LEFT ON NOTIFICATION")," DESTINAÇÃO/SOLICITAÇÃO DE COLETA",0)))</f>
        <v xml:space="preserve"> DESTINAÇÃO/SOLICITAÇÃO DE COLETA</v>
      </c>
      <c r="I502" s="49"/>
      <c r="J502" s="2" t="s">
        <v>56</v>
      </c>
      <c r="K502" s="2"/>
      <c r="L502" s="2" t="s">
        <v>6</v>
      </c>
      <c r="M502" s="2"/>
      <c r="N502" s="2" t="s">
        <v>4</v>
      </c>
      <c r="O502" s="2" t="s">
        <v>688</v>
      </c>
      <c r="P502" s="2" t="s">
        <v>279</v>
      </c>
      <c r="Q502" s="2">
        <v>10272715</v>
      </c>
      <c r="R502" s="15">
        <f>VLOOKUP(Tabela1[[#This Row],[Material]],'R$_ Ferramentas'!A:B,2,0)</f>
        <v>2838.37</v>
      </c>
      <c r="S502" s="50" t="s">
        <v>50</v>
      </c>
      <c r="T502" s="50" t="s">
        <v>50</v>
      </c>
      <c r="U502" s="2" t="s">
        <v>178</v>
      </c>
      <c r="V502" s="2">
        <v>200428</v>
      </c>
      <c r="W502" s="49">
        <v>44068</v>
      </c>
      <c r="X502" s="40">
        <f>Tabela1[[#Headers],[01/09/2020]]-Tabela1[[#This Row],[Data NF Cliente]]</f>
        <v>7</v>
      </c>
      <c r="Y502" s="12" t="str">
        <f>_xlfn.IFS(X502&lt;=10,"1. 1 a 10 dias",X502&lt;=20,"2. 11 a 20 dias",X502&lt;=30,"3. 21 a 30 dias",X502&lt;=60,"4. 31 a 60 dias",X502&gt;60,"5.&gt; 60 dias")</f>
        <v>1. 1 a 10 dias</v>
      </c>
      <c r="Z502" s="2" t="s">
        <v>53</v>
      </c>
      <c r="AA502" s="2">
        <v>0</v>
      </c>
      <c r="AB502" s="49"/>
    </row>
    <row r="503" spans="1:28" x14ac:dyDescent="0.2">
      <c r="A503" s="42" t="s">
        <v>7</v>
      </c>
      <c r="B503" s="57" t="s">
        <v>82</v>
      </c>
      <c r="C503" s="42" t="s">
        <v>7</v>
      </c>
      <c r="D503" s="34">
        <v>467333</v>
      </c>
      <c r="E503" s="48">
        <v>508100569718</v>
      </c>
      <c r="F503" s="42" t="s">
        <v>1</v>
      </c>
      <c r="G503" s="42" t="s">
        <v>2</v>
      </c>
      <c r="H503" s="40" t="str">
        <f>IF(OR(' Base Geral '!J503="D - RETURN WITHOUT CONSUMPTION",' Base Geral '!J503="CB - CONSUMED BILLABLE")," SOLICITAÇÃO DE COLETA",IF(J503="X - NOT RECEIVED","CONFIRMAR NÃO RECEBIMENTO DO CSE",IF(OR(' Base Geral '!J503="SEM DESTINAÇÃO",' Base Geral '!J503="V - LEFT ON NOTIFICATION")," DESTINAÇÃO/SOLICITAÇÃO DE COLETA",0)))</f>
        <v xml:space="preserve"> DESTINAÇÃO/SOLICITAÇÃO DE COLETA</v>
      </c>
      <c r="I503" s="49"/>
      <c r="J503" s="2" t="s">
        <v>56</v>
      </c>
      <c r="K503" s="2" t="s">
        <v>50</v>
      </c>
      <c r="L503" s="2" t="s">
        <v>6</v>
      </c>
      <c r="M503" s="2"/>
      <c r="N503" s="2" t="s">
        <v>4</v>
      </c>
      <c r="O503" s="2" t="s">
        <v>688</v>
      </c>
      <c r="P503" s="2" t="s">
        <v>279</v>
      </c>
      <c r="Q503" s="2">
        <v>10130540</v>
      </c>
      <c r="R503" s="15">
        <f>VLOOKUP(Tabela1[[#This Row],[Material]],'R$_ Ferramentas'!A:B,2,0)</f>
        <v>1898.13</v>
      </c>
      <c r="S503" s="50" t="s">
        <v>50</v>
      </c>
      <c r="T503" s="50" t="s">
        <v>50</v>
      </c>
      <c r="U503" s="2" t="s">
        <v>929</v>
      </c>
      <c r="V503" s="2">
        <v>200428</v>
      </c>
      <c r="W503" s="49">
        <v>44068</v>
      </c>
      <c r="X503" s="40">
        <f>Tabela1[[#Headers],[01/09/2020]]-Tabela1[[#This Row],[Data NF Cliente]]</f>
        <v>7</v>
      </c>
      <c r="Y503" s="12" t="str">
        <f>_xlfn.IFS(X503&lt;=10,"1. 1 a 10 dias",X503&lt;=20,"2. 11 a 20 dias",X503&lt;=30,"3. 21 a 30 dias",X503&lt;=60,"4. 31 a 60 dias",X503&gt;60,"5.&gt; 60 dias")</f>
        <v>1. 1 a 10 dias</v>
      </c>
      <c r="Z503" s="2" t="s">
        <v>53</v>
      </c>
      <c r="AA503" s="2">
        <v>0</v>
      </c>
      <c r="AB503" s="49"/>
    </row>
    <row r="504" spans="1:28" x14ac:dyDescent="0.2">
      <c r="A504" s="42" t="s">
        <v>17</v>
      </c>
      <c r="B504" s="57" t="s">
        <v>82</v>
      </c>
      <c r="C504" s="42" t="s">
        <v>17</v>
      </c>
      <c r="D504" s="34">
        <v>467399</v>
      </c>
      <c r="E504" s="48">
        <v>508100563858</v>
      </c>
      <c r="F504" s="42" t="s">
        <v>1</v>
      </c>
      <c r="G504" s="42" t="s">
        <v>2</v>
      </c>
      <c r="H504" s="40" t="str">
        <f>IF(OR(' Base Geral '!J504="D - RETURN WITHOUT CONSUMPTION",' Base Geral '!J504="CB - CONSUMED BILLABLE")," SOLICITAÇÃO DE COLETA",IF(J504="X - NOT RECEIVED","CONFIRMAR NÃO RECEBIMENTO DO CSE",IF(OR(' Base Geral '!J504="SEM DESTINAÇÃO",' Base Geral '!J504="V - LEFT ON NOTIFICATION")," DESTINAÇÃO/SOLICITAÇÃO DE COLETA",0)))</f>
        <v xml:space="preserve"> SOLICITAÇÃO DE COLETA</v>
      </c>
      <c r="I504" s="49">
        <v>44070</v>
      </c>
      <c r="J504" s="2" t="s">
        <v>13</v>
      </c>
      <c r="K504" s="2" t="s">
        <v>10</v>
      </c>
      <c r="L504" s="2" t="s">
        <v>3</v>
      </c>
      <c r="M504" s="2"/>
      <c r="N504" s="2" t="s">
        <v>4</v>
      </c>
      <c r="O504" s="2" t="s">
        <v>447</v>
      </c>
      <c r="P504" s="2" t="s">
        <v>690</v>
      </c>
      <c r="Q504" s="2">
        <v>10837639</v>
      </c>
      <c r="R504" s="15">
        <f>VLOOKUP(Tabela1[[#This Row],[Material]],'R$_ Ferramentas'!A:B,2,0)</f>
        <v>11051.07</v>
      </c>
      <c r="S504" s="50" t="s">
        <v>50</v>
      </c>
      <c r="T504" s="50" t="s">
        <v>85</v>
      </c>
      <c r="U504" s="2" t="s">
        <v>931</v>
      </c>
      <c r="V504" s="2">
        <v>200430</v>
      </c>
      <c r="W504" s="49">
        <v>44068</v>
      </c>
      <c r="X504" s="40">
        <f>Tabela1[[#Headers],[01/09/2020]]-Tabela1[[#This Row],[Data NF Cliente]]</f>
        <v>7</v>
      </c>
      <c r="Y504" s="12" t="str">
        <f>_xlfn.IFS(X504&lt;=10,"1. 1 a 10 dias",X504&lt;=20,"2. 11 a 20 dias",X504&lt;=30,"3. 21 a 30 dias",X504&lt;=60,"4. 31 a 60 dias",X504&gt;60,"5.&gt; 60 dias")</f>
        <v>1. 1 a 10 dias</v>
      </c>
      <c r="Z504" s="2" t="s">
        <v>1085</v>
      </c>
      <c r="AA504" s="2">
        <v>0</v>
      </c>
      <c r="AB504" s="49"/>
    </row>
    <row r="505" spans="1:28" x14ac:dyDescent="0.2">
      <c r="A505" s="42" t="s">
        <v>7</v>
      </c>
      <c r="B505" s="57" t="s">
        <v>82</v>
      </c>
      <c r="C505" s="42" t="s">
        <v>7</v>
      </c>
      <c r="D505" s="34">
        <v>441017</v>
      </c>
      <c r="E505" s="48">
        <v>508100537998</v>
      </c>
      <c r="F505" s="42" t="s">
        <v>1</v>
      </c>
      <c r="G505" s="42" t="s">
        <v>2</v>
      </c>
      <c r="H505" s="40" t="str">
        <f>IF(OR(' Base Geral '!J505="D - RETURN WITHOUT CONSUMPTION",' Base Geral '!J505="CB - CONSUMED BILLABLE")," SOLICITAÇÃO DE COLETA",IF(J505="X - NOT RECEIVED","CONFIRMAR NÃO RECEBIMENTO DO CSE",IF(OR(' Base Geral '!J505="SEM DESTINAÇÃO",' Base Geral '!J505="V - LEFT ON NOTIFICATION")," DESTINAÇÃO/SOLICITAÇÃO DE COLETA",0)))</f>
        <v xml:space="preserve"> DESTINAÇÃO/SOLICITAÇÃO DE COLETA</v>
      </c>
      <c r="I505" s="49"/>
      <c r="J505" s="2" t="s">
        <v>56</v>
      </c>
      <c r="K505" s="2"/>
      <c r="L505" s="2" t="s">
        <v>6</v>
      </c>
      <c r="M505" s="2"/>
      <c r="N505" s="2"/>
      <c r="O505" s="2" t="s">
        <v>189</v>
      </c>
      <c r="P505" s="2" t="s">
        <v>185</v>
      </c>
      <c r="Q505" s="2">
        <v>10563369</v>
      </c>
      <c r="R505" s="15">
        <f>VLOOKUP(Tabela1[[#This Row],[Material]],'R$_ Ferramentas'!A:B,2,0)</f>
        <v>3192.84</v>
      </c>
      <c r="S505" s="50" t="s">
        <v>50</v>
      </c>
      <c r="T505" s="50" t="s">
        <v>50</v>
      </c>
      <c r="U505" s="2" t="s">
        <v>740</v>
      </c>
      <c r="V505" s="2">
        <v>200497</v>
      </c>
      <c r="W505" s="49">
        <v>44069</v>
      </c>
      <c r="X505" s="40">
        <f>Tabela1[[#Headers],[01/09/2020]]-Tabela1[[#This Row],[Data NF Cliente]]</f>
        <v>6</v>
      </c>
      <c r="Y505" s="12" t="str">
        <f>_xlfn.IFS(X505&lt;=10,"1. 1 a 10 dias",X505&lt;=20,"2. 11 a 20 dias",X505&lt;=30,"3. 21 a 30 dias",X505&lt;=60,"4. 31 a 60 dias",X505&gt;60,"5.&gt; 60 dias")</f>
        <v>1. 1 a 10 dias</v>
      </c>
      <c r="Z505" s="2" t="s">
        <v>53</v>
      </c>
      <c r="AA505" s="2">
        <v>0</v>
      </c>
      <c r="AB505" s="49"/>
    </row>
    <row r="506" spans="1:28" x14ac:dyDescent="0.2">
      <c r="A506" s="42" t="s">
        <v>7</v>
      </c>
      <c r="B506" s="57" t="s">
        <v>82</v>
      </c>
      <c r="C506" s="42" t="s">
        <v>7</v>
      </c>
      <c r="D506" s="34">
        <v>441018</v>
      </c>
      <c r="E506" s="48">
        <v>508100537998</v>
      </c>
      <c r="F506" s="42" t="s">
        <v>1</v>
      </c>
      <c r="G506" s="42" t="s">
        <v>2</v>
      </c>
      <c r="H506" s="40" t="str">
        <f>IF(OR(' Base Geral '!J506="D - RETURN WITHOUT CONSUMPTION",' Base Geral '!J506="CB - CONSUMED BILLABLE")," SOLICITAÇÃO DE COLETA",IF(J506="X - NOT RECEIVED","CONFIRMAR NÃO RECEBIMENTO DO CSE",IF(OR(' Base Geral '!J506="SEM DESTINAÇÃO",' Base Geral '!J506="V - LEFT ON NOTIFICATION")," DESTINAÇÃO/SOLICITAÇÃO DE COLETA",0)))</f>
        <v xml:space="preserve"> DESTINAÇÃO/SOLICITAÇÃO DE COLETA</v>
      </c>
      <c r="I506" s="49"/>
      <c r="J506" s="2" t="s">
        <v>56</v>
      </c>
      <c r="K506" s="2" t="s">
        <v>50</v>
      </c>
      <c r="L506" s="2" t="s">
        <v>6</v>
      </c>
      <c r="M506" s="2"/>
      <c r="N506" s="2"/>
      <c r="O506" s="2" t="s">
        <v>189</v>
      </c>
      <c r="P506" s="2" t="s">
        <v>185</v>
      </c>
      <c r="Q506" s="2">
        <v>10392262</v>
      </c>
      <c r="R506" s="15">
        <f>VLOOKUP(Tabela1[[#This Row],[Material]],'R$_ Ferramentas'!A:B,2,0)</f>
        <v>3534.95</v>
      </c>
      <c r="S506" s="50" t="s">
        <v>50</v>
      </c>
      <c r="T506" s="50" t="s">
        <v>50</v>
      </c>
      <c r="U506" s="2" t="s">
        <v>741</v>
      </c>
      <c r="V506" s="2">
        <v>200497</v>
      </c>
      <c r="W506" s="49">
        <v>44069</v>
      </c>
      <c r="X506" s="40">
        <f>Tabela1[[#Headers],[01/09/2020]]-Tabela1[[#This Row],[Data NF Cliente]]</f>
        <v>6</v>
      </c>
      <c r="Y506" s="12" t="str">
        <f>_xlfn.IFS(X506&lt;=10,"1. 1 a 10 dias",X506&lt;=20,"2. 11 a 20 dias",X506&lt;=30,"3. 21 a 30 dias",X506&lt;=60,"4. 31 a 60 dias",X506&gt;60,"5.&gt; 60 dias")</f>
        <v>1. 1 a 10 dias</v>
      </c>
      <c r="Z506" s="2" t="s">
        <v>53</v>
      </c>
      <c r="AA506" s="2">
        <v>0</v>
      </c>
      <c r="AB506" s="49"/>
    </row>
    <row r="507" spans="1:28" x14ac:dyDescent="0.2">
      <c r="A507" s="42" t="s">
        <v>14</v>
      </c>
      <c r="B507" s="57" t="s">
        <v>82</v>
      </c>
      <c r="C507" s="42" t="s">
        <v>14</v>
      </c>
      <c r="D507" s="34">
        <v>457827</v>
      </c>
      <c r="E507" s="48">
        <v>508100560313</v>
      </c>
      <c r="F507" s="42" t="s">
        <v>1</v>
      </c>
      <c r="G507" s="42" t="s">
        <v>2</v>
      </c>
      <c r="H507" s="40" t="str">
        <f>IF(OR(' Base Geral '!J507="D - RETURN WITHOUT CONSUMPTION",' Base Geral '!J507="CB - CONSUMED BILLABLE")," SOLICITAÇÃO DE COLETA",IF(J507="X - NOT RECEIVED","CONFIRMAR NÃO RECEBIMENTO DO CSE",IF(OR(' Base Geral '!J507="SEM DESTINAÇÃO",' Base Geral '!J507="V - LEFT ON NOTIFICATION")," DESTINAÇÃO/SOLICITAÇÃO DE COLETA",0)))</f>
        <v xml:space="preserve"> SOLICITAÇÃO DE COLETA</v>
      </c>
      <c r="I507" s="49">
        <v>44070</v>
      </c>
      <c r="J507" s="2" t="s">
        <v>12</v>
      </c>
      <c r="K507" s="2" t="s">
        <v>10</v>
      </c>
      <c r="L507" s="2" t="s">
        <v>3</v>
      </c>
      <c r="M507" s="2"/>
      <c r="N507" s="2" t="s">
        <v>4</v>
      </c>
      <c r="O507" s="2" t="s">
        <v>89</v>
      </c>
      <c r="P507" s="2" t="s">
        <v>191</v>
      </c>
      <c r="Q507" s="2">
        <v>10432917</v>
      </c>
      <c r="R507" s="15">
        <f>VLOOKUP(Tabela1[[#This Row],[Material]],'R$_ Ferramentas'!A:B,2,0)</f>
        <v>5027.72</v>
      </c>
      <c r="S507" s="50" t="s">
        <v>50</v>
      </c>
      <c r="T507" s="50" t="s">
        <v>85</v>
      </c>
      <c r="U507" s="2" t="s">
        <v>762</v>
      </c>
      <c r="V507" s="2">
        <v>200443</v>
      </c>
      <c r="W507" s="49">
        <v>44069</v>
      </c>
      <c r="X507" s="40">
        <f>Tabela1[[#Headers],[01/09/2020]]-Tabela1[[#This Row],[Data NF Cliente]]</f>
        <v>6</v>
      </c>
      <c r="Y507" s="12" t="str">
        <f>_xlfn.IFS(X507&lt;=10,"1. 1 a 10 dias",X507&lt;=20,"2. 11 a 20 dias",X507&lt;=30,"3. 21 a 30 dias",X507&lt;=60,"4. 31 a 60 dias",X507&gt;60,"5.&gt; 60 dias")</f>
        <v>1. 1 a 10 dias</v>
      </c>
      <c r="Z507" s="2" t="s">
        <v>1046</v>
      </c>
      <c r="AA507" s="2">
        <v>132589</v>
      </c>
      <c r="AB507" s="49">
        <v>44070</v>
      </c>
    </row>
    <row r="508" spans="1:28" x14ac:dyDescent="0.2">
      <c r="A508" s="42" t="s">
        <v>7</v>
      </c>
      <c r="B508" s="57" t="s">
        <v>82</v>
      </c>
      <c r="C508" s="42" t="s">
        <v>7</v>
      </c>
      <c r="D508" s="34">
        <v>460837</v>
      </c>
      <c r="E508" s="48">
        <v>508100564550</v>
      </c>
      <c r="F508" s="42" t="s">
        <v>1</v>
      </c>
      <c r="G508" s="42" t="s">
        <v>2</v>
      </c>
      <c r="H508" s="40" t="str">
        <f>IF(OR(' Base Geral '!J508="D - RETURN WITHOUT CONSUMPTION",' Base Geral '!J508="CB - CONSUMED BILLABLE")," SOLICITAÇÃO DE COLETA",IF(J508="X - NOT RECEIVED","CONFIRMAR NÃO RECEBIMENTO DO CSE",IF(OR(' Base Geral '!J508="SEM DESTINAÇÃO",' Base Geral '!J508="V - LEFT ON NOTIFICATION")," DESTINAÇÃO/SOLICITAÇÃO DE COLETA",0)))</f>
        <v xml:space="preserve"> DESTINAÇÃO/SOLICITAÇÃO DE COLETA</v>
      </c>
      <c r="I508" s="49"/>
      <c r="J508" s="2" t="s">
        <v>56</v>
      </c>
      <c r="K508" s="2" t="s">
        <v>50</v>
      </c>
      <c r="L508" s="2" t="s">
        <v>6</v>
      </c>
      <c r="M508" s="2"/>
      <c r="N508" s="2" t="s">
        <v>4</v>
      </c>
      <c r="O508" s="2" t="s">
        <v>189</v>
      </c>
      <c r="P508" s="2" t="s">
        <v>185</v>
      </c>
      <c r="Q508" s="2">
        <v>3771750</v>
      </c>
      <c r="R508" s="15">
        <f>VLOOKUP(Tabela1[[#This Row],[Material]],'R$_ Ferramentas'!A:B,2,0)</f>
        <v>1614.6</v>
      </c>
      <c r="S508" s="50" t="s">
        <v>50</v>
      </c>
      <c r="T508" s="50" t="s">
        <v>50</v>
      </c>
      <c r="U508" s="2" t="s">
        <v>772</v>
      </c>
      <c r="V508" s="2">
        <v>200490</v>
      </c>
      <c r="W508" s="49">
        <v>44069</v>
      </c>
      <c r="X508" s="40">
        <f>Tabela1[[#Headers],[01/09/2020]]-Tabela1[[#This Row],[Data NF Cliente]]</f>
        <v>6</v>
      </c>
      <c r="Y508" s="12" t="str">
        <f>_xlfn.IFS(X508&lt;=10,"1. 1 a 10 dias",X508&lt;=20,"2. 11 a 20 dias",X508&lt;=30,"3. 21 a 30 dias",X508&lt;=60,"4. 31 a 60 dias",X508&gt;60,"5.&gt; 60 dias")</f>
        <v>1. 1 a 10 dias</v>
      </c>
      <c r="Z508" s="2" t="s">
        <v>53</v>
      </c>
      <c r="AA508" s="2">
        <v>0</v>
      </c>
      <c r="AB508" s="49"/>
    </row>
    <row r="509" spans="1:28" x14ac:dyDescent="0.2">
      <c r="A509" s="42" t="s">
        <v>14</v>
      </c>
      <c r="B509" s="57" t="s">
        <v>82</v>
      </c>
      <c r="C509" s="42" t="s">
        <v>14</v>
      </c>
      <c r="D509" s="34">
        <v>460895</v>
      </c>
      <c r="E509" s="48">
        <v>508100565094</v>
      </c>
      <c r="F509" s="42" t="s">
        <v>8</v>
      </c>
      <c r="G509" s="42" t="s">
        <v>9</v>
      </c>
      <c r="H509" s="40" t="str">
        <f>IF(OR(' Base Geral '!J509="D - RETURN WITHOUT CONSUMPTION",' Base Geral '!J509="CB - CONSUMED BILLABLE")," SOLICITAÇÃO DE COLETA",IF(J509="X - NOT RECEIVED","CONFIRMAR NÃO RECEBIMENTO DO CSE",IF(OR(' Base Geral '!J509="SEM DESTINAÇÃO",' Base Geral '!J509="V - LEFT ON NOTIFICATION")," DESTINAÇÃO/SOLICITAÇÃO DE COLETA",0)))</f>
        <v xml:space="preserve"> DESTINAÇÃO/SOLICITAÇÃO DE COLETA</v>
      </c>
      <c r="I509" s="49"/>
      <c r="J509" s="2" t="s">
        <v>56</v>
      </c>
      <c r="K509" s="2" t="s">
        <v>50</v>
      </c>
      <c r="L509" s="2" t="s">
        <v>6</v>
      </c>
      <c r="M509" s="2"/>
      <c r="N509" s="2"/>
      <c r="O509" s="2" t="s">
        <v>646</v>
      </c>
      <c r="P509" s="2" t="s">
        <v>436</v>
      </c>
      <c r="Q509" s="2">
        <v>1787035</v>
      </c>
      <c r="R509" s="15">
        <f>VLOOKUP(Tabela1[[#This Row],[Material]],'R$_ Ferramentas'!A:B,2,0)</f>
        <v>23.08</v>
      </c>
      <c r="S509" s="15" t="str">
        <f>VLOOKUP(Tabela1[[#This Row],[Material]],'R$_ Ferramentas'!E:F,2,0)</f>
        <v>SIM</v>
      </c>
      <c r="T509" s="50" t="s">
        <v>50</v>
      </c>
      <c r="U509" s="2" t="s">
        <v>773</v>
      </c>
      <c r="V509" s="2">
        <v>94679</v>
      </c>
      <c r="W509" s="49">
        <v>44069</v>
      </c>
      <c r="X509" s="40">
        <f>Tabela1[[#Headers],[01/09/2020]]-Tabela1[[#This Row],[Data NF Cliente]]</f>
        <v>6</v>
      </c>
      <c r="Y509" s="12" t="str">
        <f>_xlfn.IFS(X509&lt;=10,"1. 1 a 10 dias",X509&lt;=20,"2. 11 a 20 dias",X509&lt;=30,"3. 21 a 30 dias",X509&lt;=60,"4. 31 a 60 dias",X509&gt;60,"5.&gt; 60 dias")</f>
        <v>1. 1 a 10 dias</v>
      </c>
      <c r="Z509" s="2" t="s">
        <v>5</v>
      </c>
      <c r="AA509" s="2">
        <v>0</v>
      </c>
      <c r="AB509" s="49"/>
    </row>
    <row r="510" spans="1:28" x14ac:dyDescent="0.2">
      <c r="A510" s="42" t="s">
        <v>14</v>
      </c>
      <c r="B510" s="57" t="s">
        <v>82</v>
      </c>
      <c r="C510" s="42" t="s">
        <v>14</v>
      </c>
      <c r="D510" s="34">
        <v>460896</v>
      </c>
      <c r="E510" s="48">
        <v>508100565094</v>
      </c>
      <c r="F510" s="42" t="s">
        <v>8</v>
      </c>
      <c r="G510" s="42" t="s">
        <v>9</v>
      </c>
      <c r="H510" s="40" t="str">
        <f>IF(OR(' Base Geral '!J510="D - RETURN WITHOUT CONSUMPTION",' Base Geral '!J510="CB - CONSUMED BILLABLE")," SOLICITAÇÃO DE COLETA",IF(J510="X - NOT RECEIVED","CONFIRMAR NÃO RECEBIMENTO DO CSE",IF(OR(' Base Geral '!J510="SEM DESTINAÇÃO",' Base Geral '!J510="V - LEFT ON NOTIFICATION")," DESTINAÇÃO/SOLICITAÇÃO DE COLETA",0)))</f>
        <v xml:space="preserve"> DESTINAÇÃO/SOLICITAÇÃO DE COLETA</v>
      </c>
      <c r="I510" s="49"/>
      <c r="J510" s="2" t="s">
        <v>56</v>
      </c>
      <c r="K510" s="2"/>
      <c r="L510" s="2" t="s">
        <v>6</v>
      </c>
      <c r="M510" s="2"/>
      <c r="N510" s="2"/>
      <c r="O510" s="2" t="s">
        <v>646</v>
      </c>
      <c r="P510" s="2" t="s">
        <v>436</v>
      </c>
      <c r="Q510" s="2">
        <v>1787035</v>
      </c>
      <c r="R510" s="15">
        <f>VLOOKUP(Tabela1[[#This Row],[Material]],'R$_ Ferramentas'!A:B,2,0)</f>
        <v>23.08</v>
      </c>
      <c r="S510" s="15" t="str">
        <f>VLOOKUP(Tabela1[[#This Row],[Material]],'R$_ Ferramentas'!E:F,2,0)</f>
        <v>SIM</v>
      </c>
      <c r="T510" s="50" t="s">
        <v>50</v>
      </c>
      <c r="U510" s="2" t="s">
        <v>773</v>
      </c>
      <c r="V510" s="2">
        <v>94679</v>
      </c>
      <c r="W510" s="49">
        <v>44069</v>
      </c>
      <c r="X510" s="40">
        <f>Tabela1[[#Headers],[01/09/2020]]-Tabela1[[#This Row],[Data NF Cliente]]</f>
        <v>6</v>
      </c>
      <c r="Y510" s="12" t="str">
        <f>_xlfn.IFS(X510&lt;=10,"1. 1 a 10 dias",X510&lt;=20,"2. 11 a 20 dias",X510&lt;=30,"3. 21 a 30 dias",X510&lt;=60,"4. 31 a 60 dias",X510&gt;60,"5.&gt; 60 dias")</f>
        <v>1. 1 a 10 dias</v>
      </c>
      <c r="Z510" s="2" t="s">
        <v>5</v>
      </c>
      <c r="AA510" s="2">
        <v>0</v>
      </c>
      <c r="AB510" s="49"/>
    </row>
    <row r="511" spans="1:28" x14ac:dyDescent="0.2">
      <c r="A511" s="42" t="s">
        <v>14</v>
      </c>
      <c r="B511" s="57" t="s">
        <v>82</v>
      </c>
      <c r="C511" s="42" t="s">
        <v>14</v>
      </c>
      <c r="D511" s="34">
        <v>460897</v>
      </c>
      <c r="E511" s="48">
        <v>508100565094</v>
      </c>
      <c r="F511" s="42" t="s">
        <v>8</v>
      </c>
      <c r="G511" s="42" t="s">
        <v>9</v>
      </c>
      <c r="H511" s="40" t="str">
        <f>IF(OR(' Base Geral '!J511="D - RETURN WITHOUT CONSUMPTION",' Base Geral '!J511="CB - CONSUMED BILLABLE")," SOLICITAÇÃO DE COLETA",IF(J511="X - NOT RECEIVED","CONFIRMAR NÃO RECEBIMENTO DO CSE",IF(OR(' Base Geral '!J511="SEM DESTINAÇÃO",' Base Geral '!J511="V - LEFT ON NOTIFICATION")," DESTINAÇÃO/SOLICITAÇÃO DE COLETA",0)))</f>
        <v xml:space="preserve"> DESTINAÇÃO/SOLICITAÇÃO DE COLETA</v>
      </c>
      <c r="I511" s="49"/>
      <c r="J511" s="2" t="s">
        <v>56</v>
      </c>
      <c r="K511" s="2"/>
      <c r="L511" s="2" t="s">
        <v>6</v>
      </c>
      <c r="M511" s="2"/>
      <c r="N511" s="2"/>
      <c r="O511" s="2" t="s">
        <v>646</v>
      </c>
      <c r="P511" s="2" t="s">
        <v>436</v>
      </c>
      <c r="Q511" s="2">
        <v>1787035</v>
      </c>
      <c r="R511" s="15">
        <f>VLOOKUP(Tabela1[[#This Row],[Material]],'R$_ Ferramentas'!A:B,2,0)</f>
        <v>23.08</v>
      </c>
      <c r="S511" s="15" t="str">
        <f>VLOOKUP(Tabela1[[#This Row],[Material]],'R$_ Ferramentas'!E:F,2,0)</f>
        <v>SIM</v>
      </c>
      <c r="T511" s="50" t="s">
        <v>50</v>
      </c>
      <c r="U511" s="2" t="s">
        <v>773</v>
      </c>
      <c r="V511" s="2">
        <v>94679</v>
      </c>
      <c r="W511" s="49">
        <v>44069</v>
      </c>
      <c r="X511" s="40">
        <f>Tabela1[[#Headers],[01/09/2020]]-Tabela1[[#This Row],[Data NF Cliente]]</f>
        <v>6</v>
      </c>
      <c r="Y511" s="12" t="str">
        <f>_xlfn.IFS(X511&lt;=10,"1. 1 a 10 dias",X511&lt;=20,"2. 11 a 20 dias",X511&lt;=30,"3. 21 a 30 dias",X511&lt;=60,"4. 31 a 60 dias",X511&gt;60,"5.&gt; 60 dias")</f>
        <v>1. 1 a 10 dias</v>
      </c>
      <c r="Z511" s="2" t="s">
        <v>5</v>
      </c>
      <c r="AA511" s="2">
        <v>0</v>
      </c>
      <c r="AB511" s="49"/>
    </row>
    <row r="512" spans="1:28" x14ac:dyDescent="0.2">
      <c r="A512" s="42" t="s">
        <v>14</v>
      </c>
      <c r="B512" s="57" t="s">
        <v>82</v>
      </c>
      <c r="C512" s="42" t="s">
        <v>14</v>
      </c>
      <c r="D512" s="34">
        <v>460898</v>
      </c>
      <c r="E512" s="48">
        <v>508100565094</v>
      </c>
      <c r="F512" s="42" t="s">
        <v>8</v>
      </c>
      <c r="G512" s="42" t="s">
        <v>9</v>
      </c>
      <c r="H512" s="40" t="str">
        <f>IF(OR(' Base Geral '!J512="D - RETURN WITHOUT CONSUMPTION",' Base Geral '!J512="CB - CONSUMED BILLABLE")," SOLICITAÇÃO DE COLETA",IF(J512="X - NOT RECEIVED","CONFIRMAR NÃO RECEBIMENTO DO CSE",IF(OR(' Base Geral '!J512="SEM DESTINAÇÃO",' Base Geral '!J512="V - LEFT ON NOTIFICATION")," DESTINAÇÃO/SOLICITAÇÃO DE COLETA",0)))</f>
        <v xml:space="preserve"> DESTINAÇÃO/SOLICITAÇÃO DE COLETA</v>
      </c>
      <c r="I512" s="49"/>
      <c r="J512" s="2" t="s">
        <v>56</v>
      </c>
      <c r="K512" s="2"/>
      <c r="L512" s="2" t="s">
        <v>6</v>
      </c>
      <c r="M512" s="2"/>
      <c r="N512" s="2"/>
      <c r="O512" s="2" t="s">
        <v>646</v>
      </c>
      <c r="P512" s="2" t="s">
        <v>436</v>
      </c>
      <c r="Q512" s="2">
        <v>1787035</v>
      </c>
      <c r="R512" s="15">
        <f>VLOOKUP(Tabela1[[#This Row],[Material]],'R$_ Ferramentas'!A:B,2,0)</f>
        <v>23.08</v>
      </c>
      <c r="S512" s="15" t="str">
        <f>VLOOKUP(Tabela1[[#This Row],[Material]],'R$_ Ferramentas'!E:F,2,0)</f>
        <v>SIM</v>
      </c>
      <c r="T512" s="50" t="s">
        <v>50</v>
      </c>
      <c r="U512" s="2" t="s">
        <v>773</v>
      </c>
      <c r="V512" s="2">
        <v>94679</v>
      </c>
      <c r="W512" s="49">
        <v>44069</v>
      </c>
      <c r="X512" s="40">
        <f>Tabela1[[#Headers],[01/09/2020]]-Tabela1[[#This Row],[Data NF Cliente]]</f>
        <v>6</v>
      </c>
      <c r="Y512" s="12" t="str">
        <f>_xlfn.IFS(X512&lt;=10,"1. 1 a 10 dias",X512&lt;=20,"2. 11 a 20 dias",X512&lt;=30,"3. 21 a 30 dias",X512&lt;=60,"4. 31 a 60 dias",X512&gt;60,"5.&gt; 60 dias")</f>
        <v>1. 1 a 10 dias</v>
      </c>
      <c r="Z512" s="2" t="s">
        <v>5</v>
      </c>
      <c r="AA512" s="2">
        <v>0</v>
      </c>
      <c r="AB512" s="49"/>
    </row>
    <row r="513" spans="1:28" x14ac:dyDescent="0.2">
      <c r="A513" s="42" t="s">
        <v>14</v>
      </c>
      <c r="B513" s="57" t="s">
        <v>81</v>
      </c>
      <c r="C513" s="42" t="s">
        <v>14</v>
      </c>
      <c r="D513" s="34">
        <v>461019</v>
      </c>
      <c r="E513" s="48">
        <v>508200131926</v>
      </c>
      <c r="F513" s="42" t="s">
        <v>1</v>
      </c>
      <c r="G513" s="42" t="s">
        <v>2</v>
      </c>
      <c r="H513" s="40" t="str">
        <f>IF(OR(' Base Geral '!J513="D - RETURN WITHOUT CONSUMPTION",' Base Geral '!J513="CB - CONSUMED BILLABLE")," SOLICITAÇÃO DE COLETA",IF(J513="X - NOT RECEIVED","CONFIRMAR NÃO RECEBIMENTO DO CSE",IF(OR(' Base Geral '!J513="SEM DESTINAÇÃO",' Base Geral '!J513="V - LEFT ON NOTIFICATION")," DESTINAÇÃO/SOLICITAÇÃO DE COLETA",0)))</f>
        <v xml:space="preserve"> DESTINAÇÃO/SOLICITAÇÃO DE COLETA</v>
      </c>
      <c r="I513" s="49"/>
      <c r="J513" s="2" t="s">
        <v>56</v>
      </c>
      <c r="K513" s="2" t="s">
        <v>50</v>
      </c>
      <c r="L513" s="2" t="s">
        <v>6</v>
      </c>
      <c r="M513" s="2"/>
      <c r="N513" s="2" t="s">
        <v>4</v>
      </c>
      <c r="O513" s="2" t="s">
        <v>232</v>
      </c>
      <c r="P513" s="2" t="s">
        <v>647</v>
      </c>
      <c r="Q513" s="2">
        <v>10309445</v>
      </c>
      <c r="R513" s="15">
        <f>VLOOKUP(Tabela1[[#This Row],[Material]],'R$_ Ferramentas'!A:B,2,0)</f>
        <v>448.01</v>
      </c>
      <c r="S513" s="50" t="s">
        <v>50</v>
      </c>
      <c r="T513" s="50" t="s">
        <v>50</v>
      </c>
      <c r="U513" s="2" t="s">
        <v>756</v>
      </c>
      <c r="V513" s="2">
        <v>200515</v>
      </c>
      <c r="W513" s="49">
        <v>44069</v>
      </c>
      <c r="X513" s="40">
        <f>Tabela1[[#Headers],[01/09/2020]]-Tabela1[[#This Row],[Data NF Cliente]]</f>
        <v>6</v>
      </c>
      <c r="Y513" s="12" t="str">
        <f>_xlfn.IFS(X513&lt;=10,"1. 1 a 10 dias",X513&lt;=20,"2. 11 a 20 dias",X513&lt;=30,"3. 21 a 30 dias",X513&lt;=60,"4. 31 a 60 dias",X513&gt;60,"5.&gt; 60 dias")</f>
        <v>1. 1 a 10 dias</v>
      </c>
      <c r="Z513" s="2" t="s">
        <v>53</v>
      </c>
      <c r="AA513" s="2">
        <v>0</v>
      </c>
      <c r="AB513" s="49"/>
    </row>
    <row r="514" spans="1:28" x14ac:dyDescent="0.2">
      <c r="A514" s="42" t="s">
        <v>14</v>
      </c>
      <c r="B514" s="57" t="s">
        <v>81</v>
      </c>
      <c r="C514" s="42" t="s">
        <v>14</v>
      </c>
      <c r="D514" s="34">
        <v>461020</v>
      </c>
      <c r="E514" s="48">
        <v>508200131926</v>
      </c>
      <c r="F514" s="42" t="s">
        <v>1</v>
      </c>
      <c r="G514" s="42" t="s">
        <v>2</v>
      </c>
      <c r="H514" s="40" t="str">
        <f>IF(OR(' Base Geral '!J514="D - RETURN WITHOUT CONSUMPTION",' Base Geral '!J514="CB - CONSUMED BILLABLE")," SOLICITAÇÃO DE COLETA",IF(J514="X - NOT RECEIVED","CONFIRMAR NÃO RECEBIMENTO DO CSE",IF(OR(' Base Geral '!J514="SEM DESTINAÇÃO",' Base Geral '!J514="V - LEFT ON NOTIFICATION")," DESTINAÇÃO/SOLICITAÇÃO DE COLETA",0)))</f>
        <v xml:space="preserve"> DESTINAÇÃO/SOLICITAÇÃO DE COLETA</v>
      </c>
      <c r="I514" s="49"/>
      <c r="J514" s="2" t="s">
        <v>56</v>
      </c>
      <c r="K514" s="2"/>
      <c r="L514" s="2" t="s">
        <v>6</v>
      </c>
      <c r="M514" s="2"/>
      <c r="N514" s="2" t="s">
        <v>4</v>
      </c>
      <c r="O514" s="2" t="s">
        <v>232</v>
      </c>
      <c r="P514" s="2" t="s">
        <v>647</v>
      </c>
      <c r="Q514" s="2">
        <v>10309445</v>
      </c>
      <c r="R514" s="15">
        <f>VLOOKUP(Tabela1[[#This Row],[Material]],'R$_ Ferramentas'!A:B,2,0)</f>
        <v>448.01</v>
      </c>
      <c r="S514" s="50" t="s">
        <v>50</v>
      </c>
      <c r="T514" s="50" t="s">
        <v>50</v>
      </c>
      <c r="U514" s="2" t="s">
        <v>756</v>
      </c>
      <c r="V514" s="2">
        <v>200515</v>
      </c>
      <c r="W514" s="49">
        <v>44069</v>
      </c>
      <c r="X514" s="40">
        <f>Tabela1[[#Headers],[01/09/2020]]-Tabela1[[#This Row],[Data NF Cliente]]</f>
        <v>6</v>
      </c>
      <c r="Y514" s="12" t="str">
        <f>_xlfn.IFS(X514&lt;=10,"1. 1 a 10 dias",X514&lt;=20,"2. 11 a 20 dias",X514&lt;=30,"3. 21 a 30 dias",X514&lt;=60,"4. 31 a 60 dias",X514&gt;60,"5.&gt; 60 dias")</f>
        <v>1. 1 a 10 dias</v>
      </c>
      <c r="Z514" s="2" t="s">
        <v>53</v>
      </c>
      <c r="AA514" s="2">
        <v>0</v>
      </c>
      <c r="AB514" s="49"/>
    </row>
    <row r="515" spans="1:28" x14ac:dyDescent="0.2">
      <c r="A515" s="42" t="s">
        <v>14</v>
      </c>
      <c r="B515" s="57" t="s">
        <v>81</v>
      </c>
      <c r="C515" s="42" t="s">
        <v>14</v>
      </c>
      <c r="D515" s="34">
        <v>461021</v>
      </c>
      <c r="E515" s="48">
        <v>508200131926</v>
      </c>
      <c r="F515" s="42" t="s">
        <v>1</v>
      </c>
      <c r="G515" s="42" t="s">
        <v>2</v>
      </c>
      <c r="H515" s="40" t="str">
        <f>IF(OR(' Base Geral '!J515="D - RETURN WITHOUT CONSUMPTION",' Base Geral '!J515="CB - CONSUMED BILLABLE")," SOLICITAÇÃO DE COLETA",IF(J515="X - NOT RECEIVED","CONFIRMAR NÃO RECEBIMENTO DO CSE",IF(OR(' Base Geral '!J515="SEM DESTINAÇÃO",' Base Geral '!J515="V - LEFT ON NOTIFICATION")," DESTINAÇÃO/SOLICITAÇÃO DE COLETA",0)))</f>
        <v xml:space="preserve"> DESTINAÇÃO/SOLICITAÇÃO DE COLETA</v>
      </c>
      <c r="I515" s="49"/>
      <c r="J515" s="2" t="s">
        <v>56</v>
      </c>
      <c r="K515" s="2"/>
      <c r="L515" s="2" t="s">
        <v>6</v>
      </c>
      <c r="M515" s="2"/>
      <c r="N515" s="2" t="s">
        <v>4</v>
      </c>
      <c r="O515" s="2" t="s">
        <v>232</v>
      </c>
      <c r="P515" s="2" t="s">
        <v>647</v>
      </c>
      <c r="Q515" s="2">
        <v>10309446</v>
      </c>
      <c r="R515" s="15">
        <f>VLOOKUP(Tabela1[[#This Row],[Material]],'R$_ Ferramentas'!A:B,2,0)</f>
        <v>361.05</v>
      </c>
      <c r="S515" s="50" t="s">
        <v>50</v>
      </c>
      <c r="T515" s="50" t="s">
        <v>50</v>
      </c>
      <c r="U515" s="2" t="s">
        <v>775</v>
      </c>
      <c r="V515" s="2">
        <v>200515</v>
      </c>
      <c r="W515" s="49">
        <v>44069</v>
      </c>
      <c r="X515" s="40">
        <f>Tabela1[[#Headers],[01/09/2020]]-Tabela1[[#This Row],[Data NF Cliente]]</f>
        <v>6</v>
      </c>
      <c r="Y515" s="12" t="str">
        <f>_xlfn.IFS(X515&lt;=10,"1. 1 a 10 dias",X515&lt;=20,"2. 11 a 20 dias",X515&lt;=30,"3. 21 a 30 dias",X515&lt;=60,"4. 31 a 60 dias",X515&gt;60,"5.&gt; 60 dias")</f>
        <v>1. 1 a 10 dias</v>
      </c>
      <c r="Z515" s="2" t="s">
        <v>53</v>
      </c>
      <c r="AA515" s="2">
        <v>0</v>
      </c>
      <c r="AB515" s="49"/>
    </row>
    <row r="516" spans="1:28" x14ac:dyDescent="0.2">
      <c r="A516" s="42" t="s">
        <v>14</v>
      </c>
      <c r="B516" s="57" t="s">
        <v>81</v>
      </c>
      <c r="C516" s="42" t="s">
        <v>14</v>
      </c>
      <c r="D516" s="34">
        <v>461022</v>
      </c>
      <c r="E516" s="48">
        <v>508200131926</v>
      </c>
      <c r="F516" s="42" t="s">
        <v>1</v>
      </c>
      <c r="G516" s="42" t="s">
        <v>2</v>
      </c>
      <c r="H516" s="40" t="str">
        <f>IF(OR(' Base Geral '!J516="D - RETURN WITHOUT CONSUMPTION",' Base Geral '!J516="CB - CONSUMED BILLABLE")," SOLICITAÇÃO DE COLETA",IF(J516="X - NOT RECEIVED","CONFIRMAR NÃO RECEBIMENTO DO CSE",IF(OR(' Base Geral '!J516="SEM DESTINAÇÃO",' Base Geral '!J516="V - LEFT ON NOTIFICATION")," DESTINAÇÃO/SOLICITAÇÃO DE COLETA",0)))</f>
        <v xml:space="preserve"> DESTINAÇÃO/SOLICITAÇÃO DE COLETA</v>
      </c>
      <c r="I516" s="49"/>
      <c r="J516" s="2" t="s">
        <v>56</v>
      </c>
      <c r="K516" s="2"/>
      <c r="L516" s="2" t="s">
        <v>6</v>
      </c>
      <c r="M516" s="2"/>
      <c r="N516" s="2" t="s">
        <v>4</v>
      </c>
      <c r="O516" s="2" t="s">
        <v>232</v>
      </c>
      <c r="P516" s="2" t="s">
        <v>647</v>
      </c>
      <c r="Q516" s="2">
        <v>10309446</v>
      </c>
      <c r="R516" s="15">
        <f>VLOOKUP(Tabela1[[#This Row],[Material]],'R$_ Ferramentas'!A:B,2,0)</f>
        <v>361.05</v>
      </c>
      <c r="S516" s="50" t="s">
        <v>50</v>
      </c>
      <c r="T516" s="50" t="s">
        <v>50</v>
      </c>
      <c r="U516" s="2" t="s">
        <v>775</v>
      </c>
      <c r="V516" s="2">
        <v>200515</v>
      </c>
      <c r="W516" s="49">
        <v>44069</v>
      </c>
      <c r="X516" s="40">
        <f>Tabela1[[#Headers],[01/09/2020]]-Tabela1[[#This Row],[Data NF Cliente]]</f>
        <v>6</v>
      </c>
      <c r="Y516" s="12" t="str">
        <f>_xlfn.IFS(X516&lt;=10,"1. 1 a 10 dias",X516&lt;=20,"2. 11 a 20 dias",X516&lt;=30,"3. 21 a 30 dias",X516&lt;=60,"4. 31 a 60 dias",X516&gt;60,"5.&gt; 60 dias")</f>
        <v>1. 1 a 10 dias</v>
      </c>
      <c r="Z516" s="2" t="s">
        <v>53</v>
      </c>
      <c r="AA516" s="2">
        <v>0</v>
      </c>
      <c r="AB516" s="49"/>
    </row>
    <row r="517" spans="1:28" x14ac:dyDescent="0.2">
      <c r="A517" s="42" t="s">
        <v>14</v>
      </c>
      <c r="B517" s="57" t="s">
        <v>81</v>
      </c>
      <c r="C517" s="42" t="s">
        <v>14</v>
      </c>
      <c r="D517" s="34">
        <v>461023</v>
      </c>
      <c r="E517" s="48">
        <v>508200131926</v>
      </c>
      <c r="F517" s="42" t="s">
        <v>1</v>
      </c>
      <c r="G517" s="42" t="s">
        <v>2</v>
      </c>
      <c r="H517" s="40" t="str">
        <f>IF(OR(' Base Geral '!J517="D - RETURN WITHOUT CONSUMPTION",' Base Geral '!J517="CB - CONSUMED BILLABLE")," SOLICITAÇÃO DE COLETA",IF(J517="X - NOT RECEIVED","CONFIRMAR NÃO RECEBIMENTO DO CSE",IF(OR(' Base Geral '!J517="SEM DESTINAÇÃO",' Base Geral '!J517="V - LEFT ON NOTIFICATION")," DESTINAÇÃO/SOLICITAÇÃO DE COLETA",0)))</f>
        <v xml:space="preserve"> DESTINAÇÃO/SOLICITAÇÃO DE COLETA</v>
      </c>
      <c r="I517" s="49"/>
      <c r="J517" s="2" t="s">
        <v>56</v>
      </c>
      <c r="K517" s="2"/>
      <c r="L517" s="2" t="s">
        <v>6</v>
      </c>
      <c r="M517" s="2"/>
      <c r="N517" s="2" t="s">
        <v>4</v>
      </c>
      <c r="O517" s="2" t="s">
        <v>232</v>
      </c>
      <c r="P517" s="2" t="s">
        <v>647</v>
      </c>
      <c r="Q517" s="2">
        <v>10309446</v>
      </c>
      <c r="R517" s="15">
        <f>VLOOKUP(Tabela1[[#This Row],[Material]],'R$_ Ferramentas'!A:B,2,0)</f>
        <v>361.05</v>
      </c>
      <c r="S517" s="50" t="s">
        <v>50</v>
      </c>
      <c r="T517" s="50" t="s">
        <v>50</v>
      </c>
      <c r="U517" s="2" t="s">
        <v>775</v>
      </c>
      <c r="V517" s="2">
        <v>200515</v>
      </c>
      <c r="W517" s="49">
        <v>44069</v>
      </c>
      <c r="X517" s="40">
        <f>Tabela1[[#Headers],[01/09/2020]]-Tabela1[[#This Row],[Data NF Cliente]]</f>
        <v>6</v>
      </c>
      <c r="Y517" s="12" t="str">
        <f>_xlfn.IFS(X517&lt;=10,"1. 1 a 10 dias",X517&lt;=20,"2. 11 a 20 dias",X517&lt;=30,"3. 21 a 30 dias",X517&lt;=60,"4. 31 a 60 dias",X517&gt;60,"5.&gt; 60 dias")</f>
        <v>1. 1 a 10 dias</v>
      </c>
      <c r="Z517" s="2" t="s">
        <v>53</v>
      </c>
      <c r="AA517" s="2">
        <v>0</v>
      </c>
      <c r="AB517" s="49"/>
    </row>
    <row r="518" spans="1:28" x14ac:dyDescent="0.2">
      <c r="A518" s="42" t="s">
        <v>14</v>
      </c>
      <c r="B518" s="57" t="s">
        <v>81</v>
      </c>
      <c r="C518" s="42" t="s">
        <v>14</v>
      </c>
      <c r="D518" s="34">
        <v>461024</v>
      </c>
      <c r="E518" s="48">
        <v>508200131926</v>
      </c>
      <c r="F518" s="42" t="s">
        <v>1</v>
      </c>
      <c r="G518" s="42" t="s">
        <v>2</v>
      </c>
      <c r="H518" s="40" t="str">
        <f>IF(OR(' Base Geral '!J518="D - RETURN WITHOUT CONSUMPTION",' Base Geral '!J518="CB - CONSUMED BILLABLE")," SOLICITAÇÃO DE COLETA",IF(J518="X - NOT RECEIVED","CONFIRMAR NÃO RECEBIMENTO DO CSE",IF(OR(' Base Geral '!J518="SEM DESTINAÇÃO",' Base Geral '!J518="V - LEFT ON NOTIFICATION")," DESTINAÇÃO/SOLICITAÇÃO DE COLETA",0)))</f>
        <v xml:space="preserve"> DESTINAÇÃO/SOLICITAÇÃO DE COLETA</v>
      </c>
      <c r="I518" s="49"/>
      <c r="J518" s="2" t="s">
        <v>56</v>
      </c>
      <c r="K518" s="2"/>
      <c r="L518" s="2" t="s">
        <v>6</v>
      </c>
      <c r="M518" s="2"/>
      <c r="N518" s="2" t="s">
        <v>4</v>
      </c>
      <c r="O518" s="2" t="s">
        <v>232</v>
      </c>
      <c r="P518" s="2" t="s">
        <v>647</v>
      </c>
      <c r="Q518" s="2">
        <v>10309447</v>
      </c>
      <c r="R518" s="15">
        <f>VLOOKUP(Tabela1[[#This Row],[Material]],'R$_ Ferramentas'!A:B,2,0)</f>
        <v>365.6</v>
      </c>
      <c r="S518" s="50" t="s">
        <v>50</v>
      </c>
      <c r="T518" s="50" t="s">
        <v>50</v>
      </c>
      <c r="U518" s="2" t="s">
        <v>756</v>
      </c>
      <c r="V518" s="2">
        <v>200515</v>
      </c>
      <c r="W518" s="49">
        <v>44069</v>
      </c>
      <c r="X518" s="40">
        <f>Tabela1[[#Headers],[01/09/2020]]-Tabela1[[#This Row],[Data NF Cliente]]</f>
        <v>6</v>
      </c>
      <c r="Y518" s="12" t="str">
        <f>_xlfn.IFS(X518&lt;=10,"1. 1 a 10 dias",X518&lt;=20,"2. 11 a 20 dias",X518&lt;=30,"3. 21 a 30 dias",X518&lt;=60,"4. 31 a 60 dias",X518&gt;60,"5.&gt; 60 dias")</f>
        <v>1. 1 a 10 dias</v>
      </c>
      <c r="Z518" s="2" t="s">
        <v>53</v>
      </c>
      <c r="AA518" s="2">
        <v>0</v>
      </c>
      <c r="AB518" s="49"/>
    </row>
    <row r="519" spans="1:28" x14ac:dyDescent="0.2">
      <c r="A519" s="42" t="s">
        <v>14</v>
      </c>
      <c r="B519" s="57" t="s">
        <v>81</v>
      </c>
      <c r="C519" s="42" t="s">
        <v>14</v>
      </c>
      <c r="D519" s="34">
        <v>461025</v>
      </c>
      <c r="E519" s="48">
        <v>508200131926</v>
      </c>
      <c r="F519" s="42" t="s">
        <v>1</v>
      </c>
      <c r="G519" s="42" t="s">
        <v>2</v>
      </c>
      <c r="H519" s="40" t="str">
        <f>IF(OR(' Base Geral '!J519="D - RETURN WITHOUT CONSUMPTION",' Base Geral '!J519="CB - CONSUMED BILLABLE")," SOLICITAÇÃO DE COLETA",IF(J519="X - NOT RECEIVED","CONFIRMAR NÃO RECEBIMENTO DO CSE",IF(OR(' Base Geral '!J519="SEM DESTINAÇÃO",' Base Geral '!J519="V - LEFT ON NOTIFICATION")," DESTINAÇÃO/SOLICITAÇÃO DE COLETA",0)))</f>
        <v xml:space="preserve"> DESTINAÇÃO/SOLICITAÇÃO DE COLETA</v>
      </c>
      <c r="I519" s="49"/>
      <c r="J519" s="2" t="s">
        <v>56</v>
      </c>
      <c r="K519" s="2"/>
      <c r="L519" s="2" t="s">
        <v>6</v>
      </c>
      <c r="M519" s="2"/>
      <c r="N519" s="2" t="s">
        <v>4</v>
      </c>
      <c r="O519" s="2" t="s">
        <v>232</v>
      </c>
      <c r="P519" s="2" t="s">
        <v>647</v>
      </c>
      <c r="Q519" s="2">
        <v>10309447</v>
      </c>
      <c r="R519" s="15">
        <f>VLOOKUP(Tabela1[[#This Row],[Material]],'R$_ Ferramentas'!A:B,2,0)</f>
        <v>365.6</v>
      </c>
      <c r="S519" s="50" t="s">
        <v>50</v>
      </c>
      <c r="T519" s="50" t="s">
        <v>50</v>
      </c>
      <c r="U519" s="2" t="s">
        <v>756</v>
      </c>
      <c r="V519" s="2">
        <v>200515</v>
      </c>
      <c r="W519" s="49">
        <v>44069</v>
      </c>
      <c r="X519" s="40">
        <f>Tabela1[[#Headers],[01/09/2020]]-Tabela1[[#This Row],[Data NF Cliente]]</f>
        <v>6</v>
      </c>
      <c r="Y519" s="12" t="str">
        <f>_xlfn.IFS(X519&lt;=10,"1. 1 a 10 dias",X519&lt;=20,"2. 11 a 20 dias",X519&lt;=30,"3. 21 a 30 dias",X519&lt;=60,"4. 31 a 60 dias",X519&gt;60,"5.&gt; 60 dias")</f>
        <v>1. 1 a 10 dias</v>
      </c>
      <c r="Z519" s="2" t="s">
        <v>53</v>
      </c>
      <c r="AA519" s="2">
        <v>0</v>
      </c>
      <c r="AB519" s="49"/>
    </row>
    <row r="520" spans="1:28" x14ac:dyDescent="0.2">
      <c r="A520" s="42" t="s">
        <v>14</v>
      </c>
      <c r="B520" s="57" t="s">
        <v>81</v>
      </c>
      <c r="C520" s="42" t="s">
        <v>14</v>
      </c>
      <c r="D520" s="34">
        <v>461026</v>
      </c>
      <c r="E520" s="48">
        <v>508200131926</v>
      </c>
      <c r="F520" s="42" t="s">
        <v>1</v>
      </c>
      <c r="G520" s="42" t="s">
        <v>2</v>
      </c>
      <c r="H520" s="40" t="str">
        <f>IF(OR(' Base Geral '!J520="D - RETURN WITHOUT CONSUMPTION",' Base Geral '!J520="CB - CONSUMED BILLABLE")," SOLICITAÇÃO DE COLETA",IF(J520="X - NOT RECEIVED","CONFIRMAR NÃO RECEBIMENTO DO CSE",IF(OR(' Base Geral '!J520="SEM DESTINAÇÃO",' Base Geral '!J520="V - LEFT ON NOTIFICATION")," DESTINAÇÃO/SOLICITAÇÃO DE COLETA",0)))</f>
        <v xml:space="preserve"> DESTINAÇÃO/SOLICITAÇÃO DE COLETA</v>
      </c>
      <c r="I520" s="49"/>
      <c r="J520" s="2" t="s">
        <v>56</v>
      </c>
      <c r="K520" s="2"/>
      <c r="L520" s="2" t="s">
        <v>6</v>
      </c>
      <c r="M520" s="2"/>
      <c r="N520" s="2" t="s">
        <v>4</v>
      </c>
      <c r="O520" s="2" t="s">
        <v>232</v>
      </c>
      <c r="P520" s="2" t="s">
        <v>647</v>
      </c>
      <c r="Q520" s="2">
        <v>10311297</v>
      </c>
      <c r="R520" s="15">
        <f>VLOOKUP(Tabela1[[#This Row],[Material]],'R$_ Ferramentas'!A:B,2,0)</f>
        <v>199.72</v>
      </c>
      <c r="S520" s="50" t="s">
        <v>50</v>
      </c>
      <c r="T520" s="50" t="s">
        <v>50</v>
      </c>
      <c r="U520" s="2" t="s">
        <v>757</v>
      </c>
      <c r="V520" s="2">
        <v>200515</v>
      </c>
      <c r="W520" s="49">
        <v>44069</v>
      </c>
      <c r="X520" s="40">
        <f>Tabela1[[#Headers],[01/09/2020]]-Tabela1[[#This Row],[Data NF Cliente]]</f>
        <v>6</v>
      </c>
      <c r="Y520" s="12" t="str">
        <f>_xlfn.IFS(X520&lt;=10,"1. 1 a 10 dias",X520&lt;=20,"2. 11 a 20 dias",X520&lt;=30,"3. 21 a 30 dias",X520&lt;=60,"4. 31 a 60 dias",X520&gt;60,"5.&gt; 60 dias")</f>
        <v>1. 1 a 10 dias</v>
      </c>
      <c r="Z520" s="2" t="s">
        <v>53</v>
      </c>
      <c r="AA520" s="2">
        <v>0</v>
      </c>
      <c r="AB520" s="49"/>
    </row>
    <row r="521" spans="1:28" x14ac:dyDescent="0.2">
      <c r="A521" s="42" t="s">
        <v>14</v>
      </c>
      <c r="B521" s="57" t="s">
        <v>81</v>
      </c>
      <c r="C521" s="42" t="s">
        <v>14</v>
      </c>
      <c r="D521" s="34">
        <v>461027</v>
      </c>
      <c r="E521" s="48">
        <v>508200131926</v>
      </c>
      <c r="F521" s="42" t="s">
        <v>1</v>
      </c>
      <c r="G521" s="42" t="s">
        <v>2</v>
      </c>
      <c r="H521" s="40" t="str">
        <f>IF(OR(' Base Geral '!J521="D - RETURN WITHOUT CONSUMPTION",' Base Geral '!J521="CB - CONSUMED BILLABLE")," SOLICITAÇÃO DE COLETA",IF(J521="X - NOT RECEIVED","CONFIRMAR NÃO RECEBIMENTO DO CSE",IF(OR(' Base Geral '!J521="SEM DESTINAÇÃO",' Base Geral '!J521="V - LEFT ON NOTIFICATION")," DESTINAÇÃO/SOLICITAÇÃO DE COLETA",0)))</f>
        <v xml:space="preserve"> DESTINAÇÃO/SOLICITAÇÃO DE COLETA</v>
      </c>
      <c r="I521" s="49"/>
      <c r="J521" s="2" t="s">
        <v>56</v>
      </c>
      <c r="K521" s="2"/>
      <c r="L521" s="2" t="s">
        <v>6</v>
      </c>
      <c r="M521" s="2"/>
      <c r="N521" s="2" t="s">
        <v>4</v>
      </c>
      <c r="O521" s="2" t="s">
        <v>232</v>
      </c>
      <c r="P521" s="2" t="s">
        <v>647</v>
      </c>
      <c r="Q521" s="2">
        <v>10309729</v>
      </c>
      <c r="R521" s="15">
        <f>VLOOKUP(Tabela1[[#This Row],[Material]],'R$_ Ferramentas'!A:B,2,0)</f>
        <v>397.37</v>
      </c>
      <c r="S521" s="50" t="s">
        <v>50</v>
      </c>
      <c r="T521" s="50" t="s">
        <v>50</v>
      </c>
      <c r="U521" s="2" t="s">
        <v>758</v>
      </c>
      <c r="V521" s="2">
        <v>200515</v>
      </c>
      <c r="W521" s="49">
        <v>44069</v>
      </c>
      <c r="X521" s="40">
        <f>Tabela1[[#Headers],[01/09/2020]]-Tabela1[[#This Row],[Data NF Cliente]]</f>
        <v>6</v>
      </c>
      <c r="Y521" s="12" t="str">
        <f>_xlfn.IFS(X521&lt;=10,"1. 1 a 10 dias",X521&lt;=20,"2. 11 a 20 dias",X521&lt;=30,"3. 21 a 30 dias",X521&lt;=60,"4. 31 a 60 dias",X521&gt;60,"5.&gt; 60 dias")</f>
        <v>1. 1 a 10 dias</v>
      </c>
      <c r="Z521" s="2" t="s">
        <v>53</v>
      </c>
      <c r="AA521" s="2">
        <v>0</v>
      </c>
      <c r="AB521" s="49"/>
    </row>
    <row r="522" spans="1:28" x14ac:dyDescent="0.2">
      <c r="A522" s="42" t="s">
        <v>14</v>
      </c>
      <c r="B522" s="57" t="s">
        <v>81</v>
      </c>
      <c r="C522" s="42" t="s">
        <v>14</v>
      </c>
      <c r="D522" s="34">
        <v>461028</v>
      </c>
      <c r="E522" s="48">
        <v>508200131926</v>
      </c>
      <c r="F522" s="42" t="s">
        <v>1</v>
      </c>
      <c r="G522" s="42" t="s">
        <v>2</v>
      </c>
      <c r="H522" s="40" t="str">
        <f>IF(OR(' Base Geral '!J522="D - RETURN WITHOUT CONSUMPTION",' Base Geral '!J522="CB - CONSUMED BILLABLE")," SOLICITAÇÃO DE COLETA",IF(J522="X - NOT RECEIVED","CONFIRMAR NÃO RECEBIMENTO DO CSE",IF(OR(' Base Geral '!J522="SEM DESTINAÇÃO",' Base Geral '!J522="V - LEFT ON NOTIFICATION")," DESTINAÇÃO/SOLICITAÇÃO DE COLETA",0)))</f>
        <v xml:space="preserve"> DESTINAÇÃO/SOLICITAÇÃO DE COLETA</v>
      </c>
      <c r="I522" s="49"/>
      <c r="J522" s="2" t="s">
        <v>56</v>
      </c>
      <c r="K522" s="2"/>
      <c r="L522" s="2" t="s">
        <v>6</v>
      </c>
      <c r="M522" s="2"/>
      <c r="N522" s="2" t="s">
        <v>4</v>
      </c>
      <c r="O522" s="2" t="s">
        <v>232</v>
      </c>
      <c r="P522" s="2" t="s">
        <v>647</v>
      </c>
      <c r="Q522" s="2">
        <v>10309729</v>
      </c>
      <c r="R522" s="15">
        <f>VLOOKUP(Tabela1[[#This Row],[Material]],'R$_ Ferramentas'!A:B,2,0)</f>
        <v>397.37</v>
      </c>
      <c r="S522" s="50" t="s">
        <v>50</v>
      </c>
      <c r="T522" s="50" t="s">
        <v>50</v>
      </c>
      <c r="U522" s="2" t="s">
        <v>758</v>
      </c>
      <c r="V522" s="2">
        <v>200515</v>
      </c>
      <c r="W522" s="49">
        <v>44069</v>
      </c>
      <c r="X522" s="40">
        <f>Tabela1[[#Headers],[01/09/2020]]-Tabela1[[#This Row],[Data NF Cliente]]</f>
        <v>6</v>
      </c>
      <c r="Y522" s="12" t="str">
        <f>_xlfn.IFS(X522&lt;=10,"1. 1 a 10 dias",X522&lt;=20,"2. 11 a 20 dias",X522&lt;=30,"3. 21 a 30 dias",X522&lt;=60,"4. 31 a 60 dias",X522&gt;60,"5.&gt; 60 dias")</f>
        <v>1. 1 a 10 dias</v>
      </c>
      <c r="Z522" s="2" t="s">
        <v>53</v>
      </c>
      <c r="AA522" s="2">
        <v>0</v>
      </c>
      <c r="AB522" s="49"/>
    </row>
    <row r="523" spans="1:28" x14ac:dyDescent="0.2">
      <c r="A523" s="42" t="s">
        <v>14</v>
      </c>
      <c r="B523" s="57" t="s">
        <v>81</v>
      </c>
      <c r="C523" s="42" t="s">
        <v>14</v>
      </c>
      <c r="D523" s="34">
        <v>461529</v>
      </c>
      <c r="E523" s="48">
        <v>508200131838</v>
      </c>
      <c r="F523" s="42" t="s">
        <v>1</v>
      </c>
      <c r="G523" s="42" t="s">
        <v>2</v>
      </c>
      <c r="H523" s="40" t="str">
        <f>IF(OR(' Base Geral '!J523="D - RETURN WITHOUT CONSUMPTION",' Base Geral '!J523="CB - CONSUMED BILLABLE")," SOLICITAÇÃO DE COLETA",IF(J523="X - NOT RECEIVED","CONFIRMAR NÃO RECEBIMENTO DO CSE",IF(OR(' Base Geral '!J523="SEM DESTINAÇÃO",' Base Geral '!J523="V - LEFT ON NOTIFICATION")," DESTINAÇÃO/SOLICITAÇÃO DE COLETA",0)))</f>
        <v xml:space="preserve"> DESTINAÇÃO/SOLICITAÇÃO DE COLETA</v>
      </c>
      <c r="I523" s="49"/>
      <c r="J523" s="2" t="s">
        <v>56</v>
      </c>
      <c r="K523" s="2"/>
      <c r="L523" s="2" t="s">
        <v>6</v>
      </c>
      <c r="M523" s="2"/>
      <c r="N523" s="2" t="s">
        <v>4</v>
      </c>
      <c r="O523" s="2" t="s">
        <v>57</v>
      </c>
      <c r="P523" s="2" t="s">
        <v>108</v>
      </c>
      <c r="Q523" s="2">
        <v>10457560</v>
      </c>
      <c r="R523" s="15">
        <f>VLOOKUP(Tabela1[[#This Row],[Material]],'R$_ Ferramentas'!A:B,2,0)</f>
        <v>637.38</v>
      </c>
      <c r="S523" s="50" t="s">
        <v>50</v>
      </c>
      <c r="T523" s="50" t="s">
        <v>50</v>
      </c>
      <c r="U523" s="2" t="s">
        <v>783</v>
      </c>
      <c r="V523" s="2">
        <v>200504</v>
      </c>
      <c r="W523" s="49">
        <v>44069</v>
      </c>
      <c r="X523" s="40">
        <f>Tabela1[[#Headers],[01/09/2020]]-Tabela1[[#This Row],[Data NF Cliente]]</f>
        <v>6</v>
      </c>
      <c r="Y523" s="12" t="str">
        <f>_xlfn.IFS(X523&lt;=10,"1. 1 a 10 dias",X523&lt;=20,"2. 11 a 20 dias",X523&lt;=30,"3. 21 a 30 dias",X523&lt;=60,"4. 31 a 60 dias",X523&gt;60,"5.&gt; 60 dias")</f>
        <v>1. 1 a 10 dias</v>
      </c>
      <c r="Z523" s="2" t="s">
        <v>53</v>
      </c>
      <c r="AA523" s="2">
        <v>0</v>
      </c>
      <c r="AB523" s="49"/>
    </row>
    <row r="524" spans="1:28" x14ac:dyDescent="0.2">
      <c r="A524" s="42" t="s">
        <v>14</v>
      </c>
      <c r="B524" s="57" t="s">
        <v>81</v>
      </c>
      <c r="C524" s="42" t="s">
        <v>14</v>
      </c>
      <c r="D524" s="34">
        <v>461530</v>
      </c>
      <c r="E524" s="48">
        <v>508200131838</v>
      </c>
      <c r="F524" s="42" t="s">
        <v>1</v>
      </c>
      <c r="G524" s="42" t="s">
        <v>2</v>
      </c>
      <c r="H524" s="40" t="str">
        <f>IF(OR(' Base Geral '!J524="D - RETURN WITHOUT CONSUMPTION",' Base Geral '!J524="CB - CONSUMED BILLABLE")," SOLICITAÇÃO DE COLETA",IF(J524="X - NOT RECEIVED","CONFIRMAR NÃO RECEBIMENTO DO CSE",IF(OR(' Base Geral '!J524="SEM DESTINAÇÃO",' Base Geral '!J524="V - LEFT ON NOTIFICATION")," DESTINAÇÃO/SOLICITAÇÃO DE COLETA",0)))</f>
        <v xml:space="preserve"> DESTINAÇÃO/SOLICITAÇÃO DE COLETA</v>
      </c>
      <c r="I524" s="49"/>
      <c r="J524" s="2" t="s">
        <v>56</v>
      </c>
      <c r="K524" s="2"/>
      <c r="L524" s="2" t="s">
        <v>6</v>
      </c>
      <c r="M524" s="2"/>
      <c r="N524" s="2" t="s">
        <v>4</v>
      </c>
      <c r="O524" s="2" t="s">
        <v>57</v>
      </c>
      <c r="P524" s="2" t="s">
        <v>108</v>
      </c>
      <c r="Q524" s="2">
        <v>10457637</v>
      </c>
      <c r="R524" s="15">
        <f>VLOOKUP(Tabela1[[#This Row],[Material]],'R$_ Ferramentas'!A:B,2,0)</f>
        <v>692.03</v>
      </c>
      <c r="S524" s="50" t="s">
        <v>50</v>
      </c>
      <c r="T524" s="50" t="s">
        <v>50</v>
      </c>
      <c r="U524" s="2" t="s">
        <v>782</v>
      </c>
      <c r="V524" s="2">
        <v>200504</v>
      </c>
      <c r="W524" s="49">
        <v>44069</v>
      </c>
      <c r="X524" s="40">
        <f>Tabela1[[#Headers],[01/09/2020]]-Tabela1[[#This Row],[Data NF Cliente]]</f>
        <v>6</v>
      </c>
      <c r="Y524" s="12" t="str">
        <f>_xlfn.IFS(X524&lt;=10,"1. 1 a 10 dias",X524&lt;=20,"2. 11 a 20 dias",X524&lt;=30,"3. 21 a 30 dias",X524&lt;=60,"4. 31 a 60 dias",X524&gt;60,"5.&gt; 60 dias")</f>
        <v>1. 1 a 10 dias</v>
      </c>
      <c r="Z524" s="2" t="s">
        <v>53</v>
      </c>
      <c r="AA524" s="2">
        <v>0</v>
      </c>
      <c r="AB524" s="49"/>
    </row>
    <row r="525" spans="1:28" x14ac:dyDescent="0.2">
      <c r="A525" s="42" t="s">
        <v>14</v>
      </c>
      <c r="B525" s="57" t="s">
        <v>81</v>
      </c>
      <c r="C525" s="42" t="s">
        <v>14</v>
      </c>
      <c r="D525" s="34">
        <v>461531</v>
      </c>
      <c r="E525" s="48">
        <v>508200131838</v>
      </c>
      <c r="F525" s="42" t="s">
        <v>1</v>
      </c>
      <c r="G525" s="42" t="s">
        <v>2</v>
      </c>
      <c r="H525" s="40" t="str">
        <f>IF(OR(' Base Geral '!J525="D - RETURN WITHOUT CONSUMPTION",' Base Geral '!J525="CB - CONSUMED BILLABLE")," SOLICITAÇÃO DE COLETA",IF(J525="X - NOT RECEIVED","CONFIRMAR NÃO RECEBIMENTO DO CSE",IF(OR(' Base Geral '!J525="SEM DESTINAÇÃO",' Base Geral '!J525="V - LEFT ON NOTIFICATION")," DESTINAÇÃO/SOLICITAÇÃO DE COLETA",0)))</f>
        <v xml:space="preserve"> DESTINAÇÃO/SOLICITAÇÃO DE COLETA</v>
      </c>
      <c r="I525" s="49"/>
      <c r="J525" s="2" t="s">
        <v>56</v>
      </c>
      <c r="K525" s="2"/>
      <c r="L525" s="2" t="s">
        <v>6</v>
      </c>
      <c r="M525" s="2"/>
      <c r="N525" s="2"/>
      <c r="O525" s="2" t="s">
        <v>57</v>
      </c>
      <c r="P525" s="2" t="s">
        <v>108</v>
      </c>
      <c r="Q525" s="2">
        <v>11349510</v>
      </c>
      <c r="R525" s="15">
        <f>VLOOKUP(Tabela1[[#This Row],[Material]],'R$_ Ferramentas'!A:B,2,0)</f>
        <v>718.91</v>
      </c>
      <c r="S525" s="50" t="s">
        <v>50</v>
      </c>
      <c r="T525" s="50" t="s">
        <v>50</v>
      </c>
      <c r="U525" s="2" t="s">
        <v>745</v>
      </c>
      <c r="V525" s="2">
        <v>200504</v>
      </c>
      <c r="W525" s="49">
        <v>44069</v>
      </c>
      <c r="X525" s="40">
        <f>Tabela1[[#Headers],[01/09/2020]]-Tabela1[[#This Row],[Data NF Cliente]]</f>
        <v>6</v>
      </c>
      <c r="Y525" s="12" t="str">
        <f>_xlfn.IFS(X525&lt;=10,"1. 1 a 10 dias",X525&lt;=20,"2. 11 a 20 dias",X525&lt;=30,"3. 21 a 30 dias",X525&lt;=60,"4. 31 a 60 dias",X525&gt;60,"5.&gt; 60 dias")</f>
        <v>1. 1 a 10 dias</v>
      </c>
      <c r="Z525" s="2" t="s">
        <v>53</v>
      </c>
      <c r="AA525" s="2">
        <v>0</v>
      </c>
      <c r="AB525" s="49"/>
    </row>
    <row r="526" spans="1:28" x14ac:dyDescent="0.2">
      <c r="A526" s="42" t="s">
        <v>14</v>
      </c>
      <c r="B526" s="57" t="s">
        <v>81</v>
      </c>
      <c r="C526" s="42" t="s">
        <v>14</v>
      </c>
      <c r="D526" s="34">
        <v>461532</v>
      </c>
      <c r="E526" s="48">
        <v>508200131838</v>
      </c>
      <c r="F526" s="42" t="s">
        <v>1</v>
      </c>
      <c r="G526" s="42" t="s">
        <v>2</v>
      </c>
      <c r="H526" s="40" t="str">
        <f>IF(OR(' Base Geral '!J526="D - RETURN WITHOUT CONSUMPTION",' Base Geral '!J526="CB - CONSUMED BILLABLE")," SOLICITAÇÃO DE COLETA",IF(J526="X - NOT RECEIVED","CONFIRMAR NÃO RECEBIMENTO DO CSE",IF(OR(' Base Geral '!J526="SEM DESTINAÇÃO",' Base Geral '!J526="V - LEFT ON NOTIFICATION")," DESTINAÇÃO/SOLICITAÇÃO DE COLETA",0)))</f>
        <v xml:space="preserve"> DESTINAÇÃO/SOLICITAÇÃO DE COLETA</v>
      </c>
      <c r="I526" s="49"/>
      <c r="J526" s="2" t="s">
        <v>56</v>
      </c>
      <c r="K526" s="2"/>
      <c r="L526" s="2" t="s">
        <v>6</v>
      </c>
      <c r="M526" s="2"/>
      <c r="N526" s="2" t="s">
        <v>4</v>
      </c>
      <c r="O526" s="2" t="s">
        <v>57</v>
      </c>
      <c r="P526" s="2" t="s">
        <v>108</v>
      </c>
      <c r="Q526" s="2">
        <v>10450735</v>
      </c>
      <c r="R526" s="15">
        <f>VLOOKUP(Tabela1[[#This Row],[Material]],'R$_ Ferramentas'!A:B,2,0)</f>
        <v>5.64</v>
      </c>
      <c r="S526" s="50" t="s">
        <v>50</v>
      </c>
      <c r="T526" s="50" t="s">
        <v>50</v>
      </c>
      <c r="U526" s="2" t="s">
        <v>746</v>
      </c>
      <c r="V526" s="2">
        <v>200504</v>
      </c>
      <c r="W526" s="49">
        <v>44069</v>
      </c>
      <c r="X526" s="40">
        <f>Tabela1[[#Headers],[01/09/2020]]-Tabela1[[#This Row],[Data NF Cliente]]</f>
        <v>6</v>
      </c>
      <c r="Y526" s="12" t="str">
        <f>_xlfn.IFS(X526&lt;=10,"1. 1 a 10 dias",X526&lt;=20,"2. 11 a 20 dias",X526&lt;=30,"3. 21 a 30 dias",X526&lt;=60,"4. 31 a 60 dias",X526&gt;60,"5.&gt; 60 dias")</f>
        <v>1. 1 a 10 dias</v>
      </c>
      <c r="Z526" s="2" t="s">
        <v>53</v>
      </c>
      <c r="AA526" s="2">
        <v>0</v>
      </c>
      <c r="AB526" s="49"/>
    </row>
    <row r="527" spans="1:28" x14ac:dyDescent="0.2">
      <c r="A527" s="58" t="s">
        <v>123</v>
      </c>
      <c r="B527" s="57" t="s">
        <v>81</v>
      </c>
      <c r="C527" s="42" t="s">
        <v>14</v>
      </c>
      <c r="D527" s="34">
        <v>461635</v>
      </c>
      <c r="E527" s="48">
        <v>508200134590</v>
      </c>
      <c r="F527" s="42" t="s">
        <v>1</v>
      </c>
      <c r="G527" s="42" t="s">
        <v>2</v>
      </c>
      <c r="H527" s="40" t="str">
        <f>IF(OR(' Base Geral '!J527="D - RETURN WITHOUT CONSUMPTION",' Base Geral '!J527="CB - CONSUMED BILLABLE")," SOLICITAÇÃO DE COLETA",IF(J527="X - NOT RECEIVED","CONFIRMAR NÃO RECEBIMENTO DO CSE",IF(OR(' Base Geral '!J527="SEM DESTINAÇÃO",' Base Geral '!J527="V - LEFT ON NOTIFICATION")," DESTINAÇÃO/SOLICITAÇÃO DE COLETA",0)))</f>
        <v xml:space="preserve"> DESTINAÇÃO/SOLICITAÇÃO DE COLETA</v>
      </c>
      <c r="I527" s="49"/>
      <c r="J527" s="2" t="s">
        <v>56</v>
      </c>
      <c r="K527" s="2" t="s">
        <v>50</v>
      </c>
      <c r="L527" s="2" t="s">
        <v>6</v>
      </c>
      <c r="M527" s="2"/>
      <c r="N527" s="2" t="s">
        <v>4</v>
      </c>
      <c r="O527" s="2" t="s">
        <v>229</v>
      </c>
      <c r="P527" s="2" t="s">
        <v>647</v>
      </c>
      <c r="Q527" s="2">
        <v>10730203</v>
      </c>
      <c r="R527" s="15">
        <f>VLOOKUP(Tabela1[[#This Row],[Material]],'R$_ Ferramentas'!A:B,2,0)</f>
        <v>2540.71</v>
      </c>
      <c r="S527" s="50" t="s">
        <v>50</v>
      </c>
      <c r="T527" s="50" t="s">
        <v>50</v>
      </c>
      <c r="U527" s="2" t="s">
        <v>526</v>
      </c>
      <c r="V527" s="2">
        <v>200510</v>
      </c>
      <c r="W527" s="49">
        <v>44069</v>
      </c>
      <c r="X527" s="40">
        <f>Tabela1[[#Headers],[01/09/2020]]-Tabela1[[#This Row],[Data NF Cliente]]</f>
        <v>6</v>
      </c>
      <c r="Y527" s="12" t="str">
        <f>_xlfn.IFS(X527&lt;=10,"1. 1 a 10 dias",X527&lt;=20,"2. 11 a 20 dias",X527&lt;=30,"3. 21 a 30 dias",X527&lt;=60,"4. 31 a 60 dias",X527&gt;60,"5.&gt; 60 dias")</f>
        <v>1. 1 a 10 dias</v>
      </c>
      <c r="Z527" s="2" t="s">
        <v>53</v>
      </c>
      <c r="AA527" s="2">
        <v>0</v>
      </c>
      <c r="AB527" s="49"/>
    </row>
    <row r="528" spans="1:28" x14ac:dyDescent="0.2">
      <c r="A528" s="42" t="s">
        <v>14</v>
      </c>
      <c r="B528" s="57" t="s">
        <v>82</v>
      </c>
      <c r="C528" s="42" t="s">
        <v>14</v>
      </c>
      <c r="D528" s="34">
        <v>463352</v>
      </c>
      <c r="E528" s="48">
        <v>508100565200</v>
      </c>
      <c r="F528" s="42" t="s">
        <v>1</v>
      </c>
      <c r="G528" s="42" t="s">
        <v>2</v>
      </c>
      <c r="H528" s="40" t="str">
        <f>IF(OR(' Base Geral '!J528="D - RETURN WITHOUT CONSUMPTION",' Base Geral '!J528="CB - CONSUMED BILLABLE")," SOLICITAÇÃO DE COLETA",IF(J528="X - NOT RECEIVED","CONFIRMAR NÃO RECEBIMENTO DO CSE",IF(OR(' Base Geral '!J528="SEM DESTINAÇÃO",' Base Geral '!J528="V - LEFT ON NOTIFICATION")," DESTINAÇÃO/SOLICITAÇÃO DE COLETA",0)))</f>
        <v xml:space="preserve"> DESTINAÇÃO/SOLICITAÇÃO DE COLETA</v>
      </c>
      <c r="I528" s="49"/>
      <c r="J528" s="2" t="s">
        <v>56</v>
      </c>
      <c r="K528" s="2" t="s">
        <v>50</v>
      </c>
      <c r="L528" s="2" t="s">
        <v>6</v>
      </c>
      <c r="M528" s="2"/>
      <c r="N528" s="2" t="s">
        <v>4</v>
      </c>
      <c r="O528" s="2" t="s">
        <v>454</v>
      </c>
      <c r="P528" s="2" t="s">
        <v>127</v>
      </c>
      <c r="Q528" s="2">
        <v>8600442</v>
      </c>
      <c r="R528" s="15">
        <f>VLOOKUP(Tabela1[[#This Row],[Material]],'R$_ Ferramentas'!A:B,2,0)</f>
        <v>690.62</v>
      </c>
      <c r="S528" s="50" t="s">
        <v>50</v>
      </c>
      <c r="T528" s="50" t="s">
        <v>50</v>
      </c>
      <c r="U528" s="2" t="s">
        <v>805</v>
      </c>
      <c r="V528" s="2">
        <v>200516</v>
      </c>
      <c r="W528" s="49">
        <v>44069</v>
      </c>
      <c r="X528" s="40">
        <f>Tabela1[[#Headers],[01/09/2020]]-Tabela1[[#This Row],[Data NF Cliente]]</f>
        <v>6</v>
      </c>
      <c r="Y528" s="12" t="str">
        <f>_xlfn.IFS(X528&lt;=10,"1. 1 a 10 dias",X528&lt;=20,"2. 11 a 20 dias",X528&lt;=30,"3. 21 a 30 dias",X528&lt;=60,"4. 31 a 60 dias",X528&gt;60,"5.&gt; 60 dias")</f>
        <v>1. 1 a 10 dias</v>
      </c>
      <c r="Z528" s="2" t="s">
        <v>53</v>
      </c>
      <c r="AA528" s="2">
        <v>0</v>
      </c>
      <c r="AB528" s="49"/>
    </row>
    <row r="529" spans="1:28" x14ac:dyDescent="0.2">
      <c r="A529" s="42" t="s">
        <v>0</v>
      </c>
      <c r="B529" s="57" t="s">
        <v>82</v>
      </c>
      <c r="C529" s="42" t="s">
        <v>0</v>
      </c>
      <c r="D529" s="34">
        <v>463394</v>
      </c>
      <c r="E529" s="48">
        <v>508100563146</v>
      </c>
      <c r="F529" s="42" t="s">
        <v>1</v>
      </c>
      <c r="G529" s="42" t="s">
        <v>2</v>
      </c>
      <c r="H529" s="40" t="str">
        <f>IF(OR(' Base Geral '!J529="D - RETURN WITHOUT CONSUMPTION",' Base Geral '!J529="CB - CONSUMED BILLABLE")," SOLICITAÇÃO DE COLETA",IF(J529="X - NOT RECEIVED","CONFIRMAR NÃO RECEBIMENTO DO CSE",IF(OR(' Base Geral '!J529="SEM DESTINAÇÃO",' Base Geral '!J529="V - LEFT ON NOTIFICATION")," DESTINAÇÃO/SOLICITAÇÃO DE COLETA",0)))</f>
        <v xml:space="preserve"> SOLICITAÇÃO DE COLETA</v>
      </c>
      <c r="I529" s="49">
        <v>44074</v>
      </c>
      <c r="J529" s="2" t="s">
        <v>13</v>
      </c>
      <c r="K529" s="2"/>
      <c r="L529" s="2" t="s">
        <v>3</v>
      </c>
      <c r="M529" s="2"/>
      <c r="N529" s="2" t="s">
        <v>4</v>
      </c>
      <c r="O529" s="2" t="s">
        <v>650</v>
      </c>
      <c r="P529" s="2" t="s">
        <v>129</v>
      </c>
      <c r="Q529" s="2">
        <v>10185769</v>
      </c>
      <c r="R529" s="15">
        <f>VLOOKUP(Tabela1[[#This Row],[Material]],'R$_ Ferramentas'!A:B,2,0)</f>
        <v>13731.24</v>
      </c>
      <c r="S529" s="50" t="s">
        <v>50</v>
      </c>
      <c r="T529" s="50" t="s">
        <v>85</v>
      </c>
      <c r="U529" s="2" t="s">
        <v>806</v>
      </c>
      <c r="V529" s="2">
        <v>200518</v>
      </c>
      <c r="W529" s="49">
        <v>44069</v>
      </c>
      <c r="X529" s="40">
        <f>Tabela1[[#Headers],[01/09/2020]]-Tabela1[[#This Row],[Data NF Cliente]]</f>
        <v>6</v>
      </c>
      <c r="Y529" s="12" t="str">
        <f>_xlfn.IFS(X529&lt;=10,"1. 1 a 10 dias",X529&lt;=20,"2. 11 a 20 dias",X529&lt;=30,"3. 21 a 30 dias",X529&lt;=60,"4. 31 a 60 dias",X529&gt;60,"5.&gt; 60 dias")</f>
        <v>1. 1 a 10 dias</v>
      </c>
      <c r="Z529" s="2" t="s">
        <v>1051</v>
      </c>
      <c r="AA529" s="2">
        <v>0</v>
      </c>
      <c r="AB529" s="49"/>
    </row>
    <row r="530" spans="1:28" x14ac:dyDescent="0.2">
      <c r="A530" s="42" t="s">
        <v>0</v>
      </c>
      <c r="B530" s="57" t="s">
        <v>82</v>
      </c>
      <c r="C530" s="42" t="s">
        <v>0</v>
      </c>
      <c r="D530" s="34">
        <v>463395</v>
      </c>
      <c r="E530" s="48">
        <v>508100563146</v>
      </c>
      <c r="F530" s="42" t="s">
        <v>1</v>
      </c>
      <c r="G530" s="42" t="s">
        <v>2</v>
      </c>
      <c r="H530" s="40" t="str">
        <f>IF(OR(' Base Geral '!J530="D - RETURN WITHOUT CONSUMPTION",' Base Geral '!J530="CB - CONSUMED BILLABLE")," SOLICITAÇÃO DE COLETA",IF(J530="X - NOT RECEIVED","CONFIRMAR NÃO RECEBIMENTO DO CSE",IF(OR(' Base Geral '!J530="SEM DESTINAÇÃO",' Base Geral '!J530="V - LEFT ON NOTIFICATION")," DESTINAÇÃO/SOLICITAÇÃO DE COLETA",0)))</f>
        <v xml:space="preserve"> SOLICITAÇÃO DE COLETA</v>
      </c>
      <c r="I530" s="49">
        <v>44074</v>
      </c>
      <c r="J530" s="2" t="s">
        <v>13</v>
      </c>
      <c r="K530" s="2"/>
      <c r="L530" s="2" t="s">
        <v>3</v>
      </c>
      <c r="M530" s="2"/>
      <c r="N530" s="2" t="s">
        <v>4</v>
      </c>
      <c r="O530" s="2" t="s">
        <v>650</v>
      </c>
      <c r="P530" s="2" t="s">
        <v>129</v>
      </c>
      <c r="Q530" s="2">
        <v>10185768</v>
      </c>
      <c r="R530" s="15">
        <f>VLOOKUP(Tabela1[[#This Row],[Material]],'R$_ Ferramentas'!A:B,2,0)</f>
        <v>19477.099999999999</v>
      </c>
      <c r="S530" s="50" t="s">
        <v>50</v>
      </c>
      <c r="T530" s="50" t="s">
        <v>85</v>
      </c>
      <c r="U530" s="2" t="s">
        <v>807</v>
      </c>
      <c r="V530" s="2">
        <v>200518</v>
      </c>
      <c r="W530" s="49">
        <v>44069</v>
      </c>
      <c r="X530" s="40">
        <f>Tabela1[[#Headers],[01/09/2020]]-Tabela1[[#This Row],[Data NF Cliente]]</f>
        <v>6</v>
      </c>
      <c r="Y530" s="12" t="str">
        <f>_xlfn.IFS(X530&lt;=10,"1. 1 a 10 dias",X530&lt;=20,"2. 11 a 20 dias",X530&lt;=30,"3. 21 a 30 dias",X530&lt;=60,"4. 31 a 60 dias",X530&gt;60,"5.&gt; 60 dias")</f>
        <v>1. 1 a 10 dias</v>
      </c>
      <c r="Z530" s="2" t="s">
        <v>1052</v>
      </c>
      <c r="AA530" s="2">
        <v>0</v>
      </c>
      <c r="AB530" s="49"/>
    </row>
    <row r="531" spans="1:28" x14ac:dyDescent="0.2">
      <c r="A531" s="42" t="s">
        <v>0</v>
      </c>
      <c r="B531" s="57" t="s">
        <v>82</v>
      </c>
      <c r="C531" s="42" t="s">
        <v>0</v>
      </c>
      <c r="D531" s="34">
        <v>463396</v>
      </c>
      <c r="E531" s="48">
        <v>508100563146</v>
      </c>
      <c r="F531" s="42" t="s">
        <v>1</v>
      </c>
      <c r="G531" s="42" t="s">
        <v>2</v>
      </c>
      <c r="H531" s="40" t="str">
        <f>IF(OR(' Base Geral '!J531="D - RETURN WITHOUT CONSUMPTION",' Base Geral '!J531="CB - CONSUMED BILLABLE")," SOLICITAÇÃO DE COLETA",IF(J531="X - NOT RECEIVED","CONFIRMAR NÃO RECEBIMENTO DO CSE",IF(OR(' Base Geral '!J531="SEM DESTINAÇÃO",' Base Geral '!J531="V - LEFT ON NOTIFICATION")," DESTINAÇÃO/SOLICITAÇÃO DE COLETA",0)))</f>
        <v xml:space="preserve"> SOLICITAÇÃO DE COLETA</v>
      </c>
      <c r="I531" s="49">
        <v>44074</v>
      </c>
      <c r="J531" s="2" t="s">
        <v>12</v>
      </c>
      <c r="K531" s="2"/>
      <c r="L531" s="2" t="s">
        <v>3</v>
      </c>
      <c r="M531" s="2"/>
      <c r="N531" s="2" t="s">
        <v>4</v>
      </c>
      <c r="O531" s="2" t="s">
        <v>650</v>
      </c>
      <c r="P531" s="2" t="s">
        <v>129</v>
      </c>
      <c r="Q531" s="2">
        <v>10185769</v>
      </c>
      <c r="R531" s="15">
        <f>VLOOKUP(Tabela1[[#This Row],[Material]],'R$_ Ferramentas'!A:B,2,0)</f>
        <v>13731.24</v>
      </c>
      <c r="S531" s="50" t="s">
        <v>50</v>
      </c>
      <c r="T531" s="50" t="s">
        <v>85</v>
      </c>
      <c r="U531" s="2" t="s">
        <v>806</v>
      </c>
      <c r="V531" s="2">
        <v>200518</v>
      </c>
      <c r="W531" s="49">
        <v>44069</v>
      </c>
      <c r="X531" s="40">
        <f>Tabela1[[#Headers],[01/09/2020]]-Tabela1[[#This Row],[Data NF Cliente]]</f>
        <v>6</v>
      </c>
      <c r="Y531" s="12" t="str">
        <f>_xlfn.IFS(X531&lt;=10,"1. 1 a 10 dias",X531&lt;=20,"2. 11 a 20 dias",X531&lt;=30,"3. 21 a 30 dias",X531&lt;=60,"4. 31 a 60 dias",X531&gt;60,"5.&gt; 60 dias")</f>
        <v>1. 1 a 10 dias</v>
      </c>
      <c r="Z531" s="2" t="s">
        <v>1053</v>
      </c>
      <c r="AA531" s="2">
        <v>0</v>
      </c>
      <c r="AB531" s="49"/>
    </row>
    <row r="532" spans="1:28" x14ac:dyDescent="0.2">
      <c r="A532" s="42" t="s">
        <v>14</v>
      </c>
      <c r="B532" s="57" t="s">
        <v>81</v>
      </c>
      <c r="C532" s="42" t="s">
        <v>14</v>
      </c>
      <c r="D532" s="34">
        <v>464287</v>
      </c>
      <c r="E532" s="48">
        <v>508100567949</v>
      </c>
      <c r="F532" s="42" t="s">
        <v>1</v>
      </c>
      <c r="G532" s="42" t="s">
        <v>2</v>
      </c>
      <c r="H532" s="40" t="str">
        <f>IF(OR(' Base Geral '!J532="D - RETURN WITHOUT CONSUMPTION",' Base Geral '!J532="CB - CONSUMED BILLABLE")," SOLICITAÇÃO DE COLETA",IF(J532="X - NOT RECEIVED","CONFIRMAR NÃO RECEBIMENTO DO CSE",IF(OR(' Base Geral '!J532="SEM DESTINAÇÃO",' Base Geral '!J532="V - LEFT ON NOTIFICATION")," DESTINAÇÃO/SOLICITAÇÃO DE COLETA",0)))</f>
        <v xml:space="preserve"> SOLICITAÇÃO DE COLETA</v>
      </c>
      <c r="I532" s="49">
        <v>44070</v>
      </c>
      <c r="J532" s="2" t="s">
        <v>12</v>
      </c>
      <c r="K532" s="2" t="s">
        <v>10</v>
      </c>
      <c r="L532" s="2" t="s">
        <v>3</v>
      </c>
      <c r="M532" s="2"/>
      <c r="N532" s="2" t="s">
        <v>4</v>
      </c>
      <c r="O532" s="2" t="s">
        <v>57</v>
      </c>
      <c r="P532" s="2" t="s">
        <v>460</v>
      </c>
      <c r="Q532" s="2">
        <v>11046759</v>
      </c>
      <c r="R532" s="15">
        <f>VLOOKUP(Tabela1[[#This Row],[Material]],'R$_ Ferramentas'!A:B,2,0)</f>
        <v>7500.55</v>
      </c>
      <c r="S532" s="50" t="s">
        <v>50</v>
      </c>
      <c r="T532" s="50" t="s">
        <v>85</v>
      </c>
      <c r="U532" s="2" t="s">
        <v>759</v>
      </c>
      <c r="V532" s="2">
        <v>200488</v>
      </c>
      <c r="W532" s="49">
        <v>44069</v>
      </c>
      <c r="X532" s="40">
        <f>Tabela1[[#Headers],[01/09/2020]]-Tabela1[[#This Row],[Data NF Cliente]]</f>
        <v>6</v>
      </c>
      <c r="Y532" s="12" t="str">
        <f>_xlfn.IFS(X532&lt;=10,"1. 1 a 10 dias",X532&lt;=20,"2. 11 a 20 dias",X532&lt;=30,"3. 21 a 30 dias",X532&lt;=60,"4. 31 a 60 dias",X532&gt;60,"5.&gt; 60 dias")</f>
        <v>1. 1 a 10 dias</v>
      </c>
      <c r="Z532" s="2" t="s">
        <v>53</v>
      </c>
      <c r="AA532" s="2">
        <v>132711</v>
      </c>
      <c r="AB532" s="49">
        <v>44074</v>
      </c>
    </row>
    <row r="533" spans="1:28" x14ac:dyDescent="0.2">
      <c r="A533" s="42" t="s">
        <v>7</v>
      </c>
      <c r="B533" s="57" t="s">
        <v>81</v>
      </c>
      <c r="C533" s="42" t="s">
        <v>7</v>
      </c>
      <c r="D533" s="34">
        <v>464344</v>
      </c>
      <c r="E533" s="48">
        <v>508100569402</v>
      </c>
      <c r="F533" s="42" t="s">
        <v>8</v>
      </c>
      <c r="G533" s="42" t="s">
        <v>22</v>
      </c>
      <c r="H533" s="40" t="str">
        <f>IF(OR(' Base Geral '!J533="D - RETURN WITHOUT CONSUMPTION",' Base Geral '!J533="CB - CONSUMED BILLABLE")," SOLICITAÇÃO DE COLETA",IF(J533="X - NOT RECEIVED","CONFIRMAR NÃO RECEBIMENTO DO CSE",IF(OR(' Base Geral '!J533="SEM DESTINAÇÃO",' Base Geral '!J533="V - LEFT ON NOTIFICATION")," DESTINAÇÃO/SOLICITAÇÃO DE COLETA",0)))</f>
        <v xml:space="preserve"> DESTINAÇÃO/SOLICITAÇÃO DE COLETA</v>
      </c>
      <c r="I533" s="49"/>
      <c r="J533" s="2" t="s">
        <v>56</v>
      </c>
      <c r="K533" s="2" t="s">
        <v>50</v>
      </c>
      <c r="L533" s="2" t="s">
        <v>6</v>
      </c>
      <c r="M533" s="2"/>
      <c r="N533" s="2"/>
      <c r="O533" s="2" t="s">
        <v>21</v>
      </c>
      <c r="P533" s="2" t="s">
        <v>257</v>
      </c>
      <c r="Q533" s="2">
        <v>11075751</v>
      </c>
      <c r="R533" s="15">
        <f>VLOOKUP(Tabela1[[#This Row],[Material]],'R$_ Ferramentas'!A:B,2,0)</f>
        <v>1343.43</v>
      </c>
      <c r="S533" s="50" t="s">
        <v>50</v>
      </c>
      <c r="T533" s="50" t="s">
        <v>50</v>
      </c>
      <c r="U533" s="2" t="s">
        <v>499</v>
      </c>
      <c r="V533" s="2">
        <v>94692</v>
      </c>
      <c r="W533" s="49">
        <v>44069</v>
      </c>
      <c r="X533" s="40">
        <f>Tabela1[[#Headers],[01/09/2020]]-Tabela1[[#This Row],[Data NF Cliente]]</f>
        <v>6</v>
      </c>
      <c r="Y533" s="12" t="str">
        <f>_xlfn.IFS(X533&lt;=10,"1. 1 a 10 dias",X533&lt;=20,"2. 11 a 20 dias",X533&lt;=30,"3. 21 a 30 dias",X533&lt;=60,"4. 31 a 60 dias",X533&gt;60,"5.&gt; 60 dias")</f>
        <v>1. 1 a 10 dias</v>
      </c>
      <c r="Z533" s="2" t="s">
        <v>5</v>
      </c>
      <c r="AA533" s="2">
        <v>0</v>
      </c>
      <c r="AB533" s="49"/>
    </row>
    <row r="534" spans="1:28" x14ac:dyDescent="0.2">
      <c r="A534" s="42" t="s">
        <v>14</v>
      </c>
      <c r="B534" s="57" t="s">
        <v>81</v>
      </c>
      <c r="C534" s="42" t="s">
        <v>14</v>
      </c>
      <c r="D534" s="34">
        <v>464384</v>
      </c>
      <c r="E534" s="48">
        <v>508100567949</v>
      </c>
      <c r="F534" s="42" t="s">
        <v>1</v>
      </c>
      <c r="G534" s="42" t="s">
        <v>2</v>
      </c>
      <c r="H534" s="40" t="str">
        <f>IF(OR(' Base Geral '!J534="D - RETURN WITHOUT CONSUMPTION",' Base Geral '!J534="CB - CONSUMED BILLABLE")," SOLICITAÇÃO DE COLETA",IF(J534="X - NOT RECEIVED","CONFIRMAR NÃO RECEBIMENTO DO CSE",IF(OR(' Base Geral '!J534="SEM DESTINAÇÃO",' Base Geral '!J534="V - LEFT ON NOTIFICATION")," DESTINAÇÃO/SOLICITAÇÃO DE COLETA",0)))</f>
        <v xml:space="preserve"> SOLICITAÇÃO DE COLETA</v>
      </c>
      <c r="I534" s="49">
        <v>44070</v>
      </c>
      <c r="J534" s="2" t="s">
        <v>13</v>
      </c>
      <c r="K534" s="2"/>
      <c r="L534" s="2" t="s">
        <v>6</v>
      </c>
      <c r="M534" s="2"/>
      <c r="N534" s="2" t="s">
        <v>4</v>
      </c>
      <c r="O534" s="2" t="s">
        <v>57</v>
      </c>
      <c r="P534" s="2" t="s">
        <v>460</v>
      </c>
      <c r="Q534" s="2">
        <v>11046760</v>
      </c>
      <c r="R534" s="15">
        <f>VLOOKUP(Tabela1[[#This Row],[Material]],'R$_ Ferramentas'!A:B,2,0)</f>
        <v>6563.27</v>
      </c>
      <c r="S534" s="50" t="s">
        <v>50</v>
      </c>
      <c r="T534" s="50" t="s">
        <v>50</v>
      </c>
      <c r="U534" s="2">
        <v>11046760</v>
      </c>
      <c r="V534" s="2">
        <v>200488</v>
      </c>
      <c r="W534" s="49">
        <v>44069</v>
      </c>
      <c r="X534" s="40">
        <f>Tabela1[[#Headers],[01/09/2020]]-Tabela1[[#This Row],[Data NF Cliente]]</f>
        <v>6</v>
      </c>
      <c r="Y534" s="12" t="str">
        <f>_xlfn.IFS(X534&lt;=10,"1. 1 a 10 dias",X534&lt;=20,"2. 11 a 20 dias",X534&lt;=30,"3. 21 a 30 dias",X534&lt;=60,"4. 31 a 60 dias",X534&gt;60,"5.&gt; 60 dias")</f>
        <v>1. 1 a 10 dias</v>
      </c>
      <c r="Z534" s="2" t="s">
        <v>53</v>
      </c>
      <c r="AA534" s="2">
        <v>0</v>
      </c>
      <c r="AB534" s="49"/>
    </row>
    <row r="535" spans="1:28" x14ac:dyDescent="0.2">
      <c r="A535" s="42" t="s">
        <v>0</v>
      </c>
      <c r="B535" s="57" t="s">
        <v>82</v>
      </c>
      <c r="C535" s="42" t="s">
        <v>0</v>
      </c>
      <c r="D535" s="34">
        <v>464406</v>
      </c>
      <c r="E535" s="48">
        <v>508100568601</v>
      </c>
      <c r="F535" s="42" t="s">
        <v>1</v>
      </c>
      <c r="G535" s="42" t="s">
        <v>2</v>
      </c>
      <c r="H535" s="40" t="str">
        <f>IF(OR(' Base Geral '!J535="D - RETURN WITHOUT CONSUMPTION",' Base Geral '!J535="CB - CONSUMED BILLABLE")," SOLICITAÇÃO DE COLETA",IF(J535="X - NOT RECEIVED","CONFIRMAR NÃO RECEBIMENTO DO CSE",IF(OR(' Base Geral '!J535="SEM DESTINAÇÃO",' Base Geral '!J535="V - LEFT ON NOTIFICATION")," DESTINAÇÃO/SOLICITAÇÃO DE COLETA",0)))</f>
        <v xml:space="preserve"> DESTINAÇÃO/SOLICITAÇÃO DE COLETA</v>
      </c>
      <c r="I535" s="49"/>
      <c r="J535" s="2" t="s">
        <v>56</v>
      </c>
      <c r="K535" s="2" t="s">
        <v>50</v>
      </c>
      <c r="L535" s="2" t="s">
        <v>6</v>
      </c>
      <c r="M535" s="2"/>
      <c r="N535" s="2" t="s">
        <v>4</v>
      </c>
      <c r="O535" s="2" t="s">
        <v>443</v>
      </c>
      <c r="P535" s="2" t="s">
        <v>196</v>
      </c>
      <c r="Q535" s="2">
        <v>8602224</v>
      </c>
      <c r="R535" s="15">
        <f>VLOOKUP(Tabela1[[#This Row],[Material]],'R$_ Ferramentas'!A:B,2,0)</f>
        <v>739.45</v>
      </c>
      <c r="S535" s="50" t="s">
        <v>50</v>
      </c>
      <c r="T535" s="50" t="s">
        <v>50</v>
      </c>
      <c r="U535" s="2" t="s">
        <v>832</v>
      </c>
      <c r="V535" s="2">
        <v>200447</v>
      </c>
      <c r="W535" s="49">
        <v>44069</v>
      </c>
      <c r="X535" s="40">
        <f>Tabela1[[#Headers],[01/09/2020]]-Tabela1[[#This Row],[Data NF Cliente]]</f>
        <v>6</v>
      </c>
      <c r="Y535" s="12" t="str">
        <f>_xlfn.IFS(X535&lt;=10,"1. 1 a 10 dias",X535&lt;=20,"2. 11 a 20 dias",X535&lt;=30,"3. 21 a 30 dias",X535&lt;=60,"4. 31 a 60 dias",X535&gt;60,"5.&gt; 60 dias")</f>
        <v>1. 1 a 10 dias</v>
      </c>
      <c r="Z535" s="2" t="s">
        <v>53</v>
      </c>
      <c r="AA535" s="2">
        <v>0</v>
      </c>
      <c r="AB535" s="49"/>
    </row>
    <row r="536" spans="1:28" x14ac:dyDescent="0.2">
      <c r="A536" s="58" t="s">
        <v>60</v>
      </c>
      <c r="B536" s="57" t="s">
        <v>81</v>
      </c>
      <c r="C536" s="42" t="s">
        <v>7</v>
      </c>
      <c r="D536" s="34">
        <v>464472</v>
      </c>
      <c r="E536" s="48">
        <v>508100569096</v>
      </c>
      <c r="F536" s="42" t="s">
        <v>8</v>
      </c>
      <c r="G536" s="42" t="s">
        <v>22</v>
      </c>
      <c r="H536" s="40" t="str">
        <f>IF(OR(' Base Geral '!J536="D - RETURN WITHOUT CONSUMPTION",' Base Geral '!J536="CB - CONSUMED BILLABLE")," SOLICITAÇÃO DE COLETA",IF(J536="X - NOT RECEIVED","CONFIRMAR NÃO RECEBIMENTO DO CSE",IF(OR(' Base Geral '!J536="SEM DESTINAÇÃO",' Base Geral '!J536="V - LEFT ON NOTIFICATION")," DESTINAÇÃO/SOLICITAÇÃO DE COLETA",0)))</f>
        <v xml:space="preserve"> DESTINAÇÃO/SOLICITAÇÃO DE COLETA</v>
      </c>
      <c r="I536" s="49"/>
      <c r="J536" s="2" t="s">
        <v>56</v>
      </c>
      <c r="K536" s="2" t="s">
        <v>50</v>
      </c>
      <c r="L536" s="2" t="s">
        <v>6</v>
      </c>
      <c r="M536" s="2"/>
      <c r="N536" s="2"/>
      <c r="O536" s="2" t="s">
        <v>433</v>
      </c>
      <c r="P536" s="2" t="s">
        <v>140</v>
      </c>
      <c r="Q536" s="2">
        <v>10329686</v>
      </c>
      <c r="R536" s="15">
        <f>VLOOKUP(Tabela1[[#This Row],[Material]],'R$_ Ferramentas'!A:B,2,0)</f>
        <v>2065.37</v>
      </c>
      <c r="S536" s="50" t="s">
        <v>50</v>
      </c>
      <c r="T536" s="50" t="s">
        <v>50</v>
      </c>
      <c r="U536" s="2" t="s">
        <v>513</v>
      </c>
      <c r="V536" s="2">
        <v>94698</v>
      </c>
      <c r="W536" s="49">
        <v>44069</v>
      </c>
      <c r="X536" s="40">
        <f>Tabela1[[#Headers],[01/09/2020]]-Tabela1[[#This Row],[Data NF Cliente]]</f>
        <v>6</v>
      </c>
      <c r="Y536" s="12" t="str">
        <f>_xlfn.IFS(X536&lt;=10,"1. 1 a 10 dias",X536&lt;=20,"2. 11 a 20 dias",X536&lt;=30,"3. 21 a 30 dias",X536&lt;=60,"4. 31 a 60 dias",X536&gt;60,"5.&gt; 60 dias")</f>
        <v>1. 1 a 10 dias</v>
      </c>
      <c r="Z536" s="2" t="s">
        <v>5</v>
      </c>
      <c r="AA536" s="2">
        <v>0</v>
      </c>
      <c r="AB536" s="49"/>
    </row>
    <row r="537" spans="1:28" x14ac:dyDescent="0.2">
      <c r="A537" s="42" t="s">
        <v>0</v>
      </c>
      <c r="B537" s="57" t="s">
        <v>82</v>
      </c>
      <c r="C537" s="42" t="s">
        <v>0</v>
      </c>
      <c r="D537" s="34">
        <v>464670</v>
      </c>
      <c r="E537" s="48">
        <v>508100568604</v>
      </c>
      <c r="F537" s="42" t="s">
        <v>1</v>
      </c>
      <c r="G537" s="42" t="s">
        <v>2</v>
      </c>
      <c r="H537" s="40" t="str">
        <f>IF(OR(' Base Geral '!J537="D - RETURN WITHOUT CONSUMPTION",' Base Geral '!J537="CB - CONSUMED BILLABLE")," SOLICITAÇÃO DE COLETA",IF(J537="X - NOT RECEIVED","CONFIRMAR NÃO RECEBIMENTO DO CSE",IF(OR(' Base Geral '!J537="SEM DESTINAÇÃO",' Base Geral '!J537="V - LEFT ON NOTIFICATION")," DESTINAÇÃO/SOLICITAÇÃO DE COLETA",0)))</f>
        <v xml:space="preserve"> DESTINAÇÃO/SOLICITAÇÃO DE COLETA</v>
      </c>
      <c r="I537" s="49"/>
      <c r="J537" s="2" t="s">
        <v>56</v>
      </c>
      <c r="K537" s="2" t="s">
        <v>50</v>
      </c>
      <c r="L537" s="2" t="s">
        <v>6</v>
      </c>
      <c r="M537" s="2"/>
      <c r="N537" s="2" t="s">
        <v>4</v>
      </c>
      <c r="O537" s="2" t="s">
        <v>443</v>
      </c>
      <c r="P537" s="2" t="s">
        <v>196</v>
      </c>
      <c r="Q537" s="2">
        <v>10166696</v>
      </c>
      <c r="R537" s="15">
        <f>VLOOKUP(Tabela1[[#This Row],[Material]],'R$_ Ferramentas'!A:B,2,0)</f>
        <v>695.68</v>
      </c>
      <c r="S537" s="50" t="s">
        <v>50</v>
      </c>
      <c r="T537" s="50" t="s">
        <v>50</v>
      </c>
      <c r="U537" s="2" t="s">
        <v>844</v>
      </c>
      <c r="V537" s="2">
        <v>200449</v>
      </c>
      <c r="W537" s="49">
        <v>44069</v>
      </c>
      <c r="X537" s="40">
        <f>Tabela1[[#Headers],[01/09/2020]]-Tabela1[[#This Row],[Data NF Cliente]]</f>
        <v>6</v>
      </c>
      <c r="Y537" s="12" t="str">
        <f>_xlfn.IFS(X537&lt;=10,"1. 1 a 10 dias",X537&lt;=20,"2. 11 a 20 dias",X537&lt;=30,"3. 21 a 30 dias",X537&lt;=60,"4. 31 a 60 dias",X537&gt;60,"5.&gt; 60 dias")</f>
        <v>1. 1 a 10 dias</v>
      </c>
      <c r="Z537" s="2" t="s">
        <v>1059</v>
      </c>
      <c r="AA537" s="2">
        <v>0</v>
      </c>
      <c r="AB537" s="49"/>
    </row>
    <row r="538" spans="1:28" x14ac:dyDescent="0.2">
      <c r="A538" s="42" t="s">
        <v>14</v>
      </c>
      <c r="B538" s="57" t="s">
        <v>81</v>
      </c>
      <c r="C538" s="42" t="s">
        <v>14</v>
      </c>
      <c r="D538" s="34">
        <v>464800</v>
      </c>
      <c r="E538" s="48">
        <v>508100570368</v>
      </c>
      <c r="F538" s="42" t="s">
        <v>1</v>
      </c>
      <c r="G538" s="42" t="s">
        <v>2</v>
      </c>
      <c r="H538" s="40" t="str">
        <f>IF(OR(' Base Geral '!J538="D - RETURN WITHOUT CONSUMPTION",' Base Geral '!J538="CB - CONSUMED BILLABLE")," SOLICITAÇÃO DE COLETA",IF(J538="X - NOT RECEIVED","CONFIRMAR NÃO RECEBIMENTO DO CSE",IF(OR(' Base Geral '!J538="SEM DESTINAÇÃO",' Base Geral '!J538="V - LEFT ON NOTIFICATION")," DESTINAÇÃO/SOLICITAÇÃO DE COLETA",0)))</f>
        <v xml:space="preserve"> SOLICITAÇÃO DE COLETA</v>
      </c>
      <c r="I538" s="49">
        <v>44070</v>
      </c>
      <c r="J538" s="2" t="s">
        <v>13</v>
      </c>
      <c r="K538" s="2" t="s">
        <v>50</v>
      </c>
      <c r="L538" s="2" t="s">
        <v>6</v>
      </c>
      <c r="M538" s="2"/>
      <c r="N538" s="2"/>
      <c r="O538" s="2" t="s">
        <v>57</v>
      </c>
      <c r="P538" s="2" t="s">
        <v>276</v>
      </c>
      <c r="Q538" s="2">
        <v>10290678</v>
      </c>
      <c r="R538" s="15">
        <f>VLOOKUP(Tabela1[[#This Row],[Material]],'R$_ Ferramentas'!A:B,2,0)</f>
        <v>123.53</v>
      </c>
      <c r="S538" s="50" t="s">
        <v>50</v>
      </c>
      <c r="T538" s="50" t="s">
        <v>50</v>
      </c>
      <c r="U538" s="2" t="s">
        <v>847</v>
      </c>
      <c r="V538" s="2">
        <v>200503</v>
      </c>
      <c r="W538" s="49">
        <v>44069</v>
      </c>
      <c r="X538" s="40">
        <f>Tabela1[[#Headers],[01/09/2020]]-Tabela1[[#This Row],[Data NF Cliente]]</f>
        <v>6</v>
      </c>
      <c r="Y538" s="12" t="str">
        <f>_xlfn.IFS(X538&lt;=10,"1. 1 a 10 dias",X538&lt;=20,"2. 11 a 20 dias",X538&lt;=30,"3. 21 a 30 dias",X538&lt;=60,"4. 31 a 60 dias",X538&gt;60,"5.&gt; 60 dias")</f>
        <v>1. 1 a 10 dias</v>
      </c>
      <c r="Z538" s="2" t="s">
        <v>53</v>
      </c>
      <c r="AA538" s="2">
        <v>132848</v>
      </c>
      <c r="AB538" s="49">
        <v>44075</v>
      </c>
    </row>
    <row r="539" spans="1:28" x14ac:dyDescent="0.2">
      <c r="A539" s="58" t="s">
        <v>60</v>
      </c>
      <c r="B539" s="57" t="s">
        <v>81</v>
      </c>
      <c r="C539" s="42" t="s">
        <v>7</v>
      </c>
      <c r="D539" s="34">
        <v>465188</v>
      </c>
      <c r="E539" s="48">
        <v>508100569432</v>
      </c>
      <c r="F539" s="42" t="s">
        <v>1</v>
      </c>
      <c r="G539" s="42" t="s">
        <v>2</v>
      </c>
      <c r="H539" s="40" t="str">
        <f>IF(OR(' Base Geral '!J539="D - RETURN WITHOUT CONSUMPTION",' Base Geral '!J539="CB - CONSUMED BILLABLE")," SOLICITAÇÃO DE COLETA",IF(J539="X - NOT RECEIVED","CONFIRMAR NÃO RECEBIMENTO DO CSE",IF(OR(' Base Geral '!J539="SEM DESTINAÇÃO",' Base Geral '!J539="V - LEFT ON NOTIFICATION")," DESTINAÇÃO/SOLICITAÇÃO DE COLETA",0)))</f>
        <v xml:space="preserve"> DESTINAÇÃO/SOLICITAÇÃO DE COLETA</v>
      </c>
      <c r="I539" s="49">
        <v>44062</v>
      </c>
      <c r="J539" s="2" t="s">
        <v>55</v>
      </c>
      <c r="K539" s="2" t="s">
        <v>10</v>
      </c>
      <c r="L539" s="2" t="s">
        <v>3</v>
      </c>
      <c r="M539" s="2"/>
      <c r="N539" s="2" t="s">
        <v>4</v>
      </c>
      <c r="O539" s="2" t="s">
        <v>337</v>
      </c>
      <c r="P539" s="2" t="s">
        <v>661</v>
      </c>
      <c r="Q539" s="2">
        <v>11046759</v>
      </c>
      <c r="R539" s="15">
        <f>VLOOKUP(Tabela1[[#This Row],[Material]],'R$_ Ferramentas'!A:B,2,0)</f>
        <v>7500.55</v>
      </c>
      <c r="S539" s="50" t="s">
        <v>50</v>
      </c>
      <c r="T539" s="50" t="s">
        <v>85</v>
      </c>
      <c r="U539" s="2" t="s">
        <v>759</v>
      </c>
      <c r="V539" s="2">
        <v>200487</v>
      </c>
      <c r="W539" s="49">
        <v>44069</v>
      </c>
      <c r="X539" s="40">
        <f>Tabela1[[#Headers],[01/09/2020]]-Tabela1[[#This Row],[Data NF Cliente]]</f>
        <v>6</v>
      </c>
      <c r="Y539" s="12" t="str">
        <f>_xlfn.IFS(X539&lt;=10,"1. 1 a 10 dias",X539&lt;=20,"2. 11 a 20 dias",X539&lt;=30,"3. 21 a 30 dias",X539&lt;=60,"4. 31 a 60 dias",X539&gt;60,"5.&gt; 60 dias")</f>
        <v>1. 1 a 10 dias</v>
      </c>
      <c r="Z539" s="2" t="s">
        <v>53</v>
      </c>
      <c r="AA539" s="2">
        <v>0</v>
      </c>
      <c r="AB539" s="49"/>
    </row>
    <row r="540" spans="1:28" x14ac:dyDescent="0.2">
      <c r="A540" s="58" t="s">
        <v>60</v>
      </c>
      <c r="B540" s="57" t="s">
        <v>81</v>
      </c>
      <c r="C540" s="42" t="s">
        <v>7</v>
      </c>
      <c r="D540" s="34">
        <v>465658</v>
      </c>
      <c r="E540" s="48">
        <v>508100571368</v>
      </c>
      <c r="F540" s="42" t="s">
        <v>1</v>
      </c>
      <c r="G540" s="42" t="s">
        <v>2</v>
      </c>
      <c r="H540" s="40" t="str">
        <f>IF(OR(' Base Geral '!J540="D - RETURN WITHOUT CONSUMPTION",' Base Geral '!J540="CB - CONSUMED BILLABLE")," SOLICITAÇÃO DE COLETA",IF(J540="X - NOT RECEIVED","CONFIRMAR NÃO RECEBIMENTO DO CSE",IF(OR(' Base Geral '!J540="SEM DESTINAÇÃO",' Base Geral '!J540="V - LEFT ON NOTIFICATION")," DESTINAÇÃO/SOLICITAÇÃO DE COLETA",0)))</f>
        <v xml:space="preserve"> DESTINAÇÃO/SOLICITAÇÃO DE COLETA</v>
      </c>
      <c r="I540" s="49"/>
      <c r="J540" s="2" t="s">
        <v>56</v>
      </c>
      <c r="K540" s="2" t="s">
        <v>50</v>
      </c>
      <c r="L540" s="2" t="s">
        <v>6</v>
      </c>
      <c r="M540" s="2"/>
      <c r="N540" s="2" t="s">
        <v>4</v>
      </c>
      <c r="O540" s="2" t="s">
        <v>278</v>
      </c>
      <c r="P540" s="2" t="s">
        <v>310</v>
      </c>
      <c r="Q540" s="2">
        <v>10950981</v>
      </c>
      <c r="R540" s="15">
        <f>VLOOKUP(Tabela1[[#This Row],[Material]],'R$_ Ferramentas'!A:B,2,0)</f>
        <v>10335.68</v>
      </c>
      <c r="S540" s="50" t="s">
        <v>50</v>
      </c>
      <c r="T540" s="50" t="s">
        <v>50</v>
      </c>
      <c r="U540" s="2" t="s">
        <v>871</v>
      </c>
      <c r="V540" s="2">
        <v>200467</v>
      </c>
      <c r="W540" s="49">
        <v>44069</v>
      </c>
      <c r="X540" s="40">
        <f>Tabela1[[#Headers],[01/09/2020]]-Tabela1[[#This Row],[Data NF Cliente]]</f>
        <v>6</v>
      </c>
      <c r="Y540" s="12" t="str">
        <f>_xlfn.IFS(X540&lt;=10,"1. 1 a 10 dias",X540&lt;=20,"2. 11 a 20 dias",X540&lt;=30,"3. 21 a 30 dias",X540&lt;=60,"4. 31 a 60 dias",X540&gt;60,"5.&gt; 60 dias")</f>
        <v>1. 1 a 10 dias</v>
      </c>
      <c r="Z540" s="2" t="s">
        <v>1062</v>
      </c>
      <c r="AA540" s="2">
        <v>0</v>
      </c>
      <c r="AB540" s="49"/>
    </row>
    <row r="541" spans="1:28" x14ac:dyDescent="0.2">
      <c r="A541" s="58" t="s">
        <v>60</v>
      </c>
      <c r="B541" s="57" t="s">
        <v>81</v>
      </c>
      <c r="C541" s="42" t="s">
        <v>7</v>
      </c>
      <c r="D541" s="34">
        <v>465659</v>
      </c>
      <c r="E541" s="48">
        <v>508100571368</v>
      </c>
      <c r="F541" s="42" t="s">
        <v>1</v>
      </c>
      <c r="G541" s="42" t="s">
        <v>2</v>
      </c>
      <c r="H541" s="40" t="str">
        <f>IF(OR(' Base Geral '!J541="D - RETURN WITHOUT CONSUMPTION",' Base Geral '!J541="CB - CONSUMED BILLABLE")," SOLICITAÇÃO DE COLETA",IF(J541="X - NOT RECEIVED","CONFIRMAR NÃO RECEBIMENTO DO CSE",IF(OR(' Base Geral '!J541="SEM DESTINAÇÃO",' Base Geral '!J541="V - LEFT ON NOTIFICATION")," DESTINAÇÃO/SOLICITAÇÃO DE COLETA",0)))</f>
        <v xml:space="preserve"> DESTINAÇÃO/SOLICITAÇÃO DE COLETA</v>
      </c>
      <c r="I541" s="49"/>
      <c r="J541" s="2" t="s">
        <v>56</v>
      </c>
      <c r="K541" s="2"/>
      <c r="L541" s="2" t="s">
        <v>3</v>
      </c>
      <c r="M541" s="2"/>
      <c r="N541" s="2" t="s">
        <v>4</v>
      </c>
      <c r="O541" s="2" t="s">
        <v>278</v>
      </c>
      <c r="P541" s="2" t="s">
        <v>310</v>
      </c>
      <c r="Q541" s="2">
        <v>11083010</v>
      </c>
      <c r="R541" s="15">
        <f>VLOOKUP(Tabela1[[#This Row],[Material]],'R$_ Ferramentas'!A:B,2,0)</f>
        <v>1537.31</v>
      </c>
      <c r="S541" s="50" t="s">
        <v>50</v>
      </c>
      <c r="T541" s="50" t="s">
        <v>85</v>
      </c>
      <c r="U541" s="2" t="s">
        <v>204</v>
      </c>
      <c r="V541" s="2">
        <v>200467</v>
      </c>
      <c r="W541" s="49">
        <v>44069</v>
      </c>
      <c r="X541" s="40">
        <f>Tabela1[[#Headers],[01/09/2020]]-Tabela1[[#This Row],[Data NF Cliente]]</f>
        <v>6</v>
      </c>
      <c r="Y541" s="12" t="str">
        <f>_xlfn.IFS(X541&lt;=10,"1. 1 a 10 dias",X541&lt;=20,"2. 11 a 20 dias",X541&lt;=30,"3. 21 a 30 dias",X541&lt;=60,"4. 31 a 60 dias",X541&gt;60,"5.&gt; 60 dias")</f>
        <v>1. 1 a 10 dias</v>
      </c>
      <c r="Z541" s="2" t="s">
        <v>53</v>
      </c>
      <c r="AA541" s="2">
        <v>0</v>
      </c>
      <c r="AB541" s="49"/>
    </row>
    <row r="542" spans="1:28" x14ac:dyDescent="0.2">
      <c r="A542" s="42" t="s">
        <v>7</v>
      </c>
      <c r="B542" s="57" t="s">
        <v>82</v>
      </c>
      <c r="C542" s="42" t="s">
        <v>7</v>
      </c>
      <c r="D542" s="34">
        <v>465823</v>
      </c>
      <c r="E542" s="48">
        <v>508100568317</v>
      </c>
      <c r="F542" s="42" t="s">
        <v>8</v>
      </c>
      <c r="G542" s="42" t="s">
        <v>9</v>
      </c>
      <c r="H542" s="40" t="str">
        <f>IF(OR(' Base Geral '!J542="D - RETURN WITHOUT CONSUMPTION",' Base Geral '!J542="CB - CONSUMED BILLABLE")," SOLICITAÇÃO DE COLETA",IF(J542="X - NOT RECEIVED","CONFIRMAR NÃO RECEBIMENTO DO CSE",IF(OR(' Base Geral '!J542="SEM DESTINAÇÃO",' Base Geral '!J542="V - LEFT ON NOTIFICATION")," DESTINAÇÃO/SOLICITAÇÃO DE COLETA",0)))</f>
        <v xml:space="preserve"> DESTINAÇÃO/SOLICITAÇÃO DE COLETA</v>
      </c>
      <c r="I542" s="49"/>
      <c r="J542" s="2" t="s">
        <v>56</v>
      </c>
      <c r="K542" s="2" t="s">
        <v>50</v>
      </c>
      <c r="L542" s="2" t="s">
        <v>6</v>
      </c>
      <c r="M542" s="2"/>
      <c r="N542" s="2"/>
      <c r="O542" s="2" t="s">
        <v>666</v>
      </c>
      <c r="P542" s="2" t="s">
        <v>140</v>
      </c>
      <c r="Q542" s="2">
        <v>11061881</v>
      </c>
      <c r="R542" s="15">
        <f>VLOOKUP(Tabela1[[#This Row],[Material]],'R$_ Ferramentas'!A:B,2,0)</f>
        <v>722.99</v>
      </c>
      <c r="S542" s="50" t="s">
        <v>50</v>
      </c>
      <c r="T542" s="50" t="s">
        <v>50</v>
      </c>
      <c r="U542" s="2" t="s">
        <v>765</v>
      </c>
      <c r="V542" s="2">
        <v>94682</v>
      </c>
      <c r="W542" s="49">
        <v>44069</v>
      </c>
      <c r="X542" s="40">
        <f>Tabela1[[#Headers],[01/09/2020]]-Tabela1[[#This Row],[Data NF Cliente]]</f>
        <v>6</v>
      </c>
      <c r="Y542" s="12" t="str">
        <f>_xlfn.IFS(X542&lt;=10,"1. 1 a 10 dias",X542&lt;=20,"2. 11 a 20 dias",X542&lt;=30,"3. 21 a 30 dias",X542&lt;=60,"4. 31 a 60 dias",X542&gt;60,"5.&gt; 60 dias")</f>
        <v>1. 1 a 10 dias</v>
      </c>
      <c r="Z542" s="2" t="s">
        <v>5</v>
      </c>
      <c r="AA542" s="2">
        <v>0</v>
      </c>
      <c r="AB542" s="49"/>
    </row>
    <row r="543" spans="1:28" x14ac:dyDescent="0.2">
      <c r="A543" s="42" t="s">
        <v>17</v>
      </c>
      <c r="B543" s="57" t="s">
        <v>82</v>
      </c>
      <c r="C543" s="42" t="s">
        <v>17</v>
      </c>
      <c r="D543" s="34">
        <v>465984</v>
      </c>
      <c r="E543" s="48">
        <v>508100557642</v>
      </c>
      <c r="F543" s="42" t="s">
        <v>1</v>
      </c>
      <c r="G543" s="42" t="s">
        <v>2</v>
      </c>
      <c r="H543" s="40" t="str">
        <f>IF(OR(' Base Geral '!J543="D - RETURN WITHOUT CONSUMPTION",' Base Geral '!J543="CB - CONSUMED BILLABLE")," SOLICITAÇÃO DE COLETA",IF(J543="X - NOT RECEIVED","CONFIRMAR NÃO RECEBIMENTO DO CSE",IF(OR(' Base Geral '!J543="SEM DESTINAÇÃO",' Base Geral '!J543="V - LEFT ON NOTIFICATION")," DESTINAÇÃO/SOLICITAÇÃO DE COLETA",0)))</f>
        <v xml:space="preserve"> DESTINAÇÃO/SOLICITAÇÃO DE COLETA</v>
      </c>
      <c r="I543" s="49"/>
      <c r="J543" s="2" t="s">
        <v>56</v>
      </c>
      <c r="K543" s="2" t="s">
        <v>50</v>
      </c>
      <c r="L543" s="2" t="s">
        <v>6</v>
      </c>
      <c r="M543" s="2"/>
      <c r="N543" s="2" t="s">
        <v>4</v>
      </c>
      <c r="O543" s="2" t="s">
        <v>87</v>
      </c>
      <c r="P543" s="2" t="s">
        <v>486</v>
      </c>
      <c r="Q543" s="2">
        <v>10907422</v>
      </c>
      <c r="R543" s="15">
        <f>VLOOKUP(Tabela1[[#This Row],[Material]],'R$_ Ferramentas'!A:B,2,0)</f>
        <v>5537.8</v>
      </c>
      <c r="S543" s="50" t="s">
        <v>50</v>
      </c>
      <c r="T543" s="50" t="s">
        <v>50</v>
      </c>
      <c r="U543" s="2" t="s">
        <v>878</v>
      </c>
      <c r="V543" s="2">
        <v>200527</v>
      </c>
      <c r="W543" s="49">
        <v>44069</v>
      </c>
      <c r="X543" s="40">
        <f>Tabela1[[#Headers],[01/09/2020]]-Tabela1[[#This Row],[Data NF Cliente]]</f>
        <v>6</v>
      </c>
      <c r="Y543" s="12" t="str">
        <f>_xlfn.IFS(X543&lt;=10,"1. 1 a 10 dias",X543&lt;=20,"2. 11 a 20 dias",X543&lt;=30,"3. 21 a 30 dias",X543&lt;=60,"4. 31 a 60 dias",X543&gt;60,"5.&gt; 60 dias")</f>
        <v>1. 1 a 10 dias</v>
      </c>
      <c r="Z543" s="2" t="s">
        <v>53</v>
      </c>
      <c r="AA543" s="2">
        <v>0</v>
      </c>
      <c r="AB543" s="49"/>
    </row>
    <row r="544" spans="1:28" x14ac:dyDescent="0.2">
      <c r="A544" s="42" t="s">
        <v>0</v>
      </c>
      <c r="B544" s="57" t="s">
        <v>82</v>
      </c>
      <c r="C544" s="42" t="s">
        <v>0</v>
      </c>
      <c r="D544" s="34">
        <v>466750</v>
      </c>
      <c r="E544" s="48">
        <v>508100572178</v>
      </c>
      <c r="F544" s="42" t="s">
        <v>1</v>
      </c>
      <c r="G544" s="42" t="s">
        <v>2</v>
      </c>
      <c r="H544" s="40" t="str">
        <f>IF(OR(' Base Geral '!J544="D - RETURN WITHOUT CONSUMPTION",' Base Geral '!J544="CB - CONSUMED BILLABLE")," SOLICITAÇÃO DE COLETA",IF(J544="X - NOT RECEIVED","CONFIRMAR NÃO RECEBIMENTO DO CSE",IF(OR(' Base Geral '!J544="SEM DESTINAÇÃO",' Base Geral '!J544="V - LEFT ON NOTIFICATION")," DESTINAÇÃO/SOLICITAÇÃO DE COLETA",0)))</f>
        <v xml:space="preserve"> DESTINAÇÃO/SOLICITAÇÃO DE COLETA</v>
      </c>
      <c r="I544" s="49"/>
      <c r="J544" s="2" t="s">
        <v>56</v>
      </c>
      <c r="K544" s="2" t="s">
        <v>50</v>
      </c>
      <c r="L544" s="2" t="s">
        <v>6</v>
      </c>
      <c r="M544" s="2"/>
      <c r="N544" s="2" t="s">
        <v>4</v>
      </c>
      <c r="O544" s="2" t="s">
        <v>15</v>
      </c>
      <c r="P544" s="2" t="s">
        <v>303</v>
      </c>
      <c r="Q544" s="2">
        <v>10909856</v>
      </c>
      <c r="R544" s="15">
        <f>VLOOKUP(Tabela1[[#This Row],[Material]],'R$_ Ferramentas'!A:B,2,0)</f>
        <v>1660.78</v>
      </c>
      <c r="S544" s="50" t="s">
        <v>50</v>
      </c>
      <c r="T544" s="50" t="s">
        <v>50</v>
      </c>
      <c r="U544" s="2" t="s">
        <v>902</v>
      </c>
      <c r="V544" s="2">
        <v>200470</v>
      </c>
      <c r="W544" s="49">
        <v>44069</v>
      </c>
      <c r="X544" s="40">
        <f>Tabela1[[#Headers],[01/09/2020]]-Tabela1[[#This Row],[Data NF Cliente]]</f>
        <v>6</v>
      </c>
      <c r="Y544" s="12" t="str">
        <f>_xlfn.IFS(X544&lt;=10,"1. 1 a 10 dias",X544&lt;=20,"2. 11 a 20 dias",X544&lt;=30,"3. 21 a 30 dias",X544&lt;=60,"4. 31 a 60 dias",X544&gt;60,"5.&gt; 60 dias")</f>
        <v>1. 1 a 10 dias</v>
      </c>
      <c r="Z544" s="2" t="s">
        <v>53</v>
      </c>
      <c r="AA544" s="2">
        <v>0</v>
      </c>
      <c r="AB544" s="49"/>
    </row>
    <row r="545" spans="1:28" x14ac:dyDescent="0.2">
      <c r="A545" s="42" t="s">
        <v>14</v>
      </c>
      <c r="B545" s="57" t="s">
        <v>82</v>
      </c>
      <c r="C545" s="42" t="s">
        <v>14</v>
      </c>
      <c r="D545" s="34">
        <v>466931</v>
      </c>
      <c r="E545" s="48">
        <v>508100561181</v>
      </c>
      <c r="F545" s="42" t="s">
        <v>1</v>
      </c>
      <c r="G545" s="42" t="s">
        <v>2</v>
      </c>
      <c r="H545" s="40" t="str">
        <f>IF(OR(' Base Geral '!J545="D - RETURN WITHOUT CONSUMPTION",' Base Geral '!J545="CB - CONSUMED BILLABLE")," SOLICITAÇÃO DE COLETA",IF(J545="X - NOT RECEIVED","CONFIRMAR NÃO RECEBIMENTO DO CSE",IF(OR(' Base Geral '!J545="SEM DESTINAÇÃO",' Base Geral '!J545="V - LEFT ON NOTIFICATION")," DESTINAÇÃO/SOLICITAÇÃO DE COLETA",0)))</f>
        <v xml:space="preserve"> DESTINAÇÃO/SOLICITAÇÃO DE COLETA</v>
      </c>
      <c r="I545" s="49"/>
      <c r="J545" s="2" t="s">
        <v>56</v>
      </c>
      <c r="K545" s="2" t="s">
        <v>50</v>
      </c>
      <c r="L545" s="2" t="s">
        <v>6</v>
      </c>
      <c r="M545" s="2"/>
      <c r="N545" s="2" t="s">
        <v>4</v>
      </c>
      <c r="O545" s="2" t="s">
        <v>681</v>
      </c>
      <c r="P545" s="2" t="s">
        <v>191</v>
      </c>
      <c r="Q545" s="2">
        <v>7548899</v>
      </c>
      <c r="R545" s="15">
        <f>VLOOKUP(Tabela1[[#This Row],[Material]],'R$_ Ferramentas'!A:B,2,0)</f>
        <v>3477.02</v>
      </c>
      <c r="S545" s="50" t="s">
        <v>50</v>
      </c>
      <c r="T545" s="50" t="s">
        <v>50</v>
      </c>
      <c r="U545" s="2" t="s">
        <v>911</v>
      </c>
      <c r="V545" s="2">
        <v>200522</v>
      </c>
      <c r="W545" s="49">
        <v>44069</v>
      </c>
      <c r="X545" s="40">
        <f>Tabela1[[#Headers],[01/09/2020]]-Tabela1[[#This Row],[Data NF Cliente]]</f>
        <v>6</v>
      </c>
      <c r="Y545" s="12" t="str">
        <f>_xlfn.IFS(X545&lt;=10,"1. 1 a 10 dias",X545&lt;=20,"2. 11 a 20 dias",X545&lt;=30,"3. 21 a 30 dias",X545&lt;=60,"4. 31 a 60 dias",X545&gt;60,"5.&gt; 60 dias")</f>
        <v>1. 1 a 10 dias</v>
      </c>
      <c r="Z545" s="2" t="s">
        <v>1080</v>
      </c>
      <c r="AA545" s="2">
        <v>0</v>
      </c>
      <c r="AB545" s="49"/>
    </row>
    <row r="546" spans="1:28" x14ac:dyDescent="0.2">
      <c r="A546" s="58" t="s">
        <v>123</v>
      </c>
      <c r="B546" s="57" t="s">
        <v>81</v>
      </c>
      <c r="C546" s="42" t="s">
        <v>14</v>
      </c>
      <c r="D546" s="34">
        <v>467186</v>
      </c>
      <c r="E546" s="48">
        <v>508100572654</v>
      </c>
      <c r="F546" s="42" t="s">
        <v>1</v>
      </c>
      <c r="G546" s="42" t="s">
        <v>2</v>
      </c>
      <c r="H546" s="40" t="str">
        <f>IF(OR(' Base Geral '!J546="D - RETURN WITHOUT CONSUMPTION",' Base Geral '!J546="CB - CONSUMED BILLABLE")," SOLICITAÇÃO DE COLETA",IF(J546="X - NOT RECEIVED","CONFIRMAR NÃO RECEBIMENTO DO CSE",IF(OR(' Base Geral '!J546="SEM DESTINAÇÃO",' Base Geral '!J546="V - LEFT ON NOTIFICATION")," DESTINAÇÃO/SOLICITAÇÃO DE COLETA",0)))</f>
        <v xml:space="preserve"> DESTINAÇÃO/SOLICITAÇÃO DE COLETA</v>
      </c>
      <c r="I546" s="49"/>
      <c r="J546" s="2" t="s">
        <v>56</v>
      </c>
      <c r="K546" s="2" t="s">
        <v>50</v>
      </c>
      <c r="L546" s="2" t="s">
        <v>6</v>
      </c>
      <c r="M546" s="2"/>
      <c r="N546" s="2" t="s">
        <v>4</v>
      </c>
      <c r="O546" s="2" t="s">
        <v>57</v>
      </c>
      <c r="P546" s="2" t="s">
        <v>109</v>
      </c>
      <c r="Q546" s="2">
        <v>10455793</v>
      </c>
      <c r="R546" s="15">
        <f>VLOOKUP(Tabela1[[#This Row],[Material]],'R$_ Ferramentas'!A:B,2,0)</f>
        <v>188.49</v>
      </c>
      <c r="S546" s="50" t="s">
        <v>50</v>
      </c>
      <c r="T546" s="50" t="s">
        <v>50</v>
      </c>
      <c r="U546" s="2" t="s">
        <v>206</v>
      </c>
      <c r="V546" s="2">
        <v>200489</v>
      </c>
      <c r="W546" s="49">
        <v>44069</v>
      </c>
      <c r="X546" s="40">
        <f>Tabela1[[#Headers],[01/09/2020]]-Tabela1[[#This Row],[Data NF Cliente]]</f>
        <v>6</v>
      </c>
      <c r="Y546" s="12" t="str">
        <f>_xlfn.IFS(X546&lt;=10,"1. 1 a 10 dias",X546&lt;=20,"2. 11 a 20 dias",X546&lt;=30,"3. 21 a 30 dias",X546&lt;=60,"4. 31 a 60 dias",X546&gt;60,"5.&gt; 60 dias")</f>
        <v>1. 1 a 10 dias</v>
      </c>
      <c r="Z546" s="2" t="s">
        <v>53</v>
      </c>
      <c r="AA546" s="2">
        <v>0</v>
      </c>
      <c r="AB546" s="49"/>
    </row>
    <row r="547" spans="1:28" x14ac:dyDescent="0.2">
      <c r="A547" s="58" t="s">
        <v>123</v>
      </c>
      <c r="B547" s="57" t="s">
        <v>81</v>
      </c>
      <c r="C547" s="42" t="s">
        <v>14</v>
      </c>
      <c r="D547" s="34">
        <v>467187</v>
      </c>
      <c r="E547" s="48">
        <v>508100572654</v>
      </c>
      <c r="F547" s="42" t="s">
        <v>1</v>
      </c>
      <c r="G547" s="42" t="s">
        <v>2</v>
      </c>
      <c r="H547" s="40" t="str">
        <f>IF(OR(' Base Geral '!J547="D - RETURN WITHOUT CONSUMPTION",' Base Geral '!J547="CB - CONSUMED BILLABLE")," SOLICITAÇÃO DE COLETA",IF(J547="X - NOT RECEIVED","CONFIRMAR NÃO RECEBIMENTO DO CSE",IF(OR(' Base Geral '!J547="SEM DESTINAÇÃO",' Base Geral '!J547="V - LEFT ON NOTIFICATION")," DESTINAÇÃO/SOLICITAÇÃO DE COLETA",0)))</f>
        <v xml:space="preserve"> DESTINAÇÃO/SOLICITAÇÃO DE COLETA</v>
      </c>
      <c r="I547" s="49"/>
      <c r="J547" s="2" t="s">
        <v>56</v>
      </c>
      <c r="K547" s="2"/>
      <c r="L547" s="2" t="s">
        <v>6</v>
      </c>
      <c r="M547" s="2"/>
      <c r="N547" s="2" t="s">
        <v>4</v>
      </c>
      <c r="O547" s="2" t="s">
        <v>57</v>
      </c>
      <c r="P547" s="2" t="s">
        <v>109</v>
      </c>
      <c r="Q547" s="2">
        <v>10457734</v>
      </c>
      <c r="R547" s="15">
        <f>VLOOKUP(Tabela1[[#This Row],[Material]],'R$_ Ferramentas'!A:B,2,0)</f>
        <v>328.96</v>
      </c>
      <c r="S547" s="50" t="s">
        <v>50</v>
      </c>
      <c r="T547" s="50" t="s">
        <v>50</v>
      </c>
      <c r="U547" s="2" t="s">
        <v>915</v>
      </c>
      <c r="V547" s="2">
        <v>200489</v>
      </c>
      <c r="W547" s="49">
        <v>44069</v>
      </c>
      <c r="X547" s="40">
        <f>Tabela1[[#Headers],[01/09/2020]]-Tabela1[[#This Row],[Data NF Cliente]]</f>
        <v>6</v>
      </c>
      <c r="Y547" s="12" t="str">
        <f>_xlfn.IFS(X547&lt;=10,"1. 1 a 10 dias",X547&lt;=20,"2. 11 a 20 dias",X547&lt;=30,"3. 21 a 30 dias",X547&lt;=60,"4. 31 a 60 dias",X547&gt;60,"5.&gt; 60 dias")</f>
        <v>1. 1 a 10 dias</v>
      </c>
      <c r="Z547" s="2" t="s">
        <v>53</v>
      </c>
      <c r="AA547" s="2">
        <v>0</v>
      </c>
      <c r="AB547" s="49"/>
    </row>
    <row r="548" spans="1:28" x14ac:dyDescent="0.2">
      <c r="A548" s="58" t="s">
        <v>123</v>
      </c>
      <c r="B548" s="57" t="s">
        <v>81</v>
      </c>
      <c r="C548" s="42" t="s">
        <v>14</v>
      </c>
      <c r="D548" s="34">
        <v>467198</v>
      </c>
      <c r="E548" s="48">
        <v>508100572922</v>
      </c>
      <c r="F548" s="42" t="s">
        <v>1</v>
      </c>
      <c r="G548" s="42" t="s">
        <v>2</v>
      </c>
      <c r="H548" s="40" t="str">
        <f>IF(OR(' Base Geral '!J548="D - RETURN WITHOUT CONSUMPTION",' Base Geral '!J548="CB - CONSUMED BILLABLE")," SOLICITAÇÃO DE COLETA",IF(J548="X - NOT RECEIVED","CONFIRMAR NÃO RECEBIMENTO DO CSE",IF(OR(' Base Geral '!J548="SEM DESTINAÇÃO",' Base Geral '!J548="V - LEFT ON NOTIFICATION")," DESTINAÇÃO/SOLICITAÇÃO DE COLETA",0)))</f>
        <v xml:space="preserve"> DESTINAÇÃO/SOLICITAÇÃO DE COLETA</v>
      </c>
      <c r="I548" s="49"/>
      <c r="J548" s="2" t="s">
        <v>56</v>
      </c>
      <c r="K548" s="2" t="s">
        <v>50</v>
      </c>
      <c r="L548" s="2" t="s">
        <v>6</v>
      </c>
      <c r="M548" s="2"/>
      <c r="N548" s="2" t="s">
        <v>4</v>
      </c>
      <c r="O548" s="2" t="s">
        <v>25</v>
      </c>
      <c r="P548" s="2" t="s">
        <v>109</v>
      </c>
      <c r="Q548" s="2">
        <v>10455798</v>
      </c>
      <c r="R548" s="15">
        <f>VLOOKUP(Tabela1[[#This Row],[Material]],'R$_ Ferramentas'!A:B,2,0)</f>
        <v>10.51</v>
      </c>
      <c r="S548" s="50" t="s">
        <v>50</v>
      </c>
      <c r="T548" s="50" t="s">
        <v>50</v>
      </c>
      <c r="U548" s="2" t="s">
        <v>916</v>
      </c>
      <c r="V548" s="2">
        <v>200502</v>
      </c>
      <c r="W548" s="49">
        <v>44069</v>
      </c>
      <c r="X548" s="40">
        <f>Tabela1[[#Headers],[01/09/2020]]-Tabela1[[#This Row],[Data NF Cliente]]</f>
        <v>6</v>
      </c>
      <c r="Y548" s="12" t="str">
        <f>_xlfn.IFS(X548&lt;=10,"1. 1 a 10 dias",X548&lt;=20,"2. 11 a 20 dias",X548&lt;=30,"3. 21 a 30 dias",X548&lt;=60,"4. 31 a 60 dias",X548&gt;60,"5.&gt; 60 dias")</f>
        <v>1. 1 a 10 dias</v>
      </c>
      <c r="Z548" s="2" t="s">
        <v>53</v>
      </c>
      <c r="AA548" s="2">
        <v>0</v>
      </c>
      <c r="AB548" s="49"/>
    </row>
    <row r="549" spans="1:28" x14ac:dyDescent="0.2">
      <c r="A549" s="58" t="s">
        <v>123</v>
      </c>
      <c r="B549" s="57" t="s">
        <v>82</v>
      </c>
      <c r="C549" s="42" t="s">
        <v>14</v>
      </c>
      <c r="D549" s="34">
        <v>467239</v>
      </c>
      <c r="E549" s="48">
        <v>508100571619</v>
      </c>
      <c r="F549" s="42" t="s">
        <v>8</v>
      </c>
      <c r="G549" s="42" t="s">
        <v>9</v>
      </c>
      <c r="H549" s="40" t="str">
        <f>IF(OR(' Base Geral '!J549="D - RETURN WITHOUT CONSUMPTION",' Base Geral '!J549="CB - CONSUMED BILLABLE")," SOLICITAÇÃO DE COLETA",IF(J549="X - NOT RECEIVED","CONFIRMAR NÃO RECEBIMENTO DO CSE",IF(OR(' Base Geral '!J549="SEM DESTINAÇÃO",' Base Geral '!J549="V - LEFT ON NOTIFICATION")," DESTINAÇÃO/SOLICITAÇÃO DE COLETA",0)))</f>
        <v xml:space="preserve"> DESTINAÇÃO/SOLICITAÇÃO DE COLETA</v>
      </c>
      <c r="I549" s="49"/>
      <c r="J549" s="2" t="s">
        <v>56</v>
      </c>
      <c r="K549" s="2"/>
      <c r="L549" s="22" t="s">
        <v>6</v>
      </c>
      <c r="M549" s="2"/>
      <c r="N549" s="2"/>
      <c r="O549" s="2" t="s">
        <v>117</v>
      </c>
      <c r="P549" s="2" t="s">
        <v>114</v>
      </c>
      <c r="Q549" s="2" t="s">
        <v>685</v>
      </c>
      <c r="R549" s="15">
        <f>VLOOKUP(Tabela1[[#This Row],[Material]],'R$_ Ferramentas'!A:B,2,0)</f>
        <v>790.66</v>
      </c>
      <c r="S549" s="50" t="s">
        <v>50</v>
      </c>
      <c r="T549" s="50" t="s">
        <v>50</v>
      </c>
      <c r="U549" s="2" t="s">
        <v>921</v>
      </c>
      <c r="V549" s="2">
        <v>94711</v>
      </c>
      <c r="W549" s="49">
        <v>44069</v>
      </c>
      <c r="X549" s="40">
        <f>Tabela1[[#Headers],[01/09/2020]]-Tabela1[[#This Row],[Data NF Cliente]]</f>
        <v>6</v>
      </c>
      <c r="Y549" s="12" t="str">
        <f>_xlfn.IFS(X549&lt;=10,"1. 1 a 10 dias",X549&lt;=20,"2. 11 a 20 dias",X549&lt;=30,"3. 21 a 30 dias",X549&lt;=60,"4. 31 a 60 dias",X549&gt;60,"5.&gt; 60 dias")</f>
        <v>1. 1 a 10 dias</v>
      </c>
      <c r="Z549" s="2">
        <v>2005210013</v>
      </c>
      <c r="AA549" s="2">
        <v>0</v>
      </c>
      <c r="AB549" s="49"/>
    </row>
    <row r="550" spans="1:28" x14ac:dyDescent="0.2">
      <c r="A550" s="58" t="s">
        <v>123</v>
      </c>
      <c r="B550" s="57" t="s">
        <v>82</v>
      </c>
      <c r="C550" s="42" t="s">
        <v>14</v>
      </c>
      <c r="D550" s="34">
        <v>467240</v>
      </c>
      <c r="E550" s="48">
        <v>508100571619</v>
      </c>
      <c r="F550" s="42" t="s">
        <v>8</v>
      </c>
      <c r="G550" s="42" t="s">
        <v>9</v>
      </c>
      <c r="H550" s="40" t="str">
        <f>IF(OR(' Base Geral '!J550="D - RETURN WITHOUT CONSUMPTION",' Base Geral '!J550="CB - CONSUMED BILLABLE")," SOLICITAÇÃO DE COLETA",IF(J550="X - NOT RECEIVED","CONFIRMAR NÃO RECEBIMENTO DO CSE",IF(OR(' Base Geral '!J550="SEM DESTINAÇÃO",' Base Geral '!J550="V - LEFT ON NOTIFICATION")," DESTINAÇÃO/SOLICITAÇÃO DE COLETA",0)))</f>
        <v xml:space="preserve"> DESTINAÇÃO/SOLICITAÇÃO DE COLETA</v>
      </c>
      <c r="I550" s="49"/>
      <c r="J550" s="2" t="s">
        <v>56</v>
      </c>
      <c r="K550" s="2" t="s">
        <v>10</v>
      </c>
      <c r="L550" s="2" t="s">
        <v>3</v>
      </c>
      <c r="M550" s="2"/>
      <c r="N550" s="2"/>
      <c r="O550" s="2" t="s">
        <v>117</v>
      </c>
      <c r="P550" s="2" t="s">
        <v>114</v>
      </c>
      <c r="Q550" s="2" t="s">
        <v>18</v>
      </c>
      <c r="R550" s="15">
        <f>VLOOKUP(Tabela1[[#This Row],[Material]],'R$_ Ferramentas'!A:B,2,0)</f>
        <v>1627.09</v>
      </c>
      <c r="S550" s="50" t="s">
        <v>50</v>
      </c>
      <c r="T550" s="50" t="s">
        <v>85</v>
      </c>
      <c r="U550" s="2" t="s">
        <v>496</v>
      </c>
      <c r="V550" s="2">
        <v>94711</v>
      </c>
      <c r="W550" s="49">
        <v>44069</v>
      </c>
      <c r="X550" s="40">
        <f>Tabela1[[#Headers],[01/09/2020]]-Tabela1[[#This Row],[Data NF Cliente]]</f>
        <v>6</v>
      </c>
      <c r="Y550" s="12" t="str">
        <f>_xlfn.IFS(X550&lt;=10,"1. 1 a 10 dias",X550&lt;=20,"2. 11 a 20 dias",X550&lt;=30,"3. 21 a 30 dias",X550&lt;=60,"4. 31 a 60 dias",X550&gt;60,"5.&gt; 60 dias")</f>
        <v>1. 1 a 10 dias</v>
      </c>
      <c r="Z550" s="2">
        <v>11637</v>
      </c>
      <c r="AA550" s="2">
        <v>0</v>
      </c>
      <c r="AB550" s="49"/>
    </row>
    <row r="551" spans="1:28" x14ac:dyDescent="0.2">
      <c r="A551" s="42" t="s">
        <v>7</v>
      </c>
      <c r="B551" s="57" t="s">
        <v>82</v>
      </c>
      <c r="C551" s="42" t="s">
        <v>7</v>
      </c>
      <c r="D551" s="34">
        <v>467335</v>
      </c>
      <c r="E551" s="48">
        <v>508100539674</v>
      </c>
      <c r="F551" s="42" t="s">
        <v>8</v>
      </c>
      <c r="G551" s="42" t="s">
        <v>9</v>
      </c>
      <c r="H551" s="40" t="str">
        <f>IF(OR(' Base Geral '!J551="D - RETURN WITHOUT CONSUMPTION",' Base Geral '!J551="CB - CONSUMED BILLABLE")," SOLICITAÇÃO DE COLETA",IF(J551="X - NOT RECEIVED","CONFIRMAR NÃO RECEBIMENTO DO CSE",IF(OR(' Base Geral '!J551="SEM DESTINAÇÃO",' Base Geral '!J551="V - LEFT ON NOTIFICATION")," DESTINAÇÃO/SOLICITAÇÃO DE COLETA",0)))</f>
        <v xml:space="preserve"> DESTINAÇÃO/SOLICITAÇÃO DE COLETA</v>
      </c>
      <c r="I551" s="49"/>
      <c r="J551" s="2" t="s">
        <v>56</v>
      </c>
      <c r="K551" s="2" t="s">
        <v>50</v>
      </c>
      <c r="L551" s="2" t="s">
        <v>6</v>
      </c>
      <c r="M551" s="2"/>
      <c r="N551" s="2"/>
      <c r="O551" s="2" t="s">
        <v>689</v>
      </c>
      <c r="P551" s="2" t="s">
        <v>261</v>
      </c>
      <c r="Q551" s="2">
        <v>11061881</v>
      </c>
      <c r="R551" s="15">
        <f>VLOOKUP(Tabela1[[#This Row],[Material]],'R$_ Ferramentas'!A:B,2,0)</f>
        <v>722.99</v>
      </c>
      <c r="S551" s="50" t="s">
        <v>50</v>
      </c>
      <c r="T551" s="50" t="s">
        <v>50</v>
      </c>
      <c r="U551" s="2" t="s">
        <v>765</v>
      </c>
      <c r="V551" s="2">
        <v>94681</v>
      </c>
      <c r="W551" s="49">
        <v>44069</v>
      </c>
      <c r="X551" s="40">
        <f>Tabela1[[#Headers],[01/09/2020]]-Tabela1[[#This Row],[Data NF Cliente]]</f>
        <v>6</v>
      </c>
      <c r="Y551" s="12" t="str">
        <f>_xlfn.IFS(X551&lt;=10,"1. 1 a 10 dias",X551&lt;=20,"2. 11 a 20 dias",X551&lt;=30,"3. 21 a 30 dias",X551&lt;=60,"4. 31 a 60 dias",X551&gt;60,"5.&gt; 60 dias")</f>
        <v>1. 1 a 10 dias</v>
      </c>
      <c r="Z551" s="2" t="s">
        <v>5</v>
      </c>
      <c r="AA551" s="2">
        <v>0</v>
      </c>
      <c r="AB551" s="49"/>
    </row>
    <row r="552" spans="1:28" x14ac:dyDescent="0.2">
      <c r="A552" s="58" t="s">
        <v>159</v>
      </c>
      <c r="B552" s="57" t="s">
        <v>81</v>
      </c>
      <c r="C552" s="42" t="s">
        <v>11</v>
      </c>
      <c r="D552" s="34">
        <v>467438</v>
      </c>
      <c r="E552" s="48">
        <v>508100573086</v>
      </c>
      <c r="F552" s="42" t="s">
        <v>1</v>
      </c>
      <c r="G552" s="42" t="s">
        <v>2</v>
      </c>
      <c r="H552" s="40" t="str">
        <f>IF(OR(' Base Geral '!J552="D - RETURN WITHOUT CONSUMPTION",' Base Geral '!J552="CB - CONSUMED BILLABLE")," SOLICITAÇÃO DE COLETA",IF(J552="X - NOT RECEIVED","CONFIRMAR NÃO RECEBIMENTO DO CSE",IF(OR(' Base Geral '!J552="SEM DESTINAÇÃO",' Base Geral '!J552="V - LEFT ON NOTIFICATION")," DESTINAÇÃO/SOLICITAÇÃO DE COLETA",0)))</f>
        <v xml:space="preserve"> SOLICITAÇÃO DE COLETA</v>
      </c>
      <c r="I552" s="49">
        <v>44070</v>
      </c>
      <c r="J552" s="2" t="s">
        <v>12</v>
      </c>
      <c r="K552" s="2" t="s">
        <v>10</v>
      </c>
      <c r="L552" s="2" t="s">
        <v>3</v>
      </c>
      <c r="M552" s="2"/>
      <c r="N552" s="2" t="s">
        <v>4</v>
      </c>
      <c r="O552" s="2" t="s">
        <v>280</v>
      </c>
      <c r="P552" s="2" t="s">
        <v>265</v>
      </c>
      <c r="Q552" s="2">
        <v>11075676</v>
      </c>
      <c r="R552" s="15">
        <f>VLOOKUP(Tabela1[[#This Row],[Material]],'R$_ Ferramentas'!A:B,2,0)</f>
        <v>969.44</v>
      </c>
      <c r="S552" s="50" t="s">
        <v>50</v>
      </c>
      <c r="T552" s="50" t="s">
        <v>85</v>
      </c>
      <c r="U552" s="2" t="s">
        <v>149</v>
      </c>
      <c r="V552" s="2">
        <v>200454</v>
      </c>
      <c r="W552" s="49">
        <v>44069</v>
      </c>
      <c r="X552" s="40">
        <f>Tabela1[[#Headers],[01/09/2020]]-Tabela1[[#This Row],[Data NF Cliente]]</f>
        <v>6</v>
      </c>
      <c r="Y552" s="12" t="str">
        <f>_xlfn.IFS(X552&lt;=10,"1. 1 a 10 dias",X552&lt;=20,"2. 11 a 20 dias",X552&lt;=30,"3. 21 a 30 dias",X552&lt;=60,"4. 31 a 60 dias",X552&gt;60,"5.&gt; 60 dias")</f>
        <v>1. 1 a 10 dias</v>
      </c>
      <c r="Z552" s="2" t="s">
        <v>53</v>
      </c>
      <c r="AA552" s="2">
        <v>132675</v>
      </c>
      <c r="AB552" s="49">
        <v>44074</v>
      </c>
    </row>
    <row r="553" spans="1:28" x14ac:dyDescent="0.2">
      <c r="A553" s="58" t="s">
        <v>159</v>
      </c>
      <c r="B553" s="57" t="s">
        <v>81</v>
      </c>
      <c r="C553" s="42" t="s">
        <v>11</v>
      </c>
      <c r="D553" s="34">
        <v>467439</v>
      </c>
      <c r="E553" s="48">
        <v>508100573086</v>
      </c>
      <c r="F553" s="42" t="s">
        <v>1</v>
      </c>
      <c r="G553" s="42" t="s">
        <v>2</v>
      </c>
      <c r="H553" s="40" t="str">
        <f>IF(OR(' Base Geral '!J553="D - RETURN WITHOUT CONSUMPTION",' Base Geral '!J553="CB - CONSUMED BILLABLE")," SOLICITAÇÃO DE COLETA",IF(J553="X - NOT RECEIVED","CONFIRMAR NÃO RECEBIMENTO DO CSE",IF(OR(' Base Geral '!J553="SEM DESTINAÇÃO",' Base Geral '!J553="V - LEFT ON NOTIFICATION")," DESTINAÇÃO/SOLICITAÇÃO DE COLETA",0)))</f>
        <v xml:space="preserve"> SOLICITAÇÃO DE COLETA</v>
      </c>
      <c r="I553" s="49">
        <v>44070</v>
      </c>
      <c r="J553" s="2" t="s">
        <v>12</v>
      </c>
      <c r="K553" s="2"/>
      <c r="L553" s="2" t="s">
        <v>3</v>
      </c>
      <c r="M553" s="2"/>
      <c r="N553" s="2" t="s">
        <v>4</v>
      </c>
      <c r="O553" s="2" t="s">
        <v>280</v>
      </c>
      <c r="P553" s="2" t="s">
        <v>265</v>
      </c>
      <c r="Q553" s="2">
        <v>11075676</v>
      </c>
      <c r="R553" s="15">
        <f>VLOOKUP(Tabela1[[#This Row],[Material]],'R$_ Ferramentas'!A:B,2,0)</f>
        <v>969.44</v>
      </c>
      <c r="S553" s="50" t="s">
        <v>50</v>
      </c>
      <c r="T553" s="50" t="s">
        <v>85</v>
      </c>
      <c r="U553" s="2" t="s">
        <v>149</v>
      </c>
      <c r="V553" s="2">
        <v>200454</v>
      </c>
      <c r="W553" s="49">
        <v>44069</v>
      </c>
      <c r="X553" s="40">
        <f>Tabela1[[#Headers],[01/09/2020]]-Tabela1[[#This Row],[Data NF Cliente]]</f>
        <v>6</v>
      </c>
      <c r="Y553" s="12" t="str">
        <f>_xlfn.IFS(X553&lt;=10,"1. 1 a 10 dias",X553&lt;=20,"2. 11 a 20 dias",X553&lt;=30,"3. 21 a 30 dias",X553&lt;=60,"4. 31 a 60 dias",X553&gt;60,"5.&gt; 60 dias")</f>
        <v>1. 1 a 10 dias</v>
      </c>
      <c r="Z553" s="2" t="s">
        <v>53</v>
      </c>
      <c r="AA553" s="2">
        <v>132676</v>
      </c>
      <c r="AB553" s="49">
        <v>44074</v>
      </c>
    </row>
    <row r="554" spans="1:28" x14ac:dyDescent="0.2">
      <c r="A554" s="42" t="s">
        <v>14</v>
      </c>
      <c r="B554" s="57" t="s">
        <v>81</v>
      </c>
      <c r="C554" s="42" t="s">
        <v>14</v>
      </c>
      <c r="D554" s="34">
        <v>467450</v>
      </c>
      <c r="E554" s="48">
        <v>508100570201</v>
      </c>
      <c r="F554" s="42" t="s">
        <v>1</v>
      </c>
      <c r="G554" s="42" t="s">
        <v>2</v>
      </c>
      <c r="H554" s="40" t="str">
        <f>IF(OR(' Base Geral '!J554="D - RETURN WITHOUT CONSUMPTION",' Base Geral '!J554="CB - CONSUMED BILLABLE")," SOLICITAÇÃO DE COLETA",IF(J554="X - NOT RECEIVED","CONFIRMAR NÃO RECEBIMENTO DO CSE",IF(OR(' Base Geral '!J554="SEM DESTINAÇÃO",' Base Geral '!J554="V - LEFT ON NOTIFICATION")," DESTINAÇÃO/SOLICITAÇÃO DE COLETA",0)))</f>
        <v xml:space="preserve"> DESTINAÇÃO/SOLICITAÇÃO DE COLETA</v>
      </c>
      <c r="I554" s="49"/>
      <c r="J554" s="2" t="s">
        <v>56</v>
      </c>
      <c r="K554" s="2" t="s">
        <v>50</v>
      </c>
      <c r="L554" s="2" t="s">
        <v>6</v>
      </c>
      <c r="M554" s="2"/>
      <c r="N554" s="2" t="s">
        <v>4</v>
      </c>
      <c r="O554" s="2" t="s">
        <v>21</v>
      </c>
      <c r="P554" s="2" t="s">
        <v>106</v>
      </c>
      <c r="Q554" s="2">
        <v>10310750</v>
      </c>
      <c r="R554" s="15">
        <f>VLOOKUP(Tabela1[[#This Row],[Material]],'R$_ Ferramentas'!A:B,2,0)</f>
        <v>432.8</v>
      </c>
      <c r="S554" s="50" t="s">
        <v>50</v>
      </c>
      <c r="T554" s="50" t="s">
        <v>50</v>
      </c>
      <c r="U554" s="2" t="s">
        <v>932</v>
      </c>
      <c r="V554" s="2">
        <v>200445</v>
      </c>
      <c r="W554" s="49">
        <v>44069</v>
      </c>
      <c r="X554" s="40">
        <f>Tabela1[[#Headers],[01/09/2020]]-Tabela1[[#This Row],[Data NF Cliente]]</f>
        <v>6</v>
      </c>
      <c r="Y554" s="12" t="str">
        <f>_xlfn.IFS(X554&lt;=10,"1. 1 a 10 dias",X554&lt;=20,"2. 11 a 20 dias",X554&lt;=30,"3. 21 a 30 dias",X554&lt;=60,"4. 31 a 60 dias",X554&gt;60,"5.&gt; 60 dias")</f>
        <v>1. 1 a 10 dias</v>
      </c>
      <c r="Z554" s="2" t="s">
        <v>53</v>
      </c>
      <c r="AA554" s="2">
        <v>0</v>
      </c>
      <c r="AB554" s="49"/>
    </row>
    <row r="555" spans="1:28" x14ac:dyDescent="0.2">
      <c r="A555" s="42" t="s">
        <v>7</v>
      </c>
      <c r="B555" s="57" t="s">
        <v>82</v>
      </c>
      <c r="C555" s="42" t="s">
        <v>7</v>
      </c>
      <c r="D555" s="34">
        <v>467461</v>
      </c>
      <c r="E555" s="48">
        <v>508100573208</v>
      </c>
      <c r="F555" s="42" t="s">
        <v>1</v>
      </c>
      <c r="G555" s="42" t="s">
        <v>2</v>
      </c>
      <c r="H555" s="40" t="str">
        <f>IF(OR(' Base Geral '!J555="D - RETURN WITHOUT CONSUMPTION",' Base Geral '!J555="CB - CONSUMED BILLABLE")," SOLICITAÇÃO DE COLETA",IF(J555="X - NOT RECEIVED","CONFIRMAR NÃO RECEBIMENTO DO CSE",IF(OR(' Base Geral '!J555="SEM DESTINAÇÃO",' Base Geral '!J555="V - LEFT ON NOTIFICATION")," DESTINAÇÃO/SOLICITAÇÃO DE COLETA",0)))</f>
        <v xml:space="preserve"> DESTINAÇÃO/SOLICITAÇÃO DE COLETA</v>
      </c>
      <c r="I555" s="49">
        <v>44069</v>
      </c>
      <c r="J555" s="2" t="s">
        <v>55</v>
      </c>
      <c r="K555" s="2" t="s">
        <v>10</v>
      </c>
      <c r="L555" s="2" t="s">
        <v>3</v>
      </c>
      <c r="M555" s="2"/>
      <c r="N555" s="2" t="s">
        <v>4</v>
      </c>
      <c r="O555" s="2" t="s">
        <v>432</v>
      </c>
      <c r="P555" s="2" t="s">
        <v>103</v>
      </c>
      <c r="Q555" s="2">
        <v>10141785</v>
      </c>
      <c r="R555" s="15">
        <f>VLOOKUP(Tabela1[[#This Row],[Material]],'R$_ Ferramentas'!A:B,2,0)</f>
        <v>325514.68</v>
      </c>
      <c r="S555" s="50" t="s">
        <v>50</v>
      </c>
      <c r="T555" s="50" t="s">
        <v>83</v>
      </c>
      <c r="U555" s="2" t="s">
        <v>933</v>
      </c>
      <c r="V555" s="2">
        <v>200448</v>
      </c>
      <c r="W555" s="49">
        <v>44069</v>
      </c>
      <c r="X555" s="40">
        <f>Tabela1[[#Headers],[01/09/2020]]-Tabela1[[#This Row],[Data NF Cliente]]</f>
        <v>6</v>
      </c>
      <c r="Y555" s="12" t="str">
        <f>_xlfn.IFS(X555&lt;=10,"1. 1 a 10 dias",X555&lt;=20,"2. 11 a 20 dias",X555&lt;=30,"3. 21 a 30 dias",X555&lt;=60,"4. 31 a 60 dias",X555&gt;60,"5.&gt; 60 dias")</f>
        <v>1. 1 a 10 dias</v>
      </c>
      <c r="Z555" s="2" t="s">
        <v>1086</v>
      </c>
      <c r="AA555" s="2">
        <v>0</v>
      </c>
      <c r="AB555" s="49"/>
    </row>
    <row r="556" spans="1:28" x14ac:dyDescent="0.2">
      <c r="A556" s="42" t="s">
        <v>7</v>
      </c>
      <c r="B556" s="57" t="s">
        <v>81</v>
      </c>
      <c r="C556" s="42" t="s">
        <v>7</v>
      </c>
      <c r="D556" s="34">
        <v>467485</v>
      </c>
      <c r="E556" s="48">
        <v>508100573237</v>
      </c>
      <c r="F556" s="42" t="s">
        <v>1</v>
      </c>
      <c r="G556" s="42" t="s">
        <v>2</v>
      </c>
      <c r="H556" s="40" t="str">
        <f>IF(OR(' Base Geral '!J556="D - RETURN WITHOUT CONSUMPTION",' Base Geral '!J556="CB - CONSUMED BILLABLE")," SOLICITAÇÃO DE COLETA",IF(J556="X - NOT RECEIVED","CONFIRMAR NÃO RECEBIMENTO DO CSE",IF(OR(' Base Geral '!J556="SEM DESTINAÇÃO",' Base Geral '!J556="V - LEFT ON NOTIFICATION")," DESTINAÇÃO/SOLICITAÇÃO DE COLETA",0)))</f>
        <v xml:space="preserve"> SOLICITAÇÃO DE COLETA</v>
      </c>
      <c r="I556" s="49">
        <v>44074</v>
      </c>
      <c r="J556" s="2" t="s">
        <v>12</v>
      </c>
      <c r="K556" s="2" t="s">
        <v>10</v>
      </c>
      <c r="L556" s="2" t="s">
        <v>3</v>
      </c>
      <c r="M556" s="2"/>
      <c r="N556" s="2" t="s">
        <v>4</v>
      </c>
      <c r="O556" s="2" t="s">
        <v>21</v>
      </c>
      <c r="P556" s="2" t="s">
        <v>691</v>
      </c>
      <c r="Q556" s="2">
        <v>11075677</v>
      </c>
      <c r="R556" s="15">
        <f>VLOOKUP(Tabela1[[#This Row],[Material]],'R$_ Ferramentas'!A:B,2,0)</f>
        <v>695.52</v>
      </c>
      <c r="S556" s="50" t="s">
        <v>50</v>
      </c>
      <c r="T556" s="50" t="s">
        <v>85</v>
      </c>
      <c r="U556" s="2" t="s">
        <v>876</v>
      </c>
      <c r="V556" s="2">
        <v>200466</v>
      </c>
      <c r="W556" s="49">
        <v>44069</v>
      </c>
      <c r="X556" s="40">
        <f>Tabela1[[#Headers],[01/09/2020]]-Tabela1[[#This Row],[Data NF Cliente]]</f>
        <v>6</v>
      </c>
      <c r="Y556" s="12" t="str">
        <f>_xlfn.IFS(X556&lt;=10,"1. 1 a 10 dias",X556&lt;=20,"2. 11 a 20 dias",X556&lt;=30,"3. 21 a 30 dias",X556&lt;=60,"4. 31 a 60 dias",X556&gt;60,"5.&gt; 60 dias")</f>
        <v>1. 1 a 10 dias</v>
      </c>
      <c r="Z556" s="2" t="s">
        <v>53</v>
      </c>
      <c r="AA556" s="2">
        <v>0</v>
      </c>
      <c r="AB556" s="49"/>
    </row>
    <row r="557" spans="1:28" x14ac:dyDescent="0.2">
      <c r="A557" s="42" t="s">
        <v>14</v>
      </c>
      <c r="B557" s="57" t="s">
        <v>81</v>
      </c>
      <c r="C557" s="42" t="s">
        <v>14</v>
      </c>
      <c r="D557" s="34">
        <v>467486</v>
      </c>
      <c r="E557" s="48">
        <v>508100567961</v>
      </c>
      <c r="F557" s="42" t="s">
        <v>1</v>
      </c>
      <c r="G557" s="42" t="s">
        <v>2</v>
      </c>
      <c r="H557" s="40" t="str">
        <f>IF(OR(' Base Geral '!J557="D - RETURN WITHOUT CONSUMPTION",' Base Geral '!J557="CB - CONSUMED BILLABLE")," SOLICITAÇÃO DE COLETA",IF(J557="X - NOT RECEIVED","CONFIRMAR NÃO RECEBIMENTO DO CSE",IF(OR(' Base Geral '!J557="SEM DESTINAÇÃO",' Base Geral '!J557="V - LEFT ON NOTIFICATION")," DESTINAÇÃO/SOLICITAÇÃO DE COLETA",0)))</f>
        <v xml:space="preserve"> DESTINAÇÃO/SOLICITAÇÃO DE COLETA</v>
      </c>
      <c r="I557" s="49"/>
      <c r="J557" s="2" t="s">
        <v>56</v>
      </c>
      <c r="K557" s="2" t="s">
        <v>50</v>
      </c>
      <c r="L557" s="2" t="s">
        <v>6</v>
      </c>
      <c r="M557" s="2"/>
      <c r="N557" s="2" t="s">
        <v>4</v>
      </c>
      <c r="O557" s="2" t="s">
        <v>21</v>
      </c>
      <c r="P557" s="2" t="s">
        <v>315</v>
      </c>
      <c r="Q557" s="2">
        <v>11311685</v>
      </c>
      <c r="R557" s="15">
        <f>VLOOKUP(Tabela1[[#This Row],[Material]],'R$_ Ferramentas'!A:B,2,0)</f>
        <v>1963.6</v>
      </c>
      <c r="S557" s="50" t="s">
        <v>50</v>
      </c>
      <c r="T557" s="50" t="s">
        <v>50</v>
      </c>
      <c r="U557" s="2">
        <v>11311685</v>
      </c>
      <c r="V557" s="2">
        <v>200453</v>
      </c>
      <c r="W557" s="49">
        <v>44069</v>
      </c>
      <c r="X557" s="40">
        <f>Tabela1[[#Headers],[01/09/2020]]-Tabela1[[#This Row],[Data NF Cliente]]</f>
        <v>6</v>
      </c>
      <c r="Y557" s="12" t="str">
        <f>_xlfn.IFS(X557&lt;=10,"1. 1 a 10 dias",X557&lt;=20,"2. 11 a 20 dias",X557&lt;=30,"3. 21 a 30 dias",X557&lt;=60,"4. 31 a 60 dias",X557&gt;60,"5.&gt; 60 dias")</f>
        <v>1. 1 a 10 dias</v>
      </c>
      <c r="Z557" s="2" t="s">
        <v>53</v>
      </c>
      <c r="AA557" s="2">
        <v>0</v>
      </c>
      <c r="AB557" s="49"/>
    </row>
    <row r="558" spans="1:28" x14ac:dyDescent="0.2">
      <c r="A558" s="42" t="s">
        <v>17</v>
      </c>
      <c r="B558" s="57" t="s">
        <v>81</v>
      </c>
      <c r="C558" s="42" t="s">
        <v>17</v>
      </c>
      <c r="D558" s="34">
        <v>467487</v>
      </c>
      <c r="E558" s="48">
        <v>508100572944</v>
      </c>
      <c r="F558" s="42" t="s">
        <v>1</v>
      </c>
      <c r="G558" s="42" t="s">
        <v>2</v>
      </c>
      <c r="H558" s="40" t="str">
        <f>IF(OR(' Base Geral '!J558="D - RETURN WITHOUT CONSUMPTION",' Base Geral '!J558="CB - CONSUMED BILLABLE")," SOLICITAÇÃO DE COLETA",IF(J558="X - NOT RECEIVED","CONFIRMAR NÃO RECEBIMENTO DO CSE",IF(OR(' Base Geral '!J558="SEM DESTINAÇÃO",' Base Geral '!J558="V - LEFT ON NOTIFICATION")," DESTINAÇÃO/SOLICITAÇÃO DE COLETA",0)))</f>
        <v xml:space="preserve"> DESTINAÇÃO/SOLICITAÇÃO DE COLETA</v>
      </c>
      <c r="I558" s="49"/>
      <c r="J558" s="2" t="s">
        <v>56</v>
      </c>
      <c r="K558" s="2" t="s">
        <v>50</v>
      </c>
      <c r="L558" s="2" t="s">
        <v>6</v>
      </c>
      <c r="M558" s="2"/>
      <c r="N558" s="2" t="s">
        <v>4</v>
      </c>
      <c r="O558" s="2" t="s">
        <v>413</v>
      </c>
      <c r="P558" s="2" t="s">
        <v>414</v>
      </c>
      <c r="Q558" s="2">
        <v>10285974</v>
      </c>
      <c r="R558" s="15">
        <f>VLOOKUP(Tabela1[[#This Row],[Material]],'R$_ Ferramentas'!A:B,2,0)</f>
        <v>683.06</v>
      </c>
      <c r="S558" s="50" t="s">
        <v>50</v>
      </c>
      <c r="T558" s="50" t="s">
        <v>50</v>
      </c>
      <c r="U558" s="2">
        <v>10285974</v>
      </c>
      <c r="V558" s="2">
        <v>200446</v>
      </c>
      <c r="W558" s="49">
        <v>44069</v>
      </c>
      <c r="X558" s="40">
        <f>Tabela1[[#Headers],[01/09/2020]]-Tabela1[[#This Row],[Data NF Cliente]]</f>
        <v>6</v>
      </c>
      <c r="Y558" s="12" t="str">
        <f>_xlfn.IFS(X558&lt;=10,"1. 1 a 10 dias",X558&lt;=20,"2. 11 a 20 dias",X558&lt;=30,"3. 21 a 30 dias",X558&lt;=60,"4. 31 a 60 dias",X558&gt;60,"5.&gt; 60 dias")</f>
        <v>1. 1 a 10 dias</v>
      </c>
      <c r="Z558" s="2" t="s">
        <v>53</v>
      </c>
      <c r="AA558" s="2">
        <v>0</v>
      </c>
      <c r="AB558" s="49"/>
    </row>
    <row r="559" spans="1:28" x14ac:dyDescent="0.2">
      <c r="A559" s="42" t="s">
        <v>17</v>
      </c>
      <c r="B559" s="57" t="s">
        <v>81</v>
      </c>
      <c r="C559" s="42" t="s">
        <v>17</v>
      </c>
      <c r="D559" s="34">
        <v>467490</v>
      </c>
      <c r="E559" s="48">
        <v>508100571569</v>
      </c>
      <c r="F559" s="42" t="s">
        <v>8</v>
      </c>
      <c r="G559" s="42" t="s">
        <v>22</v>
      </c>
      <c r="H559" s="40" t="str">
        <f>IF(OR(' Base Geral '!J559="D - RETURN WITHOUT CONSUMPTION",' Base Geral '!J559="CB - CONSUMED BILLABLE")," SOLICITAÇÃO DE COLETA",IF(J559="X - NOT RECEIVED","CONFIRMAR NÃO RECEBIMENTO DO CSE",IF(OR(' Base Geral '!J559="SEM DESTINAÇÃO",' Base Geral '!J559="V - LEFT ON NOTIFICATION")," DESTINAÇÃO/SOLICITAÇÃO DE COLETA",0)))</f>
        <v xml:space="preserve"> DESTINAÇÃO/SOLICITAÇÃO DE COLETA</v>
      </c>
      <c r="I559" s="49"/>
      <c r="J559" s="2" t="s">
        <v>56</v>
      </c>
      <c r="K559" s="2" t="s">
        <v>50</v>
      </c>
      <c r="L559" s="2" t="s">
        <v>6</v>
      </c>
      <c r="M559" s="2"/>
      <c r="N559" s="2" t="s">
        <v>4</v>
      </c>
      <c r="O559" s="2" t="s">
        <v>163</v>
      </c>
      <c r="P559" s="2" t="s">
        <v>442</v>
      </c>
      <c r="Q559" s="2">
        <v>10730554</v>
      </c>
      <c r="R559" s="15">
        <f>VLOOKUP(Tabela1[[#This Row],[Material]],'R$_ Ferramentas'!A:B,2,0)</f>
        <v>196.84</v>
      </c>
      <c r="S559" s="50" t="s">
        <v>50</v>
      </c>
      <c r="T559" s="50" t="s">
        <v>50</v>
      </c>
      <c r="U559" s="2" t="s">
        <v>934</v>
      </c>
      <c r="V559" s="2">
        <v>94690</v>
      </c>
      <c r="W559" s="49">
        <v>44069</v>
      </c>
      <c r="X559" s="40">
        <f>Tabela1[[#Headers],[01/09/2020]]-Tabela1[[#This Row],[Data NF Cliente]]</f>
        <v>6</v>
      </c>
      <c r="Y559" s="12" t="str">
        <f>_xlfn.IFS(X559&lt;=10,"1. 1 a 10 dias",X559&lt;=20,"2. 11 a 20 dias",X559&lt;=30,"3. 21 a 30 dias",X559&lt;=60,"4. 31 a 60 dias",X559&gt;60,"5.&gt; 60 dias")</f>
        <v>1. 1 a 10 dias</v>
      </c>
      <c r="Z559" s="2" t="s">
        <v>5</v>
      </c>
      <c r="AA559" s="2">
        <v>0</v>
      </c>
      <c r="AB559" s="49"/>
    </row>
    <row r="560" spans="1:28" x14ac:dyDescent="0.2">
      <c r="A560" s="42" t="s">
        <v>17</v>
      </c>
      <c r="B560" s="57" t="s">
        <v>81</v>
      </c>
      <c r="C560" s="42" t="s">
        <v>17</v>
      </c>
      <c r="D560" s="34">
        <v>467491</v>
      </c>
      <c r="E560" s="48">
        <v>508100571569</v>
      </c>
      <c r="F560" s="42" t="s">
        <v>1</v>
      </c>
      <c r="G560" s="42" t="s">
        <v>2</v>
      </c>
      <c r="H560" s="40" t="str">
        <f>IF(OR(' Base Geral '!J560="D - RETURN WITHOUT CONSUMPTION",' Base Geral '!J560="CB - CONSUMED BILLABLE")," SOLICITAÇÃO DE COLETA",IF(J560="X - NOT RECEIVED","CONFIRMAR NÃO RECEBIMENTO DO CSE",IF(OR(' Base Geral '!J560="SEM DESTINAÇÃO",' Base Geral '!J560="V - LEFT ON NOTIFICATION")," DESTINAÇÃO/SOLICITAÇÃO DE COLETA",0)))</f>
        <v xml:space="preserve"> DESTINAÇÃO/SOLICITAÇÃO DE COLETA</v>
      </c>
      <c r="I560" s="49"/>
      <c r="J560" s="2" t="s">
        <v>56</v>
      </c>
      <c r="K560" s="2" t="s">
        <v>50</v>
      </c>
      <c r="L560" s="2" t="s">
        <v>6</v>
      </c>
      <c r="M560" s="2"/>
      <c r="N560" s="2" t="s">
        <v>4</v>
      </c>
      <c r="O560" s="2" t="s">
        <v>163</v>
      </c>
      <c r="P560" s="2" t="s">
        <v>442</v>
      </c>
      <c r="Q560" s="2">
        <v>11152976</v>
      </c>
      <c r="R560" s="15">
        <f>VLOOKUP(Tabela1[[#This Row],[Material]],'R$_ Ferramentas'!A:B,2,0)</f>
        <v>488.58</v>
      </c>
      <c r="S560" s="50" t="s">
        <v>50</v>
      </c>
      <c r="T560" s="50" t="s">
        <v>50</v>
      </c>
      <c r="U560" s="2" t="s">
        <v>935</v>
      </c>
      <c r="V560" s="2">
        <v>200457</v>
      </c>
      <c r="W560" s="49">
        <v>44069</v>
      </c>
      <c r="X560" s="40">
        <f>Tabela1[[#Headers],[01/09/2020]]-Tabela1[[#This Row],[Data NF Cliente]]</f>
        <v>6</v>
      </c>
      <c r="Y560" s="12" t="str">
        <f>_xlfn.IFS(X560&lt;=10,"1. 1 a 10 dias",X560&lt;=20,"2. 11 a 20 dias",X560&lt;=30,"3. 21 a 30 dias",X560&lt;=60,"4. 31 a 60 dias",X560&gt;60,"5.&gt; 60 dias")</f>
        <v>1. 1 a 10 dias</v>
      </c>
      <c r="Z560" s="2" t="s">
        <v>53</v>
      </c>
      <c r="AA560" s="2">
        <v>0</v>
      </c>
      <c r="AB560" s="49"/>
    </row>
    <row r="561" spans="1:28" x14ac:dyDescent="0.2">
      <c r="A561" s="42" t="s">
        <v>17</v>
      </c>
      <c r="B561" s="57" t="s">
        <v>81</v>
      </c>
      <c r="C561" s="42" t="s">
        <v>17</v>
      </c>
      <c r="D561" s="34">
        <v>467493</v>
      </c>
      <c r="E561" s="48">
        <v>508100572348</v>
      </c>
      <c r="F561" s="42" t="s">
        <v>1</v>
      </c>
      <c r="G561" s="42" t="s">
        <v>2</v>
      </c>
      <c r="H561" s="40" t="str">
        <f>IF(OR(' Base Geral '!J561="D - RETURN WITHOUT CONSUMPTION",' Base Geral '!J561="CB - CONSUMED BILLABLE")," SOLICITAÇÃO DE COLETA",IF(J561="X - NOT RECEIVED","CONFIRMAR NÃO RECEBIMENTO DO CSE",IF(OR(' Base Geral '!J561="SEM DESTINAÇÃO",' Base Geral '!J561="V - LEFT ON NOTIFICATION")," DESTINAÇÃO/SOLICITAÇÃO DE COLETA",0)))</f>
        <v xml:space="preserve"> DESTINAÇÃO/SOLICITAÇÃO DE COLETA</v>
      </c>
      <c r="I561" s="49"/>
      <c r="J561" s="2" t="s">
        <v>56</v>
      </c>
      <c r="K561" s="2"/>
      <c r="L561" s="22" t="s">
        <v>6</v>
      </c>
      <c r="M561" s="2"/>
      <c r="N561" s="2" t="s">
        <v>4</v>
      </c>
      <c r="O561" s="2" t="s">
        <v>163</v>
      </c>
      <c r="P561" s="2" t="s">
        <v>442</v>
      </c>
      <c r="Q561" s="2">
        <v>11349588</v>
      </c>
      <c r="R561" s="15">
        <f>VLOOKUP(Tabela1[[#This Row],[Material]],'R$_ Ferramentas'!A:B,2,0)</f>
        <v>558.83000000000004</v>
      </c>
      <c r="S561" s="50" t="s">
        <v>50</v>
      </c>
      <c r="T561" s="50" t="s">
        <v>50</v>
      </c>
      <c r="U561" s="2">
        <v>11349588</v>
      </c>
      <c r="V561" s="2">
        <v>200468</v>
      </c>
      <c r="W561" s="49">
        <v>44069</v>
      </c>
      <c r="X561" s="40">
        <f>Tabela1[[#Headers],[01/09/2020]]-Tabela1[[#This Row],[Data NF Cliente]]</f>
        <v>6</v>
      </c>
      <c r="Y561" s="12" t="str">
        <f>_xlfn.IFS(X561&lt;=10,"1. 1 a 10 dias",X561&lt;=20,"2. 11 a 20 dias",X561&lt;=30,"3. 21 a 30 dias",X561&lt;=60,"4. 31 a 60 dias",X561&gt;60,"5.&gt; 60 dias")</f>
        <v>1. 1 a 10 dias</v>
      </c>
      <c r="Z561" s="2" t="s">
        <v>53</v>
      </c>
      <c r="AA561" s="2">
        <v>0</v>
      </c>
      <c r="AB561" s="49"/>
    </row>
    <row r="562" spans="1:28" x14ac:dyDescent="0.2">
      <c r="A562" s="42" t="s">
        <v>17</v>
      </c>
      <c r="B562" s="57" t="s">
        <v>81</v>
      </c>
      <c r="C562" s="42" t="s">
        <v>17</v>
      </c>
      <c r="D562" s="34">
        <v>467494</v>
      </c>
      <c r="E562" s="48">
        <v>508100572348</v>
      </c>
      <c r="F562" s="42" t="s">
        <v>1</v>
      </c>
      <c r="G562" s="42" t="s">
        <v>2</v>
      </c>
      <c r="H562" s="40" t="str">
        <f>IF(OR(' Base Geral '!J562="D - RETURN WITHOUT CONSUMPTION",' Base Geral '!J562="CB - CONSUMED BILLABLE")," SOLICITAÇÃO DE COLETA",IF(J562="X - NOT RECEIVED","CONFIRMAR NÃO RECEBIMENTO DO CSE",IF(OR(' Base Geral '!J562="SEM DESTINAÇÃO",' Base Geral '!J562="V - LEFT ON NOTIFICATION")," DESTINAÇÃO/SOLICITAÇÃO DE COLETA",0)))</f>
        <v xml:space="preserve"> DESTINAÇÃO/SOLICITAÇÃO DE COLETA</v>
      </c>
      <c r="I562" s="49"/>
      <c r="J562" s="2" t="s">
        <v>56</v>
      </c>
      <c r="K562" s="2" t="s">
        <v>10</v>
      </c>
      <c r="L562" s="2" t="s">
        <v>3</v>
      </c>
      <c r="M562" s="2"/>
      <c r="N562" s="2" t="s">
        <v>4</v>
      </c>
      <c r="O562" s="2" t="s">
        <v>163</v>
      </c>
      <c r="P562" s="2" t="s">
        <v>442</v>
      </c>
      <c r="Q562" s="2">
        <v>10457312</v>
      </c>
      <c r="R562" s="15">
        <f>VLOOKUP(Tabela1[[#This Row],[Material]],'R$_ Ferramentas'!A:B,2,0)</f>
        <v>2331.84</v>
      </c>
      <c r="S562" s="50" t="s">
        <v>50</v>
      </c>
      <c r="T562" s="50" t="s">
        <v>85</v>
      </c>
      <c r="U562" s="2" t="s">
        <v>205</v>
      </c>
      <c r="V562" s="2">
        <v>200461</v>
      </c>
      <c r="W562" s="49">
        <v>44069</v>
      </c>
      <c r="X562" s="40">
        <f>Tabela1[[#Headers],[01/09/2020]]-Tabela1[[#This Row],[Data NF Cliente]]</f>
        <v>6</v>
      </c>
      <c r="Y562" s="12" t="str">
        <f>_xlfn.IFS(X562&lt;=10,"1. 1 a 10 dias",X562&lt;=20,"2. 11 a 20 dias",X562&lt;=30,"3. 21 a 30 dias",X562&lt;=60,"4. 31 a 60 dias",X562&gt;60,"5.&gt; 60 dias")</f>
        <v>1. 1 a 10 dias</v>
      </c>
      <c r="Z562" s="2" t="s">
        <v>53</v>
      </c>
      <c r="AA562" s="2">
        <v>0</v>
      </c>
      <c r="AB562" s="49"/>
    </row>
    <row r="563" spans="1:28" x14ac:dyDescent="0.2">
      <c r="A563" s="58" t="s">
        <v>159</v>
      </c>
      <c r="B563" s="57" t="s">
        <v>81</v>
      </c>
      <c r="C563" s="42" t="s">
        <v>11</v>
      </c>
      <c r="D563" s="34">
        <v>467505</v>
      </c>
      <c r="E563" s="48">
        <v>508100573230</v>
      </c>
      <c r="F563" s="42" t="s">
        <v>1</v>
      </c>
      <c r="G563" s="42" t="s">
        <v>2</v>
      </c>
      <c r="H563" s="40" t="str">
        <f>IF(OR(' Base Geral '!J563="D - RETURN WITHOUT CONSUMPTION",' Base Geral '!J563="CB - CONSUMED BILLABLE")," SOLICITAÇÃO DE COLETA",IF(J563="X - NOT RECEIVED","CONFIRMAR NÃO RECEBIMENTO DO CSE",IF(OR(' Base Geral '!J563="SEM DESTINAÇÃO",' Base Geral '!J563="V - LEFT ON NOTIFICATION")," DESTINAÇÃO/SOLICITAÇÃO DE COLETA",0)))</f>
        <v xml:space="preserve"> DESTINAÇÃO/SOLICITAÇÃO DE COLETA</v>
      </c>
      <c r="I563" s="49"/>
      <c r="J563" s="2" t="s">
        <v>56</v>
      </c>
      <c r="K563" s="2" t="s">
        <v>50</v>
      </c>
      <c r="L563" s="2" t="s">
        <v>6</v>
      </c>
      <c r="M563" s="2"/>
      <c r="N563" s="2" t="s">
        <v>4</v>
      </c>
      <c r="O563" s="2" t="s">
        <v>24</v>
      </c>
      <c r="P563" s="2" t="s">
        <v>405</v>
      </c>
      <c r="Q563" s="2">
        <v>10717004</v>
      </c>
      <c r="R563" s="15">
        <f>VLOOKUP(Tabela1[[#This Row],[Material]],'R$_ Ferramentas'!A:B,2,0)</f>
        <v>812.73</v>
      </c>
      <c r="S563" s="50" t="s">
        <v>50</v>
      </c>
      <c r="T563" s="50" t="s">
        <v>50</v>
      </c>
      <c r="U563" s="2" t="s">
        <v>936</v>
      </c>
      <c r="V563" s="2">
        <v>200483</v>
      </c>
      <c r="W563" s="49">
        <v>44069</v>
      </c>
      <c r="X563" s="40">
        <f>Tabela1[[#Headers],[01/09/2020]]-Tabela1[[#This Row],[Data NF Cliente]]</f>
        <v>6</v>
      </c>
      <c r="Y563" s="12" t="str">
        <f>_xlfn.IFS(X563&lt;=10,"1. 1 a 10 dias",X563&lt;=20,"2. 11 a 20 dias",X563&lt;=30,"3. 21 a 30 dias",X563&lt;=60,"4. 31 a 60 dias",X563&gt;60,"5.&gt; 60 dias")</f>
        <v>1. 1 a 10 dias</v>
      </c>
      <c r="Z563" s="2" t="s">
        <v>53</v>
      </c>
      <c r="AA563" s="2">
        <v>0</v>
      </c>
      <c r="AB563" s="49"/>
    </row>
    <row r="564" spans="1:28" x14ac:dyDescent="0.2">
      <c r="A564" s="42" t="s">
        <v>7</v>
      </c>
      <c r="B564" s="57" t="s">
        <v>81</v>
      </c>
      <c r="C564" s="42" t="s">
        <v>7</v>
      </c>
      <c r="D564" s="34">
        <v>467510</v>
      </c>
      <c r="E564" s="48">
        <v>508100573137</v>
      </c>
      <c r="F564" s="42" t="s">
        <v>1</v>
      </c>
      <c r="G564" s="42" t="s">
        <v>2</v>
      </c>
      <c r="H564" s="40" t="str">
        <f>IF(OR(' Base Geral '!J564="D - RETURN WITHOUT CONSUMPTION",' Base Geral '!J564="CB - CONSUMED BILLABLE")," SOLICITAÇÃO DE COLETA",IF(J564="X - NOT RECEIVED","CONFIRMAR NÃO RECEBIMENTO DO CSE",IF(OR(' Base Geral '!J564="SEM DESTINAÇÃO",' Base Geral '!J564="V - LEFT ON NOTIFICATION")," DESTINAÇÃO/SOLICITAÇÃO DE COLETA",0)))</f>
        <v xml:space="preserve"> SOLICITAÇÃO DE COLETA</v>
      </c>
      <c r="I564" s="49">
        <v>44074</v>
      </c>
      <c r="J564" s="2" t="s">
        <v>12</v>
      </c>
      <c r="K564" s="2"/>
      <c r="L564" s="2" t="s">
        <v>3</v>
      </c>
      <c r="M564" s="2"/>
      <c r="N564" s="2" t="s">
        <v>4</v>
      </c>
      <c r="O564" s="2" t="s">
        <v>21</v>
      </c>
      <c r="P564" s="2" t="s">
        <v>263</v>
      </c>
      <c r="Q564" s="2">
        <v>11083027</v>
      </c>
      <c r="R564" s="15">
        <f>VLOOKUP(Tabela1[[#This Row],[Material]],'R$_ Ferramentas'!A:B,2,0)</f>
        <v>142.69</v>
      </c>
      <c r="S564" s="50" t="s">
        <v>50</v>
      </c>
      <c r="T564" s="50" t="s">
        <v>85</v>
      </c>
      <c r="U564" s="2" t="s">
        <v>937</v>
      </c>
      <c r="V564" s="2">
        <v>200463</v>
      </c>
      <c r="W564" s="49">
        <v>44069</v>
      </c>
      <c r="X564" s="40">
        <f>Tabela1[[#Headers],[01/09/2020]]-Tabela1[[#This Row],[Data NF Cliente]]</f>
        <v>6</v>
      </c>
      <c r="Y564" s="12" t="str">
        <f>_xlfn.IFS(X564&lt;=10,"1. 1 a 10 dias",X564&lt;=20,"2. 11 a 20 dias",X564&lt;=30,"3. 21 a 30 dias",X564&lt;=60,"4. 31 a 60 dias",X564&gt;60,"5.&gt; 60 dias")</f>
        <v>1. 1 a 10 dias</v>
      </c>
      <c r="Z564" s="2" t="s">
        <v>53</v>
      </c>
      <c r="AA564" s="2">
        <v>0</v>
      </c>
      <c r="AB564" s="49"/>
    </row>
    <row r="565" spans="1:28" x14ac:dyDescent="0.2">
      <c r="A565" s="42" t="s">
        <v>7</v>
      </c>
      <c r="B565" s="57" t="s">
        <v>81</v>
      </c>
      <c r="C565" s="42" t="s">
        <v>7</v>
      </c>
      <c r="D565" s="34">
        <v>467511</v>
      </c>
      <c r="E565" s="48">
        <v>508100573137</v>
      </c>
      <c r="F565" s="42" t="s">
        <v>1</v>
      </c>
      <c r="G565" s="42" t="s">
        <v>2</v>
      </c>
      <c r="H565" s="40" t="str">
        <f>IF(OR(' Base Geral '!J565="D - RETURN WITHOUT CONSUMPTION",' Base Geral '!J565="CB - CONSUMED BILLABLE")," SOLICITAÇÃO DE COLETA",IF(J565="X - NOT RECEIVED","CONFIRMAR NÃO RECEBIMENTO DO CSE",IF(OR(' Base Geral '!J565="SEM DESTINAÇÃO",' Base Geral '!J565="V - LEFT ON NOTIFICATION")," DESTINAÇÃO/SOLICITAÇÃO DE COLETA",0)))</f>
        <v xml:space="preserve"> SOLICITAÇÃO DE COLETA</v>
      </c>
      <c r="I565" s="49">
        <v>44074</v>
      </c>
      <c r="J565" s="2" t="s">
        <v>12</v>
      </c>
      <c r="K565" s="2"/>
      <c r="L565" s="2" t="s">
        <v>3</v>
      </c>
      <c r="M565" s="2"/>
      <c r="N565" s="2" t="s">
        <v>4</v>
      </c>
      <c r="O565" s="2" t="s">
        <v>21</v>
      </c>
      <c r="P565" s="2" t="s">
        <v>263</v>
      </c>
      <c r="Q565" s="2">
        <v>11083027</v>
      </c>
      <c r="R565" s="15">
        <f>VLOOKUP(Tabela1[[#This Row],[Material]],'R$_ Ferramentas'!A:B,2,0)</f>
        <v>142.69</v>
      </c>
      <c r="S565" s="50" t="s">
        <v>50</v>
      </c>
      <c r="T565" s="50" t="s">
        <v>85</v>
      </c>
      <c r="U565" s="2" t="s">
        <v>937</v>
      </c>
      <c r="V565" s="2">
        <v>200463</v>
      </c>
      <c r="W565" s="49">
        <v>44069</v>
      </c>
      <c r="X565" s="40">
        <f>Tabela1[[#Headers],[01/09/2020]]-Tabela1[[#This Row],[Data NF Cliente]]</f>
        <v>6</v>
      </c>
      <c r="Y565" s="12" t="str">
        <f>_xlfn.IFS(X565&lt;=10,"1. 1 a 10 dias",X565&lt;=20,"2. 11 a 20 dias",X565&lt;=30,"3. 21 a 30 dias",X565&lt;=60,"4. 31 a 60 dias",X565&gt;60,"5.&gt; 60 dias")</f>
        <v>1. 1 a 10 dias</v>
      </c>
      <c r="Z565" s="2" t="s">
        <v>53</v>
      </c>
      <c r="AA565" s="2">
        <v>0</v>
      </c>
      <c r="AB565" s="49"/>
    </row>
    <row r="566" spans="1:28" x14ac:dyDescent="0.2">
      <c r="A566" s="42" t="s">
        <v>11</v>
      </c>
      <c r="B566" s="57" t="s">
        <v>81</v>
      </c>
      <c r="C566" s="42" t="s">
        <v>11</v>
      </c>
      <c r="D566" s="34">
        <v>467525</v>
      </c>
      <c r="E566" s="48">
        <v>508100572834</v>
      </c>
      <c r="F566" s="42" t="s">
        <v>1</v>
      </c>
      <c r="G566" s="42" t="s">
        <v>2</v>
      </c>
      <c r="H566" s="40" t="str">
        <f>IF(OR(' Base Geral '!J566="D - RETURN WITHOUT CONSUMPTION",' Base Geral '!J566="CB - CONSUMED BILLABLE")," SOLICITAÇÃO DE COLETA",IF(J566="X - NOT RECEIVED","CONFIRMAR NÃO RECEBIMENTO DO CSE",IF(OR(' Base Geral '!J566="SEM DESTINAÇÃO",' Base Geral '!J566="V - LEFT ON NOTIFICATION")," DESTINAÇÃO/SOLICITAÇÃO DE COLETA",0)))</f>
        <v xml:space="preserve"> DESTINAÇÃO/SOLICITAÇÃO DE COLETA</v>
      </c>
      <c r="I566" s="49"/>
      <c r="J566" s="2" t="s">
        <v>56</v>
      </c>
      <c r="K566" s="2" t="s">
        <v>50</v>
      </c>
      <c r="L566" s="2" t="s">
        <v>6</v>
      </c>
      <c r="M566" s="2"/>
      <c r="N566" s="2" t="s">
        <v>4</v>
      </c>
      <c r="O566" s="2" t="s">
        <v>173</v>
      </c>
      <c r="P566" s="2" t="s">
        <v>438</v>
      </c>
      <c r="Q566" s="2">
        <v>10457283</v>
      </c>
      <c r="R566" s="15">
        <f>VLOOKUP(Tabela1[[#This Row],[Material]],'R$_ Ferramentas'!A:B,2,0)</f>
        <v>79.650000000000006</v>
      </c>
      <c r="S566" s="50" t="s">
        <v>50</v>
      </c>
      <c r="T566" s="50" t="s">
        <v>50</v>
      </c>
      <c r="U566" s="2" t="s">
        <v>938</v>
      </c>
      <c r="V566" s="2">
        <v>200498</v>
      </c>
      <c r="W566" s="49">
        <v>44069</v>
      </c>
      <c r="X566" s="40">
        <f>Tabela1[[#Headers],[01/09/2020]]-Tabela1[[#This Row],[Data NF Cliente]]</f>
        <v>6</v>
      </c>
      <c r="Y566" s="12" t="str">
        <f>_xlfn.IFS(X566&lt;=10,"1. 1 a 10 dias",X566&lt;=20,"2. 11 a 20 dias",X566&lt;=30,"3. 21 a 30 dias",X566&lt;=60,"4. 31 a 60 dias",X566&gt;60,"5.&gt; 60 dias")</f>
        <v>1. 1 a 10 dias</v>
      </c>
      <c r="Z566" s="2" t="s">
        <v>53</v>
      </c>
      <c r="AA566" s="2">
        <v>0</v>
      </c>
      <c r="AB566" s="49"/>
    </row>
    <row r="567" spans="1:28" x14ac:dyDescent="0.2">
      <c r="A567" s="42" t="s">
        <v>11</v>
      </c>
      <c r="B567" s="57" t="s">
        <v>81</v>
      </c>
      <c r="C567" s="42" t="s">
        <v>11</v>
      </c>
      <c r="D567" s="34">
        <v>467526</v>
      </c>
      <c r="E567" s="48">
        <v>508100572834</v>
      </c>
      <c r="F567" s="42" t="s">
        <v>1</v>
      </c>
      <c r="G567" s="42" t="s">
        <v>2</v>
      </c>
      <c r="H567" s="40" t="str">
        <f>IF(OR(' Base Geral '!J567="D - RETURN WITHOUT CONSUMPTION",' Base Geral '!J567="CB - CONSUMED BILLABLE")," SOLICITAÇÃO DE COLETA",IF(J567="X - NOT RECEIVED","CONFIRMAR NÃO RECEBIMENTO DO CSE",IF(OR(' Base Geral '!J567="SEM DESTINAÇÃO",' Base Geral '!J567="V - LEFT ON NOTIFICATION")," DESTINAÇÃO/SOLICITAÇÃO DE COLETA",0)))</f>
        <v xml:space="preserve"> DESTINAÇÃO/SOLICITAÇÃO DE COLETA</v>
      </c>
      <c r="I567" s="49"/>
      <c r="J567" s="2" t="s">
        <v>56</v>
      </c>
      <c r="K567" s="2"/>
      <c r="L567" s="2" t="s">
        <v>6</v>
      </c>
      <c r="M567" s="2"/>
      <c r="N567" s="2" t="s">
        <v>4</v>
      </c>
      <c r="O567" s="2" t="s">
        <v>173</v>
      </c>
      <c r="P567" s="2" t="s">
        <v>438</v>
      </c>
      <c r="Q567" s="2">
        <v>10457283</v>
      </c>
      <c r="R567" s="15">
        <f>VLOOKUP(Tabela1[[#This Row],[Material]],'R$_ Ferramentas'!A:B,2,0)</f>
        <v>79.650000000000006</v>
      </c>
      <c r="S567" s="50" t="s">
        <v>50</v>
      </c>
      <c r="T567" s="50" t="s">
        <v>50</v>
      </c>
      <c r="U567" s="2" t="s">
        <v>938</v>
      </c>
      <c r="V567" s="2">
        <v>200498</v>
      </c>
      <c r="W567" s="49">
        <v>44069</v>
      </c>
      <c r="X567" s="40">
        <f>Tabela1[[#Headers],[01/09/2020]]-Tabela1[[#This Row],[Data NF Cliente]]</f>
        <v>6</v>
      </c>
      <c r="Y567" s="12" t="str">
        <f>_xlfn.IFS(X567&lt;=10,"1. 1 a 10 dias",X567&lt;=20,"2. 11 a 20 dias",X567&lt;=30,"3. 21 a 30 dias",X567&lt;=60,"4. 31 a 60 dias",X567&gt;60,"5.&gt; 60 dias")</f>
        <v>1. 1 a 10 dias</v>
      </c>
      <c r="Z567" s="2" t="s">
        <v>53</v>
      </c>
      <c r="AA567" s="2">
        <v>0</v>
      </c>
      <c r="AB567" s="49"/>
    </row>
    <row r="568" spans="1:28" x14ac:dyDescent="0.2">
      <c r="A568" s="42" t="s">
        <v>11</v>
      </c>
      <c r="B568" s="57" t="s">
        <v>81</v>
      </c>
      <c r="C568" s="42" t="s">
        <v>11</v>
      </c>
      <c r="D568" s="34">
        <v>467536</v>
      </c>
      <c r="E568" s="48">
        <v>508100573174</v>
      </c>
      <c r="F568" s="42" t="s">
        <v>1</v>
      </c>
      <c r="G568" s="42" t="s">
        <v>2</v>
      </c>
      <c r="H568" s="40" t="str">
        <f>IF(OR(' Base Geral '!J568="D - RETURN WITHOUT CONSUMPTION",' Base Geral '!J568="CB - CONSUMED BILLABLE")," SOLICITAÇÃO DE COLETA",IF(J568="X - NOT RECEIVED","CONFIRMAR NÃO RECEBIMENTO DO CSE",IF(OR(' Base Geral '!J568="SEM DESTINAÇÃO",' Base Geral '!J568="V - LEFT ON NOTIFICATION")," DESTINAÇÃO/SOLICITAÇÃO DE COLETA",0)))</f>
        <v xml:space="preserve"> DESTINAÇÃO/SOLICITAÇÃO DE COLETA</v>
      </c>
      <c r="I568" s="49"/>
      <c r="J568" s="2" t="s">
        <v>56</v>
      </c>
      <c r="K568" s="2" t="s">
        <v>50</v>
      </c>
      <c r="L568" s="2" t="s">
        <v>6</v>
      </c>
      <c r="M568" s="2"/>
      <c r="N568" s="2" t="s">
        <v>4</v>
      </c>
      <c r="O568" s="2" t="s">
        <v>411</v>
      </c>
      <c r="P568" s="2" t="s">
        <v>405</v>
      </c>
      <c r="Q568" s="2">
        <v>10321605</v>
      </c>
      <c r="R568" s="15">
        <f>VLOOKUP(Tabela1[[#This Row],[Material]],'R$_ Ferramentas'!A:B,2,0)</f>
        <v>40</v>
      </c>
      <c r="S568" s="50" t="s">
        <v>50</v>
      </c>
      <c r="T568" s="50" t="s">
        <v>50</v>
      </c>
      <c r="U568" s="2" t="s">
        <v>939</v>
      </c>
      <c r="V568" s="2">
        <v>200491</v>
      </c>
      <c r="W568" s="49">
        <v>44069</v>
      </c>
      <c r="X568" s="40">
        <f>Tabela1[[#Headers],[01/09/2020]]-Tabela1[[#This Row],[Data NF Cliente]]</f>
        <v>6</v>
      </c>
      <c r="Y568" s="12" t="str">
        <f>_xlfn.IFS(X568&lt;=10,"1. 1 a 10 dias",X568&lt;=20,"2. 11 a 20 dias",X568&lt;=30,"3. 21 a 30 dias",X568&lt;=60,"4. 31 a 60 dias",X568&gt;60,"5.&gt; 60 dias")</f>
        <v>1. 1 a 10 dias</v>
      </c>
      <c r="Z568" s="2" t="s">
        <v>53</v>
      </c>
      <c r="AA568" s="2">
        <v>0</v>
      </c>
      <c r="AB568" s="49"/>
    </row>
    <row r="569" spans="1:28" x14ac:dyDescent="0.2">
      <c r="A569" s="58" t="s">
        <v>123</v>
      </c>
      <c r="B569" s="57" t="s">
        <v>81</v>
      </c>
      <c r="C569" s="42" t="s">
        <v>14</v>
      </c>
      <c r="D569" s="34">
        <v>467546</v>
      </c>
      <c r="E569" s="48">
        <v>508100573340</v>
      </c>
      <c r="F569" s="42" t="s">
        <v>1</v>
      </c>
      <c r="G569" s="42" t="s">
        <v>2</v>
      </c>
      <c r="H569" s="40" t="str">
        <f>IF(OR(' Base Geral '!J569="D - RETURN WITHOUT CONSUMPTION",' Base Geral '!J569="CB - CONSUMED BILLABLE")," SOLICITAÇÃO DE COLETA",IF(J569="X - NOT RECEIVED","CONFIRMAR NÃO RECEBIMENTO DO CSE",IF(OR(' Base Geral '!J569="SEM DESTINAÇÃO",' Base Geral '!J569="V - LEFT ON NOTIFICATION")," DESTINAÇÃO/SOLICITAÇÃO DE COLETA",0)))</f>
        <v xml:space="preserve"> DESTINAÇÃO/SOLICITAÇÃO DE COLETA</v>
      </c>
      <c r="I569" s="49"/>
      <c r="J569" s="2" t="s">
        <v>56</v>
      </c>
      <c r="K569" s="2"/>
      <c r="L569" s="2" t="s">
        <v>6</v>
      </c>
      <c r="M569" s="2"/>
      <c r="N569" s="2" t="s">
        <v>4</v>
      </c>
      <c r="O569" s="2" t="s">
        <v>57</v>
      </c>
      <c r="P569" s="2" t="s">
        <v>109</v>
      </c>
      <c r="Q569" s="2">
        <v>10456305</v>
      </c>
      <c r="R569" s="15">
        <f>VLOOKUP(Tabela1[[#This Row],[Material]],'R$_ Ferramentas'!A:B,2,0)</f>
        <v>528.88</v>
      </c>
      <c r="S569" s="50" t="s">
        <v>50</v>
      </c>
      <c r="T569" s="50" t="s">
        <v>50</v>
      </c>
      <c r="U569" s="2" t="s">
        <v>941</v>
      </c>
      <c r="V569" s="2">
        <v>200501</v>
      </c>
      <c r="W569" s="49">
        <v>44069</v>
      </c>
      <c r="X569" s="40">
        <f>Tabela1[[#Headers],[01/09/2020]]-Tabela1[[#This Row],[Data NF Cliente]]</f>
        <v>6</v>
      </c>
      <c r="Y569" s="12" t="str">
        <f>_xlfn.IFS(X569&lt;=10,"1. 1 a 10 dias",X569&lt;=20,"2. 11 a 20 dias",X569&lt;=30,"3. 21 a 30 dias",X569&lt;=60,"4. 31 a 60 dias",X569&gt;60,"5.&gt; 60 dias")</f>
        <v>1. 1 a 10 dias</v>
      </c>
      <c r="Z569" s="2" t="s">
        <v>53</v>
      </c>
      <c r="AA569" s="2">
        <v>0</v>
      </c>
      <c r="AB569" s="49"/>
    </row>
    <row r="570" spans="1:28" x14ac:dyDescent="0.2">
      <c r="A570" s="58" t="s">
        <v>123</v>
      </c>
      <c r="B570" s="57" t="s">
        <v>81</v>
      </c>
      <c r="C570" s="42" t="s">
        <v>14</v>
      </c>
      <c r="D570" s="34">
        <v>467547</v>
      </c>
      <c r="E570" s="48">
        <v>508100573340</v>
      </c>
      <c r="F570" s="42" t="s">
        <v>1</v>
      </c>
      <c r="G570" s="42" t="s">
        <v>2</v>
      </c>
      <c r="H570" s="40" t="str">
        <f>IF(OR(' Base Geral '!J570="D - RETURN WITHOUT CONSUMPTION",' Base Geral '!J570="CB - CONSUMED BILLABLE")," SOLICITAÇÃO DE COLETA",IF(J570="X - NOT RECEIVED","CONFIRMAR NÃO RECEBIMENTO DO CSE",IF(OR(' Base Geral '!J570="SEM DESTINAÇÃO",' Base Geral '!J570="V - LEFT ON NOTIFICATION")," DESTINAÇÃO/SOLICITAÇÃO DE COLETA",0)))</f>
        <v xml:space="preserve"> DESTINAÇÃO/SOLICITAÇÃO DE COLETA</v>
      </c>
      <c r="I570" s="49"/>
      <c r="J570" s="2" t="s">
        <v>56</v>
      </c>
      <c r="K570" s="2"/>
      <c r="L570" s="2" t="s">
        <v>6</v>
      </c>
      <c r="M570" s="2"/>
      <c r="N570" s="2" t="s">
        <v>4</v>
      </c>
      <c r="O570" s="2" t="s">
        <v>57</v>
      </c>
      <c r="P570" s="2" t="s">
        <v>109</v>
      </c>
      <c r="Q570" s="2">
        <v>10456305</v>
      </c>
      <c r="R570" s="15">
        <f>VLOOKUP(Tabela1[[#This Row],[Material]],'R$_ Ferramentas'!A:B,2,0)</f>
        <v>528.88</v>
      </c>
      <c r="S570" s="50" t="s">
        <v>50</v>
      </c>
      <c r="T570" s="50" t="s">
        <v>50</v>
      </c>
      <c r="U570" s="2" t="s">
        <v>941</v>
      </c>
      <c r="V570" s="2">
        <v>200501</v>
      </c>
      <c r="W570" s="49">
        <v>44069</v>
      </c>
      <c r="X570" s="40">
        <f>Tabela1[[#Headers],[01/09/2020]]-Tabela1[[#This Row],[Data NF Cliente]]</f>
        <v>6</v>
      </c>
      <c r="Y570" s="12" t="str">
        <f>_xlfn.IFS(X570&lt;=10,"1. 1 a 10 dias",X570&lt;=20,"2. 11 a 20 dias",X570&lt;=30,"3. 21 a 30 dias",X570&lt;=60,"4. 31 a 60 dias",X570&gt;60,"5.&gt; 60 dias")</f>
        <v>1. 1 a 10 dias</v>
      </c>
      <c r="Z570" s="2" t="s">
        <v>53</v>
      </c>
      <c r="AA570" s="2">
        <v>0</v>
      </c>
      <c r="AB570" s="49"/>
    </row>
    <row r="571" spans="1:28" x14ac:dyDescent="0.2">
      <c r="A571" s="58" t="s">
        <v>123</v>
      </c>
      <c r="B571" s="57" t="s">
        <v>81</v>
      </c>
      <c r="C571" s="42" t="s">
        <v>14</v>
      </c>
      <c r="D571" s="34">
        <v>467548</v>
      </c>
      <c r="E571" s="48">
        <v>508100573340</v>
      </c>
      <c r="F571" s="42" t="s">
        <v>1</v>
      </c>
      <c r="G571" s="42" t="s">
        <v>2</v>
      </c>
      <c r="H571" s="40" t="str">
        <f>IF(OR(' Base Geral '!J571="D - RETURN WITHOUT CONSUMPTION",' Base Geral '!J571="CB - CONSUMED BILLABLE")," SOLICITAÇÃO DE COLETA",IF(J571="X - NOT RECEIVED","CONFIRMAR NÃO RECEBIMENTO DO CSE",IF(OR(' Base Geral '!J571="SEM DESTINAÇÃO",' Base Geral '!J571="V - LEFT ON NOTIFICATION")," DESTINAÇÃO/SOLICITAÇÃO DE COLETA",0)))</f>
        <v xml:space="preserve"> DESTINAÇÃO/SOLICITAÇÃO DE COLETA</v>
      </c>
      <c r="I571" s="49"/>
      <c r="J571" s="2" t="s">
        <v>56</v>
      </c>
      <c r="K571" s="2"/>
      <c r="L571" s="2" t="s">
        <v>6</v>
      </c>
      <c r="M571" s="2"/>
      <c r="N571" s="2" t="s">
        <v>4</v>
      </c>
      <c r="O571" s="2" t="s">
        <v>57</v>
      </c>
      <c r="P571" s="2" t="s">
        <v>109</v>
      </c>
      <c r="Q571" s="2">
        <v>10455770</v>
      </c>
      <c r="R571" s="15">
        <f>VLOOKUP(Tabela1[[#This Row],[Material]],'R$_ Ferramentas'!A:B,2,0)</f>
        <v>121.4</v>
      </c>
      <c r="S571" s="50" t="s">
        <v>50</v>
      </c>
      <c r="T571" s="50" t="s">
        <v>50</v>
      </c>
      <c r="U571" s="2" t="s">
        <v>942</v>
      </c>
      <c r="V571" s="2">
        <v>200501</v>
      </c>
      <c r="W571" s="49">
        <v>44069</v>
      </c>
      <c r="X571" s="40">
        <f>Tabela1[[#Headers],[01/09/2020]]-Tabela1[[#This Row],[Data NF Cliente]]</f>
        <v>6</v>
      </c>
      <c r="Y571" s="12" t="str">
        <f>_xlfn.IFS(X571&lt;=10,"1. 1 a 10 dias",X571&lt;=20,"2. 11 a 20 dias",X571&lt;=30,"3. 21 a 30 dias",X571&lt;=60,"4. 31 a 60 dias",X571&gt;60,"5.&gt; 60 dias")</f>
        <v>1. 1 a 10 dias</v>
      </c>
      <c r="Z571" s="2" t="s">
        <v>53</v>
      </c>
      <c r="AA571" s="2">
        <v>0</v>
      </c>
      <c r="AB571" s="49"/>
    </row>
    <row r="572" spans="1:28" x14ac:dyDescent="0.2">
      <c r="A572" s="58" t="s">
        <v>123</v>
      </c>
      <c r="B572" s="57" t="s">
        <v>81</v>
      </c>
      <c r="C572" s="42" t="s">
        <v>14</v>
      </c>
      <c r="D572" s="34">
        <v>467549</v>
      </c>
      <c r="E572" s="48">
        <v>508100573340</v>
      </c>
      <c r="F572" s="42" t="s">
        <v>1</v>
      </c>
      <c r="G572" s="42" t="s">
        <v>2</v>
      </c>
      <c r="H572" s="40" t="str">
        <f>IF(OR(' Base Geral '!J572="D - RETURN WITHOUT CONSUMPTION",' Base Geral '!J572="CB - CONSUMED BILLABLE")," SOLICITAÇÃO DE COLETA",IF(J572="X - NOT RECEIVED","CONFIRMAR NÃO RECEBIMENTO DO CSE",IF(OR(' Base Geral '!J572="SEM DESTINAÇÃO",' Base Geral '!J572="V - LEFT ON NOTIFICATION")," DESTINAÇÃO/SOLICITAÇÃO DE COLETA",0)))</f>
        <v xml:space="preserve"> DESTINAÇÃO/SOLICITAÇÃO DE COLETA</v>
      </c>
      <c r="I572" s="49"/>
      <c r="J572" s="2" t="s">
        <v>56</v>
      </c>
      <c r="K572" s="2"/>
      <c r="L572" s="2" t="s">
        <v>6</v>
      </c>
      <c r="M572" s="2"/>
      <c r="N572" s="2" t="s">
        <v>4</v>
      </c>
      <c r="O572" s="2" t="s">
        <v>57</v>
      </c>
      <c r="P572" s="2" t="s">
        <v>109</v>
      </c>
      <c r="Q572" s="2">
        <v>10455770</v>
      </c>
      <c r="R572" s="15">
        <f>VLOOKUP(Tabela1[[#This Row],[Material]],'R$_ Ferramentas'!A:B,2,0)</f>
        <v>121.4</v>
      </c>
      <c r="S572" s="50" t="s">
        <v>50</v>
      </c>
      <c r="T572" s="50" t="s">
        <v>50</v>
      </c>
      <c r="U572" s="2" t="s">
        <v>942</v>
      </c>
      <c r="V572" s="2">
        <v>200501</v>
      </c>
      <c r="W572" s="49">
        <v>44069</v>
      </c>
      <c r="X572" s="40">
        <f>Tabela1[[#Headers],[01/09/2020]]-Tabela1[[#This Row],[Data NF Cliente]]</f>
        <v>6</v>
      </c>
      <c r="Y572" s="12" t="str">
        <f>_xlfn.IFS(X572&lt;=10,"1. 1 a 10 dias",X572&lt;=20,"2. 11 a 20 dias",X572&lt;=30,"3. 21 a 30 dias",X572&lt;=60,"4. 31 a 60 dias",X572&gt;60,"5.&gt; 60 dias")</f>
        <v>1. 1 a 10 dias</v>
      </c>
      <c r="Z572" s="2" t="s">
        <v>53</v>
      </c>
      <c r="AA572" s="2">
        <v>0</v>
      </c>
      <c r="AB572" s="49"/>
    </row>
    <row r="573" spans="1:28" x14ac:dyDescent="0.2">
      <c r="A573" s="58" t="s">
        <v>123</v>
      </c>
      <c r="B573" s="57" t="s">
        <v>81</v>
      </c>
      <c r="C573" s="42" t="s">
        <v>14</v>
      </c>
      <c r="D573" s="34">
        <v>467550</v>
      </c>
      <c r="E573" s="48">
        <v>508100573340</v>
      </c>
      <c r="F573" s="42" t="s">
        <v>1</v>
      </c>
      <c r="G573" s="42" t="s">
        <v>2</v>
      </c>
      <c r="H573" s="40" t="str">
        <f>IF(OR(' Base Geral '!J573="D - RETURN WITHOUT CONSUMPTION",' Base Geral '!J573="CB - CONSUMED BILLABLE")," SOLICITAÇÃO DE COLETA",IF(J573="X - NOT RECEIVED","CONFIRMAR NÃO RECEBIMENTO DO CSE",IF(OR(' Base Geral '!J573="SEM DESTINAÇÃO",' Base Geral '!J573="V - LEFT ON NOTIFICATION")," DESTINAÇÃO/SOLICITAÇÃO DE COLETA",0)))</f>
        <v xml:space="preserve"> DESTINAÇÃO/SOLICITAÇÃO DE COLETA</v>
      </c>
      <c r="I573" s="49"/>
      <c r="J573" s="2" t="s">
        <v>56</v>
      </c>
      <c r="K573" s="2" t="s">
        <v>50</v>
      </c>
      <c r="L573" s="2" t="s">
        <v>6</v>
      </c>
      <c r="M573" s="2"/>
      <c r="N573" s="2" t="s">
        <v>4</v>
      </c>
      <c r="O573" s="2" t="s">
        <v>57</v>
      </c>
      <c r="P573" s="2" t="s">
        <v>109</v>
      </c>
      <c r="Q573" s="2">
        <v>10453606</v>
      </c>
      <c r="R573" s="15">
        <f>VLOOKUP(Tabela1[[#This Row],[Material]],'R$_ Ferramentas'!A:B,2,0)</f>
        <v>5.95</v>
      </c>
      <c r="S573" s="50" t="s">
        <v>50</v>
      </c>
      <c r="T573" s="50" t="s">
        <v>50</v>
      </c>
      <c r="U573" s="2" t="s">
        <v>943</v>
      </c>
      <c r="V573" s="2">
        <v>200501</v>
      </c>
      <c r="W573" s="49">
        <v>44069</v>
      </c>
      <c r="X573" s="40">
        <f>Tabela1[[#Headers],[01/09/2020]]-Tabela1[[#This Row],[Data NF Cliente]]</f>
        <v>6</v>
      </c>
      <c r="Y573" s="12" t="str">
        <f>_xlfn.IFS(X573&lt;=10,"1. 1 a 10 dias",X573&lt;=20,"2. 11 a 20 dias",X573&lt;=30,"3. 21 a 30 dias",X573&lt;=60,"4. 31 a 60 dias",X573&gt;60,"5.&gt; 60 dias")</f>
        <v>1. 1 a 10 dias</v>
      </c>
      <c r="Z573" s="2" t="s">
        <v>53</v>
      </c>
      <c r="AA573" s="2">
        <v>0</v>
      </c>
      <c r="AB573" s="49"/>
    </row>
    <row r="574" spans="1:28" x14ac:dyDescent="0.2">
      <c r="A574" s="58" t="s">
        <v>123</v>
      </c>
      <c r="B574" s="57" t="s">
        <v>81</v>
      </c>
      <c r="C574" s="42" t="s">
        <v>14</v>
      </c>
      <c r="D574" s="34">
        <v>467551</v>
      </c>
      <c r="E574" s="48">
        <v>508100573340</v>
      </c>
      <c r="F574" s="42" t="s">
        <v>1</v>
      </c>
      <c r="G574" s="42" t="s">
        <v>2</v>
      </c>
      <c r="H574" s="40" t="str">
        <f>IF(OR(' Base Geral '!J574="D - RETURN WITHOUT CONSUMPTION",' Base Geral '!J574="CB - CONSUMED BILLABLE")," SOLICITAÇÃO DE COLETA",IF(J574="X - NOT RECEIVED","CONFIRMAR NÃO RECEBIMENTO DO CSE",IF(OR(' Base Geral '!J574="SEM DESTINAÇÃO",' Base Geral '!J574="V - LEFT ON NOTIFICATION")," DESTINAÇÃO/SOLICITAÇÃO DE COLETA",0)))</f>
        <v xml:space="preserve"> DESTINAÇÃO/SOLICITAÇÃO DE COLETA</v>
      </c>
      <c r="I574" s="49"/>
      <c r="J574" s="2" t="s">
        <v>56</v>
      </c>
      <c r="K574" s="2"/>
      <c r="L574" s="2" t="s">
        <v>6</v>
      </c>
      <c r="M574" s="2"/>
      <c r="N574" s="2" t="s">
        <v>4</v>
      </c>
      <c r="O574" s="2" t="s">
        <v>57</v>
      </c>
      <c r="P574" s="2" t="s">
        <v>109</v>
      </c>
      <c r="Q574" s="2">
        <v>10455793</v>
      </c>
      <c r="R574" s="15">
        <f>VLOOKUP(Tabela1[[#This Row],[Material]],'R$_ Ferramentas'!A:B,2,0)</f>
        <v>188.49</v>
      </c>
      <c r="S574" s="50" t="s">
        <v>50</v>
      </c>
      <c r="T574" s="50" t="s">
        <v>50</v>
      </c>
      <c r="U574" s="2" t="s">
        <v>206</v>
      </c>
      <c r="V574" s="2">
        <v>200501</v>
      </c>
      <c r="W574" s="49">
        <v>44069</v>
      </c>
      <c r="X574" s="40">
        <f>Tabela1[[#Headers],[01/09/2020]]-Tabela1[[#This Row],[Data NF Cliente]]</f>
        <v>6</v>
      </c>
      <c r="Y574" s="12" t="str">
        <f>_xlfn.IFS(X574&lt;=10,"1. 1 a 10 dias",X574&lt;=20,"2. 11 a 20 dias",X574&lt;=30,"3. 21 a 30 dias",X574&lt;=60,"4. 31 a 60 dias",X574&gt;60,"5.&gt; 60 dias")</f>
        <v>1. 1 a 10 dias</v>
      </c>
      <c r="Z574" s="2" t="s">
        <v>53</v>
      </c>
      <c r="AA574" s="2">
        <v>0</v>
      </c>
      <c r="AB574" s="49"/>
    </row>
    <row r="575" spans="1:28" x14ac:dyDescent="0.2">
      <c r="A575" s="58" t="s">
        <v>123</v>
      </c>
      <c r="B575" s="57" t="s">
        <v>81</v>
      </c>
      <c r="C575" s="42" t="s">
        <v>14</v>
      </c>
      <c r="D575" s="34">
        <v>467552</v>
      </c>
      <c r="E575" s="48">
        <v>508100573340</v>
      </c>
      <c r="F575" s="42" t="s">
        <v>1</v>
      </c>
      <c r="G575" s="42" t="s">
        <v>2</v>
      </c>
      <c r="H575" s="40" t="str">
        <f>IF(OR(' Base Geral '!J575="D - RETURN WITHOUT CONSUMPTION",' Base Geral '!J575="CB - CONSUMED BILLABLE")," SOLICITAÇÃO DE COLETA",IF(J575="X - NOT RECEIVED","CONFIRMAR NÃO RECEBIMENTO DO CSE",IF(OR(' Base Geral '!J575="SEM DESTINAÇÃO",' Base Geral '!J575="V - LEFT ON NOTIFICATION")," DESTINAÇÃO/SOLICITAÇÃO DE COLETA",0)))</f>
        <v xml:space="preserve"> DESTINAÇÃO/SOLICITAÇÃO DE COLETA</v>
      </c>
      <c r="I575" s="49"/>
      <c r="J575" s="2" t="s">
        <v>56</v>
      </c>
      <c r="K575" s="2"/>
      <c r="L575" s="2" t="s">
        <v>6</v>
      </c>
      <c r="M575" s="2"/>
      <c r="N575" s="2" t="s">
        <v>4</v>
      </c>
      <c r="O575" s="2" t="s">
        <v>57</v>
      </c>
      <c r="P575" s="2" t="s">
        <v>109</v>
      </c>
      <c r="Q575" s="2">
        <v>10455793</v>
      </c>
      <c r="R575" s="15">
        <f>VLOOKUP(Tabela1[[#This Row],[Material]],'R$_ Ferramentas'!A:B,2,0)</f>
        <v>188.49</v>
      </c>
      <c r="S575" s="50" t="s">
        <v>50</v>
      </c>
      <c r="T575" s="50" t="s">
        <v>50</v>
      </c>
      <c r="U575" s="2" t="s">
        <v>206</v>
      </c>
      <c r="V575" s="2">
        <v>200501</v>
      </c>
      <c r="W575" s="49">
        <v>44069</v>
      </c>
      <c r="X575" s="40">
        <f>Tabela1[[#Headers],[01/09/2020]]-Tabela1[[#This Row],[Data NF Cliente]]</f>
        <v>6</v>
      </c>
      <c r="Y575" s="12" t="str">
        <f>_xlfn.IFS(X575&lt;=10,"1. 1 a 10 dias",X575&lt;=20,"2. 11 a 20 dias",X575&lt;=30,"3. 21 a 30 dias",X575&lt;=60,"4. 31 a 60 dias",X575&gt;60,"5.&gt; 60 dias")</f>
        <v>1. 1 a 10 dias</v>
      </c>
      <c r="Z575" s="2" t="s">
        <v>53</v>
      </c>
      <c r="AA575" s="2">
        <v>0</v>
      </c>
      <c r="AB575" s="49"/>
    </row>
    <row r="576" spans="1:28" x14ac:dyDescent="0.2">
      <c r="A576" s="58" t="s">
        <v>123</v>
      </c>
      <c r="B576" s="57" t="s">
        <v>81</v>
      </c>
      <c r="C576" s="42" t="s">
        <v>14</v>
      </c>
      <c r="D576" s="34">
        <v>467553</v>
      </c>
      <c r="E576" s="48">
        <v>508100573340</v>
      </c>
      <c r="F576" s="42" t="s">
        <v>1</v>
      </c>
      <c r="G576" s="42" t="s">
        <v>2</v>
      </c>
      <c r="H576" s="40" t="str">
        <f>IF(OR(' Base Geral '!J576="D - RETURN WITHOUT CONSUMPTION",' Base Geral '!J576="CB - CONSUMED BILLABLE")," SOLICITAÇÃO DE COLETA",IF(J576="X - NOT RECEIVED","CONFIRMAR NÃO RECEBIMENTO DO CSE",IF(OR(' Base Geral '!J576="SEM DESTINAÇÃO",' Base Geral '!J576="V - LEFT ON NOTIFICATION")," DESTINAÇÃO/SOLICITAÇÃO DE COLETA",0)))</f>
        <v xml:space="preserve"> DESTINAÇÃO/SOLICITAÇÃO DE COLETA</v>
      </c>
      <c r="I576" s="49"/>
      <c r="J576" s="2" t="s">
        <v>56</v>
      </c>
      <c r="K576" s="2"/>
      <c r="L576" s="2" t="s">
        <v>6</v>
      </c>
      <c r="M576" s="2"/>
      <c r="N576" s="2" t="s">
        <v>4</v>
      </c>
      <c r="O576" s="2" t="s">
        <v>57</v>
      </c>
      <c r="P576" s="2" t="s">
        <v>109</v>
      </c>
      <c r="Q576" s="2">
        <v>10457734</v>
      </c>
      <c r="R576" s="15">
        <f>VLOOKUP(Tabela1[[#This Row],[Material]],'R$_ Ferramentas'!A:B,2,0)</f>
        <v>328.96</v>
      </c>
      <c r="S576" s="50" t="s">
        <v>50</v>
      </c>
      <c r="T576" s="50" t="s">
        <v>50</v>
      </c>
      <c r="U576" s="2" t="s">
        <v>915</v>
      </c>
      <c r="V576" s="2">
        <v>200501</v>
      </c>
      <c r="W576" s="49">
        <v>44069</v>
      </c>
      <c r="X576" s="40">
        <f>Tabela1[[#Headers],[01/09/2020]]-Tabela1[[#This Row],[Data NF Cliente]]</f>
        <v>6</v>
      </c>
      <c r="Y576" s="12" t="str">
        <f>_xlfn.IFS(X576&lt;=10,"1. 1 a 10 dias",X576&lt;=20,"2. 11 a 20 dias",X576&lt;=30,"3. 21 a 30 dias",X576&lt;=60,"4. 31 a 60 dias",X576&gt;60,"5.&gt; 60 dias")</f>
        <v>1. 1 a 10 dias</v>
      </c>
      <c r="Z576" s="2" t="s">
        <v>53</v>
      </c>
      <c r="AA576" s="2">
        <v>0</v>
      </c>
      <c r="AB576" s="49"/>
    </row>
    <row r="577" spans="1:28" x14ac:dyDescent="0.2">
      <c r="A577" s="58" t="s">
        <v>123</v>
      </c>
      <c r="B577" s="57" t="s">
        <v>81</v>
      </c>
      <c r="C577" s="42" t="s">
        <v>14</v>
      </c>
      <c r="D577" s="34">
        <v>467554</v>
      </c>
      <c r="E577" s="48">
        <v>508100573340</v>
      </c>
      <c r="F577" s="42" t="s">
        <v>1</v>
      </c>
      <c r="G577" s="42" t="s">
        <v>2</v>
      </c>
      <c r="H577" s="40" t="str">
        <f>IF(OR(' Base Geral '!J577="D - RETURN WITHOUT CONSUMPTION",' Base Geral '!J577="CB - CONSUMED BILLABLE")," SOLICITAÇÃO DE COLETA",IF(J577="X - NOT RECEIVED","CONFIRMAR NÃO RECEBIMENTO DO CSE",IF(OR(' Base Geral '!J577="SEM DESTINAÇÃO",' Base Geral '!J577="V - LEFT ON NOTIFICATION")," DESTINAÇÃO/SOLICITAÇÃO DE COLETA",0)))</f>
        <v xml:space="preserve"> DESTINAÇÃO/SOLICITAÇÃO DE COLETA</v>
      </c>
      <c r="I577" s="49"/>
      <c r="J577" s="2" t="s">
        <v>56</v>
      </c>
      <c r="K577" s="2"/>
      <c r="L577" s="2" t="s">
        <v>6</v>
      </c>
      <c r="M577" s="2"/>
      <c r="N577" s="2" t="s">
        <v>4</v>
      </c>
      <c r="O577" s="2" t="s">
        <v>57</v>
      </c>
      <c r="P577" s="2" t="s">
        <v>109</v>
      </c>
      <c r="Q577" s="2">
        <v>10455798</v>
      </c>
      <c r="R577" s="15">
        <f>VLOOKUP(Tabela1[[#This Row],[Material]],'R$_ Ferramentas'!A:B,2,0)</f>
        <v>10.51</v>
      </c>
      <c r="S577" s="50" t="s">
        <v>50</v>
      </c>
      <c r="T577" s="50" t="s">
        <v>50</v>
      </c>
      <c r="U577" s="2" t="s">
        <v>916</v>
      </c>
      <c r="V577" s="2">
        <v>200501</v>
      </c>
      <c r="W577" s="49">
        <v>44069</v>
      </c>
      <c r="X577" s="40">
        <f>Tabela1[[#Headers],[01/09/2020]]-Tabela1[[#This Row],[Data NF Cliente]]</f>
        <v>6</v>
      </c>
      <c r="Y577" s="12" t="str">
        <f>_xlfn.IFS(X577&lt;=10,"1. 1 a 10 dias",X577&lt;=20,"2. 11 a 20 dias",X577&lt;=30,"3. 21 a 30 dias",X577&lt;=60,"4. 31 a 60 dias",X577&gt;60,"5.&gt; 60 dias")</f>
        <v>1. 1 a 10 dias</v>
      </c>
      <c r="Z577" s="2" t="s">
        <v>53</v>
      </c>
      <c r="AA577" s="2">
        <v>0</v>
      </c>
      <c r="AB577" s="49"/>
    </row>
    <row r="578" spans="1:28" x14ac:dyDescent="0.2">
      <c r="A578" s="42" t="s">
        <v>14</v>
      </c>
      <c r="B578" s="57" t="s">
        <v>82</v>
      </c>
      <c r="C578" s="42" t="s">
        <v>14</v>
      </c>
      <c r="D578" s="34">
        <v>467569</v>
      </c>
      <c r="E578" s="48">
        <v>508100573325</v>
      </c>
      <c r="F578" s="42" t="s">
        <v>8</v>
      </c>
      <c r="G578" s="42" t="s">
        <v>9</v>
      </c>
      <c r="H578" s="40" t="str">
        <f>IF(OR(' Base Geral '!J578="D - RETURN WITHOUT CONSUMPTION",' Base Geral '!J578="CB - CONSUMED BILLABLE")," SOLICITAÇÃO DE COLETA",IF(J578="X - NOT RECEIVED","CONFIRMAR NÃO RECEBIMENTO DO CSE",IF(OR(' Base Geral '!J578="SEM DESTINAÇÃO",' Base Geral '!J578="V - LEFT ON NOTIFICATION")," DESTINAÇÃO/SOLICITAÇÃO DE COLETA",0)))</f>
        <v xml:space="preserve"> SOLICITAÇÃO DE COLETA</v>
      </c>
      <c r="I578" s="49">
        <v>44071</v>
      </c>
      <c r="J578" s="2" t="s">
        <v>13</v>
      </c>
      <c r="K578" s="2" t="s">
        <v>50</v>
      </c>
      <c r="L578" s="2" t="s">
        <v>6</v>
      </c>
      <c r="M578" s="2"/>
      <c r="N578" s="2"/>
      <c r="O578" s="2"/>
      <c r="P578" s="2" t="s">
        <v>134</v>
      </c>
      <c r="Q578" s="2">
        <v>2048650</v>
      </c>
      <c r="R578" s="15">
        <f>VLOOKUP(Tabela1[[#This Row],[Material]],'R$_ Ferramentas'!A:B,2,0)</f>
        <v>204.18</v>
      </c>
      <c r="S578" s="15" t="str">
        <f>VLOOKUP(Tabela1[[#This Row],[Material]],'R$_ Ferramentas'!E:F,2,0)</f>
        <v>SIM</v>
      </c>
      <c r="T578" s="50" t="s">
        <v>50</v>
      </c>
      <c r="U578" s="2" t="s">
        <v>945</v>
      </c>
      <c r="V578" s="2">
        <v>94695</v>
      </c>
      <c r="W578" s="49">
        <v>44069</v>
      </c>
      <c r="X578" s="40">
        <f>Tabela1[[#Headers],[01/09/2020]]-Tabela1[[#This Row],[Data NF Cliente]]</f>
        <v>6</v>
      </c>
      <c r="Y578" s="12" t="str">
        <f>_xlfn.IFS(X578&lt;=10,"1. 1 a 10 dias",X578&lt;=20,"2. 11 a 20 dias",X578&lt;=30,"3. 21 a 30 dias",X578&lt;=60,"4. 31 a 60 dias",X578&gt;60,"5.&gt; 60 dias")</f>
        <v>1. 1 a 10 dias</v>
      </c>
      <c r="Z578" s="2" t="s">
        <v>5</v>
      </c>
      <c r="AA578" s="2">
        <v>0</v>
      </c>
      <c r="AB578" s="49"/>
    </row>
    <row r="579" spans="1:28" x14ac:dyDescent="0.2">
      <c r="A579" s="42" t="s">
        <v>7</v>
      </c>
      <c r="B579" s="57" t="s">
        <v>82</v>
      </c>
      <c r="C579" s="42" t="s">
        <v>7</v>
      </c>
      <c r="D579" s="34">
        <v>467581</v>
      </c>
      <c r="E579" s="48">
        <v>508100567472</v>
      </c>
      <c r="F579" s="42" t="s">
        <v>1</v>
      </c>
      <c r="G579" s="42" t="s">
        <v>2</v>
      </c>
      <c r="H579" s="40" t="str">
        <f>IF(OR(' Base Geral '!J579="D - RETURN WITHOUT CONSUMPTION",' Base Geral '!J579="CB - CONSUMED BILLABLE")," SOLICITAÇÃO DE COLETA",IF(J579="X - NOT RECEIVED","CONFIRMAR NÃO RECEBIMENTO DO CSE",IF(OR(' Base Geral '!J579="SEM DESTINAÇÃO",' Base Geral '!J579="V - LEFT ON NOTIFICATION")," DESTINAÇÃO/SOLICITAÇÃO DE COLETA",0)))</f>
        <v xml:space="preserve"> DESTINAÇÃO/SOLICITAÇÃO DE COLETA</v>
      </c>
      <c r="I579" s="49"/>
      <c r="J579" s="2" t="s">
        <v>56</v>
      </c>
      <c r="K579" s="2" t="s">
        <v>10</v>
      </c>
      <c r="L579" s="2" t="s">
        <v>3</v>
      </c>
      <c r="M579" s="2"/>
      <c r="N579" s="2" t="s">
        <v>4</v>
      </c>
      <c r="O579" s="2" t="s">
        <v>445</v>
      </c>
      <c r="P579" s="2" t="s">
        <v>115</v>
      </c>
      <c r="Q579" s="2">
        <v>10412189</v>
      </c>
      <c r="R579" s="15">
        <f>VLOOKUP(Tabela1[[#This Row],[Material]],'R$_ Ferramentas'!A:B,2,0)</f>
        <v>7872.76</v>
      </c>
      <c r="S579" s="50" t="s">
        <v>50</v>
      </c>
      <c r="T579" s="50" t="s">
        <v>85</v>
      </c>
      <c r="U579" s="2" t="s">
        <v>946</v>
      </c>
      <c r="V579" s="2">
        <v>200499</v>
      </c>
      <c r="W579" s="49">
        <v>44069</v>
      </c>
      <c r="X579" s="40">
        <f>Tabela1[[#Headers],[01/09/2020]]-Tabela1[[#This Row],[Data NF Cliente]]</f>
        <v>6</v>
      </c>
      <c r="Y579" s="12" t="str">
        <f>_xlfn.IFS(X579&lt;=10,"1. 1 a 10 dias",X579&lt;=20,"2. 11 a 20 dias",X579&lt;=30,"3. 21 a 30 dias",X579&lt;=60,"4. 31 a 60 dias",X579&gt;60,"5.&gt; 60 dias")</f>
        <v>1. 1 a 10 dias</v>
      </c>
      <c r="Z579" s="2" t="s">
        <v>53</v>
      </c>
      <c r="AA579" s="2">
        <v>0</v>
      </c>
      <c r="AB579" s="49"/>
    </row>
    <row r="580" spans="1:28" x14ac:dyDescent="0.2">
      <c r="A580" s="42" t="s">
        <v>11</v>
      </c>
      <c r="B580" s="57" t="s">
        <v>82</v>
      </c>
      <c r="C580" s="42" t="s">
        <v>11</v>
      </c>
      <c r="D580" s="34">
        <v>467586</v>
      </c>
      <c r="E580" s="48">
        <v>508100573273</v>
      </c>
      <c r="F580" s="42" t="s">
        <v>8</v>
      </c>
      <c r="G580" s="42" t="s">
        <v>9</v>
      </c>
      <c r="H580" s="40" t="str">
        <f>IF(OR(' Base Geral '!J580="D - RETURN WITHOUT CONSUMPTION",' Base Geral '!J580="CB - CONSUMED BILLABLE")," SOLICITAÇÃO DE COLETA",IF(J580="X - NOT RECEIVED","CONFIRMAR NÃO RECEBIMENTO DO CSE",IF(OR(' Base Geral '!J580="SEM DESTINAÇÃO",' Base Geral '!J580="V - LEFT ON NOTIFICATION")," DESTINAÇÃO/SOLICITAÇÃO DE COLETA",0)))</f>
        <v xml:space="preserve"> DESTINAÇÃO/SOLICITAÇÃO DE COLETA</v>
      </c>
      <c r="I580" s="49"/>
      <c r="J580" s="2" t="s">
        <v>56</v>
      </c>
      <c r="K580" s="2"/>
      <c r="L580" s="2" t="s">
        <v>6</v>
      </c>
      <c r="M580" s="2"/>
      <c r="N580" s="2"/>
      <c r="O580" s="2" t="s">
        <v>338</v>
      </c>
      <c r="P580" s="2" t="s">
        <v>405</v>
      </c>
      <c r="Q580" s="2">
        <v>2048650</v>
      </c>
      <c r="R580" s="15">
        <f>VLOOKUP(Tabela1[[#This Row],[Material]],'R$_ Ferramentas'!A:B,2,0)</f>
        <v>204.18</v>
      </c>
      <c r="S580" s="15" t="str">
        <f>VLOOKUP(Tabela1[[#This Row],[Material]],'R$_ Ferramentas'!E:F,2,0)</f>
        <v>SIM</v>
      </c>
      <c r="T580" s="50" t="s">
        <v>50</v>
      </c>
      <c r="U580" s="2" t="s">
        <v>945</v>
      </c>
      <c r="V580" s="2">
        <v>94713</v>
      </c>
      <c r="W580" s="49">
        <v>44069</v>
      </c>
      <c r="X580" s="40">
        <f>Tabela1[[#Headers],[01/09/2020]]-Tabela1[[#This Row],[Data NF Cliente]]</f>
        <v>6</v>
      </c>
      <c r="Y580" s="12" t="str">
        <f>_xlfn.IFS(X580&lt;=10,"1. 1 a 10 dias",X580&lt;=20,"2. 11 a 20 dias",X580&lt;=30,"3. 21 a 30 dias",X580&lt;=60,"4. 31 a 60 dias",X580&gt;60,"5.&gt; 60 dias")</f>
        <v>1. 1 a 10 dias</v>
      </c>
      <c r="Z580" s="2" t="s">
        <v>53</v>
      </c>
      <c r="AA580" s="2">
        <v>0</v>
      </c>
      <c r="AB580" s="49"/>
    </row>
    <row r="581" spans="1:28" x14ac:dyDescent="0.2">
      <c r="A581" s="42" t="s">
        <v>11</v>
      </c>
      <c r="B581" s="57" t="s">
        <v>82</v>
      </c>
      <c r="C581" s="42" t="s">
        <v>11</v>
      </c>
      <c r="D581" s="34">
        <v>467587</v>
      </c>
      <c r="E581" s="48">
        <v>508100573273</v>
      </c>
      <c r="F581" s="42" t="s">
        <v>1</v>
      </c>
      <c r="G581" s="42" t="s">
        <v>2</v>
      </c>
      <c r="H581" s="40" t="str">
        <f>IF(OR(' Base Geral '!J581="D - RETURN WITHOUT CONSUMPTION",' Base Geral '!J581="CB - CONSUMED BILLABLE")," SOLICITAÇÃO DE COLETA",IF(J581="X - NOT RECEIVED","CONFIRMAR NÃO RECEBIMENTO DO CSE",IF(OR(' Base Geral '!J581="SEM DESTINAÇÃO",' Base Geral '!J581="V - LEFT ON NOTIFICATION")," DESTINAÇÃO/SOLICITAÇÃO DE COLETA",0)))</f>
        <v xml:space="preserve"> DESTINAÇÃO/SOLICITAÇÃO DE COLETA</v>
      </c>
      <c r="I581" s="49"/>
      <c r="J581" s="2" t="s">
        <v>56</v>
      </c>
      <c r="K581" s="2" t="s">
        <v>50</v>
      </c>
      <c r="L581" s="2" t="s">
        <v>6</v>
      </c>
      <c r="M581" s="2"/>
      <c r="N581" s="2" t="s">
        <v>4</v>
      </c>
      <c r="O581" s="2" t="s">
        <v>338</v>
      </c>
      <c r="P581" s="2" t="s">
        <v>405</v>
      </c>
      <c r="Q581" s="2">
        <v>1164255</v>
      </c>
      <c r="R581" s="15">
        <f>VLOOKUP(Tabela1[[#This Row],[Material]],'R$_ Ferramentas'!A:B,2,0)</f>
        <v>1757.15</v>
      </c>
      <c r="S581" s="50" t="s">
        <v>50</v>
      </c>
      <c r="T581" s="50" t="s">
        <v>50</v>
      </c>
      <c r="U581" s="2" t="s">
        <v>947</v>
      </c>
      <c r="V581" s="2">
        <v>200521</v>
      </c>
      <c r="W581" s="49">
        <v>44069</v>
      </c>
      <c r="X581" s="40">
        <f>Tabela1[[#Headers],[01/09/2020]]-Tabela1[[#This Row],[Data NF Cliente]]</f>
        <v>6</v>
      </c>
      <c r="Y581" s="12" t="str">
        <f>_xlfn.IFS(X581&lt;=10,"1. 1 a 10 dias",X581&lt;=20,"2. 11 a 20 dias",X581&lt;=30,"3. 21 a 30 dias",X581&lt;=60,"4. 31 a 60 dias",X581&gt;60,"5.&gt; 60 dias")</f>
        <v>1. 1 a 10 dias</v>
      </c>
      <c r="Z581" s="2" t="s">
        <v>53</v>
      </c>
      <c r="AA581" s="2">
        <v>0</v>
      </c>
      <c r="AB581" s="49"/>
    </row>
    <row r="582" spans="1:28" x14ac:dyDescent="0.2">
      <c r="A582" s="42" t="s">
        <v>11</v>
      </c>
      <c r="B582" s="57" t="s">
        <v>81</v>
      </c>
      <c r="C582" s="42" t="s">
        <v>11</v>
      </c>
      <c r="D582" s="34">
        <v>467589</v>
      </c>
      <c r="E582" s="48">
        <v>508100573403</v>
      </c>
      <c r="F582" s="42" t="s">
        <v>1</v>
      </c>
      <c r="G582" s="42" t="s">
        <v>2</v>
      </c>
      <c r="H582" s="40" t="str">
        <f>IF(OR(' Base Geral '!J582="D - RETURN WITHOUT CONSUMPTION",' Base Geral '!J582="CB - CONSUMED BILLABLE")," SOLICITAÇÃO DE COLETA",IF(J582="X - NOT RECEIVED","CONFIRMAR NÃO RECEBIMENTO DO CSE",IF(OR(' Base Geral '!J582="SEM DESTINAÇÃO",' Base Geral '!J582="V - LEFT ON NOTIFICATION")," DESTINAÇÃO/SOLICITAÇÃO DE COLETA",0)))</f>
        <v xml:space="preserve"> DESTINAÇÃO/SOLICITAÇÃO DE COLETA</v>
      </c>
      <c r="I582" s="49"/>
      <c r="J582" s="2" t="s">
        <v>56</v>
      </c>
      <c r="K582" s="2" t="s">
        <v>50</v>
      </c>
      <c r="L582" s="2" t="s">
        <v>6</v>
      </c>
      <c r="M582" s="2"/>
      <c r="N582" s="2" t="s">
        <v>4</v>
      </c>
      <c r="O582" s="2" t="s">
        <v>23</v>
      </c>
      <c r="P582" s="2" t="s">
        <v>322</v>
      </c>
      <c r="Q582" s="2">
        <v>11230421</v>
      </c>
      <c r="R582" s="15">
        <f>VLOOKUP(Tabela1[[#This Row],[Material]],'R$_ Ferramentas'!A:B,2,0)</f>
        <v>21718.51</v>
      </c>
      <c r="S582" s="50" t="s">
        <v>50</v>
      </c>
      <c r="T582" s="50" t="s">
        <v>50</v>
      </c>
      <c r="U582" s="2" t="s">
        <v>948</v>
      </c>
      <c r="V582" s="2">
        <v>200492</v>
      </c>
      <c r="W582" s="49">
        <v>44069</v>
      </c>
      <c r="X582" s="40">
        <f>Tabela1[[#Headers],[01/09/2020]]-Tabela1[[#This Row],[Data NF Cliente]]</f>
        <v>6</v>
      </c>
      <c r="Y582" s="12" t="str">
        <f>_xlfn.IFS(X582&lt;=10,"1. 1 a 10 dias",X582&lt;=20,"2. 11 a 20 dias",X582&lt;=30,"3. 21 a 30 dias",X582&lt;=60,"4. 31 a 60 dias",X582&gt;60,"5.&gt; 60 dias")</f>
        <v>1. 1 a 10 dias</v>
      </c>
      <c r="Z582" s="2" t="s">
        <v>53</v>
      </c>
      <c r="AA582" s="2">
        <v>0</v>
      </c>
      <c r="AB582" s="49"/>
    </row>
    <row r="583" spans="1:28" x14ac:dyDescent="0.2">
      <c r="A583" s="42" t="s">
        <v>17</v>
      </c>
      <c r="B583" s="57" t="s">
        <v>82</v>
      </c>
      <c r="C583" s="42" t="s">
        <v>17</v>
      </c>
      <c r="D583" s="34">
        <v>467603</v>
      </c>
      <c r="E583" s="48">
        <v>508100563858</v>
      </c>
      <c r="F583" s="42" t="s">
        <v>1</v>
      </c>
      <c r="G583" s="42" t="s">
        <v>2</v>
      </c>
      <c r="H583" s="40" t="str">
        <f>IF(OR(' Base Geral '!J583="D - RETURN WITHOUT CONSUMPTION",' Base Geral '!J583="CB - CONSUMED BILLABLE")," SOLICITAÇÃO DE COLETA",IF(J583="X - NOT RECEIVED","CONFIRMAR NÃO RECEBIMENTO DO CSE",IF(OR(' Base Geral '!J583="SEM DESTINAÇÃO",' Base Geral '!J583="V - LEFT ON NOTIFICATION")," DESTINAÇÃO/SOLICITAÇÃO DE COLETA",0)))</f>
        <v xml:space="preserve"> SOLICITAÇÃO DE COLETA</v>
      </c>
      <c r="I583" s="49">
        <v>44070</v>
      </c>
      <c r="J583" s="2" t="s">
        <v>13</v>
      </c>
      <c r="K583" s="2" t="s">
        <v>10</v>
      </c>
      <c r="L583" s="2" t="s">
        <v>3</v>
      </c>
      <c r="M583" s="2"/>
      <c r="N583" s="2" t="s">
        <v>4</v>
      </c>
      <c r="O583" s="2" t="s">
        <v>447</v>
      </c>
      <c r="P583" s="2" t="s">
        <v>690</v>
      </c>
      <c r="Q583" s="2">
        <v>4753062</v>
      </c>
      <c r="R583" s="15">
        <f>VLOOKUP(Tabela1[[#This Row],[Material]],'R$_ Ferramentas'!A:B,2,0)</f>
        <v>17488.8</v>
      </c>
      <c r="S583" s="50" t="s">
        <v>50</v>
      </c>
      <c r="T583" s="50" t="s">
        <v>85</v>
      </c>
      <c r="U583" s="2">
        <v>4753062</v>
      </c>
      <c r="V583" s="2">
        <v>200495</v>
      </c>
      <c r="W583" s="49">
        <v>44069</v>
      </c>
      <c r="X583" s="40">
        <f>Tabela1[[#Headers],[01/09/2020]]-Tabela1[[#This Row],[Data NF Cliente]]</f>
        <v>6</v>
      </c>
      <c r="Y583" s="12" t="str">
        <f>_xlfn.IFS(X583&lt;=10,"1. 1 a 10 dias",X583&lt;=20,"2. 11 a 20 dias",X583&lt;=30,"3. 21 a 30 dias",X583&lt;=60,"4. 31 a 60 dias",X583&gt;60,"5.&gt; 60 dias")</f>
        <v>1. 1 a 10 dias</v>
      </c>
      <c r="Z583" s="2" t="s">
        <v>1088</v>
      </c>
      <c r="AA583" s="2">
        <v>0</v>
      </c>
      <c r="AB583" s="49"/>
    </row>
    <row r="584" spans="1:28" x14ac:dyDescent="0.2">
      <c r="A584" s="42" t="s">
        <v>0</v>
      </c>
      <c r="B584" s="57" t="s">
        <v>82</v>
      </c>
      <c r="C584" s="42" t="s">
        <v>0</v>
      </c>
      <c r="D584" s="34">
        <v>467620</v>
      </c>
      <c r="E584" s="48">
        <v>508100570794</v>
      </c>
      <c r="F584" s="42" t="s">
        <v>1</v>
      </c>
      <c r="G584" s="42" t="s">
        <v>2</v>
      </c>
      <c r="H584" s="40" t="str">
        <f>IF(OR(' Base Geral '!J584="D - RETURN WITHOUT CONSUMPTION",' Base Geral '!J584="CB - CONSUMED BILLABLE")," SOLICITAÇÃO DE COLETA",IF(J584="X - NOT RECEIVED","CONFIRMAR NÃO RECEBIMENTO DO CSE",IF(OR(' Base Geral '!J584="SEM DESTINAÇÃO",' Base Geral '!J584="V - LEFT ON NOTIFICATION")," DESTINAÇÃO/SOLICITAÇÃO DE COLETA",0)))</f>
        <v xml:space="preserve"> DESTINAÇÃO/SOLICITAÇÃO DE COLETA</v>
      </c>
      <c r="I584" s="49"/>
      <c r="J584" s="2" t="s">
        <v>56</v>
      </c>
      <c r="K584" s="2" t="s">
        <v>50</v>
      </c>
      <c r="L584" s="2" t="s">
        <v>6</v>
      </c>
      <c r="M584" s="2"/>
      <c r="N584" s="2" t="s">
        <v>4</v>
      </c>
      <c r="O584" s="2" t="s">
        <v>695</v>
      </c>
      <c r="P584" s="2" t="s">
        <v>484</v>
      </c>
      <c r="Q584" s="2">
        <v>3804692</v>
      </c>
      <c r="R584" s="15">
        <f>VLOOKUP(Tabela1[[#This Row],[Material]],'R$_ Ferramentas'!A:B,2,0)</f>
        <v>5478.46</v>
      </c>
      <c r="S584" s="50" t="s">
        <v>50</v>
      </c>
      <c r="T584" s="50" t="s">
        <v>50</v>
      </c>
      <c r="U584" s="2" t="s">
        <v>362</v>
      </c>
      <c r="V584" s="2">
        <v>200512</v>
      </c>
      <c r="W584" s="49">
        <v>44069</v>
      </c>
      <c r="X584" s="40">
        <f>Tabela1[[#Headers],[01/09/2020]]-Tabela1[[#This Row],[Data NF Cliente]]</f>
        <v>6</v>
      </c>
      <c r="Y584" s="12" t="str">
        <f>_xlfn.IFS(X584&lt;=10,"1. 1 a 10 dias",X584&lt;=20,"2. 11 a 20 dias",X584&lt;=30,"3. 21 a 30 dias",X584&lt;=60,"4. 31 a 60 dias",X584&gt;60,"5.&gt; 60 dias")</f>
        <v>1. 1 a 10 dias</v>
      </c>
      <c r="Z584" s="2" t="s">
        <v>53</v>
      </c>
      <c r="AA584" s="2">
        <v>0</v>
      </c>
      <c r="AB584" s="49"/>
    </row>
    <row r="585" spans="1:28" x14ac:dyDescent="0.2">
      <c r="A585" s="42" t="s">
        <v>0</v>
      </c>
      <c r="B585" s="57" t="s">
        <v>82</v>
      </c>
      <c r="C585" s="42" t="s">
        <v>0</v>
      </c>
      <c r="D585" s="34">
        <v>467621</v>
      </c>
      <c r="E585" s="48">
        <v>508100570794</v>
      </c>
      <c r="F585" s="42" t="s">
        <v>1</v>
      </c>
      <c r="G585" s="42" t="s">
        <v>2</v>
      </c>
      <c r="H585" s="40" t="str">
        <f>IF(OR(' Base Geral '!J585="D - RETURN WITHOUT CONSUMPTION",' Base Geral '!J585="CB - CONSUMED BILLABLE")," SOLICITAÇÃO DE COLETA",IF(J585="X - NOT RECEIVED","CONFIRMAR NÃO RECEBIMENTO DO CSE",IF(OR(' Base Geral '!J585="SEM DESTINAÇÃO",' Base Geral '!J585="V - LEFT ON NOTIFICATION")," DESTINAÇÃO/SOLICITAÇÃO DE COLETA",0)))</f>
        <v xml:space="preserve"> DESTINAÇÃO/SOLICITAÇÃO DE COLETA</v>
      </c>
      <c r="I585" s="49"/>
      <c r="J585" s="2" t="s">
        <v>56</v>
      </c>
      <c r="K585" s="2" t="s">
        <v>50</v>
      </c>
      <c r="L585" s="2" t="s">
        <v>6</v>
      </c>
      <c r="M585" s="2"/>
      <c r="N585" s="2" t="s">
        <v>4</v>
      </c>
      <c r="O585" s="2" t="s">
        <v>695</v>
      </c>
      <c r="P585" s="2" t="s">
        <v>484</v>
      </c>
      <c r="Q585" s="2">
        <v>3818254</v>
      </c>
      <c r="R585" s="15">
        <f>VLOOKUP(Tabela1[[#This Row],[Material]],'R$_ Ferramentas'!A:B,2,0)</f>
        <v>3064.16</v>
      </c>
      <c r="S585" s="50" t="s">
        <v>50</v>
      </c>
      <c r="T585" s="50" t="s">
        <v>50</v>
      </c>
      <c r="U585" s="2" t="s">
        <v>856</v>
      </c>
      <c r="V585" s="2">
        <v>200513</v>
      </c>
      <c r="W585" s="49">
        <v>44069</v>
      </c>
      <c r="X585" s="40">
        <f>Tabela1[[#Headers],[01/09/2020]]-Tabela1[[#This Row],[Data NF Cliente]]</f>
        <v>6</v>
      </c>
      <c r="Y585" s="12" t="str">
        <f>_xlfn.IFS(X585&lt;=10,"1. 1 a 10 dias",X585&lt;=20,"2. 11 a 20 dias",X585&lt;=30,"3. 21 a 30 dias",X585&lt;=60,"4. 31 a 60 dias",X585&gt;60,"5.&gt; 60 dias")</f>
        <v>1. 1 a 10 dias</v>
      </c>
      <c r="Z585" s="2" t="s">
        <v>53</v>
      </c>
      <c r="AA585" s="2">
        <v>0</v>
      </c>
      <c r="AB585" s="49"/>
    </row>
    <row r="586" spans="1:28" x14ac:dyDescent="0.2">
      <c r="A586" s="42" t="s">
        <v>0</v>
      </c>
      <c r="B586" s="57" t="s">
        <v>82</v>
      </c>
      <c r="C586" s="42" t="s">
        <v>0</v>
      </c>
      <c r="D586" s="34">
        <v>467622</v>
      </c>
      <c r="E586" s="48">
        <v>508100570794</v>
      </c>
      <c r="F586" s="42" t="s">
        <v>1</v>
      </c>
      <c r="G586" s="42" t="s">
        <v>2</v>
      </c>
      <c r="H586" s="40" t="str">
        <f>IF(OR(' Base Geral '!J586="D - RETURN WITHOUT CONSUMPTION",' Base Geral '!J586="CB - CONSUMED BILLABLE")," SOLICITAÇÃO DE COLETA",IF(J586="X - NOT RECEIVED","CONFIRMAR NÃO RECEBIMENTO DO CSE",IF(OR(' Base Geral '!J586="SEM DESTINAÇÃO",' Base Geral '!J586="V - LEFT ON NOTIFICATION")," DESTINAÇÃO/SOLICITAÇÃO DE COLETA",0)))</f>
        <v xml:space="preserve"> DESTINAÇÃO/SOLICITAÇÃO DE COLETA</v>
      </c>
      <c r="I586" s="49"/>
      <c r="J586" s="2" t="s">
        <v>56</v>
      </c>
      <c r="K586" s="2"/>
      <c r="L586" s="2" t="s">
        <v>3</v>
      </c>
      <c r="M586" s="2"/>
      <c r="N586" s="2" t="s">
        <v>4</v>
      </c>
      <c r="O586" s="2" t="s">
        <v>695</v>
      </c>
      <c r="P586" s="2" t="s">
        <v>484</v>
      </c>
      <c r="Q586" s="2">
        <v>5534776</v>
      </c>
      <c r="R586" s="15">
        <f>VLOOKUP(Tabela1[[#This Row],[Material]],'R$_ Ferramentas'!A:B,2,0)</f>
        <v>157614.34</v>
      </c>
      <c r="S586" s="50" t="s">
        <v>50</v>
      </c>
      <c r="T586" s="50" t="s">
        <v>83</v>
      </c>
      <c r="U586" s="2">
        <v>5534776</v>
      </c>
      <c r="V586" s="2">
        <v>200513</v>
      </c>
      <c r="W586" s="49">
        <v>44069</v>
      </c>
      <c r="X586" s="40">
        <f>Tabela1[[#Headers],[01/09/2020]]-Tabela1[[#This Row],[Data NF Cliente]]</f>
        <v>6</v>
      </c>
      <c r="Y586" s="12" t="str">
        <f>_xlfn.IFS(X586&lt;=10,"1. 1 a 10 dias",X586&lt;=20,"2. 11 a 20 dias",X586&lt;=30,"3. 21 a 30 dias",X586&lt;=60,"4. 31 a 60 dias",X586&gt;60,"5.&gt; 60 dias")</f>
        <v>1. 1 a 10 dias</v>
      </c>
      <c r="Z586" s="2" t="s">
        <v>1089</v>
      </c>
      <c r="AA586" s="2">
        <v>0</v>
      </c>
      <c r="AB586" s="49"/>
    </row>
    <row r="587" spans="1:28" x14ac:dyDescent="0.2">
      <c r="A587" s="42" t="s">
        <v>0</v>
      </c>
      <c r="B587" s="57" t="s">
        <v>82</v>
      </c>
      <c r="C587" s="42" t="s">
        <v>0</v>
      </c>
      <c r="D587" s="34">
        <v>467623</v>
      </c>
      <c r="E587" s="48">
        <v>508100570794</v>
      </c>
      <c r="F587" s="42" t="s">
        <v>1</v>
      </c>
      <c r="G587" s="42" t="s">
        <v>2</v>
      </c>
      <c r="H587" s="40" t="str">
        <f>IF(OR(' Base Geral '!J587="D - RETURN WITHOUT CONSUMPTION",' Base Geral '!J587="CB - CONSUMED BILLABLE")," SOLICITAÇÃO DE COLETA",IF(J587="X - NOT RECEIVED","CONFIRMAR NÃO RECEBIMENTO DO CSE",IF(OR(' Base Geral '!J587="SEM DESTINAÇÃO",' Base Geral '!J587="V - LEFT ON NOTIFICATION")," DESTINAÇÃO/SOLICITAÇÃO DE COLETA",0)))</f>
        <v xml:space="preserve"> DESTINAÇÃO/SOLICITAÇÃO DE COLETA</v>
      </c>
      <c r="I587" s="49"/>
      <c r="J587" s="2" t="s">
        <v>56</v>
      </c>
      <c r="K587" s="2"/>
      <c r="L587" s="2" t="s">
        <v>6</v>
      </c>
      <c r="M587" s="2"/>
      <c r="N587" s="2" t="s">
        <v>4</v>
      </c>
      <c r="O587" s="2" t="s">
        <v>695</v>
      </c>
      <c r="P587" s="2" t="s">
        <v>484</v>
      </c>
      <c r="Q587" s="2">
        <v>10415047</v>
      </c>
      <c r="R587" s="15">
        <f>VLOOKUP(Tabela1[[#This Row],[Material]],'R$_ Ferramentas'!A:B,2,0)</f>
        <v>4625.43</v>
      </c>
      <c r="S587" s="50" t="s">
        <v>50</v>
      </c>
      <c r="T587" s="50" t="s">
        <v>50</v>
      </c>
      <c r="U587" s="2" t="s">
        <v>951</v>
      </c>
      <c r="V587" s="2">
        <v>200513</v>
      </c>
      <c r="W587" s="49">
        <v>44069</v>
      </c>
      <c r="X587" s="40">
        <f>Tabela1[[#Headers],[01/09/2020]]-Tabela1[[#This Row],[Data NF Cliente]]</f>
        <v>6</v>
      </c>
      <c r="Y587" s="12" t="str">
        <f>_xlfn.IFS(X587&lt;=10,"1. 1 a 10 dias",X587&lt;=20,"2. 11 a 20 dias",X587&lt;=30,"3. 21 a 30 dias",X587&lt;=60,"4. 31 a 60 dias",X587&gt;60,"5.&gt; 60 dias")</f>
        <v>1. 1 a 10 dias</v>
      </c>
      <c r="Z587" s="2" t="s">
        <v>53</v>
      </c>
      <c r="AA587" s="2">
        <v>0</v>
      </c>
      <c r="AB587" s="49"/>
    </row>
    <row r="588" spans="1:28" x14ac:dyDescent="0.2">
      <c r="A588" s="42" t="s">
        <v>0</v>
      </c>
      <c r="B588" s="57" t="s">
        <v>82</v>
      </c>
      <c r="C588" s="42" t="s">
        <v>0</v>
      </c>
      <c r="D588" s="34">
        <v>467624</v>
      </c>
      <c r="E588" s="48">
        <v>508100570794</v>
      </c>
      <c r="F588" s="42" t="s">
        <v>1</v>
      </c>
      <c r="G588" s="42" t="s">
        <v>2</v>
      </c>
      <c r="H588" s="40" t="str">
        <f>IF(OR(' Base Geral '!J588="D - RETURN WITHOUT CONSUMPTION",' Base Geral '!J588="CB - CONSUMED BILLABLE")," SOLICITAÇÃO DE COLETA",IF(J588="X - NOT RECEIVED","CONFIRMAR NÃO RECEBIMENTO DO CSE",IF(OR(' Base Geral '!J588="SEM DESTINAÇÃO",' Base Geral '!J588="V - LEFT ON NOTIFICATION")," DESTINAÇÃO/SOLICITAÇÃO DE COLETA",0)))</f>
        <v xml:space="preserve"> DESTINAÇÃO/SOLICITAÇÃO DE COLETA</v>
      </c>
      <c r="I588" s="49"/>
      <c r="J588" s="2" t="s">
        <v>56</v>
      </c>
      <c r="K588" s="2"/>
      <c r="L588" s="2" t="s">
        <v>6</v>
      </c>
      <c r="M588" s="2"/>
      <c r="N588" s="2" t="s">
        <v>4</v>
      </c>
      <c r="O588" s="2" t="s">
        <v>695</v>
      </c>
      <c r="P588" s="2" t="s">
        <v>484</v>
      </c>
      <c r="Q588" s="2">
        <v>10415048</v>
      </c>
      <c r="R588" s="15">
        <f>VLOOKUP(Tabela1[[#This Row],[Material]],'R$_ Ferramentas'!A:B,2,0)</f>
        <v>1695.66</v>
      </c>
      <c r="S588" s="50" t="s">
        <v>50</v>
      </c>
      <c r="T588" s="50" t="s">
        <v>50</v>
      </c>
      <c r="U588" s="2" t="s">
        <v>574</v>
      </c>
      <c r="V588" s="2">
        <v>200513</v>
      </c>
      <c r="W588" s="49">
        <v>44069</v>
      </c>
      <c r="X588" s="40">
        <f>Tabela1[[#Headers],[01/09/2020]]-Tabela1[[#This Row],[Data NF Cliente]]</f>
        <v>6</v>
      </c>
      <c r="Y588" s="12" t="str">
        <f>_xlfn.IFS(X588&lt;=10,"1. 1 a 10 dias",X588&lt;=20,"2. 11 a 20 dias",X588&lt;=30,"3. 21 a 30 dias",X588&lt;=60,"4. 31 a 60 dias",X588&gt;60,"5.&gt; 60 dias")</f>
        <v>1. 1 a 10 dias</v>
      </c>
      <c r="Z588" s="2" t="s">
        <v>53</v>
      </c>
      <c r="AA588" s="2">
        <v>0</v>
      </c>
      <c r="AB588" s="49"/>
    </row>
    <row r="589" spans="1:28" x14ac:dyDescent="0.2">
      <c r="A589" s="42" t="s">
        <v>14</v>
      </c>
      <c r="B589" s="57" t="s">
        <v>81</v>
      </c>
      <c r="C589" s="42" t="s">
        <v>14</v>
      </c>
      <c r="D589" s="34">
        <v>450398</v>
      </c>
      <c r="E589" s="48">
        <v>508200133239</v>
      </c>
      <c r="F589" s="42" t="s">
        <v>1</v>
      </c>
      <c r="G589" s="42" t="s">
        <v>2</v>
      </c>
      <c r="H589" s="40" t="str">
        <f>IF(OR(' Base Geral '!J589="D - RETURN WITHOUT CONSUMPTION",' Base Geral '!J589="CB - CONSUMED BILLABLE")," SOLICITAÇÃO DE COLETA",IF(J589="X - NOT RECEIVED","CONFIRMAR NÃO RECEBIMENTO DO CSE",IF(OR(' Base Geral '!J589="SEM DESTINAÇÃO",' Base Geral '!J589="V - LEFT ON NOTIFICATION")," DESTINAÇÃO/SOLICITAÇÃO DE COLETA",0)))</f>
        <v xml:space="preserve"> DESTINAÇÃO/SOLICITAÇÃO DE COLETA</v>
      </c>
      <c r="I589" s="49"/>
      <c r="J589" s="2" t="s">
        <v>56</v>
      </c>
      <c r="K589" s="2"/>
      <c r="L589" s="2" t="s">
        <v>6</v>
      </c>
      <c r="M589" s="2"/>
      <c r="N589" s="2"/>
      <c r="O589" s="2" t="s">
        <v>478</v>
      </c>
      <c r="P589" s="2" t="s">
        <v>639</v>
      </c>
      <c r="Q589" s="2">
        <v>11349510</v>
      </c>
      <c r="R589" s="15">
        <f>VLOOKUP(Tabela1[[#This Row],[Material]],'R$_ Ferramentas'!A:B,2,0)</f>
        <v>718.91</v>
      </c>
      <c r="S589" s="50" t="s">
        <v>50</v>
      </c>
      <c r="T589" s="50" t="s">
        <v>50</v>
      </c>
      <c r="U589" s="2" t="s">
        <v>745</v>
      </c>
      <c r="V589" s="2">
        <v>200705</v>
      </c>
      <c r="W589" s="49">
        <v>44070</v>
      </c>
      <c r="X589" s="40">
        <f>Tabela1[[#Headers],[01/09/2020]]-Tabela1[[#This Row],[Data NF Cliente]]</f>
        <v>5</v>
      </c>
      <c r="Y589" s="12" t="str">
        <f>_xlfn.IFS(X589&lt;=10,"1. 1 a 10 dias",X589&lt;=20,"2. 11 a 20 dias",X589&lt;=30,"3. 21 a 30 dias",X589&lt;=60,"4. 31 a 60 dias",X589&gt;60,"5.&gt; 60 dias")</f>
        <v>1. 1 a 10 dias</v>
      </c>
      <c r="Z589" s="2" t="s">
        <v>53</v>
      </c>
      <c r="AA589" s="2">
        <v>0</v>
      </c>
      <c r="AB589" s="49"/>
    </row>
    <row r="590" spans="1:28" x14ac:dyDescent="0.2">
      <c r="A590" s="42" t="s">
        <v>14</v>
      </c>
      <c r="B590" s="57" t="s">
        <v>81</v>
      </c>
      <c r="C590" s="42" t="s">
        <v>14</v>
      </c>
      <c r="D590" s="34">
        <v>450399</v>
      </c>
      <c r="E590" s="48">
        <v>508200133239</v>
      </c>
      <c r="F590" s="42" t="s">
        <v>1</v>
      </c>
      <c r="G590" s="42" t="s">
        <v>2</v>
      </c>
      <c r="H590" s="40" t="str">
        <f>IF(OR(' Base Geral '!J590="D - RETURN WITHOUT CONSUMPTION",' Base Geral '!J590="CB - CONSUMED BILLABLE")," SOLICITAÇÃO DE COLETA",IF(J590="X - NOT RECEIVED","CONFIRMAR NÃO RECEBIMENTO DO CSE",IF(OR(' Base Geral '!J590="SEM DESTINAÇÃO",' Base Geral '!J590="V - LEFT ON NOTIFICATION")," DESTINAÇÃO/SOLICITAÇÃO DE COLETA",0)))</f>
        <v xml:space="preserve"> DESTINAÇÃO/SOLICITAÇÃO DE COLETA</v>
      </c>
      <c r="I590" s="49"/>
      <c r="J590" s="2" t="s">
        <v>56</v>
      </c>
      <c r="K590" s="2" t="s">
        <v>50</v>
      </c>
      <c r="L590" s="2" t="s">
        <v>6</v>
      </c>
      <c r="M590" s="2"/>
      <c r="N590" s="2" t="s">
        <v>4</v>
      </c>
      <c r="O590" s="2" t="s">
        <v>478</v>
      </c>
      <c r="P590" s="2" t="s">
        <v>639</v>
      </c>
      <c r="Q590" s="2">
        <v>10450735</v>
      </c>
      <c r="R590" s="15">
        <f>VLOOKUP(Tabela1[[#This Row],[Material]],'R$_ Ferramentas'!A:B,2,0)</f>
        <v>5.64</v>
      </c>
      <c r="S590" s="50" t="s">
        <v>50</v>
      </c>
      <c r="T590" s="50" t="s">
        <v>50</v>
      </c>
      <c r="U590" s="2" t="s">
        <v>746</v>
      </c>
      <c r="V590" s="2">
        <v>200705</v>
      </c>
      <c r="W590" s="49">
        <v>44070</v>
      </c>
      <c r="X590" s="40">
        <f>Tabela1[[#Headers],[01/09/2020]]-Tabela1[[#This Row],[Data NF Cliente]]</f>
        <v>5</v>
      </c>
      <c r="Y590" s="12" t="str">
        <f>_xlfn.IFS(X590&lt;=10,"1. 1 a 10 dias",X590&lt;=20,"2. 11 a 20 dias",X590&lt;=30,"3. 21 a 30 dias",X590&lt;=60,"4. 31 a 60 dias",X590&gt;60,"5.&gt; 60 dias")</f>
        <v>1. 1 a 10 dias</v>
      </c>
      <c r="Z590" s="2" t="s">
        <v>53</v>
      </c>
      <c r="AA590" s="2">
        <v>0</v>
      </c>
      <c r="AB590" s="49"/>
    </row>
    <row r="591" spans="1:28" x14ac:dyDescent="0.2">
      <c r="A591" s="42" t="s">
        <v>0</v>
      </c>
      <c r="B591" s="57" t="s">
        <v>82</v>
      </c>
      <c r="C591" s="42" t="s">
        <v>0</v>
      </c>
      <c r="D591" s="34">
        <v>450847</v>
      </c>
      <c r="E591" s="48">
        <v>508100550249</v>
      </c>
      <c r="F591" s="42" t="s">
        <v>1</v>
      </c>
      <c r="G591" s="42" t="s">
        <v>2</v>
      </c>
      <c r="H591" s="40" t="str">
        <f>IF(OR(' Base Geral '!J591="D - RETURN WITHOUT CONSUMPTION",' Base Geral '!J591="CB - CONSUMED BILLABLE")," SOLICITAÇÃO DE COLETA",IF(J591="X - NOT RECEIVED","CONFIRMAR NÃO RECEBIMENTO DO CSE",IF(OR(' Base Geral '!J591="SEM DESTINAÇÃO",' Base Geral '!J591="V - LEFT ON NOTIFICATION")," DESTINAÇÃO/SOLICITAÇÃO DE COLETA",0)))</f>
        <v xml:space="preserve"> DESTINAÇÃO/SOLICITAÇÃO DE COLETA</v>
      </c>
      <c r="I591" s="49"/>
      <c r="J591" s="2" t="s">
        <v>56</v>
      </c>
      <c r="K591" s="2" t="s">
        <v>10</v>
      </c>
      <c r="L591" s="2" t="s">
        <v>3</v>
      </c>
      <c r="M591" s="2"/>
      <c r="N591" s="2" t="s">
        <v>4</v>
      </c>
      <c r="O591" s="2" t="s">
        <v>319</v>
      </c>
      <c r="P591" s="2" t="s">
        <v>640</v>
      </c>
      <c r="Q591" s="2">
        <v>7582518</v>
      </c>
      <c r="R591" s="15">
        <f>VLOOKUP(Tabela1[[#This Row],[Material]],'R$_ Ferramentas'!A:B,2,0)</f>
        <v>23416.22</v>
      </c>
      <c r="S591" s="50" t="s">
        <v>50</v>
      </c>
      <c r="T591" s="50" t="s">
        <v>85</v>
      </c>
      <c r="U591" s="2" t="s">
        <v>747</v>
      </c>
      <c r="V591" s="2">
        <v>200698</v>
      </c>
      <c r="W591" s="49">
        <v>44070</v>
      </c>
      <c r="X591" s="40">
        <f>Tabela1[[#Headers],[01/09/2020]]-Tabela1[[#This Row],[Data NF Cliente]]</f>
        <v>5</v>
      </c>
      <c r="Y591" s="12" t="str">
        <f>_xlfn.IFS(X591&lt;=10,"1. 1 a 10 dias",X591&lt;=20,"2. 11 a 20 dias",X591&lt;=30,"3. 21 a 30 dias",X591&lt;=60,"4. 31 a 60 dias",X591&gt;60,"5.&gt; 60 dias")</f>
        <v>1. 1 a 10 dias</v>
      </c>
      <c r="Z591" s="2" t="s">
        <v>1045</v>
      </c>
      <c r="AA591" s="2">
        <v>0</v>
      </c>
      <c r="AB591" s="49"/>
    </row>
    <row r="592" spans="1:28" x14ac:dyDescent="0.2">
      <c r="A592" s="58" t="s">
        <v>123</v>
      </c>
      <c r="B592" s="57" t="s">
        <v>81</v>
      </c>
      <c r="C592" s="42" t="s">
        <v>14</v>
      </c>
      <c r="D592" s="34">
        <v>461121</v>
      </c>
      <c r="E592" s="48">
        <v>508200136676</v>
      </c>
      <c r="F592" s="42" t="s">
        <v>1</v>
      </c>
      <c r="G592" s="42" t="s">
        <v>2</v>
      </c>
      <c r="H592" s="40" t="str">
        <f>IF(OR(' Base Geral '!J592="D - RETURN WITHOUT CONSUMPTION",' Base Geral '!J592="CB - CONSUMED BILLABLE")," SOLICITAÇÃO DE COLETA",IF(J592="X - NOT RECEIVED","CONFIRMAR NÃO RECEBIMENTO DO CSE",IF(OR(' Base Geral '!J592="SEM DESTINAÇÃO",' Base Geral '!J592="V - LEFT ON NOTIFICATION")," DESTINAÇÃO/SOLICITAÇÃO DE COLETA",0)))</f>
        <v xml:space="preserve"> DESTINAÇÃO/SOLICITAÇÃO DE COLETA</v>
      </c>
      <c r="I592" s="49"/>
      <c r="J592" s="2" t="s">
        <v>56</v>
      </c>
      <c r="K592" s="2" t="s">
        <v>50</v>
      </c>
      <c r="L592" s="2" t="s">
        <v>6</v>
      </c>
      <c r="M592" s="2"/>
      <c r="N592" s="2" t="s">
        <v>4</v>
      </c>
      <c r="O592" s="2" t="s">
        <v>25</v>
      </c>
      <c r="P592" s="2" t="s">
        <v>168</v>
      </c>
      <c r="Q592" s="2">
        <v>11171121</v>
      </c>
      <c r="R592" s="15">
        <f>VLOOKUP(Tabela1[[#This Row],[Material]],'R$_ Ferramentas'!A:B,2,0)</f>
        <v>2977.6</v>
      </c>
      <c r="S592" s="50" t="s">
        <v>50</v>
      </c>
      <c r="T592" s="50" t="s">
        <v>50</v>
      </c>
      <c r="U592" s="2">
        <v>11171121</v>
      </c>
      <c r="V592" s="2">
        <v>200683</v>
      </c>
      <c r="W592" s="49">
        <v>44070</v>
      </c>
      <c r="X592" s="40">
        <f>Tabela1[[#Headers],[01/09/2020]]-Tabela1[[#This Row],[Data NF Cliente]]</f>
        <v>5</v>
      </c>
      <c r="Y592" s="12" t="str">
        <f>_xlfn.IFS(X592&lt;=10,"1. 1 a 10 dias",X592&lt;=20,"2. 11 a 20 dias",X592&lt;=30,"3. 21 a 30 dias",X592&lt;=60,"4. 31 a 60 dias",X592&gt;60,"5.&gt; 60 dias")</f>
        <v>1. 1 a 10 dias</v>
      </c>
      <c r="Z592" s="2" t="s">
        <v>53</v>
      </c>
      <c r="AA592" s="2">
        <v>0</v>
      </c>
      <c r="AB592" s="49"/>
    </row>
    <row r="593" spans="1:28" x14ac:dyDescent="0.2">
      <c r="A593" s="42" t="s">
        <v>14</v>
      </c>
      <c r="B593" s="57" t="s">
        <v>81</v>
      </c>
      <c r="C593" s="42" t="s">
        <v>14</v>
      </c>
      <c r="D593" s="34">
        <v>461137</v>
      </c>
      <c r="E593" s="48">
        <v>508200138400</v>
      </c>
      <c r="F593" s="42" t="s">
        <v>1</v>
      </c>
      <c r="G593" s="42" t="s">
        <v>2</v>
      </c>
      <c r="H593" s="40" t="str">
        <f>IF(OR(' Base Geral '!J593="D - RETURN WITHOUT CONSUMPTION",' Base Geral '!J593="CB - CONSUMED BILLABLE")," SOLICITAÇÃO DE COLETA",IF(J593="X - NOT RECEIVED","CONFIRMAR NÃO RECEBIMENTO DO CSE",IF(OR(' Base Geral '!J593="SEM DESTINAÇÃO",' Base Geral '!J593="V - LEFT ON NOTIFICATION")," DESTINAÇÃO/SOLICITAÇÃO DE COLETA",0)))</f>
        <v xml:space="preserve"> DESTINAÇÃO/SOLICITAÇÃO DE COLETA</v>
      </c>
      <c r="I593" s="49"/>
      <c r="J593" s="2" t="s">
        <v>56</v>
      </c>
      <c r="K593" s="2" t="s">
        <v>50</v>
      </c>
      <c r="L593" s="2" t="s">
        <v>6</v>
      </c>
      <c r="M593" s="2"/>
      <c r="N593" s="2" t="s">
        <v>4</v>
      </c>
      <c r="O593" s="2" t="s">
        <v>57</v>
      </c>
      <c r="P593" s="2" t="s">
        <v>277</v>
      </c>
      <c r="Q593" s="2">
        <v>11170950</v>
      </c>
      <c r="R593" s="15">
        <f>VLOOKUP(Tabela1[[#This Row],[Material]],'R$_ Ferramentas'!A:B,2,0)</f>
        <v>54.29</v>
      </c>
      <c r="S593" s="50" t="s">
        <v>50</v>
      </c>
      <c r="T593" s="50" t="s">
        <v>50</v>
      </c>
      <c r="U593" s="2" t="s">
        <v>777</v>
      </c>
      <c r="V593" s="2">
        <v>200657</v>
      </c>
      <c r="W593" s="49">
        <v>44070</v>
      </c>
      <c r="X593" s="40">
        <f>Tabela1[[#Headers],[01/09/2020]]-Tabela1[[#This Row],[Data NF Cliente]]</f>
        <v>5</v>
      </c>
      <c r="Y593" s="12" t="str">
        <f>_xlfn.IFS(X593&lt;=10,"1. 1 a 10 dias",X593&lt;=20,"2. 11 a 20 dias",X593&lt;=30,"3. 21 a 30 dias",X593&lt;=60,"4. 31 a 60 dias",X593&gt;60,"5.&gt; 60 dias")</f>
        <v>1. 1 a 10 dias</v>
      </c>
      <c r="Z593" s="2" t="s">
        <v>53</v>
      </c>
      <c r="AA593" s="2">
        <v>0</v>
      </c>
      <c r="AB593" s="49"/>
    </row>
    <row r="594" spans="1:28" x14ac:dyDescent="0.2">
      <c r="A594" s="42" t="s">
        <v>14</v>
      </c>
      <c r="B594" s="57" t="s">
        <v>81</v>
      </c>
      <c r="C594" s="42" t="s">
        <v>14</v>
      </c>
      <c r="D594" s="34">
        <v>461139</v>
      </c>
      <c r="E594" s="48">
        <v>508200138401</v>
      </c>
      <c r="F594" s="42" t="s">
        <v>1</v>
      </c>
      <c r="G594" s="42" t="s">
        <v>2</v>
      </c>
      <c r="H594" s="40" t="str">
        <f>IF(OR(' Base Geral '!J594="D - RETURN WITHOUT CONSUMPTION",' Base Geral '!J594="CB - CONSUMED BILLABLE")," SOLICITAÇÃO DE COLETA",IF(J594="X - NOT RECEIVED","CONFIRMAR NÃO RECEBIMENTO DO CSE",IF(OR(' Base Geral '!J594="SEM DESTINAÇÃO",' Base Geral '!J594="V - LEFT ON NOTIFICATION")," DESTINAÇÃO/SOLICITAÇÃO DE COLETA",0)))</f>
        <v xml:space="preserve"> DESTINAÇÃO/SOLICITAÇÃO DE COLETA</v>
      </c>
      <c r="I594" s="49"/>
      <c r="J594" s="2" t="s">
        <v>56</v>
      </c>
      <c r="K594" s="2" t="s">
        <v>50</v>
      </c>
      <c r="L594" s="2" t="s">
        <v>6</v>
      </c>
      <c r="M594" s="2"/>
      <c r="N594" s="2" t="s">
        <v>4</v>
      </c>
      <c r="O594" s="2" t="s">
        <v>57</v>
      </c>
      <c r="P594" s="2" t="s">
        <v>277</v>
      </c>
      <c r="Q594" s="2">
        <v>11170950</v>
      </c>
      <c r="R594" s="15">
        <f>VLOOKUP(Tabela1[[#This Row],[Material]],'R$_ Ferramentas'!A:B,2,0)</f>
        <v>54.29</v>
      </c>
      <c r="S594" s="50" t="s">
        <v>50</v>
      </c>
      <c r="T594" s="50" t="s">
        <v>50</v>
      </c>
      <c r="U594" s="2" t="s">
        <v>777</v>
      </c>
      <c r="V594" s="2">
        <v>200661</v>
      </c>
      <c r="W594" s="49">
        <v>44070</v>
      </c>
      <c r="X594" s="40">
        <f>Tabela1[[#Headers],[01/09/2020]]-Tabela1[[#This Row],[Data NF Cliente]]</f>
        <v>5</v>
      </c>
      <c r="Y594" s="12" t="str">
        <f>_xlfn.IFS(X594&lt;=10,"1. 1 a 10 dias",X594&lt;=20,"2. 11 a 20 dias",X594&lt;=30,"3. 21 a 30 dias",X594&lt;=60,"4. 31 a 60 dias",X594&gt;60,"5.&gt; 60 dias")</f>
        <v>1. 1 a 10 dias</v>
      </c>
      <c r="Z594" s="2" t="s">
        <v>53</v>
      </c>
      <c r="AA594" s="2">
        <v>0</v>
      </c>
      <c r="AB594" s="49"/>
    </row>
    <row r="595" spans="1:28" x14ac:dyDescent="0.2">
      <c r="A595" s="58" t="s">
        <v>123</v>
      </c>
      <c r="B595" s="57" t="s">
        <v>81</v>
      </c>
      <c r="C595" s="42" t="s">
        <v>14</v>
      </c>
      <c r="D595" s="34">
        <v>461513</v>
      </c>
      <c r="E595" s="48">
        <v>508200133295</v>
      </c>
      <c r="F595" s="42" t="s">
        <v>1</v>
      </c>
      <c r="G595" s="42" t="s">
        <v>2</v>
      </c>
      <c r="H595" s="40" t="str">
        <f>IF(OR(' Base Geral '!J595="D - RETURN WITHOUT CONSUMPTION",' Base Geral '!J595="CB - CONSUMED BILLABLE")," SOLICITAÇÃO DE COLETA",IF(J595="X - NOT RECEIVED","CONFIRMAR NÃO RECEBIMENTO DO CSE",IF(OR(' Base Geral '!J595="SEM DESTINAÇÃO",' Base Geral '!J595="V - LEFT ON NOTIFICATION")," DESTINAÇÃO/SOLICITAÇÃO DE COLETA",0)))</f>
        <v xml:space="preserve"> DESTINAÇÃO/SOLICITAÇÃO DE COLETA</v>
      </c>
      <c r="I595" s="49"/>
      <c r="J595" s="2" t="s">
        <v>56</v>
      </c>
      <c r="K595" s="2"/>
      <c r="L595" s="2" t="s">
        <v>6</v>
      </c>
      <c r="M595" s="2"/>
      <c r="N595" s="2"/>
      <c r="O595" s="2" t="s">
        <v>87</v>
      </c>
      <c r="P595" s="2" t="s">
        <v>227</v>
      </c>
      <c r="Q595" s="2">
        <v>11349510</v>
      </c>
      <c r="R595" s="15">
        <f>VLOOKUP(Tabela1[[#This Row],[Material]],'R$_ Ferramentas'!A:B,2,0)</f>
        <v>718.91</v>
      </c>
      <c r="S595" s="50" t="s">
        <v>50</v>
      </c>
      <c r="T595" s="50" t="s">
        <v>50</v>
      </c>
      <c r="U595" s="2" t="s">
        <v>745</v>
      </c>
      <c r="V595" s="2">
        <v>200703</v>
      </c>
      <c r="W595" s="49">
        <v>44070</v>
      </c>
      <c r="X595" s="40">
        <f>Tabela1[[#Headers],[01/09/2020]]-Tabela1[[#This Row],[Data NF Cliente]]</f>
        <v>5</v>
      </c>
      <c r="Y595" s="12" t="str">
        <f>_xlfn.IFS(X595&lt;=10,"1. 1 a 10 dias",X595&lt;=20,"2. 11 a 20 dias",X595&lt;=30,"3. 21 a 30 dias",X595&lt;=60,"4. 31 a 60 dias",X595&gt;60,"5.&gt; 60 dias")</f>
        <v>1. 1 a 10 dias</v>
      </c>
      <c r="Z595" s="2" t="s">
        <v>53</v>
      </c>
      <c r="AA595" s="2">
        <v>0</v>
      </c>
      <c r="AB595" s="49"/>
    </row>
    <row r="596" spans="1:28" x14ac:dyDescent="0.2">
      <c r="A596" s="58" t="s">
        <v>123</v>
      </c>
      <c r="B596" s="57" t="s">
        <v>81</v>
      </c>
      <c r="C596" s="42" t="s">
        <v>14</v>
      </c>
      <c r="D596" s="34">
        <v>461514</v>
      </c>
      <c r="E596" s="48">
        <v>508200133295</v>
      </c>
      <c r="F596" s="42" t="s">
        <v>1</v>
      </c>
      <c r="G596" s="42" t="s">
        <v>2</v>
      </c>
      <c r="H596" s="40" t="str">
        <f>IF(OR(' Base Geral '!J596="D - RETURN WITHOUT CONSUMPTION",' Base Geral '!J596="CB - CONSUMED BILLABLE")," SOLICITAÇÃO DE COLETA",IF(J596="X - NOT RECEIVED","CONFIRMAR NÃO RECEBIMENTO DO CSE",IF(OR(' Base Geral '!J596="SEM DESTINAÇÃO",' Base Geral '!J596="V - LEFT ON NOTIFICATION")," DESTINAÇÃO/SOLICITAÇÃO DE COLETA",0)))</f>
        <v xml:space="preserve"> DESTINAÇÃO/SOLICITAÇÃO DE COLETA</v>
      </c>
      <c r="I596" s="49"/>
      <c r="J596" s="2" t="s">
        <v>56</v>
      </c>
      <c r="K596" s="2" t="s">
        <v>50</v>
      </c>
      <c r="L596" s="2" t="s">
        <v>6</v>
      </c>
      <c r="M596" s="2"/>
      <c r="N596" s="2" t="s">
        <v>4</v>
      </c>
      <c r="O596" s="2" t="s">
        <v>87</v>
      </c>
      <c r="P596" s="2" t="s">
        <v>227</v>
      </c>
      <c r="Q596" s="2">
        <v>10450735</v>
      </c>
      <c r="R596" s="15">
        <f>VLOOKUP(Tabela1[[#This Row],[Material]],'R$_ Ferramentas'!A:B,2,0)</f>
        <v>5.64</v>
      </c>
      <c r="S596" s="50" t="s">
        <v>50</v>
      </c>
      <c r="T596" s="50" t="s">
        <v>50</v>
      </c>
      <c r="U596" s="2" t="s">
        <v>746</v>
      </c>
      <c r="V596" s="2">
        <v>200703</v>
      </c>
      <c r="W596" s="49">
        <v>44070</v>
      </c>
      <c r="X596" s="40">
        <f>Tabela1[[#Headers],[01/09/2020]]-Tabela1[[#This Row],[Data NF Cliente]]</f>
        <v>5</v>
      </c>
      <c r="Y596" s="12" t="str">
        <f>_xlfn.IFS(X596&lt;=10,"1. 1 a 10 dias",X596&lt;=20,"2. 11 a 20 dias",X596&lt;=30,"3. 21 a 30 dias",X596&lt;=60,"4. 31 a 60 dias",X596&gt;60,"5.&gt; 60 dias")</f>
        <v>1. 1 a 10 dias</v>
      </c>
      <c r="Z596" s="2" t="s">
        <v>53</v>
      </c>
      <c r="AA596" s="2">
        <v>0</v>
      </c>
      <c r="AB596" s="49"/>
    </row>
    <row r="597" spans="1:28" x14ac:dyDescent="0.2">
      <c r="A597" s="58" t="s">
        <v>123</v>
      </c>
      <c r="B597" s="57" t="s">
        <v>81</v>
      </c>
      <c r="C597" s="42" t="s">
        <v>14</v>
      </c>
      <c r="D597" s="34">
        <v>461553</v>
      </c>
      <c r="E597" s="48">
        <v>508200132255</v>
      </c>
      <c r="F597" s="42" t="s">
        <v>1</v>
      </c>
      <c r="G597" s="42" t="s">
        <v>2</v>
      </c>
      <c r="H597" s="40" t="str">
        <f>IF(OR(' Base Geral '!J597="D - RETURN WITHOUT CONSUMPTION",' Base Geral '!J597="CB - CONSUMED BILLABLE")," SOLICITAÇÃO DE COLETA",IF(J597="X - NOT RECEIVED","CONFIRMAR NÃO RECEBIMENTO DO CSE",IF(OR(' Base Geral '!J597="SEM DESTINAÇÃO",' Base Geral '!J597="V - LEFT ON NOTIFICATION")," DESTINAÇÃO/SOLICITAÇÃO DE COLETA",0)))</f>
        <v xml:space="preserve"> DESTINAÇÃO/SOLICITAÇÃO DE COLETA</v>
      </c>
      <c r="I597" s="49"/>
      <c r="J597" s="2" t="s">
        <v>56</v>
      </c>
      <c r="K597" s="2"/>
      <c r="L597" s="2" t="s">
        <v>6</v>
      </c>
      <c r="M597" s="2"/>
      <c r="N597" s="2"/>
      <c r="O597" s="2" t="s">
        <v>57</v>
      </c>
      <c r="P597" s="2" t="s">
        <v>137</v>
      </c>
      <c r="Q597" s="2">
        <v>11349510</v>
      </c>
      <c r="R597" s="15">
        <f>VLOOKUP(Tabela1[[#This Row],[Material]],'R$_ Ferramentas'!A:B,2,0)</f>
        <v>718.91</v>
      </c>
      <c r="S597" s="50" t="s">
        <v>50</v>
      </c>
      <c r="T597" s="50" t="s">
        <v>50</v>
      </c>
      <c r="U597" s="2" t="s">
        <v>745</v>
      </c>
      <c r="V597" s="2">
        <v>200696</v>
      </c>
      <c r="W597" s="49">
        <v>44070</v>
      </c>
      <c r="X597" s="40">
        <f>Tabela1[[#Headers],[01/09/2020]]-Tabela1[[#This Row],[Data NF Cliente]]</f>
        <v>5</v>
      </c>
      <c r="Y597" s="12" t="str">
        <f>_xlfn.IFS(X597&lt;=10,"1. 1 a 10 dias",X597&lt;=20,"2. 11 a 20 dias",X597&lt;=30,"3. 21 a 30 dias",X597&lt;=60,"4. 31 a 60 dias",X597&gt;60,"5.&gt; 60 dias")</f>
        <v>1. 1 a 10 dias</v>
      </c>
      <c r="Z597" s="2" t="s">
        <v>53</v>
      </c>
      <c r="AA597" s="2">
        <v>0</v>
      </c>
      <c r="AB597" s="49"/>
    </row>
    <row r="598" spans="1:28" x14ac:dyDescent="0.2">
      <c r="A598" s="58" t="s">
        <v>123</v>
      </c>
      <c r="B598" s="57" t="s">
        <v>81</v>
      </c>
      <c r="C598" s="42" t="s">
        <v>14</v>
      </c>
      <c r="D598" s="34">
        <v>461554</v>
      </c>
      <c r="E598" s="48">
        <v>508200132255</v>
      </c>
      <c r="F598" s="42" t="s">
        <v>1</v>
      </c>
      <c r="G598" s="42" t="s">
        <v>2</v>
      </c>
      <c r="H598" s="40" t="str">
        <f>IF(OR(' Base Geral '!J598="D - RETURN WITHOUT CONSUMPTION",' Base Geral '!J598="CB - CONSUMED BILLABLE")," SOLICITAÇÃO DE COLETA",IF(J598="X - NOT RECEIVED","CONFIRMAR NÃO RECEBIMENTO DO CSE",IF(OR(' Base Geral '!J598="SEM DESTINAÇÃO",' Base Geral '!J598="V - LEFT ON NOTIFICATION")," DESTINAÇÃO/SOLICITAÇÃO DE COLETA",0)))</f>
        <v xml:space="preserve"> DESTINAÇÃO/SOLICITAÇÃO DE COLETA</v>
      </c>
      <c r="I598" s="49"/>
      <c r="J598" s="2" t="s">
        <v>56</v>
      </c>
      <c r="K598" s="2" t="s">
        <v>50</v>
      </c>
      <c r="L598" s="2" t="s">
        <v>6</v>
      </c>
      <c r="M598" s="2"/>
      <c r="N598" s="2" t="s">
        <v>4</v>
      </c>
      <c r="O598" s="2" t="s">
        <v>57</v>
      </c>
      <c r="P598" s="2" t="s">
        <v>137</v>
      </c>
      <c r="Q598" s="2">
        <v>10450735</v>
      </c>
      <c r="R598" s="15">
        <f>VLOOKUP(Tabela1[[#This Row],[Material]],'R$_ Ferramentas'!A:B,2,0)</f>
        <v>5.64</v>
      </c>
      <c r="S598" s="50" t="s">
        <v>50</v>
      </c>
      <c r="T598" s="50" t="s">
        <v>50</v>
      </c>
      <c r="U598" s="2" t="s">
        <v>746</v>
      </c>
      <c r="V598" s="2">
        <v>200696</v>
      </c>
      <c r="W598" s="49">
        <v>44070</v>
      </c>
      <c r="X598" s="40">
        <f>Tabela1[[#Headers],[01/09/2020]]-Tabela1[[#This Row],[Data NF Cliente]]</f>
        <v>5</v>
      </c>
      <c r="Y598" s="12" t="str">
        <f>_xlfn.IFS(X598&lt;=10,"1. 1 a 10 dias",X598&lt;=20,"2. 11 a 20 dias",X598&lt;=30,"3. 21 a 30 dias",X598&lt;=60,"4. 31 a 60 dias",X598&gt;60,"5.&gt; 60 dias")</f>
        <v>1. 1 a 10 dias</v>
      </c>
      <c r="Z598" s="2" t="s">
        <v>53</v>
      </c>
      <c r="AA598" s="2">
        <v>0</v>
      </c>
      <c r="AB598" s="49"/>
    </row>
    <row r="599" spans="1:28" x14ac:dyDescent="0.2">
      <c r="A599" s="42" t="s">
        <v>14</v>
      </c>
      <c r="B599" s="57" t="s">
        <v>81</v>
      </c>
      <c r="C599" s="42" t="s">
        <v>14</v>
      </c>
      <c r="D599" s="34">
        <v>461585</v>
      </c>
      <c r="E599" s="48">
        <v>508200133304</v>
      </c>
      <c r="F599" s="42" t="s">
        <v>1</v>
      </c>
      <c r="G599" s="42" t="s">
        <v>2</v>
      </c>
      <c r="H599" s="40" t="str">
        <f>IF(OR(' Base Geral '!J599="D - RETURN WITHOUT CONSUMPTION",' Base Geral '!J599="CB - CONSUMED BILLABLE")," SOLICITAÇÃO DE COLETA",IF(J599="X - NOT RECEIVED","CONFIRMAR NÃO RECEBIMENTO DO CSE",IF(OR(' Base Geral '!J599="SEM DESTINAÇÃO",' Base Geral '!J599="V - LEFT ON NOTIFICATION")," DESTINAÇÃO/SOLICITAÇÃO DE COLETA",0)))</f>
        <v xml:space="preserve"> DESTINAÇÃO/SOLICITAÇÃO DE COLETA</v>
      </c>
      <c r="I599" s="49"/>
      <c r="J599" s="2" t="s">
        <v>56</v>
      </c>
      <c r="K599" s="2"/>
      <c r="L599" s="2" t="s">
        <v>6</v>
      </c>
      <c r="M599" s="2"/>
      <c r="N599" s="2"/>
      <c r="O599" s="2" t="s">
        <v>87</v>
      </c>
      <c r="P599" s="2" t="s">
        <v>97</v>
      </c>
      <c r="Q599" s="2">
        <v>11349510</v>
      </c>
      <c r="R599" s="15">
        <f>VLOOKUP(Tabela1[[#This Row],[Material]],'R$_ Ferramentas'!A:B,2,0)</f>
        <v>718.91</v>
      </c>
      <c r="S599" s="50" t="s">
        <v>50</v>
      </c>
      <c r="T599" s="50" t="s">
        <v>50</v>
      </c>
      <c r="U599" s="2" t="s">
        <v>745</v>
      </c>
      <c r="V599" s="2">
        <v>200706</v>
      </c>
      <c r="W599" s="49">
        <v>44070</v>
      </c>
      <c r="X599" s="40">
        <f>Tabela1[[#Headers],[01/09/2020]]-Tabela1[[#This Row],[Data NF Cliente]]</f>
        <v>5</v>
      </c>
      <c r="Y599" s="12" t="str">
        <f>_xlfn.IFS(X599&lt;=10,"1. 1 a 10 dias",X599&lt;=20,"2. 11 a 20 dias",X599&lt;=30,"3. 21 a 30 dias",X599&lt;=60,"4. 31 a 60 dias",X599&gt;60,"5.&gt; 60 dias")</f>
        <v>1. 1 a 10 dias</v>
      </c>
      <c r="Z599" s="2" t="s">
        <v>53</v>
      </c>
      <c r="AA599" s="2">
        <v>0</v>
      </c>
      <c r="AB599" s="49"/>
    </row>
    <row r="600" spans="1:28" x14ac:dyDescent="0.2">
      <c r="A600" s="42" t="s">
        <v>14</v>
      </c>
      <c r="B600" s="57" t="s">
        <v>81</v>
      </c>
      <c r="C600" s="42" t="s">
        <v>14</v>
      </c>
      <c r="D600" s="34">
        <v>461586</v>
      </c>
      <c r="E600" s="48">
        <v>508200133304</v>
      </c>
      <c r="F600" s="42" t="s">
        <v>1</v>
      </c>
      <c r="G600" s="42" t="s">
        <v>2</v>
      </c>
      <c r="H600" s="40" t="str">
        <f>IF(OR(' Base Geral '!J600="D - RETURN WITHOUT CONSUMPTION",' Base Geral '!J600="CB - CONSUMED BILLABLE")," SOLICITAÇÃO DE COLETA",IF(J600="X - NOT RECEIVED","CONFIRMAR NÃO RECEBIMENTO DO CSE",IF(OR(' Base Geral '!J600="SEM DESTINAÇÃO",' Base Geral '!J600="V - LEFT ON NOTIFICATION")," DESTINAÇÃO/SOLICITAÇÃO DE COLETA",0)))</f>
        <v xml:space="preserve"> DESTINAÇÃO/SOLICITAÇÃO DE COLETA</v>
      </c>
      <c r="I600" s="49"/>
      <c r="J600" s="2" t="s">
        <v>56</v>
      </c>
      <c r="K600" s="2" t="s">
        <v>50</v>
      </c>
      <c r="L600" s="2" t="s">
        <v>6</v>
      </c>
      <c r="M600" s="2"/>
      <c r="N600" s="2" t="s">
        <v>4</v>
      </c>
      <c r="O600" s="2" t="s">
        <v>87</v>
      </c>
      <c r="P600" s="2" t="s">
        <v>97</v>
      </c>
      <c r="Q600" s="2">
        <v>10450735</v>
      </c>
      <c r="R600" s="15">
        <f>VLOOKUP(Tabela1[[#This Row],[Material]],'R$_ Ferramentas'!A:B,2,0)</f>
        <v>5.64</v>
      </c>
      <c r="S600" s="50" t="s">
        <v>50</v>
      </c>
      <c r="T600" s="50" t="s">
        <v>50</v>
      </c>
      <c r="U600" s="2" t="s">
        <v>746</v>
      </c>
      <c r="V600" s="2">
        <v>200706</v>
      </c>
      <c r="W600" s="49">
        <v>44070</v>
      </c>
      <c r="X600" s="40">
        <f>Tabela1[[#Headers],[01/09/2020]]-Tabela1[[#This Row],[Data NF Cliente]]</f>
        <v>5</v>
      </c>
      <c r="Y600" s="12" t="str">
        <f>_xlfn.IFS(X600&lt;=10,"1. 1 a 10 dias",X600&lt;=20,"2. 11 a 20 dias",X600&lt;=30,"3. 21 a 30 dias",X600&lt;=60,"4. 31 a 60 dias",X600&gt;60,"5.&gt; 60 dias")</f>
        <v>1. 1 a 10 dias</v>
      </c>
      <c r="Z600" s="2" t="s">
        <v>53</v>
      </c>
      <c r="AA600" s="2">
        <v>0</v>
      </c>
      <c r="AB600" s="49"/>
    </row>
    <row r="601" spans="1:28" x14ac:dyDescent="0.2">
      <c r="A601" s="42" t="s">
        <v>14</v>
      </c>
      <c r="B601" s="57" t="s">
        <v>81</v>
      </c>
      <c r="C601" s="42" t="s">
        <v>14</v>
      </c>
      <c r="D601" s="34">
        <v>461606</v>
      </c>
      <c r="E601" s="48">
        <v>508200132129</v>
      </c>
      <c r="F601" s="42" t="s">
        <v>1</v>
      </c>
      <c r="G601" s="42" t="s">
        <v>2</v>
      </c>
      <c r="H601" s="40" t="str">
        <f>IF(OR(' Base Geral '!J601="D - RETURN WITHOUT CONSUMPTION",' Base Geral '!J601="CB - CONSUMED BILLABLE")," SOLICITAÇÃO DE COLETA",IF(J601="X - NOT RECEIVED","CONFIRMAR NÃO RECEBIMENTO DO CSE",IF(OR(' Base Geral '!J601="SEM DESTINAÇÃO",' Base Geral '!J601="V - LEFT ON NOTIFICATION")," DESTINAÇÃO/SOLICITAÇÃO DE COLETA",0)))</f>
        <v xml:space="preserve"> DESTINAÇÃO/SOLICITAÇÃO DE COLETA</v>
      </c>
      <c r="I601" s="49"/>
      <c r="J601" s="2" t="s">
        <v>56</v>
      </c>
      <c r="K601" s="2"/>
      <c r="L601" s="2" t="s">
        <v>6</v>
      </c>
      <c r="M601" s="2"/>
      <c r="N601" s="2"/>
      <c r="O601" s="2" t="s">
        <v>57</v>
      </c>
      <c r="P601" s="2" t="s">
        <v>315</v>
      </c>
      <c r="Q601" s="2">
        <v>11349510</v>
      </c>
      <c r="R601" s="15">
        <f>VLOOKUP(Tabela1[[#This Row],[Material]],'R$_ Ferramentas'!A:B,2,0)</f>
        <v>718.91</v>
      </c>
      <c r="S601" s="50" t="s">
        <v>50</v>
      </c>
      <c r="T601" s="50" t="s">
        <v>50</v>
      </c>
      <c r="U601" s="2" t="s">
        <v>745</v>
      </c>
      <c r="V601" s="2">
        <v>200681</v>
      </c>
      <c r="W601" s="49">
        <v>44070</v>
      </c>
      <c r="X601" s="40">
        <f>Tabela1[[#Headers],[01/09/2020]]-Tabela1[[#This Row],[Data NF Cliente]]</f>
        <v>5</v>
      </c>
      <c r="Y601" s="12" t="str">
        <f>_xlfn.IFS(X601&lt;=10,"1. 1 a 10 dias",X601&lt;=20,"2. 11 a 20 dias",X601&lt;=30,"3. 21 a 30 dias",X601&lt;=60,"4. 31 a 60 dias",X601&gt;60,"5.&gt; 60 dias")</f>
        <v>1. 1 a 10 dias</v>
      </c>
      <c r="Z601" s="2" t="s">
        <v>53</v>
      </c>
      <c r="AA601" s="2">
        <v>0</v>
      </c>
      <c r="AB601" s="49"/>
    </row>
    <row r="602" spans="1:28" x14ac:dyDescent="0.2">
      <c r="A602" s="42" t="s">
        <v>14</v>
      </c>
      <c r="B602" s="57" t="s">
        <v>81</v>
      </c>
      <c r="C602" s="42" t="s">
        <v>14</v>
      </c>
      <c r="D602" s="34">
        <v>461607</v>
      </c>
      <c r="E602" s="48">
        <v>508200132129</v>
      </c>
      <c r="F602" s="42" t="s">
        <v>1</v>
      </c>
      <c r="G602" s="42" t="s">
        <v>2</v>
      </c>
      <c r="H602" s="40" t="str">
        <f>IF(OR(' Base Geral '!J602="D - RETURN WITHOUT CONSUMPTION",' Base Geral '!J602="CB - CONSUMED BILLABLE")," SOLICITAÇÃO DE COLETA",IF(J602="X - NOT RECEIVED","CONFIRMAR NÃO RECEBIMENTO DO CSE",IF(OR(' Base Geral '!J602="SEM DESTINAÇÃO",' Base Geral '!J602="V - LEFT ON NOTIFICATION")," DESTINAÇÃO/SOLICITAÇÃO DE COLETA",0)))</f>
        <v xml:space="preserve"> DESTINAÇÃO/SOLICITAÇÃO DE COLETA</v>
      </c>
      <c r="I602" s="49"/>
      <c r="J602" s="2" t="s">
        <v>56</v>
      </c>
      <c r="K602" s="2"/>
      <c r="L602" s="2" t="s">
        <v>6</v>
      </c>
      <c r="M602" s="2"/>
      <c r="N602" s="2" t="s">
        <v>4</v>
      </c>
      <c r="O602" s="2" t="s">
        <v>57</v>
      </c>
      <c r="P602" s="2" t="s">
        <v>315</v>
      </c>
      <c r="Q602" s="2">
        <v>10450735</v>
      </c>
      <c r="R602" s="15">
        <f>VLOOKUP(Tabela1[[#This Row],[Material]],'R$_ Ferramentas'!A:B,2,0)</f>
        <v>5.64</v>
      </c>
      <c r="S602" s="50" t="s">
        <v>50</v>
      </c>
      <c r="T602" s="50" t="s">
        <v>50</v>
      </c>
      <c r="U602" s="2" t="s">
        <v>746</v>
      </c>
      <c r="V602" s="2">
        <v>200681</v>
      </c>
      <c r="W602" s="49">
        <v>44070</v>
      </c>
      <c r="X602" s="40">
        <f>Tabela1[[#Headers],[01/09/2020]]-Tabela1[[#This Row],[Data NF Cliente]]</f>
        <v>5</v>
      </c>
      <c r="Y602" s="12" t="str">
        <f>_xlfn.IFS(X602&lt;=10,"1. 1 a 10 dias",X602&lt;=20,"2. 11 a 20 dias",X602&lt;=30,"3. 21 a 30 dias",X602&lt;=60,"4. 31 a 60 dias",X602&gt;60,"5.&gt; 60 dias")</f>
        <v>1. 1 a 10 dias</v>
      </c>
      <c r="Z602" s="2" t="s">
        <v>53</v>
      </c>
      <c r="AA602" s="2">
        <v>0</v>
      </c>
      <c r="AB602" s="49"/>
    </row>
    <row r="603" spans="1:28" x14ac:dyDescent="0.2">
      <c r="A603" s="42" t="s">
        <v>14</v>
      </c>
      <c r="B603" s="57" t="s">
        <v>81</v>
      </c>
      <c r="C603" s="42" t="s">
        <v>14</v>
      </c>
      <c r="D603" s="34">
        <v>461658</v>
      </c>
      <c r="E603" s="48">
        <v>508200134649</v>
      </c>
      <c r="F603" s="42" t="s">
        <v>1</v>
      </c>
      <c r="G603" s="42" t="s">
        <v>2</v>
      </c>
      <c r="H603" s="40" t="str">
        <f>IF(OR(' Base Geral '!J603="D - RETURN WITHOUT CONSUMPTION",' Base Geral '!J603="CB - CONSUMED BILLABLE")," SOLICITAÇÃO DE COLETA",IF(J603="X - NOT RECEIVED","CONFIRMAR NÃO RECEBIMENTO DO CSE",IF(OR(' Base Geral '!J603="SEM DESTINAÇÃO",' Base Geral '!J603="V - LEFT ON NOTIFICATION")," DESTINAÇÃO/SOLICITAÇÃO DE COLETA",0)))</f>
        <v xml:space="preserve"> DESTINAÇÃO/SOLICITAÇÃO DE COLETA</v>
      </c>
      <c r="I603" s="49"/>
      <c r="J603" s="2" t="s">
        <v>56</v>
      </c>
      <c r="K603" s="2" t="s">
        <v>50</v>
      </c>
      <c r="L603" s="2" t="s">
        <v>6</v>
      </c>
      <c r="M603" s="2"/>
      <c r="N603" s="2" t="s">
        <v>4</v>
      </c>
      <c r="O603" s="2" t="s">
        <v>188</v>
      </c>
      <c r="P603" s="2" t="s">
        <v>102</v>
      </c>
      <c r="Q603" s="2">
        <v>10730203</v>
      </c>
      <c r="R603" s="15">
        <f>VLOOKUP(Tabela1[[#This Row],[Material]],'R$_ Ferramentas'!A:B,2,0)</f>
        <v>2540.71</v>
      </c>
      <c r="S603" s="50" t="s">
        <v>50</v>
      </c>
      <c r="T603" s="50" t="s">
        <v>50</v>
      </c>
      <c r="U603" s="2" t="s">
        <v>526</v>
      </c>
      <c r="V603" s="2">
        <v>200685</v>
      </c>
      <c r="W603" s="49">
        <v>44070</v>
      </c>
      <c r="X603" s="40">
        <f>Tabela1[[#Headers],[01/09/2020]]-Tabela1[[#This Row],[Data NF Cliente]]</f>
        <v>5</v>
      </c>
      <c r="Y603" s="12" t="str">
        <f>_xlfn.IFS(X603&lt;=10,"1. 1 a 10 dias",X603&lt;=20,"2. 11 a 20 dias",X603&lt;=30,"3. 21 a 30 dias",X603&lt;=60,"4. 31 a 60 dias",X603&gt;60,"5.&gt; 60 dias")</f>
        <v>1. 1 a 10 dias</v>
      </c>
      <c r="Z603" s="2" t="s">
        <v>53</v>
      </c>
      <c r="AA603" s="2">
        <v>0</v>
      </c>
      <c r="AB603" s="49"/>
    </row>
    <row r="604" spans="1:28" x14ac:dyDescent="0.2">
      <c r="A604" s="42" t="s">
        <v>0</v>
      </c>
      <c r="B604" s="57" t="s">
        <v>82</v>
      </c>
      <c r="C604" s="42" t="s">
        <v>0</v>
      </c>
      <c r="D604" s="34">
        <v>462030</v>
      </c>
      <c r="E604" s="48">
        <v>508100566226</v>
      </c>
      <c r="F604" s="42" t="s">
        <v>1</v>
      </c>
      <c r="G604" s="42" t="s">
        <v>2</v>
      </c>
      <c r="H604" s="40" t="str">
        <f>IF(OR(' Base Geral '!J604="D - RETURN WITHOUT CONSUMPTION",' Base Geral '!J604="CB - CONSUMED BILLABLE")," SOLICITAÇÃO DE COLETA",IF(J604="X - NOT RECEIVED","CONFIRMAR NÃO RECEBIMENTO DO CSE",IF(OR(' Base Geral '!J604="SEM DESTINAÇÃO",' Base Geral '!J604="V - LEFT ON NOTIFICATION")," DESTINAÇÃO/SOLICITAÇÃO DE COLETA",0)))</f>
        <v xml:space="preserve"> DESTINAÇÃO/SOLICITAÇÃO DE COLETA</v>
      </c>
      <c r="I604" s="49"/>
      <c r="J604" s="2" t="s">
        <v>56</v>
      </c>
      <c r="K604" s="2" t="s">
        <v>10</v>
      </c>
      <c r="L604" s="2" t="s">
        <v>3</v>
      </c>
      <c r="M604" s="2"/>
      <c r="N604" s="2" t="s">
        <v>4</v>
      </c>
      <c r="O604" s="2" t="s">
        <v>319</v>
      </c>
      <c r="P604" s="2" t="s">
        <v>640</v>
      </c>
      <c r="Q604" s="2">
        <v>7579555</v>
      </c>
      <c r="R604" s="15">
        <f>VLOOKUP(Tabela1[[#This Row],[Material]],'R$_ Ferramentas'!A:B,2,0)</f>
        <v>21432.84</v>
      </c>
      <c r="S604" s="50" t="s">
        <v>50</v>
      </c>
      <c r="T604" s="50" t="s">
        <v>85</v>
      </c>
      <c r="U604" s="2" t="s">
        <v>792</v>
      </c>
      <c r="V604" s="2">
        <v>200699</v>
      </c>
      <c r="W604" s="49">
        <v>44070</v>
      </c>
      <c r="X604" s="40">
        <f>Tabela1[[#Headers],[01/09/2020]]-Tabela1[[#This Row],[Data NF Cliente]]</f>
        <v>5</v>
      </c>
      <c r="Y604" s="12" t="str">
        <f>_xlfn.IFS(X604&lt;=10,"1. 1 a 10 dias",X604&lt;=20,"2. 11 a 20 dias",X604&lt;=30,"3. 21 a 30 dias",X604&lt;=60,"4. 31 a 60 dias",X604&gt;60,"5.&gt; 60 dias")</f>
        <v>1. 1 a 10 dias</v>
      </c>
      <c r="Z604" s="2" t="s">
        <v>1048</v>
      </c>
      <c r="AA604" s="2">
        <v>0</v>
      </c>
      <c r="AB604" s="49"/>
    </row>
    <row r="605" spans="1:28" x14ac:dyDescent="0.2">
      <c r="A605" s="42" t="s">
        <v>16</v>
      </c>
      <c r="B605" s="57" t="s">
        <v>82</v>
      </c>
      <c r="C605" s="42" t="s">
        <v>16</v>
      </c>
      <c r="D605" s="34">
        <v>462922</v>
      </c>
      <c r="E605" s="48">
        <v>508100546910</v>
      </c>
      <c r="F605" s="42" t="s">
        <v>1</v>
      </c>
      <c r="G605" s="42" t="s">
        <v>2</v>
      </c>
      <c r="H605" s="40" t="str">
        <f>IF(OR(' Base Geral '!J605="D - RETURN WITHOUT CONSUMPTION",' Base Geral '!J605="CB - CONSUMED BILLABLE")," SOLICITAÇÃO DE COLETA",IF(J605="X - NOT RECEIVED","CONFIRMAR NÃO RECEBIMENTO DO CSE",IF(OR(' Base Geral '!J605="SEM DESTINAÇÃO",' Base Geral '!J605="V - LEFT ON NOTIFICATION")," DESTINAÇÃO/SOLICITAÇÃO DE COLETA",0)))</f>
        <v xml:space="preserve"> DESTINAÇÃO/SOLICITAÇÃO DE COLETA</v>
      </c>
      <c r="I605" s="49"/>
      <c r="J605" s="2" t="s">
        <v>56</v>
      </c>
      <c r="K605" s="2"/>
      <c r="L605" s="2" t="s">
        <v>6</v>
      </c>
      <c r="M605" s="2"/>
      <c r="N605" s="2"/>
      <c r="O605" s="2" t="s">
        <v>649</v>
      </c>
      <c r="P605" s="2" t="s">
        <v>120</v>
      </c>
      <c r="Q605" s="2">
        <v>8396355</v>
      </c>
      <c r="R605" s="15">
        <f>VLOOKUP(Tabela1[[#This Row],[Material]],'R$_ Ferramentas'!A:B,2,0)</f>
        <v>2145.65</v>
      </c>
      <c r="S605" s="50" t="s">
        <v>50</v>
      </c>
      <c r="T605" s="50" t="s">
        <v>50</v>
      </c>
      <c r="U605" s="2" t="s">
        <v>803</v>
      </c>
      <c r="V605" s="2">
        <v>200653</v>
      </c>
      <c r="W605" s="49">
        <v>44070</v>
      </c>
      <c r="X605" s="40">
        <f>Tabela1[[#Headers],[01/09/2020]]-Tabela1[[#This Row],[Data NF Cliente]]</f>
        <v>5</v>
      </c>
      <c r="Y605" s="12" t="str">
        <f>_xlfn.IFS(X605&lt;=10,"1. 1 a 10 dias",X605&lt;=20,"2. 11 a 20 dias",X605&lt;=30,"3. 21 a 30 dias",X605&lt;=60,"4. 31 a 60 dias",X605&gt;60,"5.&gt; 60 dias")</f>
        <v>1. 1 a 10 dias</v>
      </c>
      <c r="Z605" s="2" t="s">
        <v>53</v>
      </c>
      <c r="AA605" s="2">
        <v>0</v>
      </c>
      <c r="AB605" s="49"/>
    </row>
    <row r="606" spans="1:28" x14ac:dyDescent="0.2">
      <c r="A606" s="42" t="s">
        <v>16</v>
      </c>
      <c r="B606" s="57" t="s">
        <v>82</v>
      </c>
      <c r="C606" s="42" t="s">
        <v>16</v>
      </c>
      <c r="D606" s="34">
        <v>463021</v>
      </c>
      <c r="E606" s="48">
        <v>508100565113</v>
      </c>
      <c r="F606" s="42" t="s">
        <v>1</v>
      </c>
      <c r="G606" s="42" t="s">
        <v>2</v>
      </c>
      <c r="H606" s="40" t="str">
        <f>IF(OR(' Base Geral '!J606="D - RETURN WITHOUT CONSUMPTION",' Base Geral '!J606="CB - CONSUMED BILLABLE")," SOLICITAÇÃO DE COLETA",IF(J606="X - NOT RECEIVED","CONFIRMAR NÃO RECEBIMENTO DO CSE",IF(OR(' Base Geral '!J606="SEM DESTINAÇÃO",' Base Geral '!J606="V - LEFT ON NOTIFICATION")," DESTINAÇÃO/SOLICITAÇÃO DE COLETA",0)))</f>
        <v xml:space="preserve"> SOLICITAÇÃO DE COLETA</v>
      </c>
      <c r="I606" s="49">
        <v>44074</v>
      </c>
      <c r="J606" s="2" t="s">
        <v>12</v>
      </c>
      <c r="K606" s="2" t="s">
        <v>10</v>
      </c>
      <c r="L606" s="2" t="s">
        <v>3</v>
      </c>
      <c r="M606" s="2"/>
      <c r="N606" s="2" t="s">
        <v>4</v>
      </c>
      <c r="O606" s="2" t="s">
        <v>649</v>
      </c>
      <c r="P606" s="2" t="s">
        <v>404</v>
      </c>
      <c r="Q606" s="2">
        <v>7391886</v>
      </c>
      <c r="R606" s="15">
        <f>VLOOKUP(Tabela1[[#This Row],[Material]],'R$_ Ferramentas'!A:B,2,0)</f>
        <v>5788.49</v>
      </c>
      <c r="S606" s="50" t="s">
        <v>50</v>
      </c>
      <c r="T606" s="50" t="s">
        <v>85</v>
      </c>
      <c r="U606" s="2" t="s">
        <v>357</v>
      </c>
      <c r="V606" s="2">
        <v>200645</v>
      </c>
      <c r="W606" s="49">
        <v>44070</v>
      </c>
      <c r="X606" s="40">
        <f>Tabela1[[#Headers],[01/09/2020]]-Tabela1[[#This Row],[Data NF Cliente]]</f>
        <v>5</v>
      </c>
      <c r="Y606" s="12" t="str">
        <f>_xlfn.IFS(X606&lt;=10,"1. 1 a 10 dias",X606&lt;=20,"2. 11 a 20 dias",X606&lt;=30,"3. 21 a 30 dias",X606&lt;=60,"4. 31 a 60 dias",X606&gt;60,"5.&gt; 60 dias")</f>
        <v>1. 1 a 10 dias</v>
      </c>
      <c r="Z606" s="2" t="s">
        <v>1050</v>
      </c>
      <c r="AA606" s="2">
        <v>0</v>
      </c>
      <c r="AB606" s="49"/>
    </row>
    <row r="607" spans="1:28" x14ac:dyDescent="0.2">
      <c r="A607" s="42" t="s">
        <v>11</v>
      </c>
      <c r="B607" s="57" t="s">
        <v>82</v>
      </c>
      <c r="C607" s="42" t="s">
        <v>11</v>
      </c>
      <c r="D607" s="34">
        <v>464053</v>
      </c>
      <c r="E607" s="48">
        <v>508100569184</v>
      </c>
      <c r="F607" s="42" t="s">
        <v>8</v>
      </c>
      <c r="G607" s="42" t="s">
        <v>9</v>
      </c>
      <c r="H607" s="40" t="str">
        <f>IF(OR(' Base Geral '!J607="D - RETURN WITHOUT CONSUMPTION",' Base Geral '!J607="CB - CONSUMED BILLABLE")," SOLICITAÇÃO DE COLETA",IF(J607="X - NOT RECEIVED","CONFIRMAR NÃO RECEBIMENTO DO CSE",IF(OR(' Base Geral '!J607="SEM DESTINAÇÃO",' Base Geral '!J607="V - LEFT ON NOTIFICATION")," DESTINAÇÃO/SOLICITAÇÃO DE COLETA",0)))</f>
        <v xml:space="preserve"> DESTINAÇÃO/SOLICITAÇÃO DE COLETA</v>
      </c>
      <c r="I607" s="49"/>
      <c r="J607" s="2" t="s">
        <v>56</v>
      </c>
      <c r="K607" s="2"/>
      <c r="L607" s="2" t="s">
        <v>6</v>
      </c>
      <c r="M607" s="2"/>
      <c r="N607" s="2"/>
      <c r="O607" s="2" t="s">
        <v>421</v>
      </c>
      <c r="P607" s="2" t="s">
        <v>219</v>
      </c>
      <c r="Q607" s="2">
        <v>1242432</v>
      </c>
      <c r="R607" s="15">
        <f>VLOOKUP(Tabela1[[#This Row],[Material]],'R$_ Ferramentas'!A:B,2,0)</f>
        <v>1225.3499999999999</v>
      </c>
      <c r="S607" s="50" t="s">
        <v>50</v>
      </c>
      <c r="T607" s="50" t="s">
        <v>50</v>
      </c>
      <c r="U607" s="2" t="s">
        <v>821</v>
      </c>
      <c r="V607" s="2">
        <v>94782</v>
      </c>
      <c r="W607" s="49">
        <v>44070</v>
      </c>
      <c r="X607" s="40">
        <f>Tabela1[[#Headers],[01/09/2020]]-Tabela1[[#This Row],[Data NF Cliente]]</f>
        <v>5</v>
      </c>
      <c r="Y607" s="12" t="str">
        <f>_xlfn.IFS(X607&lt;=10,"1. 1 a 10 dias",X607&lt;=20,"2. 11 a 20 dias",X607&lt;=30,"3. 21 a 30 dias",X607&lt;=60,"4. 31 a 60 dias",X607&gt;60,"5.&gt; 60 dias")</f>
        <v>1. 1 a 10 dias</v>
      </c>
      <c r="Z607" s="2" t="s">
        <v>5</v>
      </c>
      <c r="AA607" s="2">
        <v>0</v>
      </c>
      <c r="AB607" s="49"/>
    </row>
    <row r="608" spans="1:28" x14ac:dyDescent="0.2">
      <c r="A608" s="42" t="s">
        <v>11</v>
      </c>
      <c r="B608" s="57" t="s">
        <v>81</v>
      </c>
      <c r="C608" s="42" t="s">
        <v>11</v>
      </c>
      <c r="D608" s="34">
        <v>464355</v>
      </c>
      <c r="E608" s="48">
        <v>508100567752</v>
      </c>
      <c r="F608" s="42" t="s">
        <v>1</v>
      </c>
      <c r="G608" s="42" t="s">
        <v>2</v>
      </c>
      <c r="H608" s="40" t="str">
        <f>IF(OR(' Base Geral '!J608="D - RETURN WITHOUT CONSUMPTION",' Base Geral '!J608="CB - CONSUMED BILLABLE")," SOLICITAÇÃO DE COLETA",IF(J608="X - NOT RECEIVED","CONFIRMAR NÃO RECEBIMENTO DO CSE",IF(OR(' Base Geral '!J608="SEM DESTINAÇÃO",' Base Geral '!J608="V - LEFT ON NOTIFICATION")," DESTINAÇÃO/SOLICITAÇÃO DE COLETA",0)))</f>
        <v xml:space="preserve"> DESTINAÇÃO/SOLICITAÇÃO DE COLETA</v>
      </c>
      <c r="I608" s="49"/>
      <c r="J608" s="2" t="s">
        <v>56</v>
      </c>
      <c r="K608" s="2" t="s">
        <v>50</v>
      </c>
      <c r="L608" s="2" t="s">
        <v>6</v>
      </c>
      <c r="M608" s="2"/>
      <c r="N608" s="2"/>
      <c r="O608" s="2" t="s">
        <v>155</v>
      </c>
      <c r="P608" s="2" t="s">
        <v>268</v>
      </c>
      <c r="Q608" s="2">
        <v>10328374</v>
      </c>
      <c r="R608" s="15">
        <f>VLOOKUP(Tabela1[[#This Row],[Material]],'R$_ Ferramentas'!A:B,2,0)</f>
        <v>145.99</v>
      </c>
      <c r="S608" s="50" t="s">
        <v>50</v>
      </c>
      <c r="T608" s="50" t="s">
        <v>50</v>
      </c>
      <c r="U608" s="2" t="s">
        <v>831</v>
      </c>
      <c r="V608" s="2">
        <v>200743</v>
      </c>
      <c r="W608" s="49">
        <v>44070</v>
      </c>
      <c r="X608" s="40">
        <f>Tabela1[[#Headers],[01/09/2020]]-Tabela1[[#This Row],[Data NF Cliente]]</f>
        <v>5</v>
      </c>
      <c r="Y608" s="12" t="str">
        <f>_xlfn.IFS(X608&lt;=10,"1. 1 a 10 dias",X608&lt;=20,"2. 11 a 20 dias",X608&lt;=30,"3. 21 a 30 dias",X608&lt;=60,"4. 31 a 60 dias",X608&gt;60,"5.&gt; 60 dias")</f>
        <v>1. 1 a 10 dias</v>
      </c>
      <c r="Z608" s="2" t="s">
        <v>53</v>
      </c>
      <c r="AA608" s="2">
        <v>0</v>
      </c>
      <c r="AB608" s="49"/>
    </row>
    <row r="609" spans="1:28" x14ac:dyDescent="0.2">
      <c r="A609" s="42" t="s">
        <v>14</v>
      </c>
      <c r="B609" s="57" t="s">
        <v>82</v>
      </c>
      <c r="C609" s="42" t="s">
        <v>14</v>
      </c>
      <c r="D609" s="34">
        <v>464761</v>
      </c>
      <c r="E609" s="48">
        <v>508100569872</v>
      </c>
      <c r="F609" s="42" t="s">
        <v>1</v>
      </c>
      <c r="G609" s="42" t="s">
        <v>2</v>
      </c>
      <c r="H609" s="40" t="str">
        <f>IF(OR(' Base Geral '!J609="D - RETURN WITHOUT CONSUMPTION",' Base Geral '!J609="CB - CONSUMED BILLABLE")," SOLICITAÇÃO DE COLETA",IF(J609="X - NOT RECEIVED","CONFIRMAR NÃO RECEBIMENTO DO CSE",IF(OR(' Base Geral '!J609="SEM DESTINAÇÃO",' Base Geral '!J609="V - LEFT ON NOTIFICATION")," DESTINAÇÃO/SOLICITAÇÃO DE COLETA",0)))</f>
        <v xml:space="preserve"> DESTINAÇÃO/SOLICITAÇÃO DE COLETA</v>
      </c>
      <c r="I609" s="49"/>
      <c r="J609" s="2" t="s">
        <v>56</v>
      </c>
      <c r="K609" s="2"/>
      <c r="L609" s="2" t="s">
        <v>3</v>
      </c>
      <c r="M609" s="2"/>
      <c r="N609" s="2" t="s">
        <v>4</v>
      </c>
      <c r="O609" s="2" t="s">
        <v>188</v>
      </c>
      <c r="P609" s="2" t="s">
        <v>475</v>
      </c>
      <c r="Q609" s="2">
        <v>10613748</v>
      </c>
      <c r="R609" s="15">
        <f>VLOOKUP(Tabela1[[#This Row],[Material]],'R$_ Ferramentas'!A:B,2,0)</f>
        <v>19761.89</v>
      </c>
      <c r="S609" s="50" t="s">
        <v>50</v>
      </c>
      <c r="T609" s="50" t="s">
        <v>85</v>
      </c>
      <c r="U609" s="2" t="s">
        <v>771</v>
      </c>
      <c r="V609" s="2">
        <v>200738</v>
      </c>
      <c r="W609" s="49">
        <v>44070</v>
      </c>
      <c r="X609" s="40">
        <f>Tabela1[[#Headers],[01/09/2020]]-Tabela1[[#This Row],[Data NF Cliente]]</f>
        <v>5</v>
      </c>
      <c r="Y609" s="12" t="str">
        <f>_xlfn.IFS(X609&lt;=10,"1. 1 a 10 dias",X609&lt;=20,"2. 11 a 20 dias",X609&lt;=30,"3. 21 a 30 dias",X609&lt;=60,"4. 31 a 60 dias",X609&gt;60,"5.&gt; 60 dias")</f>
        <v>1. 1 a 10 dias</v>
      </c>
      <c r="Z609" s="2" t="s">
        <v>1060</v>
      </c>
      <c r="AA609" s="2">
        <v>0</v>
      </c>
      <c r="AB609" s="49"/>
    </row>
    <row r="610" spans="1:28" x14ac:dyDescent="0.2">
      <c r="A610" s="42" t="s">
        <v>14</v>
      </c>
      <c r="B610" s="57" t="s">
        <v>82</v>
      </c>
      <c r="C610" s="42" t="s">
        <v>14</v>
      </c>
      <c r="D610" s="34">
        <v>464762</v>
      </c>
      <c r="E610" s="48">
        <v>508100569872</v>
      </c>
      <c r="F610" s="42" t="s">
        <v>1</v>
      </c>
      <c r="G610" s="42" t="s">
        <v>2</v>
      </c>
      <c r="H610" s="40" t="str">
        <f>IF(OR(' Base Geral '!J610="D - RETURN WITHOUT CONSUMPTION",' Base Geral '!J610="CB - CONSUMED BILLABLE")," SOLICITAÇÃO DE COLETA",IF(J610="X - NOT RECEIVED","CONFIRMAR NÃO RECEBIMENTO DO CSE",IF(OR(' Base Geral '!J610="SEM DESTINAÇÃO",' Base Geral '!J610="V - LEFT ON NOTIFICATION")," DESTINAÇÃO/SOLICITAÇÃO DE COLETA",0)))</f>
        <v xml:space="preserve"> DESTINAÇÃO/SOLICITAÇÃO DE COLETA</v>
      </c>
      <c r="I610" s="49"/>
      <c r="J610" s="2" t="s">
        <v>56</v>
      </c>
      <c r="K610" s="2"/>
      <c r="L610" s="2" t="s">
        <v>6</v>
      </c>
      <c r="M610" s="2"/>
      <c r="N610" s="2" t="s">
        <v>4</v>
      </c>
      <c r="O610" s="2" t="s">
        <v>188</v>
      </c>
      <c r="P610" s="2" t="s">
        <v>475</v>
      </c>
      <c r="Q610" s="2">
        <v>8396496</v>
      </c>
      <c r="R610" s="15">
        <f>VLOOKUP(Tabela1[[#This Row],[Material]],'R$_ Ferramentas'!A:B,2,0)</f>
        <v>155.72999999999999</v>
      </c>
      <c r="S610" s="50" t="s">
        <v>50</v>
      </c>
      <c r="T610" s="50" t="s">
        <v>50</v>
      </c>
      <c r="U610" s="2" t="s">
        <v>493</v>
      </c>
      <c r="V610" s="2">
        <v>200738</v>
      </c>
      <c r="W610" s="49">
        <v>44070</v>
      </c>
      <c r="X610" s="40">
        <f>Tabela1[[#Headers],[01/09/2020]]-Tabela1[[#This Row],[Data NF Cliente]]</f>
        <v>5</v>
      </c>
      <c r="Y610" s="12" t="str">
        <f>_xlfn.IFS(X610&lt;=10,"1. 1 a 10 dias",X610&lt;=20,"2. 11 a 20 dias",X610&lt;=30,"3. 21 a 30 dias",X610&lt;=60,"4. 31 a 60 dias",X610&gt;60,"5.&gt; 60 dias")</f>
        <v>1. 1 a 10 dias</v>
      </c>
      <c r="Z610" s="2" t="s">
        <v>53</v>
      </c>
      <c r="AA610" s="2">
        <v>0</v>
      </c>
      <c r="AB610" s="49"/>
    </row>
    <row r="611" spans="1:28" x14ac:dyDescent="0.2">
      <c r="A611" s="42" t="s">
        <v>14</v>
      </c>
      <c r="B611" s="57" t="s">
        <v>82</v>
      </c>
      <c r="C611" s="42" t="s">
        <v>14</v>
      </c>
      <c r="D611" s="34">
        <v>464763</v>
      </c>
      <c r="E611" s="48">
        <v>508100569872</v>
      </c>
      <c r="F611" s="42" t="s">
        <v>8</v>
      </c>
      <c r="G611" s="42" t="s">
        <v>9</v>
      </c>
      <c r="H611" s="40" t="str">
        <f>IF(OR(' Base Geral '!J611="D - RETURN WITHOUT CONSUMPTION",' Base Geral '!J611="CB - CONSUMED BILLABLE")," SOLICITAÇÃO DE COLETA",IF(J611="X - NOT RECEIVED","CONFIRMAR NÃO RECEBIMENTO DO CSE",IF(OR(' Base Geral '!J611="SEM DESTINAÇÃO",' Base Geral '!J611="V - LEFT ON NOTIFICATION")," DESTINAÇÃO/SOLICITAÇÃO DE COLETA",0)))</f>
        <v xml:space="preserve"> DESTINAÇÃO/SOLICITAÇÃO DE COLETA</v>
      </c>
      <c r="I611" s="49"/>
      <c r="J611" s="2" t="s">
        <v>56</v>
      </c>
      <c r="K611" s="2" t="s">
        <v>10</v>
      </c>
      <c r="L611" s="2" t="s">
        <v>6</v>
      </c>
      <c r="M611" s="2" t="s">
        <v>51</v>
      </c>
      <c r="N611" s="2"/>
      <c r="O611" s="2" t="s">
        <v>188</v>
      </c>
      <c r="P611" s="2" t="s">
        <v>475</v>
      </c>
      <c r="Q611" s="2">
        <v>8395613</v>
      </c>
      <c r="R611" s="15">
        <f>VLOOKUP(Tabela1[[#This Row],[Material]],'R$_ Ferramentas'!A:B,2,0)</f>
        <v>85595.26</v>
      </c>
      <c r="S611" s="15" t="str">
        <f>VLOOKUP(Tabela1[[#This Row],[Material]],'R$_ Ferramentas'!E:F,2,0)</f>
        <v>SIM</v>
      </c>
      <c r="T611" s="15" t="s">
        <v>51</v>
      </c>
      <c r="U611" s="2" t="s">
        <v>494</v>
      </c>
      <c r="V611" s="2">
        <v>94791</v>
      </c>
      <c r="W611" s="49">
        <v>44070</v>
      </c>
      <c r="X611" s="40">
        <f>Tabela1[[#Headers],[01/09/2020]]-Tabela1[[#This Row],[Data NF Cliente]]</f>
        <v>5</v>
      </c>
      <c r="Y611" s="12" t="str">
        <f>_xlfn.IFS(X611&lt;=10,"1. 1 a 10 dias",X611&lt;=20,"2. 11 a 20 dias",X611&lt;=30,"3. 21 a 30 dias",X611&lt;=60,"4. 31 a 60 dias",X611&gt;60,"5.&gt; 60 dias")</f>
        <v>1. 1 a 10 dias</v>
      </c>
      <c r="Z611" s="2">
        <v>36000066</v>
      </c>
      <c r="AA611" s="2">
        <v>0</v>
      </c>
      <c r="AB611" s="49"/>
    </row>
    <row r="612" spans="1:28" x14ac:dyDescent="0.2">
      <c r="A612" s="42" t="s">
        <v>14</v>
      </c>
      <c r="B612" s="57" t="s">
        <v>82</v>
      </c>
      <c r="C612" s="42" t="s">
        <v>14</v>
      </c>
      <c r="D612" s="34">
        <v>464764</v>
      </c>
      <c r="E612" s="48">
        <v>508100569872</v>
      </c>
      <c r="F612" s="42" t="s">
        <v>1</v>
      </c>
      <c r="G612" s="42" t="s">
        <v>2</v>
      </c>
      <c r="H612" s="40" t="str">
        <f>IF(OR(' Base Geral '!J612="D - RETURN WITHOUT CONSUMPTION",' Base Geral '!J612="CB - CONSUMED BILLABLE")," SOLICITAÇÃO DE COLETA",IF(J612="X - NOT RECEIVED","CONFIRMAR NÃO RECEBIMENTO DO CSE",IF(OR(' Base Geral '!J612="SEM DESTINAÇÃO",' Base Geral '!J612="V - LEFT ON NOTIFICATION")," DESTINAÇÃO/SOLICITAÇÃO DE COLETA",0)))</f>
        <v xml:space="preserve"> DESTINAÇÃO/SOLICITAÇÃO DE COLETA</v>
      </c>
      <c r="I612" s="49"/>
      <c r="J612" s="2" t="s">
        <v>56</v>
      </c>
      <c r="K612" s="2" t="s">
        <v>50</v>
      </c>
      <c r="L612" s="2" t="s">
        <v>6</v>
      </c>
      <c r="M612" s="2"/>
      <c r="N612" s="2" t="s">
        <v>4</v>
      </c>
      <c r="O612" s="2" t="s">
        <v>188</v>
      </c>
      <c r="P612" s="2" t="s">
        <v>475</v>
      </c>
      <c r="Q612" s="2">
        <v>7461127</v>
      </c>
      <c r="R612" s="15">
        <f>VLOOKUP(Tabela1[[#This Row],[Material]],'R$_ Ferramentas'!A:B,2,0)</f>
        <v>5203.84</v>
      </c>
      <c r="S612" s="50" t="s">
        <v>50</v>
      </c>
      <c r="T612" s="50" t="s">
        <v>50</v>
      </c>
      <c r="U612" s="2" t="s">
        <v>581</v>
      </c>
      <c r="V612" s="2">
        <v>200738</v>
      </c>
      <c r="W612" s="49">
        <v>44070</v>
      </c>
      <c r="X612" s="40">
        <f>Tabela1[[#Headers],[01/09/2020]]-Tabela1[[#This Row],[Data NF Cliente]]</f>
        <v>5</v>
      </c>
      <c r="Y612" s="12" t="str">
        <f>_xlfn.IFS(X612&lt;=10,"1. 1 a 10 dias",X612&lt;=20,"2. 11 a 20 dias",X612&lt;=30,"3. 21 a 30 dias",X612&lt;=60,"4. 31 a 60 dias",X612&gt;60,"5.&gt; 60 dias")</f>
        <v>1. 1 a 10 dias</v>
      </c>
      <c r="Z612" s="2" t="s">
        <v>53</v>
      </c>
      <c r="AA612" s="2">
        <v>0</v>
      </c>
      <c r="AB612" s="49"/>
    </row>
    <row r="613" spans="1:28" x14ac:dyDescent="0.2">
      <c r="A613" s="42" t="s">
        <v>14</v>
      </c>
      <c r="B613" s="57" t="s">
        <v>82</v>
      </c>
      <c r="C613" s="42" t="s">
        <v>14</v>
      </c>
      <c r="D613" s="34">
        <v>464765</v>
      </c>
      <c r="E613" s="48">
        <v>508100569872</v>
      </c>
      <c r="F613" s="42" t="s">
        <v>1</v>
      </c>
      <c r="G613" s="42" t="s">
        <v>2</v>
      </c>
      <c r="H613" s="40" t="str">
        <f>IF(OR(' Base Geral '!J613="D - RETURN WITHOUT CONSUMPTION",' Base Geral '!J613="CB - CONSUMED BILLABLE")," SOLICITAÇÃO DE COLETA",IF(J613="X - NOT RECEIVED","CONFIRMAR NÃO RECEBIMENTO DO CSE",IF(OR(' Base Geral '!J613="SEM DESTINAÇÃO",' Base Geral '!J613="V - LEFT ON NOTIFICATION")," DESTINAÇÃO/SOLICITAÇÃO DE COLETA",0)))</f>
        <v xml:space="preserve"> DESTINAÇÃO/SOLICITAÇÃO DE COLETA</v>
      </c>
      <c r="I613" s="49"/>
      <c r="J613" s="2" t="s">
        <v>56</v>
      </c>
      <c r="K613" s="2"/>
      <c r="L613" s="2" t="s">
        <v>6</v>
      </c>
      <c r="M613" s="2"/>
      <c r="N613" s="2" t="s">
        <v>4</v>
      </c>
      <c r="O613" s="2" t="s">
        <v>188</v>
      </c>
      <c r="P613" s="2" t="s">
        <v>475</v>
      </c>
      <c r="Q613" s="2">
        <v>10100034</v>
      </c>
      <c r="R613" s="15">
        <f>VLOOKUP(Tabela1[[#This Row],[Material]],'R$_ Ferramentas'!A:B,2,0)</f>
        <v>200.97</v>
      </c>
      <c r="S613" s="50" t="s">
        <v>50</v>
      </c>
      <c r="T613" s="50" t="s">
        <v>50</v>
      </c>
      <c r="U613" s="2" t="s">
        <v>201</v>
      </c>
      <c r="V613" s="2">
        <v>200738</v>
      </c>
      <c r="W613" s="49">
        <v>44070</v>
      </c>
      <c r="X613" s="40">
        <f>Tabela1[[#Headers],[01/09/2020]]-Tabela1[[#This Row],[Data NF Cliente]]</f>
        <v>5</v>
      </c>
      <c r="Y613" s="12" t="str">
        <f>_xlfn.IFS(X613&lt;=10,"1. 1 a 10 dias",X613&lt;=20,"2. 11 a 20 dias",X613&lt;=30,"3. 21 a 30 dias",X613&lt;=60,"4. 31 a 60 dias",X613&gt;60,"5.&gt; 60 dias")</f>
        <v>1. 1 a 10 dias</v>
      </c>
      <c r="Z613" s="2" t="s">
        <v>53</v>
      </c>
      <c r="AA613" s="2">
        <v>0</v>
      </c>
      <c r="AB613" s="49"/>
    </row>
    <row r="614" spans="1:28" x14ac:dyDescent="0.2">
      <c r="A614" s="58" t="s">
        <v>59</v>
      </c>
      <c r="B614" s="57" t="s">
        <v>81</v>
      </c>
      <c r="C614" s="42" t="s">
        <v>17</v>
      </c>
      <c r="D614" s="34">
        <v>465308</v>
      </c>
      <c r="E614" s="48">
        <v>508100570536</v>
      </c>
      <c r="F614" s="42" t="s">
        <v>8</v>
      </c>
      <c r="G614" s="42" t="s">
        <v>22</v>
      </c>
      <c r="H614" s="40" t="str">
        <f>IF(OR(' Base Geral '!J614="D - RETURN WITHOUT CONSUMPTION",' Base Geral '!J614="CB - CONSUMED BILLABLE")," SOLICITAÇÃO DE COLETA",IF(J614="X - NOT RECEIVED","CONFIRMAR NÃO RECEBIMENTO DO CSE",IF(OR(' Base Geral '!J614="SEM DESTINAÇÃO",' Base Geral '!J614="V - LEFT ON NOTIFICATION")," DESTINAÇÃO/SOLICITAÇÃO DE COLETA",0)))</f>
        <v xml:space="preserve"> DESTINAÇÃO/SOLICITAÇÃO DE COLETA</v>
      </c>
      <c r="I614" s="49"/>
      <c r="J614" s="2" t="s">
        <v>56</v>
      </c>
      <c r="K614" s="2" t="s">
        <v>50</v>
      </c>
      <c r="L614" s="2" t="s">
        <v>6</v>
      </c>
      <c r="M614" s="2"/>
      <c r="N614" s="2"/>
      <c r="O614" s="2" t="s">
        <v>57</v>
      </c>
      <c r="P614" s="2" t="s">
        <v>217</v>
      </c>
      <c r="Q614" s="2">
        <v>10736366</v>
      </c>
      <c r="R614" s="15">
        <f>VLOOKUP(Tabela1[[#This Row],[Material]],'R$_ Ferramentas'!A:B,2,0)</f>
        <v>534.84</v>
      </c>
      <c r="S614" s="50" t="s">
        <v>50</v>
      </c>
      <c r="T614" s="50" t="s">
        <v>50</v>
      </c>
      <c r="U614" s="2" t="s">
        <v>867</v>
      </c>
      <c r="V614" s="2">
        <v>94770</v>
      </c>
      <c r="W614" s="49">
        <v>44070</v>
      </c>
      <c r="X614" s="40">
        <f>Tabela1[[#Headers],[01/09/2020]]-Tabela1[[#This Row],[Data NF Cliente]]</f>
        <v>5</v>
      </c>
      <c r="Y614" s="12" t="str">
        <f>_xlfn.IFS(X614&lt;=10,"1. 1 a 10 dias",X614&lt;=20,"2. 11 a 20 dias",X614&lt;=30,"3. 21 a 30 dias",X614&lt;=60,"4. 31 a 60 dias",X614&gt;60,"5.&gt; 60 dias")</f>
        <v>1. 1 a 10 dias</v>
      </c>
      <c r="Z614" s="2" t="s">
        <v>5</v>
      </c>
      <c r="AA614" s="2">
        <v>0</v>
      </c>
      <c r="AB614" s="49"/>
    </row>
    <row r="615" spans="1:28" x14ac:dyDescent="0.2">
      <c r="A615" s="42" t="s">
        <v>14</v>
      </c>
      <c r="B615" s="57" t="s">
        <v>82</v>
      </c>
      <c r="C615" s="42" t="s">
        <v>14</v>
      </c>
      <c r="D615" s="34">
        <v>465313</v>
      </c>
      <c r="E615" s="48">
        <v>508100568308</v>
      </c>
      <c r="F615" s="42" t="s">
        <v>8</v>
      </c>
      <c r="G615" s="42" t="s">
        <v>9</v>
      </c>
      <c r="H615" s="40" t="str">
        <f>IF(OR(' Base Geral '!J615="D - RETURN WITHOUT CONSUMPTION",' Base Geral '!J615="CB - CONSUMED BILLABLE")," SOLICITAÇÃO DE COLETA",IF(J615="X - NOT RECEIVED","CONFIRMAR NÃO RECEBIMENTO DO CSE",IF(OR(' Base Geral '!J615="SEM DESTINAÇÃO",' Base Geral '!J615="V - LEFT ON NOTIFICATION")," DESTINAÇÃO/SOLICITAÇÃO DE COLETA",0)))</f>
        <v xml:space="preserve"> DESTINAÇÃO/SOLICITAÇÃO DE COLETA</v>
      </c>
      <c r="I615" s="49"/>
      <c r="J615" s="2" t="s">
        <v>56</v>
      </c>
      <c r="K615" s="2" t="s">
        <v>50</v>
      </c>
      <c r="L615" s="2" t="s">
        <v>6</v>
      </c>
      <c r="M615" s="2"/>
      <c r="N615" s="2"/>
      <c r="O615" s="2" t="s">
        <v>25</v>
      </c>
      <c r="P615" s="2" t="s">
        <v>152</v>
      </c>
      <c r="Q615" s="2" t="s">
        <v>211</v>
      </c>
      <c r="R615" s="15">
        <f>VLOOKUP(Tabela1[[#This Row],[Material]],'R$_ Ferramentas'!A:B,2,0)</f>
        <v>13.97</v>
      </c>
      <c r="S615" s="50" t="s">
        <v>50</v>
      </c>
      <c r="T615" s="50" t="s">
        <v>50</v>
      </c>
      <c r="U615" s="2" t="s">
        <v>801</v>
      </c>
      <c r="V615" s="2">
        <v>94717</v>
      </c>
      <c r="W615" s="49">
        <v>44070</v>
      </c>
      <c r="X615" s="40">
        <f>Tabela1[[#Headers],[01/09/2020]]-Tabela1[[#This Row],[Data NF Cliente]]</f>
        <v>5</v>
      </c>
      <c r="Y615" s="12" t="str">
        <f>_xlfn.IFS(X615&lt;=10,"1. 1 a 10 dias",X615&lt;=20,"2. 11 a 20 dias",X615&lt;=30,"3. 21 a 30 dias",X615&lt;=60,"4. 31 a 60 dias",X615&gt;60,"5.&gt; 60 dias")</f>
        <v>1. 1 a 10 dias</v>
      </c>
      <c r="Z615" s="2" t="s">
        <v>5</v>
      </c>
      <c r="AA615" s="2">
        <v>0</v>
      </c>
      <c r="AB615" s="49"/>
    </row>
    <row r="616" spans="1:28" x14ac:dyDescent="0.2">
      <c r="A616" s="42" t="s">
        <v>14</v>
      </c>
      <c r="B616" s="57" t="s">
        <v>82</v>
      </c>
      <c r="C616" s="42" t="s">
        <v>14</v>
      </c>
      <c r="D616" s="34">
        <v>465314</v>
      </c>
      <c r="E616" s="48">
        <v>508100568308</v>
      </c>
      <c r="F616" s="42" t="s">
        <v>8</v>
      </c>
      <c r="G616" s="42" t="s">
        <v>9</v>
      </c>
      <c r="H616" s="40" t="str">
        <f>IF(OR(' Base Geral '!J616="D - RETURN WITHOUT CONSUMPTION",' Base Geral '!J616="CB - CONSUMED BILLABLE")," SOLICITAÇÃO DE COLETA",IF(J616="X - NOT RECEIVED","CONFIRMAR NÃO RECEBIMENTO DO CSE",IF(OR(' Base Geral '!J616="SEM DESTINAÇÃO",' Base Geral '!J616="V - LEFT ON NOTIFICATION")," DESTINAÇÃO/SOLICITAÇÃO DE COLETA",0)))</f>
        <v xml:space="preserve"> DESTINAÇÃO/SOLICITAÇÃO DE COLETA</v>
      </c>
      <c r="I616" s="49"/>
      <c r="J616" s="2" t="s">
        <v>56</v>
      </c>
      <c r="K616" s="2"/>
      <c r="L616" s="22" t="s">
        <v>6</v>
      </c>
      <c r="M616" s="2"/>
      <c r="N616" s="2"/>
      <c r="O616" s="2" t="s">
        <v>25</v>
      </c>
      <c r="P616" s="2" t="s">
        <v>152</v>
      </c>
      <c r="Q616" s="2" t="s">
        <v>663</v>
      </c>
      <c r="R616" s="15">
        <f>VLOOKUP(Tabela1[[#This Row],[Material]],'R$_ Ferramentas'!A:B,2,0)</f>
        <v>10.72</v>
      </c>
      <c r="S616" s="50" t="s">
        <v>50</v>
      </c>
      <c r="T616" s="50" t="s">
        <v>50</v>
      </c>
      <c r="U616" s="2" t="s">
        <v>868</v>
      </c>
      <c r="V616" s="2">
        <v>94717</v>
      </c>
      <c r="W616" s="49">
        <v>44070</v>
      </c>
      <c r="X616" s="40">
        <f>Tabela1[[#Headers],[01/09/2020]]-Tabela1[[#This Row],[Data NF Cliente]]</f>
        <v>5</v>
      </c>
      <c r="Y616" s="12" t="str">
        <f>_xlfn.IFS(X616&lt;=10,"1. 1 a 10 dias",X616&lt;=20,"2. 11 a 20 dias",X616&lt;=30,"3. 21 a 30 dias",X616&lt;=60,"4. 31 a 60 dias",X616&gt;60,"5.&gt; 60 dias")</f>
        <v>1. 1 a 10 dias</v>
      </c>
      <c r="Z616" s="2" t="s">
        <v>5</v>
      </c>
      <c r="AA616" s="2">
        <v>0</v>
      </c>
      <c r="AB616" s="49"/>
    </row>
    <row r="617" spans="1:28" x14ac:dyDescent="0.2">
      <c r="A617" s="42" t="s">
        <v>14</v>
      </c>
      <c r="B617" s="57" t="s">
        <v>82</v>
      </c>
      <c r="C617" s="42" t="s">
        <v>14</v>
      </c>
      <c r="D617" s="34">
        <v>465727</v>
      </c>
      <c r="E617" s="48">
        <v>508100571380</v>
      </c>
      <c r="F617" s="42" t="s">
        <v>8</v>
      </c>
      <c r="G617" s="42" t="s">
        <v>9</v>
      </c>
      <c r="H617" s="40" t="str">
        <f>IF(OR(' Base Geral '!J617="D - RETURN WITHOUT CONSUMPTION",' Base Geral '!J617="CB - CONSUMED BILLABLE")," SOLICITAÇÃO DE COLETA",IF(J617="X - NOT RECEIVED","CONFIRMAR NÃO RECEBIMENTO DO CSE",IF(OR(' Base Geral '!J617="SEM DESTINAÇÃO",' Base Geral '!J617="V - LEFT ON NOTIFICATION")," DESTINAÇÃO/SOLICITAÇÃO DE COLETA",0)))</f>
        <v xml:space="preserve"> DESTINAÇÃO/SOLICITAÇÃO DE COLETA</v>
      </c>
      <c r="I617" s="49"/>
      <c r="J617" s="2" t="s">
        <v>56</v>
      </c>
      <c r="K617" s="2" t="s">
        <v>50</v>
      </c>
      <c r="L617" s="2" t="s">
        <v>6</v>
      </c>
      <c r="M617" s="2"/>
      <c r="N617" s="2"/>
      <c r="O617" s="2" t="s">
        <v>25</v>
      </c>
      <c r="P617" s="2" t="s">
        <v>152</v>
      </c>
      <c r="Q617" s="2" t="s">
        <v>211</v>
      </c>
      <c r="R617" s="15">
        <f>VLOOKUP(Tabela1[[#This Row],[Material]],'R$_ Ferramentas'!A:B,2,0)</f>
        <v>13.97</v>
      </c>
      <c r="S617" s="50" t="s">
        <v>50</v>
      </c>
      <c r="T617" s="50" t="s">
        <v>50</v>
      </c>
      <c r="U617" s="2" t="s">
        <v>801</v>
      </c>
      <c r="V617" s="2">
        <v>94719</v>
      </c>
      <c r="W617" s="49">
        <v>44070</v>
      </c>
      <c r="X617" s="40">
        <f>Tabela1[[#Headers],[01/09/2020]]-Tabela1[[#This Row],[Data NF Cliente]]</f>
        <v>5</v>
      </c>
      <c r="Y617" s="12" t="str">
        <f>_xlfn.IFS(X617&lt;=10,"1. 1 a 10 dias",X617&lt;=20,"2. 11 a 20 dias",X617&lt;=30,"3. 21 a 30 dias",X617&lt;=60,"4. 31 a 60 dias",X617&gt;60,"5.&gt; 60 dias")</f>
        <v>1. 1 a 10 dias</v>
      </c>
      <c r="Z617" s="2" t="s">
        <v>5</v>
      </c>
      <c r="AA617" s="2">
        <v>0</v>
      </c>
      <c r="AB617" s="49"/>
    </row>
    <row r="618" spans="1:28" x14ac:dyDescent="0.2">
      <c r="A618" s="42" t="s">
        <v>14</v>
      </c>
      <c r="B618" s="57" t="s">
        <v>82</v>
      </c>
      <c r="C618" s="42" t="s">
        <v>14</v>
      </c>
      <c r="D618" s="34">
        <v>465728</v>
      </c>
      <c r="E618" s="48">
        <v>508100571380</v>
      </c>
      <c r="F618" s="42" t="s">
        <v>8</v>
      </c>
      <c r="G618" s="42" t="s">
        <v>9</v>
      </c>
      <c r="H618" s="40" t="str">
        <f>IF(OR(' Base Geral '!J618="D - RETURN WITHOUT CONSUMPTION",' Base Geral '!J618="CB - CONSUMED BILLABLE")," SOLICITAÇÃO DE COLETA",IF(J618="X - NOT RECEIVED","CONFIRMAR NÃO RECEBIMENTO DO CSE",IF(OR(' Base Geral '!J618="SEM DESTINAÇÃO",' Base Geral '!J618="V - LEFT ON NOTIFICATION")," DESTINAÇÃO/SOLICITAÇÃO DE COLETA",0)))</f>
        <v xml:space="preserve"> DESTINAÇÃO/SOLICITAÇÃO DE COLETA</v>
      </c>
      <c r="I618" s="49"/>
      <c r="J618" s="2" t="s">
        <v>56</v>
      </c>
      <c r="K618" s="2"/>
      <c r="L618" s="22" t="s">
        <v>6</v>
      </c>
      <c r="M618" s="2"/>
      <c r="N618" s="2"/>
      <c r="O618" s="2" t="s">
        <v>25</v>
      </c>
      <c r="P618" s="2" t="s">
        <v>152</v>
      </c>
      <c r="Q618" s="2" t="s">
        <v>663</v>
      </c>
      <c r="R618" s="15">
        <f>VLOOKUP(Tabela1[[#This Row],[Material]],'R$_ Ferramentas'!A:B,2,0)</f>
        <v>10.72</v>
      </c>
      <c r="S618" s="50" t="s">
        <v>50</v>
      </c>
      <c r="T618" s="50" t="s">
        <v>50</v>
      </c>
      <c r="U618" s="2" t="s">
        <v>868</v>
      </c>
      <c r="V618" s="2">
        <v>94719</v>
      </c>
      <c r="W618" s="49">
        <v>44070</v>
      </c>
      <c r="X618" s="40">
        <f>Tabela1[[#Headers],[01/09/2020]]-Tabela1[[#This Row],[Data NF Cliente]]</f>
        <v>5</v>
      </c>
      <c r="Y618" s="12" t="str">
        <f>_xlfn.IFS(X618&lt;=10,"1. 1 a 10 dias",X618&lt;=20,"2. 11 a 20 dias",X618&lt;=30,"3. 21 a 30 dias",X618&lt;=60,"4. 31 a 60 dias",X618&gt;60,"5.&gt; 60 dias")</f>
        <v>1. 1 a 10 dias</v>
      </c>
      <c r="Z618" s="2" t="s">
        <v>5</v>
      </c>
      <c r="AA618" s="2">
        <v>0</v>
      </c>
      <c r="AB618" s="49"/>
    </row>
    <row r="619" spans="1:28" x14ac:dyDescent="0.2">
      <c r="A619" s="42" t="s">
        <v>14</v>
      </c>
      <c r="B619" s="57" t="s">
        <v>82</v>
      </c>
      <c r="C619" s="42" t="s">
        <v>14</v>
      </c>
      <c r="D619" s="34">
        <v>465729</v>
      </c>
      <c r="E619" s="48">
        <v>508100571380</v>
      </c>
      <c r="F619" s="42" t="s">
        <v>8</v>
      </c>
      <c r="G619" s="42" t="s">
        <v>9</v>
      </c>
      <c r="H619" s="40" t="str">
        <f>IF(OR(' Base Geral '!J619="D - RETURN WITHOUT CONSUMPTION",' Base Geral '!J619="CB - CONSUMED BILLABLE")," SOLICITAÇÃO DE COLETA",IF(J619="X - NOT RECEIVED","CONFIRMAR NÃO RECEBIMENTO DO CSE",IF(OR(' Base Geral '!J619="SEM DESTINAÇÃO",' Base Geral '!J619="V - LEFT ON NOTIFICATION")," DESTINAÇÃO/SOLICITAÇÃO DE COLETA",0)))</f>
        <v xml:space="preserve"> DESTINAÇÃO/SOLICITAÇÃO DE COLETA</v>
      </c>
      <c r="I619" s="49"/>
      <c r="J619" s="2" t="s">
        <v>56</v>
      </c>
      <c r="K619" s="2"/>
      <c r="L619" s="22" t="s">
        <v>6</v>
      </c>
      <c r="M619" s="2"/>
      <c r="N619" s="2"/>
      <c r="O619" s="2" t="s">
        <v>25</v>
      </c>
      <c r="P619" s="2" t="s">
        <v>152</v>
      </c>
      <c r="Q619" s="2" t="s">
        <v>663</v>
      </c>
      <c r="R619" s="15">
        <f>VLOOKUP(Tabela1[[#This Row],[Material]],'R$_ Ferramentas'!A:B,2,0)</f>
        <v>10.72</v>
      </c>
      <c r="S619" s="50" t="s">
        <v>50</v>
      </c>
      <c r="T619" s="50" t="s">
        <v>50</v>
      </c>
      <c r="U619" s="2" t="s">
        <v>868</v>
      </c>
      <c r="V619" s="2">
        <v>94719</v>
      </c>
      <c r="W619" s="49">
        <v>44070</v>
      </c>
      <c r="X619" s="40">
        <f>Tabela1[[#Headers],[01/09/2020]]-Tabela1[[#This Row],[Data NF Cliente]]</f>
        <v>5</v>
      </c>
      <c r="Y619" s="12" t="str">
        <f>_xlfn.IFS(X619&lt;=10,"1. 1 a 10 dias",X619&lt;=20,"2. 11 a 20 dias",X619&lt;=30,"3. 21 a 30 dias",X619&lt;=60,"4. 31 a 60 dias",X619&gt;60,"5.&gt; 60 dias")</f>
        <v>1. 1 a 10 dias</v>
      </c>
      <c r="Z619" s="2" t="s">
        <v>5</v>
      </c>
      <c r="AA619" s="2">
        <v>0</v>
      </c>
      <c r="AB619" s="49"/>
    </row>
    <row r="620" spans="1:28" x14ac:dyDescent="0.2">
      <c r="A620" s="42" t="s">
        <v>7</v>
      </c>
      <c r="B620" s="57" t="s">
        <v>82</v>
      </c>
      <c r="C620" s="42" t="s">
        <v>7</v>
      </c>
      <c r="D620" s="34">
        <v>465907</v>
      </c>
      <c r="E620" s="48">
        <v>508100569638</v>
      </c>
      <c r="F620" s="42" t="s">
        <v>1</v>
      </c>
      <c r="G620" s="42" t="s">
        <v>2</v>
      </c>
      <c r="H620" s="40" t="str">
        <f>IF(OR(' Base Geral '!J620="D - RETURN WITHOUT CONSUMPTION",' Base Geral '!J620="CB - CONSUMED BILLABLE")," SOLICITAÇÃO DE COLETA",IF(J620="X - NOT RECEIVED","CONFIRMAR NÃO RECEBIMENTO DO CSE",IF(OR(' Base Geral '!J620="SEM DESTINAÇÃO",' Base Geral '!J620="V - LEFT ON NOTIFICATION")," DESTINAÇÃO/SOLICITAÇÃO DE COLETA",0)))</f>
        <v xml:space="preserve"> DESTINAÇÃO/SOLICITAÇÃO DE COLETA</v>
      </c>
      <c r="I620" s="49"/>
      <c r="J620" s="2" t="s">
        <v>56</v>
      </c>
      <c r="K620" s="2" t="s">
        <v>10</v>
      </c>
      <c r="L620" s="2" t="s">
        <v>3</v>
      </c>
      <c r="M620" s="2"/>
      <c r="N620" s="2" t="s">
        <v>4</v>
      </c>
      <c r="O620" s="2" t="s">
        <v>669</v>
      </c>
      <c r="P620" s="2" t="s">
        <v>111</v>
      </c>
      <c r="Q620" s="2">
        <v>7582518</v>
      </c>
      <c r="R620" s="15">
        <f>VLOOKUP(Tabela1[[#This Row],[Material]],'R$_ Ferramentas'!A:B,2,0)</f>
        <v>23416.22</v>
      </c>
      <c r="S620" s="50" t="s">
        <v>50</v>
      </c>
      <c r="T620" s="50" t="s">
        <v>85</v>
      </c>
      <c r="U620" s="2" t="s">
        <v>747</v>
      </c>
      <c r="V620" s="2">
        <v>200662</v>
      </c>
      <c r="W620" s="49">
        <v>44070</v>
      </c>
      <c r="X620" s="40">
        <f>Tabela1[[#Headers],[01/09/2020]]-Tabela1[[#This Row],[Data NF Cliente]]</f>
        <v>5</v>
      </c>
      <c r="Y620" s="12" t="str">
        <f>_xlfn.IFS(X620&lt;=10,"1. 1 a 10 dias",X620&lt;=20,"2. 11 a 20 dias",X620&lt;=30,"3. 21 a 30 dias",X620&lt;=60,"4. 31 a 60 dias",X620&gt;60,"5.&gt; 60 dias")</f>
        <v>1. 1 a 10 dias</v>
      </c>
      <c r="Z620" s="2" t="s">
        <v>1064</v>
      </c>
      <c r="AA620" s="2">
        <v>0</v>
      </c>
      <c r="AB620" s="49"/>
    </row>
    <row r="621" spans="1:28" x14ac:dyDescent="0.2">
      <c r="A621" s="42" t="s">
        <v>11</v>
      </c>
      <c r="B621" s="57" t="s">
        <v>81</v>
      </c>
      <c r="C621" s="42" t="s">
        <v>11</v>
      </c>
      <c r="D621" s="34">
        <v>465917</v>
      </c>
      <c r="E621" s="48">
        <v>508100564928</v>
      </c>
      <c r="F621" s="42" t="s">
        <v>1</v>
      </c>
      <c r="G621" s="42" t="s">
        <v>2</v>
      </c>
      <c r="H621" s="40" t="str">
        <f>IF(OR(' Base Geral '!J621="D - RETURN WITHOUT CONSUMPTION",' Base Geral '!J621="CB - CONSUMED BILLABLE")," SOLICITAÇÃO DE COLETA",IF(J621="X - NOT RECEIVED","CONFIRMAR NÃO RECEBIMENTO DO CSE",IF(OR(' Base Geral '!J621="SEM DESTINAÇÃO",' Base Geral '!J621="V - LEFT ON NOTIFICATION")," DESTINAÇÃO/SOLICITAÇÃO DE COLETA",0)))</f>
        <v xml:space="preserve"> DESTINAÇÃO/SOLICITAÇÃO DE COLETA</v>
      </c>
      <c r="I621" s="49">
        <v>44070</v>
      </c>
      <c r="J621" s="2" t="s">
        <v>55</v>
      </c>
      <c r="K621" s="2" t="s">
        <v>10</v>
      </c>
      <c r="L621" s="2" t="s">
        <v>3</v>
      </c>
      <c r="M621" s="2"/>
      <c r="N621" s="2"/>
      <c r="O621" s="2" t="s">
        <v>280</v>
      </c>
      <c r="P621" s="2" t="s">
        <v>412</v>
      </c>
      <c r="Q621" s="2">
        <v>11085861</v>
      </c>
      <c r="R621" s="15">
        <f>VLOOKUP(Tabela1[[#This Row],[Material]],'R$_ Ferramentas'!A:B,2,0)</f>
        <v>9852.41</v>
      </c>
      <c r="S621" s="50" t="s">
        <v>50</v>
      </c>
      <c r="T621" s="50" t="s">
        <v>85</v>
      </c>
      <c r="U621" s="2" t="s">
        <v>875</v>
      </c>
      <c r="V621" s="2">
        <v>200686</v>
      </c>
      <c r="W621" s="49">
        <v>44070</v>
      </c>
      <c r="X621" s="40">
        <f>Tabela1[[#Headers],[01/09/2020]]-Tabela1[[#This Row],[Data NF Cliente]]</f>
        <v>5</v>
      </c>
      <c r="Y621" s="12" t="str">
        <f>_xlfn.IFS(X621&lt;=10,"1. 1 a 10 dias",X621&lt;=20,"2. 11 a 20 dias",X621&lt;=30,"3. 21 a 30 dias",X621&lt;=60,"4. 31 a 60 dias",X621&gt;60,"5.&gt; 60 dias")</f>
        <v>1. 1 a 10 dias</v>
      </c>
      <c r="Z621" s="2" t="s">
        <v>53</v>
      </c>
      <c r="AA621" s="2">
        <v>0</v>
      </c>
      <c r="AB621" s="49"/>
    </row>
    <row r="622" spans="1:28" x14ac:dyDescent="0.2">
      <c r="A622" s="42" t="s">
        <v>0</v>
      </c>
      <c r="B622" s="57" t="s">
        <v>82</v>
      </c>
      <c r="C622" s="42" t="s">
        <v>0</v>
      </c>
      <c r="D622" s="34">
        <v>466081</v>
      </c>
      <c r="E622" s="48">
        <v>508100571400</v>
      </c>
      <c r="F622" s="42" t="s">
        <v>1</v>
      </c>
      <c r="G622" s="42" t="s">
        <v>2</v>
      </c>
      <c r="H622" s="40" t="str">
        <f>IF(OR(' Base Geral '!J622="D - RETURN WITHOUT CONSUMPTION",' Base Geral '!J622="CB - CONSUMED BILLABLE")," SOLICITAÇÃO DE COLETA",IF(J622="X - NOT RECEIVED","CONFIRMAR NÃO RECEBIMENTO DO CSE",IF(OR(' Base Geral '!J622="SEM DESTINAÇÃO",' Base Geral '!J622="V - LEFT ON NOTIFICATION")," DESTINAÇÃO/SOLICITAÇÃO DE COLETA",0)))</f>
        <v xml:space="preserve"> DESTINAÇÃO/SOLICITAÇÃO DE COLETA</v>
      </c>
      <c r="I622" s="49"/>
      <c r="J622" s="2" t="s">
        <v>56</v>
      </c>
      <c r="K622" s="2" t="s">
        <v>50</v>
      </c>
      <c r="L622" s="2" t="s">
        <v>6</v>
      </c>
      <c r="M622" s="2"/>
      <c r="N622" s="2" t="s">
        <v>4</v>
      </c>
      <c r="O622" s="2" t="s">
        <v>670</v>
      </c>
      <c r="P622" s="2" t="s">
        <v>225</v>
      </c>
      <c r="Q622" s="2">
        <v>11362380</v>
      </c>
      <c r="R622" s="15">
        <f>VLOOKUP(Tabela1[[#This Row],[Material]],'R$_ Ferramentas'!A:B,2,0)</f>
        <v>206.94</v>
      </c>
      <c r="S622" s="50" t="s">
        <v>50</v>
      </c>
      <c r="T622" s="50" t="s">
        <v>50</v>
      </c>
      <c r="U622" s="2" t="s">
        <v>880</v>
      </c>
      <c r="V622" s="2">
        <v>200757</v>
      </c>
      <c r="W622" s="49">
        <v>44070</v>
      </c>
      <c r="X622" s="40">
        <f>Tabela1[[#Headers],[01/09/2020]]-Tabela1[[#This Row],[Data NF Cliente]]</f>
        <v>5</v>
      </c>
      <c r="Y622" s="12" t="str">
        <f>_xlfn.IFS(X622&lt;=10,"1. 1 a 10 dias",X622&lt;=20,"2. 11 a 20 dias",X622&lt;=30,"3. 21 a 30 dias",X622&lt;=60,"4. 31 a 60 dias",X622&gt;60,"5.&gt; 60 dias")</f>
        <v>1. 1 a 10 dias</v>
      </c>
      <c r="Z622" s="2" t="s">
        <v>53</v>
      </c>
      <c r="AA622" s="2">
        <v>0</v>
      </c>
      <c r="AB622" s="49"/>
    </row>
    <row r="623" spans="1:28" x14ac:dyDescent="0.2">
      <c r="A623" s="42" t="s">
        <v>0</v>
      </c>
      <c r="B623" s="57" t="s">
        <v>82</v>
      </c>
      <c r="C623" s="42" t="s">
        <v>0</v>
      </c>
      <c r="D623" s="34">
        <v>466141</v>
      </c>
      <c r="E623" s="48">
        <v>508100571708</v>
      </c>
      <c r="F623" s="42" t="s">
        <v>1</v>
      </c>
      <c r="G623" s="42" t="s">
        <v>2</v>
      </c>
      <c r="H623" s="40" t="str">
        <f>IF(OR(' Base Geral '!J623="D - RETURN WITHOUT CONSUMPTION",' Base Geral '!J623="CB - CONSUMED BILLABLE")," SOLICITAÇÃO DE COLETA",IF(J623="X - NOT RECEIVED","CONFIRMAR NÃO RECEBIMENTO DO CSE",IF(OR(' Base Geral '!J623="SEM DESTINAÇÃO",' Base Geral '!J623="V - LEFT ON NOTIFICATION")," DESTINAÇÃO/SOLICITAÇÃO DE COLETA",0)))</f>
        <v xml:space="preserve"> DESTINAÇÃO/SOLICITAÇÃO DE COLETA</v>
      </c>
      <c r="I623" s="49"/>
      <c r="J623" s="2" t="s">
        <v>56</v>
      </c>
      <c r="K623" s="2" t="s">
        <v>50</v>
      </c>
      <c r="L623" s="2" t="s">
        <v>6</v>
      </c>
      <c r="M623" s="2"/>
      <c r="N623" s="2" t="s">
        <v>4</v>
      </c>
      <c r="O623" s="2" t="s">
        <v>674</v>
      </c>
      <c r="P623" s="2" t="s">
        <v>410</v>
      </c>
      <c r="Q623" s="2">
        <v>7581924</v>
      </c>
      <c r="R623" s="15">
        <f>VLOOKUP(Tabela1[[#This Row],[Material]],'R$_ Ferramentas'!A:B,2,0)</f>
        <v>14156.53</v>
      </c>
      <c r="S623" s="50" t="s">
        <v>50</v>
      </c>
      <c r="T623" s="50" t="s">
        <v>50</v>
      </c>
      <c r="U623" s="2" t="s">
        <v>531</v>
      </c>
      <c r="V623" s="2">
        <v>200742</v>
      </c>
      <c r="W623" s="49">
        <v>44070</v>
      </c>
      <c r="X623" s="40">
        <f>Tabela1[[#Headers],[01/09/2020]]-Tabela1[[#This Row],[Data NF Cliente]]</f>
        <v>5</v>
      </c>
      <c r="Y623" s="12" t="str">
        <f>_xlfn.IFS(X623&lt;=10,"1. 1 a 10 dias",X623&lt;=20,"2. 11 a 20 dias",X623&lt;=30,"3. 21 a 30 dias",X623&lt;=60,"4. 31 a 60 dias",X623&gt;60,"5.&gt; 60 dias")</f>
        <v>1. 1 a 10 dias</v>
      </c>
      <c r="Z623" s="2" t="s">
        <v>1071</v>
      </c>
      <c r="AA623" s="2">
        <v>0</v>
      </c>
      <c r="AB623" s="49"/>
    </row>
    <row r="624" spans="1:28" x14ac:dyDescent="0.2">
      <c r="A624" s="42" t="s">
        <v>11</v>
      </c>
      <c r="B624" s="57" t="s">
        <v>82</v>
      </c>
      <c r="C624" s="42" t="s">
        <v>11</v>
      </c>
      <c r="D624" s="34">
        <v>466302</v>
      </c>
      <c r="E624" s="48">
        <v>508100559964</v>
      </c>
      <c r="F624" s="42" t="s">
        <v>1</v>
      </c>
      <c r="G624" s="42" t="s">
        <v>2</v>
      </c>
      <c r="H624" s="40" t="str">
        <f>IF(OR(' Base Geral '!J624="D - RETURN WITHOUT CONSUMPTION",' Base Geral '!J624="CB - CONSUMED BILLABLE")," SOLICITAÇÃO DE COLETA",IF(J624="X - NOT RECEIVED","CONFIRMAR NÃO RECEBIMENTO DO CSE",IF(OR(' Base Geral '!J624="SEM DESTINAÇÃO",' Base Geral '!J624="V - LEFT ON NOTIFICATION")," DESTINAÇÃO/SOLICITAÇÃO DE COLETA",0)))</f>
        <v xml:space="preserve"> DESTINAÇÃO/SOLICITAÇÃO DE COLETA</v>
      </c>
      <c r="I624" s="49"/>
      <c r="J624" s="2" t="s">
        <v>56</v>
      </c>
      <c r="K624" s="2" t="s">
        <v>50</v>
      </c>
      <c r="L624" s="2" t="s">
        <v>6</v>
      </c>
      <c r="M624" s="2"/>
      <c r="N624" s="2" t="s">
        <v>4</v>
      </c>
      <c r="O624" s="2" t="s">
        <v>677</v>
      </c>
      <c r="P624" s="2" t="s">
        <v>455</v>
      </c>
      <c r="Q624" s="2">
        <v>7581932</v>
      </c>
      <c r="R624" s="15">
        <f>VLOOKUP(Tabela1[[#This Row],[Material]],'R$_ Ferramentas'!A:B,2,0)</f>
        <v>14049.13</v>
      </c>
      <c r="S624" s="50" t="s">
        <v>50</v>
      </c>
      <c r="T624" s="50" t="s">
        <v>50</v>
      </c>
      <c r="U624" s="2" t="s">
        <v>530</v>
      </c>
      <c r="V624" s="2">
        <v>200745</v>
      </c>
      <c r="W624" s="49">
        <v>44070</v>
      </c>
      <c r="X624" s="40">
        <f>Tabela1[[#Headers],[01/09/2020]]-Tabela1[[#This Row],[Data NF Cliente]]</f>
        <v>5</v>
      </c>
      <c r="Y624" s="12" t="str">
        <f>_xlfn.IFS(X624&lt;=10,"1. 1 a 10 dias",X624&lt;=20,"2. 11 a 20 dias",X624&lt;=30,"3. 21 a 30 dias",X624&lt;=60,"4. 31 a 60 dias",X624&gt;60,"5.&gt; 60 dias")</f>
        <v>1. 1 a 10 dias</v>
      </c>
      <c r="Z624" s="2" t="s">
        <v>1073</v>
      </c>
      <c r="AA624" s="2">
        <v>0</v>
      </c>
      <c r="AB624" s="49"/>
    </row>
    <row r="625" spans="1:28" x14ac:dyDescent="0.2">
      <c r="A625" s="42" t="s">
        <v>14</v>
      </c>
      <c r="B625" s="57" t="s">
        <v>82</v>
      </c>
      <c r="C625" s="42" t="s">
        <v>14</v>
      </c>
      <c r="D625" s="34">
        <v>466357</v>
      </c>
      <c r="E625" s="48">
        <v>508100571603</v>
      </c>
      <c r="F625" s="42" t="s">
        <v>1</v>
      </c>
      <c r="G625" s="42" t="s">
        <v>2</v>
      </c>
      <c r="H625" s="40" t="str">
        <f>IF(OR(' Base Geral '!J625="D - RETURN WITHOUT CONSUMPTION",' Base Geral '!J625="CB - CONSUMED BILLABLE")," SOLICITAÇÃO DE COLETA",IF(J625="X - NOT RECEIVED","CONFIRMAR NÃO RECEBIMENTO DO CSE",IF(OR(' Base Geral '!J625="SEM DESTINAÇÃO",' Base Geral '!J625="V - LEFT ON NOTIFICATION")," DESTINAÇÃO/SOLICITAÇÃO DE COLETA",0)))</f>
        <v xml:space="preserve"> DESTINAÇÃO/SOLICITAÇÃO DE COLETA</v>
      </c>
      <c r="I625" s="49"/>
      <c r="J625" s="2" t="s">
        <v>56</v>
      </c>
      <c r="K625" s="2" t="s">
        <v>50</v>
      </c>
      <c r="L625" s="2" t="s">
        <v>6</v>
      </c>
      <c r="M625" s="2"/>
      <c r="N625" s="2" t="s">
        <v>4</v>
      </c>
      <c r="O625" s="2" t="s">
        <v>186</v>
      </c>
      <c r="P625" s="2" t="s">
        <v>461</v>
      </c>
      <c r="Q625" s="2">
        <v>7581924</v>
      </c>
      <c r="R625" s="15">
        <f>VLOOKUP(Tabela1[[#This Row],[Material]],'R$_ Ferramentas'!A:B,2,0)</f>
        <v>14156.53</v>
      </c>
      <c r="S625" s="50" t="s">
        <v>50</v>
      </c>
      <c r="T625" s="50" t="s">
        <v>50</v>
      </c>
      <c r="U625" s="2" t="s">
        <v>531</v>
      </c>
      <c r="V625" s="2">
        <v>200718</v>
      </c>
      <c r="W625" s="49">
        <v>44070</v>
      </c>
      <c r="X625" s="40">
        <f>Tabela1[[#Headers],[01/09/2020]]-Tabela1[[#This Row],[Data NF Cliente]]</f>
        <v>5</v>
      </c>
      <c r="Y625" s="12" t="str">
        <f>_xlfn.IFS(X625&lt;=10,"1. 1 a 10 dias",X625&lt;=20,"2. 11 a 20 dias",X625&lt;=30,"3. 21 a 30 dias",X625&lt;=60,"4. 31 a 60 dias",X625&gt;60,"5.&gt; 60 dias")</f>
        <v>1. 1 a 10 dias</v>
      </c>
      <c r="Z625" s="2" t="s">
        <v>1074</v>
      </c>
      <c r="AA625" s="2">
        <v>0</v>
      </c>
      <c r="AB625" s="49"/>
    </row>
    <row r="626" spans="1:28" x14ac:dyDescent="0.2">
      <c r="A626" s="42" t="s">
        <v>17</v>
      </c>
      <c r="B626" s="57" t="s">
        <v>82</v>
      </c>
      <c r="C626" s="42" t="s">
        <v>17</v>
      </c>
      <c r="D626" s="34">
        <v>466394</v>
      </c>
      <c r="E626" s="48">
        <v>508100571075</v>
      </c>
      <c r="F626" s="42" t="s">
        <v>1</v>
      </c>
      <c r="G626" s="42" t="s">
        <v>2</v>
      </c>
      <c r="H626" s="40" t="str">
        <f>IF(OR(' Base Geral '!J626="D - RETURN WITHOUT CONSUMPTION",' Base Geral '!J626="CB - CONSUMED BILLABLE")," SOLICITAÇÃO DE COLETA",IF(J626="X - NOT RECEIVED","CONFIRMAR NÃO RECEBIMENTO DO CSE",IF(OR(' Base Geral '!J626="SEM DESTINAÇÃO",' Base Geral '!J626="V - LEFT ON NOTIFICATION")," DESTINAÇÃO/SOLICITAÇÃO DE COLETA",0)))</f>
        <v xml:space="preserve"> DESTINAÇÃO/SOLICITAÇÃO DE COLETA</v>
      </c>
      <c r="I626" s="49"/>
      <c r="J626" s="2" t="s">
        <v>56</v>
      </c>
      <c r="K626" s="2" t="s">
        <v>50</v>
      </c>
      <c r="L626" s="2" t="s">
        <v>6</v>
      </c>
      <c r="M626" s="2"/>
      <c r="N626" s="2" t="s">
        <v>4</v>
      </c>
      <c r="O626" s="2" t="s">
        <v>679</v>
      </c>
      <c r="P626" s="2" t="s">
        <v>656</v>
      </c>
      <c r="Q626" s="2">
        <v>3084464</v>
      </c>
      <c r="R626" s="15">
        <f>VLOOKUP(Tabela1[[#This Row],[Material]],'R$_ Ferramentas'!A:B,2,0)</f>
        <v>324.06</v>
      </c>
      <c r="S626" s="50" t="s">
        <v>50</v>
      </c>
      <c r="T626" s="50" t="s">
        <v>50</v>
      </c>
      <c r="U626" s="2" t="s">
        <v>887</v>
      </c>
      <c r="V626" s="2">
        <v>200648</v>
      </c>
      <c r="W626" s="49">
        <v>44070</v>
      </c>
      <c r="X626" s="40">
        <f>Tabela1[[#Headers],[01/09/2020]]-Tabela1[[#This Row],[Data NF Cliente]]</f>
        <v>5</v>
      </c>
      <c r="Y626" s="12" t="str">
        <f>_xlfn.IFS(X626&lt;=10,"1. 1 a 10 dias",X626&lt;=20,"2. 11 a 20 dias",X626&lt;=30,"3. 21 a 30 dias",X626&lt;=60,"4. 31 a 60 dias",X626&gt;60,"5.&gt; 60 dias")</f>
        <v>1. 1 a 10 dias</v>
      </c>
      <c r="Z626" s="2" t="s">
        <v>53</v>
      </c>
      <c r="AA626" s="2">
        <v>0</v>
      </c>
      <c r="AB626" s="49"/>
    </row>
    <row r="627" spans="1:28" x14ac:dyDescent="0.2">
      <c r="A627" s="42" t="s">
        <v>17</v>
      </c>
      <c r="B627" s="57" t="s">
        <v>82</v>
      </c>
      <c r="C627" s="42" t="s">
        <v>17</v>
      </c>
      <c r="D627" s="34">
        <v>466395</v>
      </c>
      <c r="E627" s="48">
        <v>508100571075</v>
      </c>
      <c r="F627" s="42" t="s">
        <v>8</v>
      </c>
      <c r="G627" s="42" t="s">
        <v>9</v>
      </c>
      <c r="H627" s="40" t="str">
        <f>IF(OR(' Base Geral '!J627="D - RETURN WITHOUT CONSUMPTION",' Base Geral '!J627="CB - CONSUMED BILLABLE")," SOLICITAÇÃO DE COLETA",IF(J627="X - NOT RECEIVED","CONFIRMAR NÃO RECEBIMENTO DO CSE",IF(OR(' Base Geral '!J627="SEM DESTINAÇÃO",' Base Geral '!J627="V - LEFT ON NOTIFICATION")," DESTINAÇÃO/SOLICITAÇÃO DE COLETA",0)))</f>
        <v xml:space="preserve"> DESTINAÇÃO/SOLICITAÇÃO DE COLETA</v>
      </c>
      <c r="I627" s="49"/>
      <c r="J627" s="2" t="s">
        <v>56</v>
      </c>
      <c r="K627" s="2" t="s">
        <v>50</v>
      </c>
      <c r="L627" s="2" t="s">
        <v>6</v>
      </c>
      <c r="M627" s="2"/>
      <c r="N627" s="2"/>
      <c r="O627" s="2" t="s">
        <v>679</v>
      </c>
      <c r="P627" s="2" t="s">
        <v>656</v>
      </c>
      <c r="Q627" s="2">
        <v>3089828</v>
      </c>
      <c r="R627" s="15">
        <f>VLOOKUP(Tabela1[[#This Row],[Material]],'R$_ Ferramentas'!A:B,2,0)</f>
        <v>7517.08</v>
      </c>
      <c r="S627" s="50" t="s">
        <v>50</v>
      </c>
      <c r="T627" s="50" t="s">
        <v>50</v>
      </c>
      <c r="U627" s="2" t="s">
        <v>888</v>
      </c>
      <c r="V627" s="2">
        <v>94724</v>
      </c>
      <c r="W627" s="49">
        <v>44070</v>
      </c>
      <c r="X627" s="40">
        <f>Tabela1[[#Headers],[01/09/2020]]-Tabela1[[#This Row],[Data NF Cliente]]</f>
        <v>5</v>
      </c>
      <c r="Y627" s="12" t="str">
        <f>_xlfn.IFS(X627&lt;=10,"1. 1 a 10 dias",X627&lt;=20,"2. 11 a 20 dias",X627&lt;=30,"3. 21 a 30 dias",X627&lt;=60,"4. 31 a 60 dias",X627&gt;60,"5.&gt; 60 dias")</f>
        <v>1. 1 a 10 dias</v>
      </c>
      <c r="Z627" s="2" t="s">
        <v>5</v>
      </c>
      <c r="AA627" s="2">
        <v>0</v>
      </c>
      <c r="AB627" s="49"/>
    </row>
    <row r="628" spans="1:28" x14ac:dyDescent="0.2">
      <c r="A628" s="42" t="s">
        <v>16</v>
      </c>
      <c r="B628" s="57" t="s">
        <v>82</v>
      </c>
      <c r="C628" s="42" t="s">
        <v>16</v>
      </c>
      <c r="D628" s="34">
        <v>466757</v>
      </c>
      <c r="E628" s="48">
        <v>508100569764</v>
      </c>
      <c r="F628" s="42" t="s">
        <v>1</v>
      </c>
      <c r="G628" s="42" t="s">
        <v>2</v>
      </c>
      <c r="H628" s="40" t="str">
        <f>IF(OR(' Base Geral '!J628="D - RETURN WITHOUT CONSUMPTION",' Base Geral '!J628="CB - CONSUMED BILLABLE")," SOLICITAÇÃO DE COLETA",IF(J628="X - NOT RECEIVED","CONFIRMAR NÃO RECEBIMENTO DO CSE",IF(OR(' Base Geral '!J628="SEM DESTINAÇÃO",' Base Geral '!J628="V - LEFT ON NOTIFICATION")," DESTINAÇÃO/SOLICITAÇÃO DE COLETA",0)))</f>
        <v xml:space="preserve"> DESTINAÇÃO/SOLICITAÇÃO DE COLETA</v>
      </c>
      <c r="I628" s="49"/>
      <c r="J628" s="2" t="s">
        <v>56</v>
      </c>
      <c r="K628" s="2" t="s">
        <v>10</v>
      </c>
      <c r="L628" s="2" t="s">
        <v>3</v>
      </c>
      <c r="M628" s="2"/>
      <c r="N628" s="2" t="s">
        <v>4</v>
      </c>
      <c r="O628" s="2" t="s">
        <v>91</v>
      </c>
      <c r="P628" s="2" t="s">
        <v>653</v>
      </c>
      <c r="Q628" s="2">
        <v>10608967</v>
      </c>
      <c r="R628" s="15">
        <f>VLOOKUP(Tabela1[[#This Row],[Material]],'R$_ Ferramentas'!A:B,2,0)</f>
        <v>8277.2900000000009</v>
      </c>
      <c r="S628" s="50" t="s">
        <v>50</v>
      </c>
      <c r="T628" s="50" t="s">
        <v>85</v>
      </c>
      <c r="U628" s="2">
        <v>10608967</v>
      </c>
      <c r="V628" s="2">
        <v>200744</v>
      </c>
      <c r="W628" s="49">
        <v>44070</v>
      </c>
      <c r="X628" s="40">
        <f>Tabela1[[#Headers],[01/09/2020]]-Tabela1[[#This Row],[Data NF Cliente]]</f>
        <v>5</v>
      </c>
      <c r="Y628" s="12" t="str">
        <f>_xlfn.IFS(X628&lt;=10,"1. 1 a 10 dias",X628&lt;=20,"2. 11 a 20 dias",X628&lt;=30,"3. 21 a 30 dias",X628&lt;=60,"4. 31 a 60 dias",X628&gt;60,"5.&gt; 60 dias")</f>
        <v>1. 1 a 10 dias</v>
      </c>
      <c r="Z628" s="2" t="s">
        <v>1077</v>
      </c>
      <c r="AA628" s="2">
        <v>0</v>
      </c>
      <c r="AB628" s="49"/>
    </row>
    <row r="629" spans="1:28" x14ac:dyDescent="0.2">
      <c r="A629" s="42" t="s">
        <v>16</v>
      </c>
      <c r="B629" s="57" t="s">
        <v>82</v>
      </c>
      <c r="C629" s="42" t="s">
        <v>16</v>
      </c>
      <c r="D629" s="34">
        <v>466758</v>
      </c>
      <c r="E629" s="48">
        <v>508100569764</v>
      </c>
      <c r="F629" s="42" t="s">
        <v>1</v>
      </c>
      <c r="G629" s="42" t="s">
        <v>2</v>
      </c>
      <c r="H629" s="40" t="str">
        <f>IF(OR(' Base Geral '!J629="D - RETURN WITHOUT CONSUMPTION",' Base Geral '!J629="CB - CONSUMED BILLABLE")," SOLICITAÇÃO DE COLETA",IF(J629="X - NOT RECEIVED","CONFIRMAR NÃO RECEBIMENTO DO CSE",IF(OR(' Base Geral '!J629="SEM DESTINAÇÃO",' Base Geral '!J629="V - LEFT ON NOTIFICATION")," DESTINAÇÃO/SOLICITAÇÃO DE COLETA",0)))</f>
        <v xml:space="preserve"> DESTINAÇÃO/SOLICITAÇÃO DE COLETA</v>
      </c>
      <c r="I629" s="49"/>
      <c r="J629" s="2" t="s">
        <v>56</v>
      </c>
      <c r="K629" s="2"/>
      <c r="L629" s="2" t="s">
        <v>6</v>
      </c>
      <c r="M629" s="2"/>
      <c r="N629" s="2" t="s">
        <v>4</v>
      </c>
      <c r="O629" s="2" t="s">
        <v>91</v>
      </c>
      <c r="P629" s="2" t="s">
        <v>653</v>
      </c>
      <c r="Q629" s="2">
        <v>10609741</v>
      </c>
      <c r="R629" s="15">
        <f>VLOOKUP(Tabela1[[#This Row],[Material]],'R$_ Ferramentas'!A:B,2,0)</f>
        <v>273.94</v>
      </c>
      <c r="S629" s="50" t="s">
        <v>50</v>
      </c>
      <c r="T629" s="50" t="s">
        <v>50</v>
      </c>
      <c r="U629" s="2" t="s">
        <v>904</v>
      </c>
      <c r="V629" s="2">
        <v>200744</v>
      </c>
      <c r="W629" s="49">
        <v>44070</v>
      </c>
      <c r="X629" s="40">
        <f>Tabela1[[#Headers],[01/09/2020]]-Tabela1[[#This Row],[Data NF Cliente]]</f>
        <v>5</v>
      </c>
      <c r="Y629" s="12" t="str">
        <f>_xlfn.IFS(X629&lt;=10,"1. 1 a 10 dias",X629&lt;=20,"2. 11 a 20 dias",X629&lt;=30,"3. 21 a 30 dias",X629&lt;=60,"4. 31 a 60 dias",X629&gt;60,"5.&gt; 60 dias")</f>
        <v>1. 1 a 10 dias</v>
      </c>
      <c r="Z629" s="2" t="s">
        <v>53</v>
      </c>
      <c r="AA629" s="2">
        <v>0</v>
      </c>
      <c r="AB629" s="49"/>
    </row>
    <row r="630" spans="1:28" x14ac:dyDescent="0.2">
      <c r="A630" s="42" t="s">
        <v>0</v>
      </c>
      <c r="B630" s="57" t="s">
        <v>81</v>
      </c>
      <c r="C630" s="42" t="s">
        <v>0</v>
      </c>
      <c r="D630" s="34">
        <v>466777</v>
      </c>
      <c r="E630" s="48">
        <v>508100572039</v>
      </c>
      <c r="F630" s="42" t="s">
        <v>1</v>
      </c>
      <c r="G630" s="42" t="s">
        <v>2</v>
      </c>
      <c r="H630" s="40" t="str">
        <f>IF(OR(' Base Geral '!J630="D - RETURN WITHOUT CONSUMPTION",' Base Geral '!J630="CB - CONSUMED BILLABLE")," SOLICITAÇÃO DE COLETA",IF(J630="X - NOT RECEIVED","CONFIRMAR NÃO RECEBIMENTO DO CSE",IF(OR(' Base Geral '!J630="SEM DESTINAÇÃO",' Base Geral '!J630="V - LEFT ON NOTIFICATION")," DESTINAÇÃO/SOLICITAÇÃO DE COLETA",0)))</f>
        <v xml:space="preserve"> DESTINAÇÃO/SOLICITAÇÃO DE COLETA</v>
      </c>
      <c r="I630" s="49"/>
      <c r="J630" s="2" t="s">
        <v>56</v>
      </c>
      <c r="K630" s="2" t="s">
        <v>50</v>
      </c>
      <c r="L630" s="2" t="s">
        <v>6</v>
      </c>
      <c r="M630" s="2"/>
      <c r="N630" s="2" t="s">
        <v>4</v>
      </c>
      <c r="O630" s="2" t="s">
        <v>275</v>
      </c>
      <c r="P630" s="2" t="s">
        <v>158</v>
      </c>
      <c r="Q630" s="2">
        <v>11273389</v>
      </c>
      <c r="R630" s="15">
        <f>VLOOKUP(Tabela1[[#This Row],[Material]],'R$_ Ferramentas'!A:B,2,0)</f>
        <v>84.35</v>
      </c>
      <c r="S630" s="50" t="s">
        <v>50</v>
      </c>
      <c r="T630" s="50" t="s">
        <v>50</v>
      </c>
      <c r="U630" s="2" t="s">
        <v>905</v>
      </c>
      <c r="V630" s="2">
        <v>200679</v>
      </c>
      <c r="W630" s="49">
        <v>44070</v>
      </c>
      <c r="X630" s="40">
        <f>Tabela1[[#Headers],[01/09/2020]]-Tabela1[[#This Row],[Data NF Cliente]]</f>
        <v>5</v>
      </c>
      <c r="Y630" s="12" t="str">
        <f>_xlfn.IFS(X630&lt;=10,"1. 1 a 10 dias",X630&lt;=20,"2. 11 a 20 dias",X630&lt;=30,"3. 21 a 30 dias",X630&lt;=60,"4. 31 a 60 dias",X630&gt;60,"5.&gt; 60 dias")</f>
        <v>1. 1 a 10 dias</v>
      </c>
      <c r="Z630" s="2" t="s">
        <v>53</v>
      </c>
      <c r="AA630" s="2">
        <v>0</v>
      </c>
      <c r="AB630" s="49"/>
    </row>
    <row r="631" spans="1:28" x14ac:dyDescent="0.2">
      <c r="A631" s="42" t="s">
        <v>0</v>
      </c>
      <c r="B631" s="57" t="s">
        <v>81</v>
      </c>
      <c r="C631" s="42" t="s">
        <v>0</v>
      </c>
      <c r="D631" s="34">
        <v>466778</v>
      </c>
      <c r="E631" s="48">
        <v>508100572039</v>
      </c>
      <c r="F631" s="42" t="s">
        <v>1</v>
      </c>
      <c r="G631" s="42" t="s">
        <v>2</v>
      </c>
      <c r="H631" s="40" t="str">
        <f>IF(OR(' Base Geral '!J631="D - RETURN WITHOUT CONSUMPTION",' Base Geral '!J631="CB - CONSUMED BILLABLE")," SOLICITAÇÃO DE COLETA",IF(J631="X - NOT RECEIVED","CONFIRMAR NÃO RECEBIMENTO DO CSE",IF(OR(' Base Geral '!J631="SEM DESTINAÇÃO",' Base Geral '!J631="V - LEFT ON NOTIFICATION")," DESTINAÇÃO/SOLICITAÇÃO DE COLETA",0)))</f>
        <v xml:space="preserve"> DESTINAÇÃO/SOLICITAÇÃO DE COLETA</v>
      </c>
      <c r="I631" s="49"/>
      <c r="J631" s="2" t="s">
        <v>56</v>
      </c>
      <c r="K631" s="2"/>
      <c r="L631" s="2" t="s">
        <v>6</v>
      </c>
      <c r="M631" s="2"/>
      <c r="N631" s="2" t="s">
        <v>4</v>
      </c>
      <c r="O631" s="2" t="s">
        <v>275</v>
      </c>
      <c r="P631" s="2" t="s">
        <v>158</v>
      </c>
      <c r="Q631" s="2">
        <v>11273389</v>
      </c>
      <c r="R631" s="15">
        <f>VLOOKUP(Tabela1[[#This Row],[Material]],'R$_ Ferramentas'!A:B,2,0)</f>
        <v>84.35</v>
      </c>
      <c r="S631" s="50" t="s">
        <v>50</v>
      </c>
      <c r="T631" s="50" t="s">
        <v>50</v>
      </c>
      <c r="U631" s="2" t="s">
        <v>905</v>
      </c>
      <c r="V631" s="2">
        <v>200679</v>
      </c>
      <c r="W631" s="49">
        <v>44070</v>
      </c>
      <c r="X631" s="40">
        <f>Tabela1[[#Headers],[01/09/2020]]-Tabela1[[#This Row],[Data NF Cliente]]</f>
        <v>5</v>
      </c>
      <c r="Y631" s="12" t="str">
        <f>_xlfn.IFS(X631&lt;=10,"1. 1 a 10 dias",X631&lt;=20,"2. 11 a 20 dias",X631&lt;=30,"3. 21 a 30 dias",X631&lt;=60,"4. 31 a 60 dias",X631&gt;60,"5.&gt; 60 dias")</f>
        <v>1. 1 a 10 dias</v>
      </c>
      <c r="Z631" s="2" t="s">
        <v>53</v>
      </c>
      <c r="AA631" s="2">
        <v>0</v>
      </c>
      <c r="AB631" s="49"/>
    </row>
    <row r="632" spans="1:28" x14ac:dyDescent="0.2">
      <c r="A632" s="42" t="s">
        <v>7</v>
      </c>
      <c r="B632" s="57" t="s">
        <v>82</v>
      </c>
      <c r="C632" s="42" t="s">
        <v>7</v>
      </c>
      <c r="D632" s="34">
        <v>466893</v>
      </c>
      <c r="E632" s="48">
        <v>508100572324</v>
      </c>
      <c r="F632" s="42" t="s">
        <v>1</v>
      </c>
      <c r="G632" s="42" t="s">
        <v>2</v>
      </c>
      <c r="H632" s="40" t="str">
        <f>IF(OR(' Base Geral '!J632="D - RETURN WITHOUT CONSUMPTION",' Base Geral '!J632="CB - CONSUMED BILLABLE")," SOLICITAÇÃO DE COLETA",IF(J632="X - NOT RECEIVED","CONFIRMAR NÃO RECEBIMENTO DO CSE",IF(OR(' Base Geral '!J632="SEM DESTINAÇÃO",' Base Geral '!J632="V - LEFT ON NOTIFICATION")," DESTINAÇÃO/SOLICITAÇÃO DE COLETA",0)))</f>
        <v xml:space="preserve"> DESTINAÇÃO/SOLICITAÇÃO DE COLETA</v>
      </c>
      <c r="I632" s="49"/>
      <c r="J632" s="2" t="s">
        <v>56</v>
      </c>
      <c r="K632" s="2"/>
      <c r="L632" s="2" t="s">
        <v>6</v>
      </c>
      <c r="M632" s="2"/>
      <c r="N632" s="2" t="s">
        <v>4</v>
      </c>
      <c r="O632" s="2" t="s">
        <v>20</v>
      </c>
      <c r="P632" s="2" t="s">
        <v>220</v>
      </c>
      <c r="Q632" s="2">
        <v>7060619</v>
      </c>
      <c r="R632" s="15">
        <f>VLOOKUP(Tabela1[[#This Row],[Material]],'R$_ Ferramentas'!A:B,2,0)</f>
        <v>1466.09</v>
      </c>
      <c r="S632" s="50" t="s">
        <v>50</v>
      </c>
      <c r="T632" s="50" t="s">
        <v>50</v>
      </c>
      <c r="U632" s="2" t="s">
        <v>907</v>
      </c>
      <c r="V632" s="2">
        <v>200739</v>
      </c>
      <c r="W632" s="49">
        <v>44070</v>
      </c>
      <c r="X632" s="40">
        <f>Tabela1[[#Headers],[01/09/2020]]-Tabela1[[#This Row],[Data NF Cliente]]</f>
        <v>5</v>
      </c>
      <c r="Y632" s="12" t="str">
        <f>_xlfn.IFS(X632&lt;=10,"1. 1 a 10 dias",X632&lt;=20,"2. 11 a 20 dias",X632&lt;=30,"3. 21 a 30 dias",X632&lt;=60,"4. 31 a 60 dias",X632&gt;60,"5.&gt; 60 dias")</f>
        <v>1. 1 a 10 dias</v>
      </c>
      <c r="Z632" s="2" t="s">
        <v>53</v>
      </c>
      <c r="AA632" s="2">
        <v>0</v>
      </c>
      <c r="AB632" s="49"/>
    </row>
    <row r="633" spans="1:28" x14ac:dyDescent="0.2">
      <c r="A633" s="42" t="s">
        <v>11</v>
      </c>
      <c r="B633" s="57" t="s">
        <v>82</v>
      </c>
      <c r="C633" s="42" t="s">
        <v>11</v>
      </c>
      <c r="D633" s="34">
        <v>466926</v>
      </c>
      <c r="E633" s="48">
        <v>508100572273</v>
      </c>
      <c r="F633" s="42" t="s">
        <v>1</v>
      </c>
      <c r="G633" s="42" t="s">
        <v>2</v>
      </c>
      <c r="H633" s="40" t="str">
        <f>IF(OR(' Base Geral '!J633="D - RETURN WITHOUT CONSUMPTION",' Base Geral '!J633="CB - CONSUMED BILLABLE")," SOLICITAÇÃO DE COLETA",IF(J633="X - NOT RECEIVED","CONFIRMAR NÃO RECEBIMENTO DO CSE",IF(OR(' Base Geral '!J633="SEM DESTINAÇÃO",' Base Geral '!J633="V - LEFT ON NOTIFICATION")," DESTINAÇÃO/SOLICITAÇÃO DE COLETA",0)))</f>
        <v xml:space="preserve"> DESTINAÇÃO/SOLICITAÇÃO DE COLETA</v>
      </c>
      <c r="I633" s="49"/>
      <c r="J633" s="2" t="s">
        <v>56</v>
      </c>
      <c r="K633" s="2" t="s">
        <v>50</v>
      </c>
      <c r="L633" s="2" t="s">
        <v>6</v>
      </c>
      <c r="M633" s="2"/>
      <c r="N633" s="2" t="s">
        <v>4</v>
      </c>
      <c r="O633" s="2" t="s">
        <v>193</v>
      </c>
      <c r="P633" s="2" t="s">
        <v>194</v>
      </c>
      <c r="Q633" s="2">
        <v>11292523</v>
      </c>
      <c r="R633" s="15">
        <f>VLOOKUP(Tabela1[[#This Row],[Material]],'R$_ Ferramentas'!A:B,2,0)</f>
        <v>10411.709999999999</v>
      </c>
      <c r="S633" s="50" t="s">
        <v>50</v>
      </c>
      <c r="T633" s="50" t="s">
        <v>50</v>
      </c>
      <c r="U633" s="2" t="s">
        <v>910</v>
      </c>
      <c r="V633" s="2">
        <v>200649</v>
      </c>
      <c r="W633" s="49">
        <v>44070</v>
      </c>
      <c r="X633" s="40">
        <f>Tabela1[[#Headers],[01/09/2020]]-Tabela1[[#This Row],[Data NF Cliente]]</f>
        <v>5</v>
      </c>
      <c r="Y633" s="12" t="str">
        <f>_xlfn.IFS(X633&lt;=10,"1. 1 a 10 dias",X633&lt;=20,"2. 11 a 20 dias",X633&lt;=30,"3. 21 a 30 dias",X633&lt;=60,"4. 31 a 60 dias",X633&gt;60,"5.&gt; 60 dias")</f>
        <v>1. 1 a 10 dias</v>
      </c>
      <c r="Z633" s="2">
        <v>84220001</v>
      </c>
      <c r="AA633" s="2">
        <v>0</v>
      </c>
      <c r="AB633" s="49"/>
    </row>
    <row r="634" spans="1:28" x14ac:dyDescent="0.2">
      <c r="A634" s="42" t="s">
        <v>17</v>
      </c>
      <c r="B634" s="57" t="s">
        <v>82</v>
      </c>
      <c r="C634" s="42" t="s">
        <v>17</v>
      </c>
      <c r="D634" s="34">
        <v>467054</v>
      </c>
      <c r="E634" s="48">
        <v>508100572665</v>
      </c>
      <c r="F634" s="42" t="s">
        <v>1</v>
      </c>
      <c r="G634" s="42" t="s">
        <v>2</v>
      </c>
      <c r="H634" s="40" t="str">
        <f>IF(OR(' Base Geral '!J634="D - RETURN WITHOUT CONSUMPTION",' Base Geral '!J634="CB - CONSUMED BILLABLE")," SOLICITAÇÃO DE COLETA",IF(J634="X - NOT RECEIVED","CONFIRMAR NÃO RECEBIMENTO DO CSE",IF(OR(' Base Geral '!J634="SEM DESTINAÇÃO",' Base Geral '!J634="V - LEFT ON NOTIFICATION")," DESTINAÇÃO/SOLICITAÇÃO DE COLETA",0)))</f>
        <v xml:space="preserve"> DESTINAÇÃO/SOLICITAÇÃO DE COLETA</v>
      </c>
      <c r="I634" s="49"/>
      <c r="J634" s="2" t="s">
        <v>56</v>
      </c>
      <c r="K634" s="2" t="s">
        <v>10</v>
      </c>
      <c r="L634" s="2" t="s">
        <v>3</v>
      </c>
      <c r="M634" s="2"/>
      <c r="N634" s="2" t="s">
        <v>4</v>
      </c>
      <c r="O634" s="2" t="s">
        <v>682</v>
      </c>
      <c r="P634" s="2" t="s">
        <v>486</v>
      </c>
      <c r="Q634" s="2">
        <v>10131483</v>
      </c>
      <c r="R634" s="15">
        <f>VLOOKUP(Tabela1[[#This Row],[Material]],'R$_ Ferramentas'!A:B,2,0)</f>
        <v>7457.77</v>
      </c>
      <c r="S634" s="50" t="s">
        <v>50</v>
      </c>
      <c r="T634" s="50" t="s">
        <v>85</v>
      </c>
      <c r="U634" s="2" t="s">
        <v>587</v>
      </c>
      <c r="V634" s="2">
        <v>200694</v>
      </c>
      <c r="W634" s="49">
        <v>44070</v>
      </c>
      <c r="X634" s="40">
        <f>Tabela1[[#Headers],[01/09/2020]]-Tabela1[[#This Row],[Data NF Cliente]]</f>
        <v>5</v>
      </c>
      <c r="Y634" s="12" t="str">
        <f>_xlfn.IFS(X634&lt;=10,"1. 1 a 10 dias",X634&lt;=20,"2. 11 a 20 dias",X634&lt;=30,"3. 21 a 30 dias",X634&lt;=60,"4. 31 a 60 dias",X634&gt;60,"5.&gt; 60 dias")</f>
        <v>1. 1 a 10 dias</v>
      </c>
      <c r="Z634" s="2" t="s">
        <v>1081</v>
      </c>
      <c r="AA634" s="2">
        <v>0</v>
      </c>
      <c r="AB634" s="49"/>
    </row>
    <row r="635" spans="1:28" x14ac:dyDescent="0.2">
      <c r="A635" s="42" t="s">
        <v>14</v>
      </c>
      <c r="B635" s="57" t="s">
        <v>82</v>
      </c>
      <c r="C635" s="42" t="s">
        <v>14</v>
      </c>
      <c r="D635" s="34">
        <v>467070</v>
      </c>
      <c r="E635" s="48">
        <v>508100572632</v>
      </c>
      <c r="F635" s="42" t="s">
        <v>1</v>
      </c>
      <c r="G635" s="42" t="s">
        <v>2</v>
      </c>
      <c r="H635" s="40" t="str">
        <f>IF(OR(' Base Geral '!J635="D - RETURN WITHOUT CONSUMPTION",' Base Geral '!J635="CB - CONSUMED BILLABLE")," SOLICITAÇÃO DE COLETA",IF(J635="X - NOT RECEIVED","CONFIRMAR NÃO RECEBIMENTO DO CSE",IF(OR(' Base Geral '!J635="SEM DESTINAÇÃO",' Base Geral '!J635="V - LEFT ON NOTIFICATION")," DESTINAÇÃO/SOLICITAÇÃO DE COLETA",0)))</f>
        <v xml:space="preserve"> SOLICITAÇÃO DE COLETA</v>
      </c>
      <c r="I635" s="49">
        <v>44074</v>
      </c>
      <c r="J635" s="2" t="s">
        <v>13</v>
      </c>
      <c r="K635" s="2" t="s">
        <v>50</v>
      </c>
      <c r="L635" s="2" t="s">
        <v>6</v>
      </c>
      <c r="M635" s="2"/>
      <c r="N635" s="2" t="s">
        <v>4</v>
      </c>
      <c r="O635" s="2" t="s">
        <v>683</v>
      </c>
      <c r="P635" s="2" t="s">
        <v>95</v>
      </c>
      <c r="Q635" s="2">
        <v>10397500</v>
      </c>
      <c r="R635" s="15">
        <f>VLOOKUP(Tabela1[[#This Row],[Material]],'R$_ Ferramentas'!A:B,2,0)</f>
        <v>4562.97</v>
      </c>
      <c r="S635" s="50" t="s">
        <v>50</v>
      </c>
      <c r="T635" s="50" t="s">
        <v>50</v>
      </c>
      <c r="U635" s="2" t="s">
        <v>912</v>
      </c>
      <c r="V635" s="2">
        <v>200688</v>
      </c>
      <c r="W635" s="49">
        <v>44070</v>
      </c>
      <c r="X635" s="40">
        <f>Tabela1[[#Headers],[01/09/2020]]-Tabela1[[#This Row],[Data NF Cliente]]</f>
        <v>5</v>
      </c>
      <c r="Y635" s="12" t="str">
        <f>_xlfn.IFS(X635&lt;=10,"1. 1 a 10 dias",X635&lt;=20,"2. 11 a 20 dias",X635&lt;=30,"3. 21 a 30 dias",X635&lt;=60,"4. 31 a 60 dias",X635&gt;60,"5.&gt; 60 dias")</f>
        <v>1. 1 a 10 dias</v>
      </c>
      <c r="Z635" s="2" t="s">
        <v>53</v>
      </c>
      <c r="AA635" s="2">
        <v>0</v>
      </c>
      <c r="AB635" s="49"/>
    </row>
    <row r="636" spans="1:28" x14ac:dyDescent="0.2">
      <c r="A636" s="42" t="s">
        <v>7</v>
      </c>
      <c r="B636" s="57" t="s">
        <v>82</v>
      </c>
      <c r="C636" s="42" t="s">
        <v>7</v>
      </c>
      <c r="D636" s="34">
        <v>467182</v>
      </c>
      <c r="E636" s="48">
        <v>508100572324</v>
      </c>
      <c r="F636" s="42" t="s">
        <v>1</v>
      </c>
      <c r="G636" s="42" t="s">
        <v>2</v>
      </c>
      <c r="H636" s="40" t="str">
        <f>IF(OR(' Base Geral '!J636="D - RETURN WITHOUT CONSUMPTION",' Base Geral '!J636="CB - CONSUMED BILLABLE")," SOLICITAÇÃO DE COLETA",IF(J636="X - NOT RECEIVED","CONFIRMAR NÃO RECEBIMENTO DO CSE",IF(OR(' Base Geral '!J636="SEM DESTINAÇÃO",' Base Geral '!J636="V - LEFT ON NOTIFICATION")," DESTINAÇÃO/SOLICITAÇÃO DE COLETA",0)))</f>
        <v xml:space="preserve"> DESTINAÇÃO/SOLICITAÇÃO DE COLETA</v>
      </c>
      <c r="I636" s="49"/>
      <c r="J636" s="2" t="s">
        <v>56</v>
      </c>
      <c r="K636" s="2"/>
      <c r="L636" s="2" t="s">
        <v>6</v>
      </c>
      <c r="M636" s="2"/>
      <c r="N636" s="2" t="s">
        <v>4</v>
      </c>
      <c r="O636" s="2" t="s">
        <v>20</v>
      </c>
      <c r="P636" s="2" t="s">
        <v>220</v>
      </c>
      <c r="Q636" s="2">
        <v>3804692</v>
      </c>
      <c r="R636" s="15">
        <f>VLOOKUP(Tabela1[[#This Row],[Material]],'R$_ Ferramentas'!A:B,2,0)</f>
        <v>5478.46</v>
      </c>
      <c r="S636" s="50" t="s">
        <v>50</v>
      </c>
      <c r="T636" s="50" t="s">
        <v>50</v>
      </c>
      <c r="U636" s="2" t="s">
        <v>362</v>
      </c>
      <c r="V636" s="2">
        <v>200739</v>
      </c>
      <c r="W636" s="49">
        <v>44070</v>
      </c>
      <c r="X636" s="40">
        <f>Tabela1[[#Headers],[01/09/2020]]-Tabela1[[#This Row],[Data NF Cliente]]</f>
        <v>5</v>
      </c>
      <c r="Y636" s="12" t="str">
        <f>_xlfn.IFS(X636&lt;=10,"1. 1 a 10 dias",X636&lt;=20,"2. 11 a 20 dias",X636&lt;=30,"3. 21 a 30 dias",X636&lt;=60,"4. 31 a 60 dias",X636&gt;60,"5.&gt; 60 dias")</f>
        <v>1. 1 a 10 dias</v>
      </c>
      <c r="Z636" s="2" t="s">
        <v>53</v>
      </c>
      <c r="AA636" s="2">
        <v>0</v>
      </c>
      <c r="AB636" s="49"/>
    </row>
    <row r="637" spans="1:28" x14ac:dyDescent="0.2">
      <c r="A637" s="42" t="s">
        <v>0</v>
      </c>
      <c r="B637" s="57" t="s">
        <v>81</v>
      </c>
      <c r="C637" s="42" t="s">
        <v>0</v>
      </c>
      <c r="D637" s="34">
        <v>467185</v>
      </c>
      <c r="E637" s="48">
        <v>508100572139</v>
      </c>
      <c r="F637" s="42" t="s">
        <v>1</v>
      </c>
      <c r="G637" s="42" t="s">
        <v>2</v>
      </c>
      <c r="H637" s="40" t="str">
        <f>IF(OR(' Base Geral '!J637="D - RETURN WITHOUT CONSUMPTION",' Base Geral '!J637="CB - CONSUMED BILLABLE")," SOLICITAÇÃO DE COLETA",IF(J637="X - NOT RECEIVED","CONFIRMAR NÃO RECEBIMENTO DO CSE",IF(OR(' Base Geral '!J637="SEM DESTINAÇÃO",' Base Geral '!J637="V - LEFT ON NOTIFICATION")," DESTINAÇÃO/SOLICITAÇÃO DE COLETA",0)))</f>
        <v xml:space="preserve"> DESTINAÇÃO/SOLICITAÇÃO DE COLETA</v>
      </c>
      <c r="I637" s="49"/>
      <c r="J637" s="2" t="s">
        <v>56</v>
      </c>
      <c r="K637" s="2" t="s">
        <v>50</v>
      </c>
      <c r="L637" s="2" t="s">
        <v>6</v>
      </c>
      <c r="M637" s="2"/>
      <c r="N637" s="2" t="s">
        <v>4</v>
      </c>
      <c r="O637" s="2" t="s">
        <v>345</v>
      </c>
      <c r="P637" s="2" t="s">
        <v>144</v>
      </c>
      <c r="Q637" s="2">
        <v>10482597</v>
      </c>
      <c r="R637" s="15">
        <f>VLOOKUP(Tabela1[[#This Row],[Material]],'R$_ Ferramentas'!A:B,2,0)</f>
        <v>186.79</v>
      </c>
      <c r="S637" s="50" t="s">
        <v>50</v>
      </c>
      <c r="T637" s="50" t="s">
        <v>50</v>
      </c>
      <c r="U637" s="2" t="s">
        <v>914</v>
      </c>
      <c r="V637" s="2">
        <v>200682</v>
      </c>
      <c r="W637" s="49">
        <v>44070</v>
      </c>
      <c r="X637" s="40">
        <f>Tabela1[[#Headers],[01/09/2020]]-Tabela1[[#This Row],[Data NF Cliente]]</f>
        <v>5</v>
      </c>
      <c r="Y637" s="12" t="str">
        <f>_xlfn.IFS(X637&lt;=10,"1. 1 a 10 dias",X637&lt;=20,"2. 11 a 20 dias",X637&lt;=30,"3. 21 a 30 dias",X637&lt;=60,"4. 31 a 60 dias",X637&gt;60,"5.&gt; 60 dias")</f>
        <v>1. 1 a 10 dias</v>
      </c>
      <c r="Z637" s="2" t="s">
        <v>53</v>
      </c>
      <c r="AA637" s="2">
        <v>0</v>
      </c>
      <c r="AB637" s="49"/>
    </row>
    <row r="638" spans="1:28" x14ac:dyDescent="0.2">
      <c r="A638" s="42" t="s">
        <v>16</v>
      </c>
      <c r="B638" s="57" t="s">
        <v>82</v>
      </c>
      <c r="C638" s="42" t="s">
        <v>16</v>
      </c>
      <c r="D638" s="34">
        <v>467555</v>
      </c>
      <c r="E638" s="48">
        <v>508100573026</v>
      </c>
      <c r="F638" s="42" t="s">
        <v>1</v>
      </c>
      <c r="G638" s="42" t="s">
        <v>2</v>
      </c>
      <c r="H638" s="40" t="str">
        <f>IF(OR(' Base Geral '!J638="D - RETURN WITHOUT CONSUMPTION",' Base Geral '!J638="CB - CONSUMED BILLABLE")," SOLICITAÇÃO DE COLETA",IF(J638="X - NOT RECEIVED","CONFIRMAR NÃO RECEBIMENTO DO CSE",IF(OR(' Base Geral '!J638="SEM DESTINAÇÃO",' Base Geral '!J638="V - LEFT ON NOTIFICATION")," DESTINAÇÃO/SOLICITAÇÃO DE COLETA",0)))</f>
        <v xml:space="preserve"> DESTINAÇÃO/SOLICITAÇÃO DE COLETA</v>
      </c>
      <c r="I638" s="49"/>
      <c r="J638" s="2" t="s">
        <v>56</v>
      </c>
      <c r="K638" s="2" t="s">
        <v>50</v>
      </c>
      <c r="L638" s="2" t="s">
        <v>6</v>
      </c>
      <c r="M638" s="2"/>
      <c r="N638" s="2" t="s">
        <v>4</v>
      </c>
      <c r="O638" s="2" t="s">
        <v>693</v>
      </c>
      <c r="P638" s="2" t="s">
        <v>187</v>
      </c>
      <c r="Q638" s="2">
        <v>10498865</v>
      </c>
      <c r="R638" s="15">
        <f>VLOOKUP(Tabela1[[#This Row],[Material]],'R$_ Ferramentas'!A:B,2,0)</f>
        <v>6642.77</v>
      </c>
      <c r="S638" s="50" t="s">
        <v>50</v>
      </c>
      <c r="T638" s="50" t="s">
        <v>50</v>
      </c>
      <c r="U638" s="2" t="s">
        <v>944</v>
      </c>
      <c r="V638" s="2">
        <v>200713</v>
      </c>
      <c r="W638" s="49">
        <v>44070</v>
      </c>
      <c r="X638" s="40">
        <f>Tabela1[[#Headers],[01/09/2020]]-Tabela1[[#This Row],[Data NF Cliente]]</f>
        <v>5</v>
      </c>
      <c r="Y638" s="12" t="str">
        <f>_xlfn.IFS(X638&lt;=10,"1. 1 a 10 dias",X638&lt;=20,"2. 11 a 20 dias",X638&lt;=30,"3. 21 a 30 dias",X638&lt;=60,"4. 31 a 60 dias",X638&gt;60,"5.&gt; 60 dias")</f>
        <v>1. 1 a 10 dias</v>
      </c>
      <c r="Z638" s="2" t="s">
        <v>1087</v>
      </c>
      <c r="AA638" s="2">
        <v>0</v>
      </c>
      <c r="AB638" s="49"/>
    </row>
    <row r="639" spans="1:28" x14ac:dyDescent="0.2">
      <c r="A639" s="58" t="s">
        <v>123</v>
      </c>
      <c r="B639" s="57" t="s">
        <v>81</v>
      </c>
      <c r="C639" s="42" t="s">
        <v>14</v>
      </c>
      <c r="D639" s="34">
        <v>467610</v>
      </c>
      <c r="E639" s="48">
        <v>508100572729</v>
      </c>
      <c r="F639" s="42" t="s">
        <v>1</v>
      </c>
      <c r="G639" s="42" t="s">
        <v>2</v>
      </c>
      <c r="H639" s="40" t="str">
        <f>IF(OR(' Base Geral '!J639="D - RETURN WITHOUT CONSUMPTION",' Base Geral '!J639="CB - CONSUMED BILLABLE")," SOLICITAÇÃO DE COLETA",IF(J639="X - NOT RECEIVED","CONFIRMAR NÃO RECEBIMENTO DO CSE",IF(OR(' Base Geral '!J639="SEM DESTINAÇÃO",' Base Geral '!J639="V - LEFT ON NOTIFICATION")," DESTINAÇÃO/SOLICITAÇÃO DE COLETA",0)))</f>
        <v xml:space="preserve"> DESTINAÇÃO/SOLICITAÇÃO DE COLETA</v>
      </c>
      <c r="I639" s="49"/>
      <c r="J639" s="2" t="s">
        <v>56</v>
      </c>
      <c r="K639" s="2" t="s">
        <v>50</v>
      </c>
      <c r="L639" s="2" t="s">
        <v>6</v>
      </c>
      <c r="M639" s="2"/>
      <c r="N639" s="2" t="s">
        <v>4</v>
      </c>
      <c r="O639" s="2" t="s">
        <v>21</v>
      </c>
      <c r="P639" s="2" t="s">
        <v>109</v>
      </c>
      <c r="Q639" s="2">
        <v>10453444</v>
      </c>
      <c r="R639" s="15">
        <f>VLOOKUP(Tabela1[[#This Row],[Material]],'R$_ Ferramentas'!A:B,2,0)</f>
        <v>217.67</v>
      </c>
      <c r="S639" s="50" t="s">
        <v>50</v>
      </c>
      <c r="T639" s="50" t="s">
        <v>50</v>
      </c>
      <c r="U639" s="2" t="s">
        <v>949</v>
      </c>
      <c r="V639" s="2">
        <v>200753</v>
      </c>
      <c r="W639" s="49">
        <v>44070</v>
      </c>
      <c r="X639" s="40">
        <f>Tabela1[[#Headers],[01/09/2020]]-Tabela1[[#This Row],[Data NF Cliente]]</f>
        <v>5</v>
      </c>
      <c r="Y639" s="12" t="str">
        <f>_xlfn.IFS(X639&lt;=10,"1. 1 a 10 dias",X639&lt;=20,"2. 11 a 20 dias",X639&lt;=30,"3. 21 a 30 dias",X639&lt;=60,"4. 31 a 60 dias",X639&gt;60,"5.&gt; 60 dias")</f>
        <v>1. 1 a 10 dias</v>
      </c>
      <c r="Z639" s="2" t="s">
        <v>53</v>
      </c>
      <c r="AA639" s="2">
        <v>0</v>
      </c>
      <c r="AB639" s="49"/>
    </row>
    <row r="640" spans="1:28" x14ac:dyDescent="0.2">
      <c r="A640" s="58" t="s">
        <v>123</v>
      </c>
      <c r="B640" s="57" t="s">
        <v>81</v>
      </c>
      <c r="C640" s="42" t="s">
        <v>14</v>
      </c>
      <c r="D640" s="34">
        <v>467611</v>
      </c>
      <c r="E640" s="48">
        <v>508100572729</v>
      </c>
      <c r="F640" s="42" t="s">
        <v>1</v>
      </c>
      <c r="G640" s="42" t="s">
        <v>2</v>
      </c>
      <c r="H640" s="40" t="str">
        <f>IF(OR(' Base Geral '!J640="D - RETURN WITHOUT CONSUMPTION",' Base Geral '!J640="CB - CONSUMED BILLABLE")," SOLICITAÇÃO DE COLETA",IF(J640="X - NOT RECEIVED","CONFIRMAR NÃO RECEBIMENTO DO CSE",IF(OR(' Base Geral '!J640="SEM DESTINAÇÃO",' Base Geral '!J640="V - LEFT ON NOTIFICATION")," DESTINAÇÃO/SOLICITAÇÃO DE COLETA",0)))</f>
        <v xml:space="preserve"> DESTINAÇÃO/SOLICITAÇÃO DE COLETA</v>
      </c>
      <c r="I640" s="49"/>
      <c r="J640" s="2" t="s">
        <v>56</v>
      </c>
      <c r="K640" s="2"/>
      <c r="L640" s="2" t="s">
        <v>6</v>
      </c>
      <c r="M640" s="2"/>
      <c r="N640" s="2" t="s">
        <v>4</v>
      </c>
      <c r="O640" s="2" t="s">
        <v>21</v>
      </c>
      <c r="P640" s="2" t="s">
        <v>109</v>
      </c>
      <c r="Q640" s="2">
        <v>10455793</v>
      </c>
      <c r="R640" s="15">
        <f>VLOOKUP(Tabela1[[#This Row],[Material]],'R$_ Ferramentas'!A:B,2,0)</f>
        <v>188.49</v>
      </c>
      <c r="S640" s="50" t="s">
        <v>50</v>
      </c>
      <c r="T640" s="50" t="s">
        <v>50</v>
      </c>
      <c r="U640" s="2" t="s">
        <v>206</v>
      </c>
      <c r="V640" s="2">
        <v>200753</v>
      </c>
      <c r="W640" s="49">
        <v>44070</v>
      </c>
      <c r="X640" s="40">
        <f>Tabela1[[#Headers],[01/09/2020]]-Tabela1[[#This Row],[Data NF Cliente]]</f>
        <v>5</v>
      </c>
      <c r="Y640" s="12" t="str">
        <f>_xlfn.IFS(X640&lt;=10,"1. 1 a 10 dias",X640&lt;=20,"2. 11 a 20 dias",X640&lt;=30,"3. 21 a 30 dias",X640&lt;=60,"4. 31 a 60 dias",X640&gt;60,"5.&gt; 60 dias")</f>
        <v>1. 1 a 10 dias</v>
      </c>
      <c r="Z640" s="2" t="s">
        <v>53</v>
      </c>
      <c r="AA640" s="2">
        <v>0</v>
      </c>
      <c r="AB640" s="49"/>
    </row>
    <row r="641" spans="1:28" x14ac:dyDescent="0.2">
      <c r="A641" s="58" t="s">
        <v>123</v>
      </c>
      <c r="B641" s="57" t="s">
        <v>82</v>
      </c>
      <c r="C641" s="42" t="s">
        <v>14</v>
      </c>
      <c r="D641" s="34">
        <v>467632</v>
      </c>
      <c r="E641" s="48">
        <v>508100572707</v>
      </c>
      <c r="F641" s="42" t="s">
        <v>1</v>
      </c>
      <c r="G641" s="42" t="s">
        <v>2</v>
      </c>
      <c r="H641" s="40" t="str">
        <f>IF(OR(' Base Geral '!J641="D - RETURN WITHOUT CONSUMPTION",' Base Geral '!J641="CB - CONSUMED BILLABLE")," SOLICITAÇÃO DE COLETA",IF(J641="X - NOT RECEIVED","CONFIRMAR NÃO RECEBIMENTO DO CSE",IF(OR(' Base Geral '!J641="SEM DESTINAÇÃO",' Base Geral '!J641="V - LEFT ON NOTIFICATION")," DESTINAÇÃO/SOLICITAÇÃO DE COLETA",0)))</f>
        <v xml:space="preserve"> DESTINAÇÃO/SOLICITAÇÃO DE COLETA</v>
      </c>
      <c r="I641" s="49"/>
      <c r="J641" s="2" t="s">
        <v>56</v>
      </c>
      <c r="K641" s="2" t="s">
        <v>50</v>
      </c>
      <c r="L641" s="2" t="s">
        <v>6</v>
      </c>
      <c r="M641" s="2"/>
      <c r="N641" s="2" t="s">
        <v>4</v>
      </c>
      <c r="O641" s="2" t="s">
        <v>696</v>
      </c>
      <c r="P641" s="2" t="s">
        <v>96</v>
      </c>
      <c r="Q641" s="2">
        <v>11144823</v>
      </c>
      <c r="R641" s="15">
        <f>VLOOKUP(Tabela1[[#This Row],[Material]],'R$_ Ferramentas'!A:B,2,0)</f>
        <v>55.4</v>
      </c>
      <c r="S641" s="50" t="s">
        <v>50</v>
      </c>
      <c r="T641" s="50" t="s">
        <v>50</v>
      </c>
      <c r="U641" s="2" t="s">
        <v>148</v>
      </c>
      <c r="V641" s="2">
        <v>200697</v>
      </c>
      <c r="W641" s="49">
        <v>44070</v>
      </c>
      <c r="X641" s="40">
        <f>Tabela1[[#Headers],[01/09/2020]]-Tabela1[[#This Row],[Data NF Cliente]]</f>
        <v>5</v>
      </c>
      <c r="Y641" s="12" t="str">
        <f>_xlfn.IFS(X641&lt;=10,"1. 1 a 10 dias",X641&lt;=20,"2. 11 a 20 dias",X641&lt;=30,"3. 21 a 30 dias",X641&lt;=60,"4. 31 a 60 dias",X641&gt;60,"5.&gt; 60 dias")</f>
        <v>1. 1 a 10 dias</v>
      </c>
      <c r="Z641" s="2" t="s">
        <v>53</v>
      </c>
      <c r="AA641" s="2">
        <v>0</v>
      </c>
      <c r="AB641" s="49"/>
    </row>
    <row r="642" spans="1:28" x14ac:dyDescent="0.2">
      <c r="A642" s="58" t="s">
        <v>151</v>
      </c>
      <c r="B642" s="57" t="s">
        <v>82</v>
      </c>
      <c r="C642" s="42" t="s">
        <v>0</v>
      </c>
      <c r="D642" s="34">
        <v>467633</v>
      </c>
      <c r="E642" s="48">
        <v>508100573467</v>
      </c>
      <c r="F642" s="42" t="s">
        <v>8</v>
      </c>
      <c r="G642" s="42" t="s">
        <v>9</v>
      </c>
      <c r="H642" s="40" t="str">
        <f>IF(OR(' Base Geral '!J642="D - RETURN WITHOUT CONSUMPTION",' Base Geral '!J642="CB - CONSUMED BILLABLE")," SOLICITAÇÃO DE COLETA",IF(J642="X - NOT RECEIVED","CONFIRMAR NÃO RECEBIMENTO DO CSE",IF(OR(' Base Geral '!J642="SEM DESTINAÇÃO",' Base Geral '!J642="V - LEFT ON NOTIFICATION")," DESTINAÇÃO/SOLICITAÇÃO DE COLETA",0)))</f>
        <v xml:space="preserve"> DESTINAÇÃO/SOLICITAÇÃO DE COLETA</v>
      </c>
      <c r="I642" s="49"/>
      <c r="J642" s="2" t="s">
        <v>56</v>
      </c>
      <c r="K642" s="2" t="s">
        <v>50</v>
      </c>
      <c r="L642" s="2" t="s">
        <v>6</v>
      </c>
      <c r="M642" s="2"/>
      <c r="N642" s="2"/>
      <c r="O642" s="2" t="s">
        <v>697</v>
      </c>
      <c r="P642" s="2" t="s">
        <v>114</v>
      </c>
      <c r="Q642" s="2">
        <v>1011212</v>
      </c>
      <c r="R642" s="15">
        <f>VLOOKUP(Tabela1[[#This Row],[Material]],'R$_ Ferramentas'!A:B,2,0)</f>
        <v>32.21</v>
      </c>
      <c r="S642" s="50" t="s">
        <v>50</v>
      </c>
      <c r="T642" s="50" t="s">
        <v>50</v>
      </c>
      <c r="U642" s="2" t="s">
        <v>952</v>
      </c>
      <c r="V642" s="2">
        <v>94721</v>
      </c>
      <c r="W642" s="49">
        <v>44070</v>
      </c>
      <c r="X642" s="40">
        <f>Tabela1[[#Headers],[01/09/2020]]-Tabela1[[#This Row],[Data NF Cliente]]</f>
        <v>5</v>
      </c>
      <c r="Y642" s="12" t="str">
        <f>_xlfn.IFS(X642&lt;=10,"1. 1 a 10 dias",X642&lt;=20,"2. 11 a 20 dias",X642&lt;=30,"3. 21 a 30 dias",X642&lt;=60,"4. 31 a 60 dias",X642&gt;60,"5.&gt; 60 dias")</f>
        <v>1. 1 a 10 dias</v>
      </c>
      <c r="Z642" s="2" t="s">
        <v>5</v>
      </c>
      <c r="AA642" s="2">
        <v>0</v>
      </c>
      <c r="AB642" s="49"/>
    </row>
    <row r="643" spans="1:28" x14ac:dyDescent="0.2">
      <c r="A643" s="58" t="s">
        <v>151</v>
      </c>
      <c r="B643" s="57" t="s">
        <v>82</v>
      </c>
      <c r="C643" s="42" t="s">
        <v>0</v>
      </c>
      <c r="D643" s="34">
        <v>467634</v>
      </c>
      <c r="E643" s="48">
        <v>508100573467</v>
      </c>
      <c r="F643" s="42" t="s">
        <v>8</v>
      </c>
      <c r="G643" s="42" t="s">
        <v>9</v>
      </c>
      <c r="H643" s="40" t="str">
        <f>IF(OR(' Base Geral '!J643="D - RETURN WITHOUT CONSUMPTION",' Base Geral '!J643="CB - CONSUMED BILLABLE")," SOLICITAÇÃO DE COLETA",IF(J643="X - NOT RECEIVED","CONFIRMAR NÃO RECEBIMENTO DO CSE",IF(OR(' Base Geral '!J643="SEM DESTINAÇÃO",' Base Geral '!J643="V - LEFT ON NOTIFICATION")," DESTINAÇÃO/SOLICITAÇÃO DE COLETA",0)))</f>
        <v xml:space="preserve"> DESTINAÇÃO/SOLICITAÇÃO DE COLETA</v>
      </c>
      <c r="I643" s="49"/>
      <c r="J643" s="2" t="s">
        <v>56</v>
      </c>
      <c r="K643" s="2"/>
      <c r="L643" s="2" t="s">
        <v>6</v>
      </c>
      <c r="M643" s="2"/>
      <c r="N643" s="2"/>
      <c r="O643" s="2" t="s">
        <v>697</v>
      </c>
      <c r="P643" s="2" t="s">
        <v>114</v>
      </c>
      <c r="Q643" s="2">
        <v>1011212</v>
      </c>
      <c r="R643" s="15">
        <f>VLOOKUP(Tabela1[[#This Row],[Material]],'R$_ Ferramentas'!A:B,2,0)</f>
        <v>32.21</v>
      </c>
      <c r="S643" s="50" t="s">
        <v>50</v>
      </c>
      <c r="T643" s="50" t="s">
        <v>50</v>
      </c>
      <c r="U643" s="2" t="s">
        <v>952</v>
      </c>
      <c r="V643" s="2">
        <v>94721</v>
      </c>
      <c r="W643" s="49">
        <v>44070</v>
      </c>
      <c r="X643" s="40">
        <f>Tabela1[[#Headers],[01/09/2020]]-Tabela1[[#This Row],[Data NF Cliente]]</f>
        <v>5</v>
      </c>
      <c r="Y643" s="12" t="str">
        <f>_xlfn.IFS(X643&lt;=10,"1. 1 a 10 dias",X643&lt;=20,"2. 11 a 20 dias",X643&lt;=30,"3. 21 a 30 dias",X643&lt;=60,"4. 31 a 60 dias",X643&gt;60,"5.&gt; 60 dias")</f>
        <v>1. 1 a 10 dias</v>
      </c>
      <c r="Z643" s="2" t="s">
        <v>5</v>
      </c>
      <c r="AA643" s="2">
        <v>0</v>
      </c>
      <c r="AB643" s="49"/>
    </row>
    <row r="644" spans="1:28" x14ac:dyDescent="0.2">
      <c r="A644" s="58" t="s">
        <v>151</v>
      </c>
      <c r="B644" s="57" t="s">
        <v>82</v>
      </c>
      <c r="C644" s="42" t="s">
        <v>0</v>
      </c>
      <c r="D644" s="34">
        <v>467635</v>
      </c>
      <c r="E644" s="48">
        <v>508100573467</v>
      </c>
      <c r="F644" s="42" t="s">
        <v>8</v>
      </c>
      <c r="G644" s="42" t="s">
        <v>9</v>
      </c>
      <c r="H644" s="40" t="str">
        <f>IF(OR(' Base Geral '!J644="D - RETURN WITHOUT CONSUMPTION",' Base Geral '!J644="CB - CONSUMED BILLABLE")," SOLICITAÇÃO DE COLETA",IF(J644="X - NOT RECEIVED","CONFIRMAR NÃO RECEBIMENTO DO CSE",IF(OR(' Base Geral '!J644="SEM DESTINAÇÃO",' Base Geral '!J644="V - LEFT ON NOTIFICATION")," DESTINAÇÃO/SOLICITAÇÃO DE COLETA",0)))</f>
        <v xml:space="preserve"> DESTINAÇÃO/SOLICITAÇÃO DE COLETA</v>
      </c>
      <c r="I644" s="49"/>
      <c r="J644" s="2" t="s">
        <v>56</v>
      </c>
      <c r="K644" s="2"/>
      <c r="L644" s="2" t="s">
        <v>6</v>
      </c>
      <c r="M644" s="2"/>
      <c r="N644" s="2"/>
      <c r="O644" s="2" t="s">
        <v>697</v>
      </c>
      <c r="P644" s="2" t="s">
        <v>114</v>
      </c>
      <c r="Q644" s="2">
        <v>1011212</v>
      </c>
      <c r="R644" s="15">
        <f>VLOOKUP(Tabela1[[#This Row],[Material]],'R$_ Ferramentas'!A:B,2,0)</f>
        <v>32.21</v>
      </c>
      <c r="S644" s="50" t="s">
        <v>50</v>
      </c>
      <c r="T644" s="50" t="s">
        <v>50</v>
      </c>
      <c r="U644" s="2" t="s">
        <v>952</v>
      </c>
      <c r="V644" s="2">
        <v>94721</v>
      </c>
      <c r="W644" s="49">
        <v>44070</v>
      </c>
      <c r="X644" s="40">
        <f>Tabela1[[#Headers],[01/09/2020]]-Tabela1[[#This Row],[Data NF Cliente]]</f>
        <v>5</v>
      </c>
      <c r="Y644" s="12" t="str">
        <f>_xlfn.IFS(X644&lt;=10,"1. 1 a 10 dias",X644&lt;=20,"2. 11 a 20 dias",X644&lt;=30,"3. 21 a 30 dias",X644&lt;=60,"4. 31 a 60 dias",X644&gt;60,"5.&gt; 60 dias")</f>
        <v>1. 1 a 10 dias</v>
      </c>
      <c r="Z644" s="2" t="s">
        <v>5</v>
      </c>
      <c r="AA644" s="2">
        <v>0</v>
      </c>
      <c r="AB644" s="49"/>
    </row>
    <row r="645" spans="1:28" x14ac:dyDescent="0.2">
      <c r="A645" s="58" t="s">
        <v>151</v>
      </c>
      <c r="B645" s="57" t="s">
        <v>82</v>
      </c>
      <c r="C645" s="42" t="s">
        <v>0</v>
      </c>
      <c r="D645" s="34">
        <v>467636</v>
      </c>
      <c r="E645" s="48">
        <v>508100573467</v>
      </c>
      <c r="F645" s="42" t="s">
        <v>1</v>
      </c>
      <c r="G645" s="42" t="s">
        <v>2</v>
      </c>
      <c r="H645" s="40" t="str">
        <f>IF(OR(' Base Geral '!J645="D - RETURN WITHOUT CONSUMPTION",' Base Geral '!J645="CB - CONSUMED BILLABLE")," SOLICITAÇÃO DE COLETA",IF(J645="X - NOT RECEIVED","CONFIRMAR NÃO RECEBIMENTO DO CSE",IF(OR(' Base Geral '!J645="SEM DESTINAÇÃO",' Base Geral '!J645="V - LEFT ON NOTIFICATION")," DESTINAÇÃO/SOLICITAÇÃO DE COLETA",0)))</f>
        <v xml:space="preserve"> DESTINAÇÃO/SOLICITAÇÃO DE COLETA</v>
      </c>
      <c r="I645" s="49"/>
      <c r="J645" s="2" t="s">
        <v>56</v>
      </c>
      <c r="K645" s="2"/>
      <c r="L645" s="2" t="s">
        <v>6</v>
      </c>
      <c r="M645" s="2"/>
      <c r="N645" s="2" t="s">
        <v>4</v>
      </c>
      <c r="O645" s="2" t="s">
        <v>697</v>
      </c>
      <c r="P645" s="2" t="s">
        <v>114</v>
      </c>
      <c r="Q645" s="2">
        <v>9428517</v>
      </c>
      <c r="R645" s="15">
        <f>VLOOKUP(Tabela1[[#This Row],[Material]],'R$_ Ferramentas'!A:B,2,0)</f>
        <v>23.77</v>
      </c>
      <c r="S645" s="50" t="s">
        <v>50</v>
      </c>
      <c r="T645" s="50" t="s">
        <v>50</v>
      </c>
      <c r="U645" s="2" t="s">
        <v>953</v>
      </c>
      <c r="V645" s="2">
        <v>200647</v>
      </c>
      <c r="W645" s="49">
        <v>44070</v>
      </c>
      <c r="X645" s="40">
        <f>Tabela1[[#Headers],[01/09/2020]]-Tabela1[[#This Row],[Data NF Cliente]]</f>
        <v>5</v>
      </c>
      <c r="Y645" s="12" t="str">
        <f>_xlfn.IFS(X645&lt;=10,"1. 1 a 10 dias",X645&lt;=20,"2. 11 a 20 dias",X645&lt;=30,"3. 21 a 30 dias",X645&lt;=60,"4. 31 a 60 dias",X645&gt;60,"5.&gt; 60 dias")</f>
        <v>1. 1 a 10 dias</v>
      </c>
      <c r="Z645" s="2" t="s">
        <v>53</v>
      </c>
      <c r="AA645" s="2">
        <v>0</v>
      </c>
      <c r="AB645" s="49"/>
    </row>
    <row r="646" spans="1:28" x14ac:dyDescent="0.2">
      <c r="A646" s="58" t="s">
        <v>151</v>
      </c>
      <c r="B646" s="57" t="s">
        <v>82</v>
      </c>
      <c r="C646" s="42" t="s">
        <v>0</v>
      </c>
      <c r="D646" s="34">
        <v>467637</v>
      </c>
      <c r="E646" s="48">
        <v>508100573467</v>
      </c>
      <c r="F646" s="42" t="s">
        <v>1</v>
      </c>
      <c r="G646" s="42" t="s">
        <v>2</v>
      </c>
      <c r="H646" s="40" t="str">
        <f>IF(OR(' Base Geral '!J646="D - RETURN WITHOUT CONSUMPTION",' Base Geral '!J646="CB - CONSUMED BILLABLE")," SOLICITAÇÃO DE COLETA",IF(J646="X - NOT RECEIVED","CONFIRMAR NÃO RECEBIMENTO DO CSE",IF(OR(' Base Geral '!J646="SEM DESTINAÇÃO",' Base Geral '!J646="V - LEFT ON NOTIFICATION")," DESTINAÇÃO/SOLICITAÇÃO DE COLETA",0)))</f>
        <v xml:space="preserve"> DESTINAÇÃO/SOLICITAÇÃO DE COLETA</v>
      </c>
      <c r="I646" s="49"/>
      <c r="J646" s="2" t="s">
        <v>56</v>
      </c>
      <c r="K646" s="2"/>
      <c r="L646" s="2" t="s">
        <v>6</v>
      </c>
      <c r="M646" s="2"/>
      <c r="N646" s="2" t="s">
        <v>4</v>
      </c>
      <c r="O646" s="2" t="s">
        <v>697</v>
      </c>
      <c r="P646" s="2" t="s">
        <v>114</v>
      </c>
      <c r="Q646" s="2">
        <v>9428517</v>
      </c>
      <c r="R646" s="15">
        <f>VLOOKUP(Tabela1[[#This Row],[Material]],'R$_ Ferramentas'!A:B,2,0)</f>
        <v>23.77</v>
      </c>
      <c r="S646" s="50" t="s">
        <v>50</v>
      </c>
      <c r="T646" s="50" t="s">
        <v>50</v>
      </c>
      <c r="U646" s="2" t="s">
        <v>953</v>
      </c>
      <c r="V646" s="2">
        <v>200647</v>
      </c>
      <c r="W646" s="49">
        <v>44070</v>
      </c>
      <c r="X646" s="40">
        <f>Tabela1[[#Headers],[01/09/2020]]-Tabela1[[#This Row],[Data NF Cliente]]</f>
        <v>5</v>
      </c>
      <c r="Y646" s="12" t="str">
        <f>_xlfn.IFS(X646&lt;=10,"1. 1 a 10 dias",X646&lt;=20,"2. 11 a 20 dias",X646&lt;=30,"3. 21 a 30 dias",X646&lt;=60,"4. 31 a 60 dias",X646&gt;60,"5.&gt; 60 dias")</f>
        <v>1. 1 a 10 dias</v>
      </c>
      <c r="Z646" s="2" t="s">
        <v>53</v>
      </c>
      <c r="AA646" s="2">
        <v>0</v>
      </c>
      <c r="AB646" s="49"/>
    </row>
    <row r="647" spans="1:28" x14ac:dyDescent="0.2">
      <c r="A647" s="58" t="s">
        <v>151</v>
      </c>
      <c r="B647" s="57" t="s">
        <v>82</v>
      </c>
      <c r="C647" s="42" t="s">
        <v>0</v>
      </c>
      <c r="D647" s="34">
        <v>467639</v>
      </c>
      <c r="E647" s="48">
        <v>508100573467</v>
      </c>
      <c r="F647" s="42" t="s">
        <v>1</v>
      </c>
      <c r="G647" s="42" t="s">
        <v>2</v>
      </c>
      <c r="H647" s="40" t="str">
        <f>IF(OR(' Base Geral '!J647="D - RETURN WITHOUT CONSUMPTION",' Base Geral '!J647="CB - CONSUMED BILLABLE")," SOLICITAÇÃO DE COLETA",IF(J647="X - NOT RECEIVED","CONFIRMAR NÃO RECEBIMENTO DO CSE",IF(OR(' Base Geral '!J647="SEM DESTINAÇÃO",' Base Geral '!J647="V - LEFT ON NOTIFICATION")," DESTINAÇÃO/SOLICITAÇÃO DE COLETA",0)))</f>
        <v xml:space="preserve"> DESTINAÇÃO/SOLICITAÇÃO DE COLETA</v>
      </c>
      <c r="I647" s="49"/>
      <c r="J647" s="2" t="s">
        <v>56</v>
      </c>
      <c r="K647" s="2" t="s">
        <v>50</v>
      </c>
      <c r="L647" s="2" t="s">
        <v>6</v>
      </c>
      <c r="M647" s="2"/>
      <c r="N647" s="2" t="s">
        <v>4</v>
      </c>
      <c r="O647" s="2" t="s">
        <v>697</v>
      </c>
      <c r="P647" s="2" t="s">
        <v>114</v>
      </c>
      <c r="Q647" s="2">
        <v>9413949</v>
      </c>
      <c r="R647" s="15">
        <f>VLOOKUP(Tabela1[[#This Row],[Material]],'R$_ Ferramentas'!A:B,2,0)</f>
        <v>661.39</v>
      </c>
      <c r="S647" s="50" t="s">
        <v>50</v>
      </c>
      <c r="T647" s="50" t="s">
        <v>50</v>
      </c>
      <c r="U647" s="2" t="s">
        <v>954</v>
      </c>
      <c r="V647" s="2">
        <v>200647</v>
      </c>
      <c r="W647" s="49">
        <v>44070</v>
      </c>
      <c r="X647" s="40">
        <f>Tabela1[[#Headers],[01/09/2020]]-Tabela1[[#This Row],[Data NF Cliente]]</f>
        <v>5</v>
      </c>
      <c r="Y647" s="12" t="str">
        <f>_xlfn.IFS(X647&lt;=10,"1. 1 a 10 dias",X647&lt;=20,"2. 11 a 20 dias",X647&lt;=30,"3. 21 a 30 dias",X647&lt;=60,"4. 31 a 60 dias",X647&gt;60,"5.&gt; 60 dias")</f>
        <v>1. 1 a 10 dias</v>
      </c>
      <c r="Z647" s="2" t="s">
        <v>53</v>
      </c>
      <c r="AA647" s="2">
        <v>0</v>
      </c>
      <c r="AB647" s="49"/>
    </row>
    <row r="648" spans="1:28" x14ac:dyDescent="0.2">
      <c r="A648" s="42" t="s">
        <v>7</v>
      </c>
      <c r="B648" s="57" t="s">
        <v>82</v>
      </c>
      <c r="C648" s="42" t="s">
        <v>7</v>
      </c>
      <c r="D648" s="34">
        <v>467659</v>
      </c>
      <c r="E648" s="48">
        <v>508100573160</v>
      </c>
      <c r="F648" s="42" t="s">
        <v>1</v>
      </c>
      <c r="G648" s="42" t="s">
        <v>2</v>
      </c>
      <c r="H648" s="40" t="str">
        <f>IF(OR(' Base Geral '!J648="D - RETURN WITHOUT CONSUMPTION",' Base Geral '!J648="CB - CONSUMED BILLABLE")," SOLICITAÇÃO DE COLETA",IF(J648="X - NOT RECEIVED","CONFIRMAR NÃO RECEBIMENTO DO CSE",IF(OR(' Base Geral '!J648="SEM DESTINAÇÃO",' Base Geral '!J648="V - LEFT ON NOTIFICATION")," DESTINAÇÃO/SOLICITAÇÃO DE COLETA",0)))</f>
        <v xml:space="preserve"> DESTINAÇÃO/SOLICITAÇÃO DE COLETA</v>
      </c>
      <c r="I648" s="49"/>
      <c r="J648" s="2" t="s">
        <v>56</v>
      </c>
      <c r="K648" s="2" t="s">
        <v>50</v>
      </c>
      <c r="L648" s="2" t="s">
        <v>6</v>
      </c>
      <c r="M648" s="2"/>
      <c r="N648" s="2" t="s">
        <v>4</v>
      </c>
      <c r="O648" s="2" t="s">
        <v>20</v>
      </c>
      <c r="P648" s="2" t="s">
        <v>111</v>
      </c>
      <c r="Q648" s="2">
        <v>7686988</v>
      </c>
      <c r="R648" s="15">
        <f>VLOOKUP(Tabela1[[#This Row],[Material]],'R$_ Ferramentas'!A:B,2,0)</f>
        <v>8938</v>
      </c>
      <c r="S648" s="50" t="s">
        <v>50</v>
      </c>
      <c r="T648" s="50" t="s">
        <v>50</v>
      </c>
      <c r="U648" s="2" t="s">
        <v>955</v>
      </c>
      <c r="V648" s="2">
        <v>200740</v>
      </c>
      <c r="W648" s="49">
        <v>44070</v>
      </c>
      <c r="X648" s="40">
        <f>Tabela1[[#Headers],[01/09/2020]]-Tabela1[[#This Row],[Data NF Cliente]]</f>
        <v>5</v>
      </c>
      <c r="Y648" s="12" t="str">
        <f>_xlfn.IFS(X648&lt;=10,"1. 1 a 10 dias",X648&lt;=20,"2. 11 a 20 dias",X648&lt;=30,"3. 21 a 30 dias",X648&lt;=60,"4. 31 a 60 dias",X648&gt;60,"5.&gt; 60 dias")</f>
        <v>1. 1 a 10 dias</v>
      </c>
      <c r="Z648" s="2" t="s">
        <v>53</v>
      </c>
      <c r="AA648" s="2">
        <v>0</v>
      </c>
      <c r="AB648" s="49"/>
    </row>
    <row r="649" spans="1:28" x14ac:dyDescent="0.2">
      <c r="A649" s="42" t="s">
        <v>7</v>
      </c>
      <c r="B649" s="57" t="s">
        <v>82</v>
      </c>
      <c r="C649" s="42" t="s">
        <v>7</v>
      </c>
      <c r="D649" s="34">
        <v>467660</v>
      </c>
      <c r="E649" s="48">
        <v>508100573160</v>
      </c>
      <c r="F649" s="42" t="s">
        <v>1</v>
      </c>
      <c r="G649" s="42" t="s">
        <v>2</v>
      </c>
      <c r="H649" s="40" t="str">
        <f>IF(OR(' Base Geral '!J649="D - RETURN WITHOUT CONSUMPTION",' Base Geral '!J649="CB - CONSUMED BILLABLE")," SOLICITAÇÃO DE COLETA",IF(J649="X - NOT RECEIVED","CONFIRMAR NÃO RECEBIMENTO DO CSE",IF(OR(' Base Geral '!J649="SEM DESTINAÇÃO",' Base Geral '!J649="V - LEFT ON NOTIFICATION")," DESTINAÇÃO/SOLICITAÇÃO DE COLETA",0)))</f>
        <v xml:space="preserve"> DESTINAÇÃO/SOLICITAÇÃO DE COLETA</v>
      </c>
      <c r="I649" s="49"/>
      <c r="J649" s="2" t="s">
        <v>56</v>
      </c>
      <c r="K649" s="2" t="s">
        <v>10</v>
      </c>
      <c r="L649" s="2" t="s">
        <v>3</v>
      </c>
      <c r="M649" s="2"/>
      <c r="N649" s="2" t="s">
        <v>4</v>
      </c>
      <c r="O649" s="2" t="s">
        <v>20</v>
      </c>
      <c r="P649" s="2" t="s">
        <v>111</v>
      </c>
      <c r="Q649" s="2">
        <v>7686996</v>
      </c>
      <c r="R649" s="15">
        <f>VLOOKUP(Tabela1[[#This Row],[Material]],'R$_ Ferramentas'!A:B,2,0)</f>
        <v>4488.1899999999996</v>
      </c>
      <c r="S649" s="50" t="s">
        <v>50</v>
      </c>
      <c r="T649" s="50" t="s">
        <v>85</v>
      </c>
      <c r="U649" s="2" t="s">
        <v>956</v>
      </c>
      <c r="V649" s="2">
        <v>200736</v>
      </c>
      <c r="W649" s="49">
        <v>44070</v>
      </c>
      <c r="X649" s="40">
        <f>Tabela1[[#Headers],[01/09/2020]]-Tabela1[[#This Row],[Data NF Cliente]]</f>
        <v>5</v>
      </c>
      <c r="Y649" s="12" t="str">
        <f>_xlfn.IFS(X649&lt;=10,"1. 1 a 10 dias",X649&lt;=20,"2. 11 a 20 dias",X649&lt;=30,"3. 21 a 30 dias",X649&lt;=60,"4. 31 a 60 dias",X649&gt;60,"5.&gt; 60 dias")</f>
        <v>1. 1 a 10 dias</v>
      </c>
      <c r="Z649" s="2" t="s">
        <v>1090</v>
      </c>
      <c r="AA649" s="2">
        <v>0</v>
      </c>
      <c r="AB649" s="49"/>
    </row>
    <row r="650" spans="1:28" x14ac:dyDescent="0.2">
      <c r="A650" s="42" t="s">
        <v>16</v>
      </c>
      <c r="B650" s="57" t="s">
        <v>82</v>
      </c>
      <c r="C650" s="42" t="s">
        <v>16</v>
      </c>
      <c r="D650" s="34">
        <v>467668</v>
      </c>
      <c r="E650" s="48">
        <v>508100572681</v>
      </c>
      <c r="F650" s="42" t="s">
        <v>1</v>
      </c>
      <c r="G650" s="42" t="s">
        <v>2</v>
      </c>
      <c r="H650" s="40" t="str">
        <f>IF(OR(' Base Geral '!J650="D - RETURN WITHOUT CONSUMPTION",' Base Geral '!J650="CB - CONSUMED BILLABLE")," SOLICITAÇÃO DE COLETA",IF(J650="X - NOT RECEIVED","CONFIRMAR NÃO RECEBIMENTO DO CSE",IF(OR(' Base Geral '!J650="SEM DESTINAÇÃO",' Base Geral '!J650="V - LEFT ON NOTIFICATION")," DESTINAÇÃO/SOLICITAÇÃO DE COLETA",0)))</f>
        <v xml:space="preserve"> SOLICITAÇÃO DE COLETA</v>
      </c>
      <c r="I650" s="49">
        <v>44075</v>
      </c>
      <c r="J650" s="2" t="s">
        <v>13</v>
      </c>
      <c r="K650" s="2" t="s">
        <v>10</v>
      </c>
      <c r="L650" s="2" t="s">
        <v>3</v>
      </c>
      <c r="M650" s="2" t="s">
        <v>92</v>
      </c>
      <c r="N650" s="2" t="s">
        <v>4</v>
      </c>
      <c r="O650" s="2" t="s">
        <v>698</v>
      </c>
      <c r="P650" s="2" t="s">
        <v>699</v>
      </c>
      <c r="Q650" s="2">
        <v>11061383</v>
      </c>
      <c r="R650" s="15">
        <f>VLOOKUP(Tabela1[[#This Row],[Material]],'R$_ Ferramentas'!A:B,2,0)</f>
        <v>10093.77</v>
      </c>
      <c r="S650" s="50" t="s">
        <v>50</v>
      </c>
      <c r="T650" s="15" t="s">
        <v>92</v>
      </c>
      <c r="U650" s="2" t="s">
        <v>957</v>
      </c>
      <c r="V650" s="2">
        <v>200700</v>
      </c>
      <c r="W650" s="49">
        <v>44070</v>
      </c>
      <c r="X650" s="40">
        <f>Tabela1[[#Headers],[01/09/2020]]-Tabela1[[#This Row],[Data NF Cliente]]</f>
        <v>5</v>
      </c>
      <c r="Y650" s="12" t="str">
        <f>_xlfn.IFS(X650&lt;=10,"1. 1 a 10 dias",X650&lt;=20,"2. 11 a 20 dias",X650&lt;=30,"3. 21 a 30 dias",X650&lt;=60,"4. 31 a 60 dias",X650&gt;60,"5.&gt; 60 dias")</f>
        <v>1. 1 a 10 dias</v>
      </c>
      <c r="Z650" s="2">
        <v>51551</v>
      </c>
      <c r="AA650" s="2">
        <v>0</v>
      </c>
      <c r="AB650" s="49"/>
    </row>
    <row r="651" spans="1:28" x14ac:dyDescent="0.2">
      <c r="A651" s="42" t="s">
        <v>16</v>
      </c>
      <c r="B651" s="57" t="s">
        <v>82</v>
      </c>
      <c r="C651" s="42" t="s">
        <v>16</v>
      </c>
      <c r="D651" s="34">
        <v>467669</v>
      </c>
      <c r="E651" s="48">
        <v>508100572681</v>
      </c>
      <c r="F651" s="42" t="s">
        <v>1</v>
      </c>
      <c r="G651" s="42" t="s">
        <v>2</v>
      </c>
      <c r="H651" s="40" t="str">
        <f>IF(OR(' Base Geral '!J651="D - RETURN WITHOUT CONSUMPTION",' Base Geral '!J651="CB - CONSUMED BILLABLE")," SOLICITAÇÃO DE COLETA",IF(J651="X - NOT RECEIVED","CONFIRMAR NÃO RECEBIMENTO DO CSE",IF(OR(' Base Geral '!J651="SEM DESTINAÇÃO",' Base Geral '!J651="V - LEFT ON NOTIFICATION")," DESTINAÇÃO/SOLICITAÇÃO DE COLETA",0)))</f>
        <v xml:space="preserve"> SOLICITAÇÃO DE COLETA</v>
      </c>
      <c r="I651" s="49">
        <v>44075</v>
      </c>
      <c r="J651" s="2" t="s">
        <v>13</v>
      </c>
      <c r="K651" s="2" t="s">
        <v>10</v>
      </c>
      <c r="L651" s="2" t="s">
        <v>3</v>
      </c>
      <c r="M651" s="2" t="s">
        <v>92</v>
      </c>
      <c r="N651" s="2" t="s">
        <v>4</v>
      </c>
      <c r="O651" s="2" t="s">
        <v>698</v>
      </c>
      <c r="P651" s="2" t="s">
        <v>699</v>
      </c>
      <c r="Q651" s="2">
        <v>11193830</v>
      </c>
      <c r="R651" s="15">
        <f>VLOOKUP(Tabela1[[#This Row],[Material]],'R$_ Ferramentas'!A:B,2,0)</f>
        <v>4787.92</v>
      </c>
      <c r="S651" s="50" t="s">
        <v>50</v>
      </c>
      <c r="T651" s="15" t="s">
        <v>92</v>
      </c>
      <c r="U651" s="2" t="s">
        <v>958</v>
      </c>
      <c r="V651" s="2">
        <v>200700</v>
      </c>
      <c r="W651" s="49">
        <v>44070</v>
      </c>
      <c r="X651" s="40">
        <f>Tabela1[[#Headers],[01/09/2020]]-Tabela1[[#This Row],[Data NF Cliente]]</f>
        <v>5</v>
      </c>
      <c r="Y651" s="12" t="str">
        <f>_xlfn.IFS(X651&lt;=10,"1. 1 a 10 dias",X651&lt;=20,"2. 11 a 20 dias",X651&lt;=30,"3. 21 a 30 dias",X651&lt;=60,"4. 31 a 60 dias",X651&gt;60,"5.&gt; 60 dias")</f>
        <v>1. 1 a 10 dias</v>
      </c>
      <c r="Z651" s="2" t="s">
        <v>1091</v>
      </c>
      <c r="AA651" s="2">
        <v>0</v>
      </c>
      <c r="AB651" s="49"/>
    </row>
    <row r="652" spans="1:28" x14ac:dyDescent="0.2">
      <c r="A652" s="42" t="s">
        <v>16</v>
      </c>
      <c r="B652" s="57" t="s">
        <v>82</v>
      </c>
      <c r="C652" s="42" t="s">
        <v>16</v>
      </c>
      <c r="D652" s="34">
        <v>467670</v>
      </c>
      <c r="E652" s="48">
        <v>508100572681</v>
      </c>
      <c r="F652" s="42" t="s">
        <v>1</v>
      </c>
      <c r="G652" s="42" t="s">
        <v>2</v>
      </c>
      <c r="H652" s="40" t="str">
        <f>IF(OR(' Base Geral '!J652="D - RETURN WITHOUT CONSUMPTION",' Base Geral '!J652="CB - CONSUMED BILLABLE")," SOLICITAÇÃO DE COLETA",IF(J652="X - NOT RECEIVED","CONFIRMAR NÃO RECEBIMENTO DO CSE",IF(OR(' Base Geral '!J652="SEM DESTINAÇÃO",' Base Geral '!J652="V - LEFT ON NOTIFICATION")," DESTINAÇÃO/SOLICITAÇÃO DE COLETA",0)))</f>
        <v xml:space="preserve"> SOLICITAÇÃO DE COLETA</v>
      </c>
      <c r="I652" s="49">
        <v>44075</v>
      </c>
      <c r="J652" s="2" t="s">
        <v>12</v>
      </c>
      <c r="K652" s="2" t="s">
        <v>10</v>
      </c>
      <c r="L652" s="2" t="s">
        <v>3</v>
      </c>
      <c r="M652" s="2" t="s">
        <v>92</v>
      </c>
      <c r="N652" s="2" t="s">
        <v>4</v>
      </c>
      <c r="O652" s="2" t="s">
        <v>698</v>
      </c>
      <c r="P652" s="2" t="s">
        <v>699</v>
      </c>
      <c r="Q652" s="2">
        <v>11061394</v>
      </c>
      <c r="R652" s="15">
        <f>VLOOKUP(Tabela1[[#This Row],[Material]],'R$_ Ferramentas'!A:B,2,0)</f>
        <v>6800.29</v>
      </c>
      <c r="S652" s="50" t="s">
        <v>50</v>
      </c>
      <c r="T652" s="15" t="s">
        <v>92</v>
      </c>
      <c r="U652" s="2" t="s">
        <v>553</v>
      </c>
      <c r="V652" s="2">
        <v>200700</v>
      </c>
      <c r="W652" s="49">
        <v>44070</v>
      </c>
      <c r="X652" s="40">
        <f>Tabela1[[#Headers],[01/09/2020]]-Tabela1[[#This Row],[Data NF Cliente]]</f>
        <v>5</v>
      </c>
      <c r="Y652" s="12" t="str">
        <f>_xlfn.IFS(X652&lt;=10,"1. 1 a 10 dias",X652&lt;=20,"2. 11 a 20 dias",X652&lt;=30,"3. 21 a 30 dias",X652&lt;=60,"4. 31 a 60 dias",X652&gt;60,"5.&gt; 60 dias")</f>
        <v>1. 1 a 10 dias</v>
      </c>
      <c r="Z652" s="2" t="s">
        <v>1092</v>
      </c>
      <c r="AA652" s="2">
        <v>0</v>
      </c>
      <c r="AB652" s="49"/>
    </row>
    <row r="653" spans="1:28" x14ac:dyDescent="0.2">
      <c r="A653" s="58" t="s">
        <v>60</v>
      </c>
      <c r="B653" s="57" t="s">
        <v>81</v>
      </c>
      <c r="C653" s="42" t="s">
        <v>7</v>
      </c>
      <c r="D653" s="34">
        <v>467707</v>
      </c>
      <c r="E653" s="48">
        <v>508100572822</v>
      </c>
      <c r="F653" s="42" t="s">
        <v>1</v>
      </c>
      <c r="G653" s="42" t="s">
        <v>2</v>
      </c>
      <c r="H653" s="40" t="str">
        <f>IF(OR(' Base Geral '!J653="D - RETURN WITHOUT CONSUMPTION",' Base Geral '!J653="CB - CONSUMED BILLABLE")," SOLICITAÇÃO DE COLETA",IF(J653="X - NOT RECEIVED","CONFIRMAR NÃO RECEBIMENTO DO CSE",IF(OR(' Base Geral '!J653="SEM DESTINAÇÃO",' Base Geral '!J653="V - LEFT ON NOTIFICATION")," DESTINAÇÃO/SOLICITAÇÃO DE COLETA",0)))</f>
        <v xml:space="preserve"> DESTINAÇÃO/SOLICITAÇÃO DE COLETA</v>
      </c>
      <c r="I653" s="49"/>
      <c r="J653" s="2" t="s">
        <v>56</v>
      </c>
      <c r="K653" s="2" t="s">
        <v>10</v>
      </c>
      <c r="L653" s="2" t="s">
        <v>3</v>
      </c>
      <c r="M653" s="2"/>
      <c r="N653" s="2" t="s">
        <v>4</v>
      </c>
      <c r="O653" s="2" t="s">
        <v>21</v>
      </c>
      <c r="P653" s="2" t="s">
        <v>671</v>
      </c>
      <c r="Q653" s="2">
        <v>10479489</v>
      </c>
      <c r="R653" s="15">
        <f>VLOOKUP(Tabela1[[#This Row],[Material]],'R$_ Ferramentas'!A:B,2,0)</f>
        <v>5637.77</v>
      </c>
      <c r="S653" s="50" t="s">
        <v>50</v>
      </c>
      <c r="T653" s="50" t="s">
        <v>85</v>
      </c>
      <c r="U653" s="2" t="s">
        <v>570</v>
      </c>
      <c r="V653" s="2">
        <v>200668</v>
      </c>
      <c r="W653" s="49">
        <v>44070</v>
      </c>
      <c r="X653" s="40">
        <f>Tabela1[[#Headers],[01/09/2020]]-Tabela1[[#This Row],[Data NF Cliente]]</f>
        <v>5</v>
      </c>
      <c r="Y653" s="12" t="str">
        <f>_xlfn.IFS(X653&lt;=10,"1. 1 a 10 dias",X653&lt;=20,"2. 11 a 20 dias",X653&lt;=30,"3. 21 a 30 dias",X653&lt;=60,"4. 31 a 60 dias",X653&gt;60,"5.&gt; 60 dias")</f>
        <v>1. 1 a 10 dias</v>
      </c>
      <c r="Z653" s="2" t="s">
        <v>1093</v>
      </c>
      <c r="AA653" s="2">
        <v>0</v>
      </c>
      <c r="AB653" s="49"/>
    </row>
    <row r="654" spans="1:28" x14ac:dyDescent="0.2">
      <c r="A654" s="42" t="s">
        <v>0</v>
      </c>
      <c r="B654" s="57" t="s">
        <v>81</v>
      </c>
      <c r="C654" s="42" t="s">
        <v>0</v>
      </c>
      <c r="D654" s="34">
        <v>467761</v>
      </c>
      <c r="E654" s="48">
        <v>508100573311</v>
      </c>
      <c r="F654" s="42" t="s">
        <v>1</v>
      </c>
      <c r="G654" s="42" t="s">
        <v>2</v>
      </c>
      <c r="H654" s="40" t="str">
        <f>IF(OR(' Base Geral '!J654="D - RETURN WITHOUT CONSUMPTION",' Base Geral '!J654="CB - CONSUMED BILLABLE")," SOLICITAÇÃO DE COLETA",IF(J654="X - NOT RECEIVED","CONFIRMAR NÃO RECEBIMENTO DO CSE",IF(OR(' Base Geral '!J654="SEM DESTINAÇÃO",' Base Geral '!J654="V - LEFT ON NOTIFICATION")," DESTINAÇÃO/SOLICITAÇÃO DE COLETA",0)))</f>
        <v xml:space="preserve"> DESTINAÇÃO/SOLICITAÇÃO DE COLETA</v>
      </c>
      <c r="I654" s="49"/>
      <c r="J654" s="2" t="s">
        <v>56</v>
      </c>
      <c r="K654" s="2" t="s">
        <v>50</v>
      </c>
      <c r="L654" s="2" t="s">
        <v>6</v>
      </c>
      <c r="M654" s="2"/>
      <c r="N654" s="2" t="s">
        <v>4</v>
      </c>
      <c r="O654" s="2" t="s">
        <v>167</v>
      </c>
      <c r="P654" s="2" t="s">
        <v>701</v>
      </c>
      <c r="Q654" s="2">
        <v>10313471</v>
      </c>
      <c r="R654" s="15">
        <f>VLOOKUP(Tabela1[[#This Row],[Material]],'R$_ Ferramentas'!A:B,2,0)</f>
        <v>1300.17</v>
      </c>
      <c r="S654" s="50" t="s">
        <v>50</v>
      </c>
      <c r="T654" s="50" t="s">
        <v>50</v>
      </c>
      <c r="U654" s="2" t="s">
        <v>960</v>
      </c>
      <c r="V654" s="2">
        <v>200671</v>
      </c>
      <c r="W654" s="49">
        <v>44070</v>
      </c>
      <c r="X654" s="40">
        <f>Tabela1[[#Headers],[01/09/2020]]-Tabela1[[#This Row],[Data NF Cliente]]</f>
        <v>5</v>
      </c>
      <c r="Y654" s="12" t="str">
        <f>_xlfn.IFS(X654&lt;=10,"1. 1 a 10 dias",X654&lt;=20,"2. 11 a 20 dias",X654&lt;=30,"3. 21 a 30 dias",X654&lt;=60,"4. 31 a 60 dias",X654&gt;60,"5.&gt; 60 dias")</f>
        <v>1. 1 a 10 dias</v>
      </c>
      <c r="Z654" s="2" t="s">
        <v>53</v>
      </c>
      <c r="AA654" s="2">
        <v>0</v>
      </c>
      <c r="AB654" s="49"/>
    </row>
    <row r="655" spans="1:28" x14ac:dyDescent="0.2">
      <c r="A655" s="42" t="s">
        <v>0</v>
      </c>
      <c r="B655" s="57" t="s">
        <v>81</v>
      </c>
      <c r="C655" s="42" t="s">
        <v>0</v>
      </c>
      <c r="D655" s="34">
        <v>467762</v>
      </c>
      <c r="E655" s="48">
        <v>508100573311</v>
      </c>
      <c r="F655" s="42" t="s">
        <v>1</v>
      </c>
      <c r="G655" s="42" t="s">
        <v>2</v>
      </c>
      <c r="H655" s="40" t="str">
        <f>IF(OR(' Base Geral '!J655="D - RETURN WITHOUT CONSUMPTION",' Base Geral '!J655="CB - CONSUMED BILLABLE")," SOLICITAÇÃO DE COLETA",IF(J655="X - NOT RECEIVED","CONFIRMAR NÃO RECEBIMENTO DO CSE",IF(OR(' Base Geral '!J655="SEM DESTINAÇÃO",' Base Geral '!J655="V - LEFT ON NOTIFICATION")," DESTINAÇÃO/SOLICITAÇÃO DE COLETA",0)))</f>
        <v xml:space="preserve"> DESTINAÇÃO/SOLICITAÇÃO DE COLETA</v>
      </c>
      <c r="I655" s="49"/>
      <c r="J655" s="2" t="s">
        <v>56</v>
      </c>
      <c r="K655" s="2"/>
      <c r="L655" s="2" t="s">
        <v>6</v>
      </c>
      <c r="M655" s="2"/>
      <c r="N655" s="2" t="s">
        <v>4</v>
      </c>
      <c r="O655" s="2" t="s">
        <v>167</v>
      </c>
      <c r="P655" s="2" t="s">
        <v>701</v>
      </c>
      <c r="Q655" s="2">
        <v>10313471</v>
      </c>
      <c r="R655" s="15">
        <f>VLOOKUP(Tabela1[[#This Row],[Material]],'R$_ Ferramentas'!A:B,2,0)</f>
        <v>1300.17</v>
      </c>
      <c r="S655" s="50" t="s">
        <v>50</v>
      </c>
      <c r="T655" s="50" t="s">
        <v>50</v>
      </c>
      <c r="U655" s="2" t="s">
        <v>960</v>
      </c>
      <c r="V655" s="2">
        <v>200671</v>
      </c>
      <c r="W655" s="49">
        <v>44070</v>
      </c>
      <c r="X655" s="40">
        <f>Tabela1[[#Headers],[01/09/2020]]-Tabela1[[#This Row],[Data NF Cliente]]</f>
        <v>5</v>
      </c>
      <c r="Y655" s="12" t="str">
        <f>_xlfn.IFS(X655&lt;=10,"1. 1 a 10 dias",X655&lt;=20,"2. 11 a 20 dias",X655&lt;=30,"3. 21 a 30 dias",X655&lt;=60,"4. 31 a 60 dias",X655&gt;60,"5.&gt; 60 dias")</f>
        <v>1. 1 a 10 dias</v>
      </c>
      <c r="Z655" s="2" t="s">
        <v>53</v>
      </c>
      <c r="AA655" s="2">
        <v>0</v>
      </c>
      <c r="AB655" s="49"/>
    </row>
    <row r="656" spans="1:28" x14ac:dyDescent="0.2">
      <c r="A656" s="42" t="s">
        <v>0</v>
      </c>
      <c r="B656" s="57" t="s">
        <v>81</v>
      </c>
      <c r="C656" s="42" t="s">
        <v>0</v>
      </c>
      <c r="D656" s="34">
        <v>467763</v>
      </c>
      <c r="E656" s="48">
        <v>508100573311</v>
      </c>
      <c r="F656" s="42" t="s">
        <v>1</v>
      </c>
      <c r="G656" s="42" t="s">
        <v>2</v>
      </c>
      <c r="H656" s="40" t="str">
        <f>IF(OR(' Base Geral '!J656="D - RETURN WITHOUT CONSUMPTION",' Base Geral '!J656="CB - CONSUMED BILLABLE")," SOLICITAÇÃO DE COLETA",IF(J656="X - NOT RECEIVED","CONFIRMAR NÃO RECEBIMENTO DO CSE",IF(OR(' Base Geral '!J656="SEM DESTINAÇÃO",' Base Geral '!J656="V - LEFT ON NOTIFICATION")," DESTINAÇÃO/SOLICITAÇÃO DE COLETA",0)))</f>
        <v xml:space="preserve"> DESTINAÇÃO/SOLICITAÇÃO DE COLETA</v>
      </c>
      <c r="I656" s="49"/>
      <c r="J656" s="2" t="s">
        <v>56</v>
      </c>
      <c r="K656" s="2"/>
      <c r="L656" s="2" t="s">
        <v>6</v>
      </c>
      <c r="M656" s="2"/>
      <c r="N656" s="2" t="s">
        <v>4</v>
      </c>
      <c r="O656" s="2" t="s">
        <v>167</v>
      </c>
      <c r="P656" s="2" t="s">
        <v>701</v>
      </c>
      <c r="Q656" s="2">
        <v>10329897</v>
      </c>
      <c r="R656" s="15">
        <f>VLOOKUP(Tabela1[[#This Row],[Material]],'R$_ Ferramentas'!A:B,2,0)</f>
        <v>1653.67</v>
      </c>
      <c r="S656" s="50" t="s">
        <v>50</v>
      </c>
      <c r="T656" s="50" t="s">
        <v>50</v>
      </c>
      <c r="U656" s="2" t="s">
        <v>961</v>
      </c>
      <c r="V656" s="2">
        <v>200671</v>
      </c>
      <c r="W656" s="49">
        <v>44070</v>
      </c>
      <c r="X656" s="40">
        <f>Tabela1[[#Headers],[01/09/2020]]-Tabela1[[#This Row],[Data NF Cliente]]</f>
        <v>5</v>
      </c>
      <c r="Y656" s="12" t="str">
        <f>_xlfn.IFS(X656&lt;=10,"1. 1 a 10 dias",X656&lt;=20,"2. 11 a 20 dias",X656&lt;=30,"3. 21 a 30 dias",X656&lt;=60,"4. 31 a 60 dias",X656&gt;60,"5.&gt; 60 dias")</f>
        <v>1. 1 a 10 dias</v>
      </c>
      <c r="Z656" s="2" t="s">
        <v>53</v>
      </c>
      <c r="AA656" s="2">
        <v>0</v>
      </c>
      <c r="AB656" s="49"/>
    </row>
    <row r="657" spans="1:28" x14ac:dyDescent="0.2">
      <c r="A657" s="42" t="s">
        <v>14</v>
      </c>
      <c r="B657" s="57" t="s">
        <v>81</v>
      </c>
      <c r="C657" s="42" t="s">
        <v>14</v>
      </c>
      <c r="D657" s="34">
        <v>467805</v>
      </c>
      <c r="E657" s="48">
        <v>508100573381</v>
      </c>
      <c r="F657" s="42" t="s">
        <v>1</v>
      </c>
      <c r="G657" s="42" t="s">
        <v>2</v>
      </c>
      <c r="H657" s="40" t="str">
        <f>IF(OR(' Base Geral '!J657="D - RETURN WITHOUT CONSUMPTION",' Base Geral '!J657="CB - CONSUMED BILLABLE")," SOLICITAÇÃO DE COLETA",IF(J657="X - NOT RECEIVED","CONFIRMAR NÃO RECEBIMENTO DO CSE",IF(OR(' Base Geral '!J657="SEM DESTINAÇÃO",' Base Geral '!J657="V - LEFT ON NOTIFICATION")," DESTINAÇÃO/SOLICITAÇÃO DE COLETA",0)))</f>
        <v xml:space="preserve"> DESTINAÇÃO/SOLICITAÇÃO DE COLETA</v>
      </c>
      <c r="I657" s="49"/>
      <c r="J657" s="2" t="s">
        <v>56</v>
      </c>
      <c r="K657" s="2" t="s">
        <v>50</v>
      </c>
      <c r="L657" s="2" t="s">
        <v>6</v>
      </c>
      <c r="M657" s="2"/>
      <c r="N657" s="2" t="s">
        <v>4</v>
      </c>
      <c r="O657" s="2" t="s">
        <v>21</v>
      </c>
      <c r="P657" s="2" t="s">
        <v>662</v>
      </c>
      <c r="Q657" s="2">
        <v>10322246</v>
      </c>
      <c r="R657" s="15">
        <f>VLOOKUP(Tabela1[[#This Row],[Material]],'R$_ Ferramentas'!A:B,2,0)</f>
        <v>5.47</v>
      </c>
      <c r="S657" s="50" t="s">
        <v>50</v>
      </c>
      <c r="T657" s="50" t="s">
        <v>50</v>
      </c>
      <c r="U657" s="2" t="s">
        <v>962</v>
      </c>
      <c r="V657" s="2">
        <v>200655</v>
      </c>
      <c r="W657" s="49">
        <v>44070</v>
      </c>
      <c r="X657" s="40">
        <f>Tabela1[[#Headers],[01/09/2020]]-Tabela1[[#This Row],[Data NF Cliente]]</f>
        <v>5</v>
      </c>
      <c r="Y657" s="12" t="str">
        <f>_xlfn.IFS(X657&lt;=10,"1. 1 a 10 dias",X657&lt;=20,"2. 11 a 20 dias",X657&lt;=30,"3. 21 a 30 dias",X657&lt;=60,"4. 31 a 60 dias",X657&gt;60,"5.&gt; 60 dias")</f>
        <v>1. 1 a 10 dias</v>
      </c>
      <c r="Z657" s="2" t="s">
        <v>53</v>
      </c>
      <c r="AA657" s="2">
        <v>0</v>
      </c>
      <c r="AB657" s="49"/>
    </row>
    <row r="658" spans="1:28" x14ac:dyDescent="0.2">
      <c r="A658" s="42" t="s">
        <v>14</v>
      </c>
      <c r="B658" s="57" t="s">
        <v>81</v>
      </c>
      <c r="C658" s="42" t="s">
        <v>14</v>
      </c>
      <c r="D658" s="34">
        <v>467806</v>
      </c>
      <c r="E658" s="48">
        <v>508100573381</v>
      </c>
      <c r="F658" s="42" t="s">
        <v>1</v>
      </c>
      <c r="G658" s="42" t="s">
        <v>2</v>
      </c>
      <c r="H658" s="40" t="str">
        <f>IF(OR(' Base Geral '!J658="D - RETURN WITHOUT CONSUMPTION",' Base Geral '!J658="CB - CONSUMED BILLABLE")," SOLICITAÇÃO DE COLETA",IF(J658="X - NOT RECEIVED","CONFIRMAR NÃO RECEBIMENTO DO CSE",IF(OR(' Base Geral '!J658="SEM DESTINAÇÃO",' Base Geral '!J658="V - LEFT ON NOTIFICATION")," DESTINAÇÃO/SOLICITAÇÃO DE COLETA",0)))</f>
        <v xml:space="preserve"> DESTINAÇÃO/SOLICITAÇÃO DE COLETA</v>
      </c>
      <c r="I658" s="49"/>
      <c r="J658" s="2" t="s">
        <v>56</v>
      </c>
      <c r="K658" s="2"/>
      <c r="L658" s="2" t="s">
        <v>6</v>
      </c>
      <c r="M658" s="2"/>
      <c r="N658" s="2" t="s">
        <v>4</v>
      </c>
      <c r="O658" s="2" t="s">
        <v>21</v>
      </c>
      <c r="P658" s="2" t="s">
        <v>662</v>
      </c>
      <c r="Q658" s="2">
        <v>10322246</v>
      </c>
      <c r="R658" s="15">
        <f>VLOOKUP(Tabela1[[#This Row],[Material]],'R$_ Ferramentas'!A:B,2,0)</f>
        <v>5.47</v>
      </c>
      <c r="S658" s="50" t="s">
        <v>50</v>
      </c>
      <c r="T658" s="50" t="s">
        <v>50</v>
      </c>
      <c r="U658" s="2" t="s">
        <v>962</v>
      </c>
      <c r="V658" s="2">
        <v>200655</v>
      </c>
      <c r="W658" s="49">
        <v>44070</v>
      </c>
      <c r="X658" s="40">
        <f>Tabela1[[#Headers],[01/09/2020]]-Tabela1[[#This Row],[Data NF Cliente]]</f>
        <v>5</v>
      </c>
      <c r="Y658" s="12" t="str">
        <f>_xlfn.IFS(X658&lt;=10,"1. 1 a 10 dias",X658&lt;=20,"2. 11 a 20 dias",X658&lt;=30,"3. 21 a 30 dias",X658&lt;=60,"4. 31 a 60 dias",X658&gt;60,"5.&gt; 60 dias")</f>
        <v>1. 1 a 10 dias</v>
      </c>
      <c r="Z658" s="2" t="s">
        <v>53</v>
      </c>
      <c r="AA658" s="2">
        <v>0</v>
      </c>
      <c r="AB658" s="49"/>
    </row>
    <row r="659" spans="1:28" x14ac:dyDescent="0.2">
      <c r="A659" s="42" t="s">
        <v>16</v>
      </c>
      <c r="B659" s="57" t="s">
        <v>81</v>
      </c>
      <c r="C659" s="42" t="s">
        <v>16</v>
      </c>
      <c r="D659" s="34">
        <v>467807</v>
      </c>
      <c r="E659" s="48">
        <v>508100573422</v>
      </c>
      <c r="F659" s="42" t="s">
        <v>1</v>
      </c>
      <c r="G659" s="42" t="s">
        <v>2</v>
      </c>
      <c r="H659" s="40" t="str">
        <f>IF(OR(' Base Geral '!J659="D - RETURN WITHOUT CONSUMPTION",' Base Geral '!J659="CB - CONSUMED BILLABLE")," SOLICITAÇÃO DE COLETA",IF(J659="X - NOT RECEIVED","CONFIRMAR NÃO RECEBIMENTO DO CSE",IF(OR(' Base Geral '!J659="SEM DESTINAÇÃO",' Base Geral '!J659="V - LEFT ON NOTIFICATION")," DESTINAÇÃO/SOLICITAÇÃO DE COLETA",0)))</f>
        <v xml:space="preserve"> DESTINAÇÃO/SOLICITAÇÃO DE COLETA</v>
      </c>
      <c r="I659" s="49"/>
      <c r="J659" s="2" t="s">
        <v>56</v>
      </c>
      <c r="K659" s="2" t="s">
        <v>50</v>
      </c>
      <c r="L659" s="2" t="s">
        <v>6</v>
      </c>
      <c r="M659" s="2"/>
      <c r="N659" s="2" t="s">
        <v>4</v>
      </c>
      <c r="O659" s="2" t="s">
        <v>702</v>
      </c>
      <c r="P659" s="2" t="s">
        <v>703</v>
      </c>
      <c r="Q659" s="2">
        <v>10816122</v>
      </c>
      <c r="R659" s="15">
        <f>VLOOKUP(Tabela1[[#This Row],[Material]],'R$_ Ferramentas'!A:B,2,0)</f>
        <v>1217.8900000000001</v>
      </c>
      <c r="S659" s="50" t="s">
        <v>50</v>
      </c>
      <c r="T659" s="50" t="s">
        <v>50</v>
      </c>
      <c r="U659" s="2" t="s">
        <v>963</v>
      </c>
      <c r="V659" s="2">
        <v>200684</v>
      </c>
      <c r="W659" s="49">
        <v>44070</v>
      </c>
      <c r="X659" s="40">
        <f>Tabela1[[#Headers],[01/09/2020]]-Tabela1[[#This Row],[Data NF Cliente]]</f>
        <v>5</v>
      </c>
      <c r="Y659" s="12" t="str">
        <f>_xlfn.IFS(X659&lt;=10,"1. 1 a 10 dias",X659&lt;=20,"2. 11 a 20 dias",X659&lt;=30,"3. 21 a 30 dias",X659&lt;=60,"4. 31 a 60 dias",X659&gt;60,"5.&gt; 60 dias")</f>
        <v>1. 1 a 10 dias</v>
      </c>
      <c r="Z659" s="2" t="s">
        <v>53</v>
      </c>
      <c r="AA659" s="2">
        <v>0</v>
      </c>
      <c r="AB659" s="49"/>
    </row>
    <row r="660" spans="1:28" x14ac:dyDescent="0.2">
      <c r="A660" s="42" t="s">
        <v>16</v>
      </c>
      <c r="B660" s="57" t="s">
        <v>81</v>
      </c>
      <c r="C660" s="42" t="s">
        <v>16</v>
      </c>
      <c r="D660" s="34">
        <v>467808</v>
      </c>
      <c r="E660" s="48">
        <v>508100573422</v>
      </c>
      <c r="F660" s="42" t="s">
        <v>8</v>
      </c>
      <c r="G660" s="42" t="s">
        <v>22</v>
      </c>
      <c r="H660" s="40" t="str">
        <f>IF(OR(' Base Geral '!J660="D - RETURN WITHOUT CONSUMPTION",' Base Geral '!J660="CB - CONSUMED BILLABLE")," SOLICITAÇÃO DE COLETA",IF(J660="X - NOT RECEIVED","CONFIRMAR NÃO RECEBIMENTO DO CSE",IF(OR(' Base Geral '!J660="SEM DESTINAÇÃO",' Base Geral '!J660="V - LEFT ON NOTIFICATION")," DESTINAÇÃO/SOLICITAÇÃO DE COLETA",0)))</f>
        <v xml:space="preserve"> DESTINAÇÃO/SOLICITAÇÃO DE COLETA</v>
      </c>
      <c r="I660" s="49"/>
      <c r="J660" s="2" t="s">
        <v>56</v>
      </c>
      <c r="K660" s="2" t="s">
        <v>50</v>
      </c>
      <c r="L660" s="2" t="s">
        <v>6</v>
      </c>
      <c r="M660" s="2"/>
      <c r="N660" s="2" t="s">
        <v>4</v>
      </c>
      <c r="O660" s="2" t="s">
        <v>702</v>
      </c>
      <c r="P660" s="2" t="s">
        <v>703</v>
      </c>
      <c r="Q660" s="2">
        <v>10472401</v>
      </c>
      <c r="R660" s="15">
        <f>VLOOKUP(Tabela1[[#This Row],[Material]],'R$_ Ferramentas'!A:B,2,0)</f>
        <v>1277.78</v>
      </c>
      <c r="S660" s="50" t="s">
        <v>50</v>
      </c>
      <c r="T660" s="50" t="s">
        <v>50</v>
      </c>
      <c r="U660" s="2" t="s">
        <v>964</v>
      </c>
      <c r="V660" s="2">
        <v>94768</v>
      </c>
      <c r="W660" s="49">
        <v>44070</v>
      </c>
      <c r="X660" s="40">
        <f>Tabela1[[#Headers],[01/09/2020]]-Tabela1[[#This Row],[Data NF Cliente]]</f>
        <v>5</v>
      </c>
      <c r="Y660" s="12" t="str">
        <f>_xlfn.IFS(X660&lt;=10,"1. 1 a 10 dias",X660&lt;=20,"2. 11 a 20 dias",X660&lt;=30,"3. 21 a 30 dias",X660&lt;=60,"4. 31 a 60 dias",X660&gt;60,"5.&gt; 60 dias")</f>
        <v>1. 1 a 10 dias</v>
      </c>
      <c r="Z660" s="2" t="s">
        <v>5</v>
      </c>
      <c r="AA660" s="2">
        <v>0</v>
      </c>
      <c r="AB660" s="49"/>
    </row>
    <row r="661" spans="1:28" x14ac:dyDescent="0.2">
      <c r="A661" s="58" t="s">
        <v>59</v>
      </c>
      <c r="B661" s="57" t="s">
        <v>81</v>
      </c>
      <c r="C661" s="42" t="s">
        <v>17</v>
      </c>
      <c r="D661" s="34">
        <v>467810</v>
      </c>
      <c r="E661" s="48">
        <v>508100572981</v>
      </c>
      <c r="F661" s="42" t="s">
        <v>1</v>
      </c>
      <c r="G661" s="42" t="s">
        <v>2</v>
      </c>
      <c r="H661" s="40" t="str">
        <f>IF(OR(' Base Geral '!J661="D - RETURN WITHOUT CONSUMPTION",' Base Geral '!J661="CB - CONSUMED BILLABLE")," SOLICITAÇÃO DE COLETA",IF(J661="X - NOT RECEIVED","CONFIRMAR NÃO RECEBIMENTO DO CSE",IF(OR(' Base Geral '!J661="SEM DESTINAÇÃO",' Base Geral '!J661="V - LEFT ON NOTIFICATION")," DESTINAÇÃO/SOLICITAÇÃO DE COLETA",0)))</f>
        <v xml:space="preserve"> SOLICITAÇÃO DE COLETA</v>
      </c>
      <c r="I661" s="49">
        <v>44074</v>
      </c>
      <c r="J661" s="2" t="s">
        <v>12</v>
      </c>
      <c r="K661" s="2" t="s">
        <v>10</v>
      </c>
      <c r="L661" s="2" t="s">
        <v>3</v>
      </c>
      <c r="M661" s="2"/>
      <c r="N661" s="2" t="s">
        <v>4</v>
      </c>
      <c r="O661" s="2" t="s">
        <v>704</v>
      </c>
      <c r="P661" s="2" t="s">
        <v>442</v>
      </c>
      <c r="Q661" s="2">
        <v>11239904</v>
      </c>
      <c r="R661" s="15">
        <f>VLOOKUP(Tabela1[[#This Row],[Material]],'R$_ Ferramentas'!A:B,2,0)</f>
        <v>6180.73</v>
      </c>
      <c r="S661" s="50" t="s">
        <v>50</v>
      </c>
      <c r="T661" s="50" t="s">
        <v>85</v>
      </c>
      <c r="U661" s="2">
        <v>11239904</v>
      </c>
      <c r="V661" s="2">
        <v>200669</v>
      </c>
      <c r="W661" s="49">
        <v>44070</v>
      </c>
      <c r="X661" s="40">
        <f>Tabela1[[#Headers],[01/09/2020]]-Tabela1[[#This Row],[Data NF Cliente]]</f>
        <v>5</v>
      </c>
      <c r="Y661" s="12" t="str">
        <f>_xlfn.IFS(X661&lt;=10,"1. 1 a 10 dias",X661&lt;=20,"2. 11 a 20 dias",X661&lt;=30,"3. 21 a 30 dias",X661&lt;=60,"4. 31 a 60 dias",X661&gt;60,"5.&gt; 60 dias")</f>
        <v>1. 1 a 10 dias</v>
      </c>
      <c r="Z661" s="2" t="s">
        <v>53</v>
      </c>
      <c r="AA661" s="2">
        <v>0</v>
      </c>
      <c r="AB661" s="49"/>
    </row>
    <row r="662" spans="1:28" x14ac:dyDescent="0.2">
      <c r="A662" s="42" t="s">
        <v>7</v>
      </c>
      <c r="B662" s="57" t="s">
        <v>81</v>
      </c>
      <c r="C662" s="42" t="s">
        <v>7</v>
      </c>
      <c r="D662" s="34">
        <v>467829</v>
      </c>
      <c r="E662" s="48">
        <v>508100573136</v>
      </c>
      <c r="F662" s="42" t="s">
        <v>8</v>
      </c>
      <c r="G662" s="42" t="s">
        <v>22</v>
      </c>
      <c r="H662" s="40" t="str">
        <f>IF(OR(' Base Geral '!J662="D - RETURN WITHOUT CONSUMPTION",' Base Geral '!J662="CB - CONSUMED BILLABLE")," SOLICITAÇÃO DE COLETA",IF(J662="X - NOT RECEIVED","CONFIRMAR NÃO RECEBIMENTO DO CSE",IF(OR(' Base Geral '!J662="SEM DESTINAÇÃO",' Base Geral '!J662="V - LEFT ON NOTIFICATION")," DESTINAÇÃO/SOLICITAÇÃO DE COLETA",0)))</f>
        <v xml:space="preserve"> DESTINAÇÃO/SOLICITAÇÃO DE COLETA</v>
      </c>
      <c r="I662" s="49"/>
      <c r="J662" s="2" t="s">
        <v>56</v>
      </c>
      <c r="K662" s="2" t="s">
        <v>50</v>
      </c>
      <c r="L662" s="2" t="s">
        <v>6</v>
      </c>
      <c r="M662" s="2"/>
      <c r="N662" s="2"/>
      <c r="O662" s="2" t="s">
        <v>21</v>
      </c>
      <c r="P662" s="2" t="s">
        <v>257</v>
      </c>
      <c r="Q662" s="2">
        <v>11075751</v>
      </c>
      <c r="R662" s="15">
        <f>VLOOKUP(Tabela1[[#This Row],[Material]],'R$_ Ferramentas'!A:B,2,0)</f>
        <v>1343.43</v>
      </c>
      <c r="S662" s="50" t="s">
        <v>50</v>
      </c>
      <c r="T662" s="50" t="s">
        <v>50</v>
      </c>
      <c r="U662" s="2" t="s">
        <v>499</v>
      </c>
      <c r="V662" s="2">
        <v>94767</v>
      </c>
      <c r="W662" s="49">
        <v>44070</v>
      </c>
      <c r="X662" s="40">
        <f>Tabela1[[#Headers],[01/09/2020]]-Tabela1[[#This Row],[Data NF Cliente]]</f>
        <v>5</v>
      </c>
      <c r="Y662" s="12" t="str">
        <f>_xlfn.IFS(X662&lt;=10,"1. 1 a 10 dias",X662&lt;=20,"2. 11 a 20 dias",X662&lt;=30,"3. 21 a 30 dias",X662&lt;=60,"4. 31 a 60 dias",X662&gt;60,"5.&gt; 60 dias")</f>
        <v>1. 1 a 10 dias</v>
      </c>
      <c r="Z662" s="2" t="s">
        <v>5</v>
      </c>
      <c r="AA662" s="2">
        <v>0</v>
      </c>
      <c r="AB662" s="49"/>
    </row>
    <row r="663" spans="1:28" x14ac:dyDescent="0.2">
      <c r="A663" s="42" t="s">
        <v>7</v>
      </c>
      <c r="B663" s="57" t="s">
        <v>81</v>
      </c>
      <c r="C663" s="42" t="s">
        <v>7</v>
      </c>
      <c r="D663" s="34">
        <v>467831</v>
      </c>
      <c r="E663" s="48">
        <v>508100573136</v>
      </c>
      <c r="F663" s="42" t="s">
        <v>1</v>
      </c>
      <c r="G663" s="42" t="s">
        <v>2</v>
      </c>
      <c r="H663" s="40" t="str">
        <f>IF(OR(' Base Geral '!J663="D - RETURN WITHOUT CONSUMPTION",' Base Geral '!J663="CB - CONSUMED BILLABLE")," SOLICITAÇÃO DE COLETA",IF(J663="X - NOT RECEIVED","CONFIRMAR NÃO RECEBIMENTO DO CSE",IF(OR(' Base Geral '!J663="SEM DESTINAÇÃO",' Base Geral '!J663="V - LEFT ON NOTIFICATION")," DESTINAÇÃO/SOLICITAÇÃO DE COLETA",0)))</f>
        <v xml:space="preserve"> DESTINAÇÃO/SOLICITAÇÃO DE COLETA</v>
      </c>
      <c r="I663" s="49"/>
      <c r="J663" s="2" t="s">
        <v>56</v>
      </c>
      <c r="K663" s="2"/>
      <c r="L663" s="2" t="s">
        <v>3</v>
      </c>
      <c r="M663" s="2"/>
      <c r="N663" s="2" t="s">
        <v>4</v>
      </c>
      <c r="O663" s="2" t="s">
        <v>21</v>
      </c>
      <c r="P663" s="2" t="s">
        <v>257</v>
      </c>
      <c r="Q663" s="2">
        <v>11083027</v>
      </c>
      <c r="R663" s="15">
        <f>VLOOKUP(Tabela1[[#This Row],[Material]],'R$_ Ferramentas'!A:B,2,0)</f>
        <v>142.69</v>
      </c>
      <c r="S663" s="50" t="s">
        <v>50</v>
      </c>
      <c r="T663" s="50" t="s">
        <v>85</v>
      </c>
      <c r="U663" s="2" t="s">
        <v>937</v>
      </c>
      <c r="V663" s="2">
        <v>200664</v>
      </c>
      <c r="W663" s="49">
        <v>44070</v>
      </c>
      <c r="X663" s="40">
        <f>Tabela1[[#Headers],[01/09/2020]]-Tabela1[[#This Row],[Data NF Cliente]]</f>
        <v>5</v>
      </c>
      <c r="Y663" s="12" t="str">
        <f>_xlfn.IFS(X663&lt;=10,"1. 1 a 10 dias",X663&lt;=20,"2. 11 a 20 dias",X663&lt;=30,"3. 21 a 30 dias",X663&lt;=60,"4. 31 a 60 dias",X663&gt;60,"5.&gt; 60 dias")</f>
        <v>1. 1 a 10 dias</v>
      </c>
      <c r="Z663" s="2" t="s">
        <v>53</v>
      </c>
      <c r="AA663" s="2">
        <v>0</v>
      </c>
      <c r="AB663" s="49"/>
    </row>
    <row r="664" spans="1:28" x14ac:dyDescent="0.2">
      <c r="A664" s="58" t="s">
        <v>60</v>
      </c>
      <c r="B664" s="57" t="s">
        <v>81</v>
      </c>
      <c r="C664" s="42" t="s">
        <v>7</v>
      </c>
      <c r="D664" s="34">
        <v>467884</v>
      </c>
      <c r="E664" s="48">
        <v>508100573684</v>
      </c>
      <c r="F664" s="42" t="s">
        <v>1</v>
      </c>
      <c r="G664" s="42" t="s">
        <v>2</v>
      </c>
      <c r="H664" s="40" t="str">
        <f>IF(OR(' Base Geral '!J664="D - RETURN WITHOUT CONSUMPTION",' Base Geral '!J664="CB - CONSUMED BILLABLE")," SOLICITAÇÃO DE COLETA",IF(J664="X - NOT RECEIVED","CONFIRMAR NÃO RECEBIMENTO DO CSE",IF(OR(' Base Geral '!J664="SEM DESTINAÇÃO",' Base Geral '!J664="V - LEFT ON NOTIFICATION")," DESTINAÇÃO/SOLICITAÇÃO DE COLETA",0)))</f>
        <v xml:space="preserve"> DESTINAÇÃO/SOLICITAÇÃO DE COLETA</v>
      </c>
      <c r="I664" s="49"/>
      <c r="J664" s="2" t="s">
        <v>56</v>
      </c>
      <c r="K664" s="2" t="s">
        <v>50</v>
      </c>
      <c r="L664" s="2" t="s">
        <v>6</v>
      </c>
      <c r="M664" s="2"/>
      <c r="N664" s="2" t="s">
        <v>4</v>
      </c>
      <c r="O664" s="2" t="s">
        <v>441</v>
      </c>
      <c r="P664" s="2" t="s">
        <v>438</v>
      </c>
      <c r="Q664" s="2">
        <v>10455793</v>
      </c>
      <c r="R664" s="15">
        <f>VLOOKUP(Tabela1[[#This Row],[Material]],'R$_ Ferramentas'!A:B,2,0)</f>
        <v>188.49</v>
      </c>
      <c r="S664" s="50" t="s">
        <v>50</v>
      </c>
      <c r="T664" s="50" t="s">
        <v>50</v>
      </c>
      <c r="U664" s="2" t="s">
        <v>206</v>
      </c>
      <c r="V664" s="2">
        <v>200750</v>
      </c>
      <c r="W664" s="49">
        <v>44070</v>
      </c>
      <c r="X664" s="40">
        <f>Tabela1[[#Headers],[01/09/2020]]-Tabela1[[#This Row],[Data NF Cliente]]</f>
        <v>5</v>
      </c>
      <c r="Y664" s="12" t="str">
        <f>_xlfn.IFS(X664&lt;=10,"1. 1 a 10 dias",X664&lt;=20,"2. 11 a 20 dias",X664&lt;=30,"3. 21 a 30 dias",X664&lt;=60,"4. 31 a 60 dias",X664&gt;60,"5.&gt; 60 dias")</f>
        <v>1. 1 a 10 dias</v>
      </c>
      <c r="Z664" s="2" t="s">
        <v>53</v>
      </c>
      <c r="AA664" s="2">
        <v>0</v>
      </c>
      <c r="AB664" s="49"/>
    </row>
    <row r="665" spans="1:28" x14ac:dyDescent="0.2">
      <c r="A665" s="58" t="s">
        <v>60</v>
      </c>
      <c r="B665" s="57" t="s">
        <v>81</v>
      </c>
      <c r="C665" s="42" t="s">
        <v>7</v>
      </c>
      <c r="D665" s="34">
        <v>467885</v>
      </c>
      <c r="E665" s="48">
        <v>508100573684</v>
      </c>
      <c r="F665" s="42" t="s">
        <v>1</v>
      </c>
      <c r="G665" s="42" t="s">
        <v>2</v>
      </c>
      <c r="H665" s="40" t="str">
        <f>IF(OR(' Base Geral '!J665="D - RETURN WITHOUT CONSUMPTION",' Base Geral '!J665="CB - CONSUMED BILLABLE")," SOLICITAÇÃO DE COLETA",IF(J665="X - NOT RECEIVED","CONFIRMAR NÃO RECEBIMENTO DO CSE",IF(OR(' Base Geral '!J665="SEM DESTINAÇÃO",' Base Geral '!J665="V - LEFT ON NOTIFICATION")," DESTINAÇÃO/SOLICITAÇÃO DE COLETA",0)))</f>
        <v xml:space="preserve"> DESTINAÇÃO/SOLICITAÇÃO DE COLETA</v>
      </c>
      <c r="I665" s="49"/>
      <c r="J665" s="2" t="s">
        <v>56</v>
      </c>
      <c r="K665" s="2"/>
      <c r="L665" s="2" t="s">
        <v>6</v>
      </c>
      <c r="M665" s="2"/>
      <c r="N665" s="2" t="s">
        <v>4</v>
      </c>
      <c r="O665" s="2" t="s">
        <v>441</v>
      </c>
      <c r="P665" s="2" t="s">
        <v>438</v>
      </c>
      <c r="Q665" s="2">
        <v>10455793</v>
      </c>
      <c r="R665" s="15">
        <f>VLOOKUP(Tabela1[[#This Row],[Material]],'R$_ Ferramentas'!A:B,2,0)</f>
        <v>188.49</v>
      </c>
      <c r="S665" s="50" t="s">
        <v>50</v>
      </c>
      <c r="T665" s="50" t="s">
        <v>50</v>
      </c>
      <c r="U665" s="2" t="s">
        <v>206</v>
      </c>
      <c r="V665" s="2">
        <v>200750</v>
      </c>
      <c r="W665" s="49">
        <v>44070</v>
      </c>
      <c r="X665" s="40">
        <f>Tabela1[[#Headers],[01/09/2020]]-Tabela1[[#This Row],[Data NF Cliente]]</f>
        <v>5</v>
      </c>
      <c r="Y665" s="12" t="str">
        <f>_xlfn.IFS(X665&lt;=10,"1. 1 a 10 dias",X665&lt;=20,"2. 11 a 20 dias",X665&lt;=30,"3. 21 a 30 dias",X665&lt;=60,"4. 31 a 60 dias",X665&gt;60,"5.&gt; 60 dias")</f>
        <v>1. 1 a 10 dias</v>
      </c>
      <c r="Z665" s="2" t="s">
        <v>53</v>
      </c>
      <c r="AA665" s="2">
        <v>0</v>
      </c>
      <c r="AB665" s="49"/>
    </row>
    <row r="666" spans="1:28" x14ac:dyDescent="0.2">
      <c r="A666" s="42" t="s">
        <v>16</v>
      </c>
      <c r="B666" s="57" t="s">
        <v>81</v>
      </c>
      <c r="C666" s="42" t="s">
        <v>16</v>
      </c>
      <c r="D666" s="34">
        <v>467886</v>
      </c>
      <c r="E666" s="48">
        <v>508100573633</v>
      </c>
      <c r="F666" s="42" t="s">
        <v>1</v>
      </c>
      <c r="G666" s="42" t="s">
        <v>2</v>
      </c>
      <c r="H666" s="40" t="str">
        <f>IF(OR(' Base Geral '!J666="D - RETURN WITHOUT CONSUMPTION",' Base Geral '!J666="CB - CONSUMED BILLABLE")," SOLICITAÇÃO DE COLETA",IF(J666="X - NOT RECEIVED","CONFIRMAR NÃO RECEBIMENTO DO CSE",IF(OR(' Base Geral '!J666="SEM DESTINAÇÃO",' Base Geral '!J666="V - LEFT ON NOTIFICATION")," DESTINAÇÃO/SOLICITAÇÃO DE COLETA",0)))</f>
        <v xml:space="preserve"> DESTINAÇÃO/SOLICITAÇÃO DE COLETA</v>
      </c>
      <c r="I666" s="49"/>
      <c r="J666" s="2" t="s">
        <v>56</v>
      </c>
      <c r="K666" s="2" t="s">
        <v>50</v>
      </c>
      <c r="L666" s="2" t="s">
        <v>6</v>
      </c>
      <c r="M666" s="2"/>
      <c r="N666" s="2" t="s">
        <v>4</v>
      </c>
      <c r="O666" s="2" t="s">
        <v>702</v>
      </c>
      <c r="P666" s="2" t="s">
        <v>703</v>
      </c>
      <c r="Q666" s="2">
        <v>10285974</v>
      </c>
      <c r="R666" s="15">
        <f>VLOOKUP(Tabela1[[#This Row],[Material]],'R$_ Ferramentas'!A:B,2,0)</f>
        <v>683.06</v>
      </c>
      <c r="S666" s="50" t="s">
        <v>50</v>
      </c>
      <c r="T666" s="50" t="s">
        <v>50</v>
      </c>
      <c r="U666" s="2">
        <v>10285974</v>
      </c>
      <c r="V666" s="2">
        <v>200690</v>
      </c>
      <c r="W666" s="49">
        <v>44070</v>
      </c>
      <c r="X666" s="40">
        <f>Tabela1[[#Headers],[01/09/2020]]-Tabela1[[#This Row],[Data NF Cliente]]</f>
        <v>5</v>
      </c>
      <c r="Y666" s="12" t="str">
        <f>_xlfn.IFS(X666&lt;=10,"1. 1 a 10 dias",X666&lt;=20,"2. 11 a 20 dias",X666&lt;=30,"3. 21 a 30 dias",X666&lt;=60,"4. 31 a 60 dias",X666&gt;60,"5.&gt; 60 dias")</f>
        <v>1. 1 a 10 dias</v>
      </c>
      <c r="Z666" s="2" t="s">
        <v>53</v>
      </c>
      <c r="AA666" s="2">
        <v>0</v>
      </c>
      <c r="AB666" s="49"/>
    </row>
    <row r="667" spans="1:28" x14ac:dyDescent="0.2">
      <c r="A667" s="42" t="s">
        <v>16</v>
      </c>
      <c r="B667" s="57" t="s">
        <v>81</v>
      </c>
      <c r="C667" s="42" t="s">
        <v>16</v>
      </c>
      <c r="D667" s="34">
        <v>467887</v>
      </c>
      <c r="E667" s="48">
        <v>508100573633</v>
      </c>
      <c r="F667" s="42" t="s">
        <v>1</v>
      </c>
      <c r="G667" s="42" t="s">
        <v>2</v>
      </c>
      <c r="H667" s="40" t="str">
        <f>IF(OR(' Base Geral '!J667="D - RETURN WITHOUT CONSUMPTION",' Base Geral '!J667="CB - CONSUMED BILLABLE")," SOLICITAÇÃO DE COLETA",IF(J667="X - NOT RECEIVED","CONFIRMAR NÃO RECEBIMENTO DO CSE",IF(OR(' Base Geral '!J667="SEM DESTINAÇÃO",' Base Geral '!J667="V - LEFT ON NOTIFICATION")," DESTINAÇÃO/SOLICITAÇÃO DE COLETA",0)))</f>
        <v xml:space="preserve"> DESTINAÇÃO/SOLICITAÇÃO DE COLETA</v>
      </c>
      <c r="I667" s="49"/>
      <c r="J667" s="2" t="s">
        <v>56</v>
      </c>
      <c r="K667" s="2"/>
      <c r="L667" s="2" t="s">
        <v>6</v>
      </c>
      <c r="M667" s="2"/>
      <c r="N667" s="2" t="s">
        <v>4</v>
      </c>
      <c r="O667" s="2" t="s">
        <v>702</v>
      </c>
      <c r="P667" s="2" t="s">
        <v>703</v>
      </c>
      <c r="Q667" s="2">
        <v>10310008</v>
      </c>
      <c r="R667" s="15">
        <f>VLOOKUP(Tabela1[[#This Row],[Material]],'R$_ Ferramentas'!A:B,2,0)</f>
        <v>70.72</v>
      </c>
      <c r="S667" s="50" t="s">
        <v>50</v>
      </c>
      <c r="T667" s="50" t="s">
        <v>50</v>
      </c>
      <c r="U667" s="2" t="s">
        <v>966</v>
      </c>
      <c r="V667" s="2">
        <v>200690</v>
      </c>
      <c r="W667" s="49">
        <v>44070</v>
      </c>
      <c r="X667" s="40">
        <f>Tabela1[[#Headers],[01/09/2020]]-Tabela1[[#This Row],[Data NF Cliente]]</f>
        <v>5</v>
      </c>
      <c r="Y667" s="12" t="str">
        <f>_xlfn.IFS(X667&lt;=10,"1. 1 a 10 dias",X667&lt;=20,"2. 11 a 20 dias",X667&lt;=30,"3. 21 a 30 dias",X667&lt;=60,"4. 31 a 60 dias",X667&gt;60,"5.&gt; 60 dias")</f>
        <v>1. 1 a 10 dias</v>
      </c>
      <c r="Z667" s="2" t="s">
        <v>53</v>
      </c>
      <c r="AA667" s="2">
        <v>0</v>
      </c>
      <c r="AB667" s="49"/>
    </row>
    <row r="668" spans="1:28" x14ac:dyDescent="0.2">
      <c r="A668" s="42" t="s">
        <v>16</v>
      </c>
      <c r="B668" s="57" t="s">
        <v>81</v>
      </c>
      <c r="C668" s="42" t="s">
        <v>16</v>
      </c>
      <c r="D668" s="34">
        <v>467888</v>
      </c>
      <c r="E668" s="48">
        <v>508100573633</v>
      </c>
      <c r="F668" s="42" t="s">
        <v>1</v>
      </c>
      <c r="G668" s="42" t="s">
        <v>2</v>
      </c>
      <c r="H668" s="40" t="str">
        <f>IF(OR(' Base Geral '!J668="D - RETURN WITHOUT CONSUMPTION",' Base Geral '!J668="CB - CONSUMED BILLABLE")," SOLICITAÇÃO DE COLETA",IF(J668="X - NOT RECEIVED","CONFIRMAR NÃO RECEBIMENTO DO CSE",IF(OR(' Base Geral '!J668="SEM DESTINAÇÃO",' Base Geral '!J668="V - LEFT ON NOTIFICATION")," DESTINAÇÃO/SOLICITAÇÃO DE COLETA",0)))</f>
        <v xml:space="preserve"> DESTINAÇÃO/SOLICITAÇÃO DE COLETA</v>
      </c>
      <c r="I668" s="49"/>
      <c r="J668" s="2" t="s">
        <v>56</v>
      </c>
      <c r="K668" s="2"/>
      <c r="L668" s="2" t="s">
        <v>6</v>
      </c>
      <c r="M668" s="2"/>
      <c r="N668" s="2" t="s">
        <v>4</v>
      </c>
      <c r="O668" s="2" t="s">
        <v>702</v>
      </c>
      <c r="P668" s="2" t="s">
        <v>703</v>
      </c>
      <c r="Q668" s="2">
        <v>10310008</v>
      </c>
      <c r="R668" s="15">
        <f>VLOOKUP(Tabela1[[#This Row],[Material]],'R$_ Ferramentas'!A:B,2,0)</f>
        <v>70.72</v>
      </c>
      <c r="S668" s="50" t="s">
        <v>50</v>
      </c>
      <c r="T668" s="50" t="s">
        <v>50</v>
      </c>
      <c r="U668" s="2" t="s">
        <v>966</v>
      </c>
      <c r="V668" s="2">
        <v>200690</v>
      </c>
      <c r="W668" s="49">
        <v>44070</v>
      </c>
      <c r="X668" s="40">
        <f>Tabela1[[#Headers],[01/09/2020]]-Tabela1[[#This Row],[Data NF Cliente]]</f>
        <v>5</v>
      </c>
      <c r="Y668" s="12" t="str">
        <f>_xlfn.IFS(X668&lt;=10,"1. 1 a 10 dias",X668&lt;=20,"2. 11 a 20 dias",X668&lt;=30,"3. 21 a 30 dias",X668&lt;=60,"4. 31 a 60 dias",X668&gt;60,"5.&gt; 60 dias")</f>
        <v>1. 1 a 10 dias</v>
      </c>
      <c r="Z668" s="2" t="s">
        <v>53</v>
      </c>
      <c r="AA668" s="2">
        <v>0</v>
      </c>
      <c r="AB668" s="49"/>
    </row>
    <row r="669" spans="1:28" x14ac:dyDescent="0.2">
      <c r="A669" s="42" t="s">
        <v>17</v>
      </c>
      <c r="B669" s="57" t="s">
        <v>82</v>
      </c>
      <c r="C669" s="42" t="s">
        <v>17</v>
      </c>
      <c r="D669" s="34">
        <v>403940</v>
      </c>
      <c r="E669" s="48">
        <v>999004327420</v>
      </c>
      <c r="F669" s="42" t="s">
        <v>8</v>
      </c>
      <c r="G669" s="42" t="s">
        <v>9</v>
      </c>
      <c r="H669" s="40" t="str">
        <f>IF(OR(' Base Geral '!J669="D - RETURN WITHOUT CONSUMPTION",' Base Geral '!J669="CB - CONSUMED BILLABLE")," SOLICITAÇÃO DE COLETA",IF(J669="X - NOT RECEIVED","CONFIRMAR NÃO RECEBIMENTO DO CSE",IF(OR(' Base Geral '!J669="SEM DESTINAÇÃO",' Base Geral '!J669="V - LEFT ON NOTIFICATION")," DESTINAÇÃO/SOLICITAÇÃO DE COLETA",0)))</f>
        <v xml:space="preserve"> DESTINAÇÃO/SOLICITAÇÃO DE COLETA</v>
      </c>
      <c r="I669" s="49"/>
      <c r="J669" s="2" t="s">
        <v>56</v>
      </c>
      <c r="K669" s="2"/>
      <c r="L669" s="2" t="s">
        <v>6</v>
      </c>
      <c r="M669" s="2"/>
      <c r="N669" s="2"/>
      <c r="O669" s="2" t="s">
        <v>163</v>
      </c>
      <c r="P669" s="2" t="s">
        <v>134</v>
      </c>
      <c r="Q669" s="2">
        <v>11503934</v>
      </c>
      <c r="R669" s="15">
        <f>VLOOKUP(Tabela1[[#This Row],[Material]],'R$_ Ferramentas'!A:B,2,0)</f>
        <v>135.47</v>
      </c>
      <c r="S669" s="50" t="s">
        <v>50</v>
      </c>
      <c r="T669" s="50" t="s">
        <v>50</v>
      </c>
      <c r="U669" s="2" t="s">
        <v>732</v>
      </c>
      <c r="V669" s="2">
        <v>94805</v>
      </c>
      <c r="W669" s="49">
        <v>44071</v>
      </c>
      <c r="X669" s="40">
        <f>Tabela1[[#Headers],[01/09/2020]]-Tabela1[[#This Row],[Data NF Cliente]]</f>
        <v>4</v>
      </c>
      <c r="Y669" s="12" t="str">
        <f>_xlfn.IFS(X669&lt;=10,"1. 1 a 10 dias",X669&lt;=20,"2. 11 a 20 dias",X669&lt;=30,"3. 21 a 30 dias",X669&lt;=60,"4. 31 a 60 dias",X669&gt;60,"5.&gt; 60 dias")</f>
        <v>1. 1 a 10 dias</v>
      </c>
      <c r="Z669" s="2" t="s">
        <v>5</v>
      </c>
      <c r="AA669" s="2">
        <v>0</v>
      </c>
      <c r="AB669" s="49"/>
    </row>
    <row r="670" spans="1:28" x14ac:dyDescent="0.2">
      <c r="A670" s="42" t="s">
        <v>7</v>
      </c>
      <c r="B670" s="57" t="s">
        <v>82</v>
      </c>
      <c r="C670" s="42" t="s">
        <v>7</v>
      </c>
      <c r="D670" s="34">
        <v>405047</v>
      </c>
      <c r="E670" s="48">
        <v>999004327315</v>
      </c>
      <c r="F670" s="42" t="s">
        <v>8</v>
      </c>
      <c r="G670" s="42" t="s">
        <v>9</v>
      </c>
      <c r="H670" s="40" t="str">
        <f>IF(OR(' Base Geral '!J670="D - RETURN WITHOUT CONSUMPTION",' Base Geral '!J670="CB - CONSUMED BILLABLE")," SOLICITAÇÃO DE COLETA",IF(J670="X - NOT RECEIVED","CONFIRMAR NÃO RECEBIMENTO DO CSE",IF(OR(' Base Geral '!J670="SEM DESTINAÇÃO",' Base Geral '!J670="V - LEFT ON NOTIFICATION")," DESTINAÇÃO/SOLICITAÇÃO DE COLETA",0)))</f>
        <v xml:space="preserve"> DESTINAÇÃO/SOLICITAÇÃO DE COLETA</v>
      </c>
      <c r="I670" s="49"/>
      <c r="J670" s="2" t="s">
        <v>56</v>
      </c>
      <c r="K670" s="2" t="s">
        <v>50</v>
      </c>
      <c r="L670" s="2" t="s">
        <v>6</v>
      </c>
      <c r="M670" s="2"/>
      <c r="N670" s="2"/>
      <c r="O670" s="2" t="s">
        <v>633</v>
      </c>
      <c r="P670" s="2" t="s">
        <v>125</v>
      </c>
      <c r="Q670" s="2">
        <v>11503934</v>
      </c>
      <c r="R670" s="15">
        <f>VLOOKUP(Tabela1[[#This Row],[Material]],'R$_ Ferramentas'!A:B,2,0)</f>
        <v>135.47</v>
      </c>
      <c r="S670" s="50" t="s">
        <v>50</v>
      </c>
      <c r="T670" s="50" t="s">
        <v>50</v>
      </c>
      <c r="U670" s="2" t="s">
        <v>732</v>
      </c>
      <c r="V670" s="2">
        <v>94821</v>
      </c>
      <c r="W670" s="49">
        <v>44071</v>
      </c>
      <c r="X670" s="40">
        <f>Tabela1[[#Headers],[01/09/2020]]-Tabela1[[#This Row],[Data NF Cliente]]</f>
        <v>4</v>
      </c>
      <c r="Y670" s="12" t="str">
        <f>_xlfn.IFS(X670&lt;=10,"1. 1 a 10 dias",X670&lt;=20,"2. 11 a 20 dias",X670&lt;=30,"3. 21 a 30 dias",X670&lt;=60,"4. 31 a 60 dias",X670&gt;60,"5.&gt; 60 dias")</f>
        <v>1. 1 a 10 dias</v>
      </c>
      <c r="Z670" s="2" t="s">
        <v>5</v>
      </c>
      <c r="AA670" s="2">
        <v>0</v>
      </c>
      <c r="AB670" s="49"/>
    </row>
    <row r="671" spans="1:28" x14ac:dyDescent="0.2">
      <c r="A671" s="42" t="s">
        <v>7</v>
      </c>
      <c r="B671" s="57" t="s">
        <v>82</v>
      </c>
      <c r="C671" s="42" t="s">
        <v>7</v>
      </c>
      <c r="D671" s="34">
        <v>405140</v>
      </c>
      <c r="E671" s="48">
        <v>999004327348</v>
      </c>
      <c r="F671" s="42" t="s">
        <v>8</v>
      </c>
      <c r="G671" s="42" t="s">
        <v>9</v>
      </c>
      <c r="H671" s="40" t="str">
        <f>IF(OR(' Base Geral '!J671="D - RETURN WITHOUT CONSUMPTION",' Base Geral '!J671="CB - CONSUMED BILLABLE")," SOLICITAÇÃO DE COLETA",IF(J671="X - NOT RECEIVED","CONFIRMAR NÃO RECEBIMENTO DO CSE",IF(OR(' Base Geral '!J671="SEM DESTINAÇÃO",' Base Geral '!J671="V - LEFT ON NOTIFICATION")," DESTINAÇÃO/SOLICITAÇÃO DE COLETA",0)))</f>
        <v xml:space="preserve"> DESTINAÇÃO/SOLICITAÇÃO DE COLETA</v>
      </c>
      <c r="I671" s="49"/>
      <c r="J671" s="2" t="s">
        <v>56</v>
      </c>
      <c r="K671" s="2" t="s">
        <v>50</v>
      </c>
      <c r="L671" s="2" t="s">
        <v>6</v>
      </c>
      <c r="M671" s="2"/>
      <c r="N671" s="2"/>
      <c r="O671" s="2" t="s">
        <v>633</v>
      </c>
      <c r="P671" s="2" t="s">
        <v>125</v>
      </c>
      <c r="Q671" s="2">
        <v>11503934</v>
      </c>
      <c r="R671" s="15">
        <f>VLOOKUP(Tabela1[[#This Row],[Material]],'R$_ Ferramentas'!A:B,2,0)</f>
        <v>135.47</v>
      </c>
      <c r="S671" s="50" t="s">
        <v>50</v>
      </c>
      <c r="T671" s="50" t="s">
        <v>50</v>
      </c>
      <c r="U671" s="2" t="s">
        <v>732</v>
      </c>
      <c r="V671" s="2">
        <v>94819</v>
      </c>
      <c r="W671" s="49">
        <v>44071</v>
      </c>
      <c r="X671" s="40">
        <f>Tabela1[[#Headers],[01/09/2020]]-Tabela1[[#This Row],[Data NF Cliente]]</f>
        <v>4</v>
      </c>
      <c r="Y671" s="12" t="str">
        <f>_xlfn.IFS(X671&lt;=10,"1. 1 a 10 dias",X671&lt;=20,"2. 11 a 20 dias",X671&lt;=30,"3. 21 a 30 dias",X671&lt;=60,"4. 31 a 60 dias",X671&gt;60,"5.&gt; 60 dias")</f>
        <v>1. 1 a 10 dias</v>
      </c>
      <c r="Z671" s="2" t="s">
        <v>5</v>
      </c>
      <c r="AA671" s="2">
        <v>0</v>
      </c>
      <c r="AB671" s="49"/>
    </row>
    <row r="672" spans="1:28" x14ac:dyDescent="0.2">
      <c r="A672" s="42" t="s">
        <v>7</v>
      </c>
      <c r="B672" s="57" t="s">
        <v>82</v>
      </c>
      <c r="C672" s="42" t="s">
        <v>7</v>
      </c>
      <c r="D672" s="34">
        <v>405361</v>
      </c>
      <c r="E672" s="48">
        <v>999004327355</v>
      </c>
      <c r="F672" s="42" t="s">
        <v>8</v>
      </c>
      <c r="G672" s="42" t="s">
        <v>9</v>
      </c>
      <c r="H672" s="40" t="str">
        <f>IF(OR(' Base Geral '!J672="D - RETURN WITHOUT CONSUMPTION",' Base Geral '!J672="CB - CONSUMED BILLABLE")," SOLICITAÇÃO DE COLETA",IF(J672="X - NOT RECEIVED","CONFIRMAR NÃO RECEBIMENTO DO CSE",IF(OR(' Base Geral '!J672="SEM DESTINAÇÃO",' Base Geral '!J672="V - LEFT ON NOTIFICATION")," DESTINAÇÃO/SOLICITAÇÃO DE COLETA",0)))</f>
        <v xml:space="preserve"> DESTINAÇÃO/SOLICITAÇÃO DE COLETA</v>
      </c>
      <c r="I672" s="49"/>
      <c r="J672" s="2" t="s">
        <v>56</v>
      </c>
      <c r="K672" s="2" t="s">
        <v>50</v>
      </c>
      <c r="L672" s="2" t="s">
        <v>6</v>
      </c>
      <c r="M672" s="2"/>
      <c r="N672" s="2"/>
      <c r="O672" s="2" t="s">
        <v>634</v>
      </c>
      <c r="P672" s="2" t="s">
        <v>125</v>
      </c>
      <c r="Q672" s="2">
        <v>11503934</v>
      </c>
      <c r="R672" s="15">
        <f>VLOOKUP(Tabela1[[#This Row],[Material]],'R$_ Ferramentas'!A:B,2,0)</f>
        <v>135.47</v>
      </c>
      <c r="S672" s="50" t="s">
        <v>50</v>
      </c>
      <c r="T672" s="50" t="s">
        <v>50</v>
      </c>
      <c r="U672" s="2" t="s">
        <v>732</v>
      </c>
      <c r="V672" s="2">
        <v>94817</v>
      </c>
      <c r="W672" s="49">
        <v>44071</v>
      </c>
      <c r="X672" s="40">
        <f>Tabela1[[#Headers],[01/09/2020]]-Tabela1[[#This Row],[Data NF Cliente]]</f>
        <v>4</v>
      </c>
      <c r="Y672" s="12" t="str">
        <f>_xlfn.IFS(X672&lt;=10,"1. 1 a 10 dias",X672&lt;=20,"2. 11 a 20 dias",X672&lt;=30,"3. 21 a 30 dias",X672&lt;=60,"4. 31 a 60 dias",X672&gt;60,"5.&gt; 60 dias")</f>
        <v>1. 1 a 10 dias</v>
      </c>
      <c r="Z672" s="2" t="s">
        <v>5</v>
      </c>
      <c r="AA672" s="2">
        <v>0</v>
      </c>
      <c r="AB672" s="49"/>
    </row>
    <row r="673" spans="1:28" x14ac:dyDescent="0.2">
      <c r="A673" s="42" t="s">
        <v>7</v>
      </c>
      <c r="B673" s="57" t="s">
        <v>82</v>
      </c>
      <c r="C673" s="42" t="s">
        <v>7</v>
      </c>
      <c r="D673" s="34">
        <v>406174</v>
      </c>
      <c r="E673" s="48">
        <v>999004327363</v>
      </c>
      <c r="F673" s="42" t="s">
        <v>8</v>
      </c>
      <c r="G673" s="42" t="s">
        <v>9</v>
      </c>
      <c r="H673" s="40" t="str">
        <f>IF(OR(' Base Geral '!J673="D - RETURN WITHOUT CONSUMPTION",' Base Geral '!J673="CB - CONSUMED BILLABLE")," SOLICITAÇÃO DE COLETA",IF(J673="X - NOT RECEIVED","CONFIRMAR NÃO RECEBIMENTO DO CSE",IF(OR(' Base Geral '!J673="SEM DESTINAÇÃO",' Base Geral '!J673="V - LEFT ON NOTIFICATION")," DESTINAÇÃO/SOLICITAÇÃO DE COLETA",0)))</f>
        <v xml:space="preserve"> DESTINAÇÃO/SOLICITAÇÃO DE COLETA</v>
      </c>
      <c r="I673" s="49"/>
      <c r="J673" s="2" t="s">
        <v>56</v>
      </c>
      <c r="K673" s="2" t="s">
        <v>50</v>
      </c>
      <c r="L673" s="2" t="s">
        <v>6</v>
      </c>
      <c r="M673" s="2"/>
      <c r="N673" s="2"/>
      <c r="O673" s="2" t="s">
        <v>633</v>
      </c>
      <c r="P673" s="2" t="s">
        <v>125</v>
      </c>
      <c r="Q673" s="2">
        <v>11503934</v>
      </c>
      <c r="R673" s="15">
        <f>VLOOKUP(Tabela1[[#This Row],[Material]],'R$_ Ferramentas'!A:B,2,0)</f>
        <v>135.47</v>
      </c>
      <c r="S673" s="50" t="s">
        <v>50</v>
      </c>
      <c r="T673" s="50" t="s">
        <v>50</v>
      </c>
      <c r="U673" s="2" t="s">
        <v>732</v>
      </c>
      <c r="V673" s="2">
        <v>94818</v>
      </c>
      <c r="W673" s="49">
        <v>44071</v>
      </c>
      <c r="X673" s="40">
        <f>Tabela1[[#Headers],[01/09/2020]]-Tabela1[[#This Row],[Data NF Cliente]]</f>
        <v>4</v>
      </c>
      <c r="Y673" s="12" t="str">
        <f>_xlfn.IFS(X673&lt;=10,"1. 1 a 10 dias",X673&lt;=20,"2. 11 a 20 dias",X673&lt;=30,"3. 21 a 30 dias",X673&lt;=60,"4. 31 a 60 dias",X673&gt;60,"5.&gt; 60 dias")</f>
        <v>1. 1 a 10 dias</v>
      </c>
      <c r="Z673" s="2" t="s">
        <v>5</v>
      </c>
      <c r="AA673" s="2">
        <v>0</v>
      </c>
      <c r="AB673" s="49"/>
    </row>
    <row r="674" spans="1:28" x14ac:dyDescent="0.2">
      <c r="A674" s="42" t="s">
        <v>7</v>
      </c>
      <c r="B674" s="57" t="s">
        <v>82</v>
      </c>
      <c r="C674" s="42" t="s">
        <v>7</v>
      </c>
      <c r="D674" s="34">
        <v>406175</v>
      </c>
      <c r="E674" s="48">
        <v>999004327363</v>
      </c>
      <c r="F674" s="42" t="s">
        <v>8</v>
      </c>
      <c r="G674" s="42" t="s">
        <v>9</v>
      </c>
      <c r="H674" s="40" t="str">
        <f>IF(OR(' Base Geral '!J674="D - RETURN WITHOUT CONSUMPTION",' Base Geral '!J674="CB - CONSUMED BILLABLE")," SOLICITAÇÃO DE COLETA",IF(J674="X - NOT RECEIVED","CONFIRMAR NÃO RECEBIMENTO DO CSE",IF(OR(' Base Geral '!J674="SEM DESTINAÇÃO",' Base Geral '!J674="V - LEFT ON NOTIFICATION")," DESTINAÇÃO/SOLICITAÇÃO DE COLETA",0)))</f>
        <v xml:space="preserve"> DESTINAÇÃO/SOLICITAÇÃO DE COLETA</v>
      </c>
      <c r="I674" s="49"/>
      <c r="J674" s="2" t="s">
        <v>56</v>
      </c>
      <c r="K674" s="2"/>
      <c r="L674" s="2" t="s">
        <v>6</v>
      </c>
      <c r="M674" s="2"/>
      <c r="N674" s="2"/>
      <c r="O674" s="2" t="s">
        <v>633</v>
      </c>
      <c r="P674" s="2" t="s">
        <v>125</v>
      </c>
      <c r="Q674" s="2">
        <v>11503935</v>
      </c>
      <c r="R674" s="15">
        <f>VLOOKUP(Tabela1[[#This Row],[Material]],'R$_ Ferramentas'!A:B,2,0)</f>
        <v>97.92</v>
      </c>
      <c r="S674" s="50" t="s">
        <v>50</v>
      </c>
      <c r="T674" s="50" t="s">
        <v>50</v>
      </c>
      <c r="U674" s="2" t="s">
        <v>282</v>
      </c>
      <c r="V674" s="2">
        <v>94818</v>
      </c>
      <c r="W674" s="49">
        <v>44071</v>
      </c>
      <c r="X674" s="40">
        <f>Tabela1[[#Headers],[01/09/2020]]-Tabela1[[#This Row],[Data NF Cliente]]</f>
        <v>4</v>
      </c>
      <c r="Y674" s="12" t="str">
        <f>_xlfn.IFS(X674&lt;=10,"1. 1 a 10 dias",X674&lt;=20,"2. 11 a 20 dias",X674&lt;=30,"3. 21 a 30 dias",X674&lt;=60,"4. 31 a 60 dias",X674&gt;60,"5.&gt; 60 dias")</f>
        <v>1. 1 a 10 dias</v>
      </c>
      <c r="Z674" s="2" t="s">
        <v>5</v>
      </c>
      <c r="AA674" s="2">
        <v>0</v>
      </c>
      <c r="AB674" s="49"/>
    </row>
    <row r="675" spans="1:28" x14ac:dyDescent="0.2">
      <c r="A675" s="42" t="s">
        <v>11</v>
      </c>
      <c r="B675" s="57" t="s">
        <v>82</v>
      </c>
      <c r="C675" s="42" t="s">
        <v>11</v>
      </c>
      <c r="D675" s="34">
        <v>453310</v>
      </c>
      <c r="E675" s="48">
        <v>508100553344</v>
      </c>
      <c r="F675" s="42" t="s">
        <v>1</v>
      </c>
      <c r="G675" s="42" t="s">
        <v>2</v>
      </c>
      <c r="H675" s="40" t="str">
        <f>IF(OR(' Base Geral '!J675="D - RETURN WITHOUT CONSUMPTION",' Base Geral '!J675="CB - CONSUMED BILLABLE")," SOLICITAÇÃO DE COLETA",IF(J675="X - NOT RECEIVED","CONFIRMAR NÃO RECEBIMENTO DO CSE",IF(OR(' Base Geral '!J675="SEM DESTINAÇÃO",' Base Geral '!J675="V - LEFT ON NOTIFICATION")," DESTINAÇÃO/SOLICITAÇÃO DE COLETA",0)))</f>
        <v xml:space="preserve"> DESTINAÇÃO/SOLICITAÇÃO DE COLETA</v>
      </c>
      <c r="I675" s="49"/>
      <c r="J675" s="2" t="s">
        <v>56</v>
      </c>
      <c r="K675" s="2"/>
      <c r="L675" s="2" t="s">
        <v>6</v>
      </c>
      <c r="M675" s="2"/>
      <c r="N675" s="2" t="s">
        <v>4</v>
      </c>
      <c r="O675" s="2" t="s">
        <v>642</v>
      </c>
      <c r="P675" s="2" t="s">
        <v>643</v>
      </c>
      <c r="Q675" s="2">
        <v>10168075</v>
      </c>
      <c r="R675" s="15">
        <f>VLOOKUP(Tabela1[[#This Row],[Material]],'R$_ Ferramentas'!A:B,2,0)</f>
        <v>13175.42</v>
      </c>
      <c r="S675" s="50" t="s">
        <v>50</v>
      </c>
      <c r="T675" s="50" t="s">
        <v>50</v>
      </c>
      <c r="U675" s="2" t="s">
        <v>750</v>
      </c>
      <c r="V675" s="2">
        <v>200827</v>
      </c>
      <c r="W675" s="49">
        <v>44071</v>
      </c>
      <c r="X675" s="40">
        <f>Tabela1[[#Headers],[01/09/2020]]-Tabela1[[#This Row],[Data NF Cliente]]</f>
        <v>4</v>
      </c>
      <c r="Y675" s="12" t="str">
        <f>_xlfn.IFS(X675&lt;=10,"1. 1 a 10 dias",X675&lt;=20,"2. 11 a 20 dias",X675&lt;=30,"3. 21 a 30 dias",X675&lt;=60,"4. 31 a 60 dias",X675&gt;60,"5.&gt; 60 dias")</f>
        <v>1. 1 a 10 dias</v>
      </c>
      <c r="Z675" s="2" t="s">
        <v>53</v>
      </c>
      <c r="AA675" s="2">
        <v>0</v>
      </c>
      <c r="AB675" s="49"/>
    </row>
    <row r="676" spans="1:28" x14ac:dyDescent="0.2">
      <c r="A676" s="42" t="s">
        <v>11</v>
      </c>
      <c r="B676" s="57" t="s">
        <v>82</v>
      </c>
      <c r="C676" s="42" t="s">
        <v>11</v>
      </c>
      <c r="D676" s="34">
        <v>453311</v>
      </c>
      <c r="E676" s="48">
        <v>508100553344</v>
      </c>
      <c r="F676" s="42" t="s">
        <v>1</v>
      </c>
      <c r="G676" s="42" t="s">
        <v>2</v>
      </c>
      <c r="H676" s="40" t="str">
        <f>IF(OR(' Base Geral '!J676="D - RETURN WITHOUT CONSUMPTION",' Base Geral '!J676="CB - CONSUMED BILLABLE")," SOLICITAÇÃO DE COLETA",IF(J676="X - NOT RECEIVED","CONFIRMAR NÃO RECEBIMENTO DO CSE",IF(OR(' Base Geral '!J676="SEM DESTINAÇÃO",' Base Geral '!J676="V - LEFT ON NOTIFICATION")," DESTINAÇÃO/SOLICITAÇÃO DE COLETA",0)))</f>
        <v xml:space="preserve"> DESTINAÇÃO/SOLICITAÇÃO DE COLETA</v>
      </c>
      <c r="I676" s="49"/>
      <c r="J676" s="2" t="s">
        <v>56</v>
      </c>
      <c r="K676" s="2" t="s">
        <v>50</v>
      </c>
      <c r="L676" s="2" t="s">
        <v>6</v>
      </c>
      <c r="M676" s="2"/>
      <c r="N676" s="2" t="s">
        <v>4</v>
      </c>
      <c r="O676" s="2" t="s">
        <v>642</v>
      </c>
      <c r="P676" s="2" t="s">
        <v>643</v>
      </c>
      <c r="Q676" s="2">
        <v>10167711</v>
      </c>
      <c r="R676" s="15">
        <f>VLOOKUP(Tabela1[[#This Row],[Material]],'R$_ Ferramentas'!A:B,2,0)</f>
        <v>2354.4699999999998</v>
      </c>
      <c r="S676" s="50" t="s">
        <v>50</v>
      </c>
      <c r="T676" s="50" t="s">
        <v>50</v>
      </c>
      <c r="U676" s="2" t="s">
        <v>751</v>
      </c>
      <c r="V676" s="2">
        <v>200827</v>
      </c>
      <c r="W676" s="49">
        <v>44071</v>
      </c>
      <c r="X676" s="40">
        <f>Tabela1[[#Headers],[01/09/2020]]-Tabela1[[#This Row],[Data NF Cliente]]</f>
        <v>4</v>
      </c>
      <c r="Y676" s="12" t="str">
        <f>_xlfn.IFS(X676&lt;=10,"1. 1 a 10 dias",X676&lt;=20,"2. 11 a 20 dias",X676&lt;=30,"3. 21 a 30 dias",X676&lt;=60,"4. 31 a 60 dias",X676&gt;60,"5.&gt; 60 dias")</f>
        <v>1. 1 a 10 dias</v>
      </c>
      <c r="Z676" s="2" t="s">
        <v>53</v>
      </c>
      <c r="AA676" s="2">
        <v>0</v>
      </c>
      <c r="AB676" s="49"/>
    </row>
    <row r="677" spans="1:28" x14ac:dyDescent="0.2">
      <c r="A677" s="42" t="s">
        <v>11</v>
      </c>
      <c r="B677" s="57" t="s">
        <v>82</v>
      </c>
      <c r="C677" s="42" t="s">
        <v>11</v>
      </c>
      <c r="D677" s="34">
        <v>453312</v>
      </c>
      <c r="E677" s="48">
        <v>508100553344</v>
      </c>
      <c r="F677" s="42" t="s">
        <v>1</v>
      </c>
      <c r="G677" s="42" t="s">
        <v>2</v>
      </c>
      <c r="H677" s="40" t="str">
        <f>IF(OR(' Base Geral '!J677="D - RETURN WITHOUT CONSUMPTION",' Base Geral '!J677="CB - CONSUMED BILLABLE")," SOLICITAÇÃO DE COLETA",IF(J677="X - NOT RECEIVED","CONFIRMAR NÃO RECEBIMENTO DO CSE",IF(OR(' Base Geral '!J677="SEM DESTINAÇÃO",' Base Geral '!J677="V - LEFT ON NOTIFICATION")," DESTINAÇÃO/SOLICITAÇÃO DE COLETA",0)))</f>
        <v xml:space="preserve"> DESTINAÇÃO/SOLICITAÇÃO DE COLETA</v>
      </c>
      <c r="I677" s="49"/>
      <c r="J677" s="2" t="s">
        <v>56</v>
      </c>
      <c r="K677" s="2"/>
      <c r="L677" s="2" t="s">
        <v>6</v>
      </c>
      <c r="M677" s="2"/>
      <c r="N677" s="2" t="s">
        <v>4</v>
      </c>
      <c r="O677" s="2" t="s">
        <v>642</v>
      </c>
      <c r="P677" s="2" t="s">
        <v>643</v>
      </c>
      <c r="Q677" s="2">
        <v>10168358</v>
      </c>
      <c r="R677" s="15">
        <f>VLOOKUP(Tabela1[[#This Row],[Material]],'R$_ Ferramentas'!A:B,2,0)</f>
        <v>96.85</v>
      </c>
      <c r="S677" s="50" t="s">
        <v>50</v>
      </c>
      <c r="T677" s="50" t="s">
        <v>50</v>
      </c>
      <c r="U677" s="2" t="s">
        <v>752</v>
      </c>
      <c r="V677" s="2">
        <v>200827</v>
      </c>
      <c r="W677" s="49">
        <v>44071</v>
      </c>
      <c r="X677" s="40">
        <f>Tabela1[[#Headers],[01/09/2020]]-Tabela1[[#This Row],[Data NF Cliente]]</f>
        <v>4</v>
      </c>
      <c r="Y677" s="12" t="str">
        <f>_xlfn.IFS(X677&lt;=10,"1. 1 a 10 dias",X677&lt;=20,"2. 11 a 20 dias",X677&lt;=30,"3. 21 a 30 dias",X677&lt;=60,"4. 31 a 60 dias",X677&gt;60,"5.&gt; 60 dias")</f>
        <v>1. 1 a 10 dias</v>
      </c>
      <c r="Z677" s="2" t="s">
        <v>53</v>
      </c>
      <c r="AA677" s="2">
        <v>0</v>
      </c>
      <c r="AB677" s="49"/>
    </row>
    <row r="678" spans="1:28" x14ac:dyDescent="0.2">
      <c r="A678" s="42" t="s">
        <v>11</v>
      </c>
      <c r="B678" s="57" t="s">
        <v>82</v>
      </c>
      <c r="C678" s="42" t="s">
        <v>11</v>
      </c>
      <c r="D678" s="34">
        <v>453313</v>
      </c>
      <c r="E678" s="48">
        <v>508100553344</v>
      </c>
      <c r="F678" s="42" t="s">
        <v>1</v>
      </c>
      <c r="G678" s="42" t="s">
        <v>2</v>
      </c>
      <c r="H678" s="40" t="str">
        <f>IF(OR(' Base Geral '!J678="D - RETURN WITHOUT CONSUMPTION",' Base Geral '!J678="CB - CONSUMED BILLABLE")," SOLICITAÇÃO DE COLETA",IF(J678="X - NOT RECEIVED","CONFIRMAR NÃO RECEBIMENTO DO CSE",IF(OR(' Base Geral '!J678="SEM DESTINAÇÃO",' Base Geral '!J678="V - LEFT ON NOTIFICATION")," DESTINAÇÃO/SOLICITAÇÃO DE COLETA",0)))</f>
        <v xml:space="preserve"> DESTINAÇÃO/SOLICITAÇÃO DE COLETA</v>
      </c>
      <c r="I678" s="49"/>
      <c r="J678" s="2" t="s">
        <v>56</v>
      </c>
      <c r="K678" s="2"/>
      <c r="L678" s="2" t="s">
        <v>6</v>
      </c>
      <c r="M678" s="2"/>
      <c r="N678" s="2" t="s">
        <v>4</v>
      </c>
      <c r="O678" s="2" t="s">
        <v>642</v>
      </c>
      <c r="P678" s="2" t="s">
        <v>643</v>
      </c>
      <c r="Q678" s="2">
        <v>10168358</v>
      </c>
      <c r="R678" s="15">
        <f>VLOOKUP(Tabela1[[#This Row],[Material]],'R$_ Ferramentas'!A:B,2,0)</f>
        <v>96.85</v>
      </c>
      <c r="S678" s="50" t="s">
        <v>50</v>
      </c>
      <c r="T678" s="50" t="s">
        <v>50</v>
      </c>
      <c r="U678" s="2" t="s">
        <v>752</v>
      </c>
      <c r="V678" s="2">
        <v>200827</v>
      </c>
      <c r="W678" s="49">
        <v>44071</v>
      </c>
      <c r="X678" s="40">
        <f>Tabela1[[#Headers],[01/09/2020]]-Tabela1[[#This Row],[Data NF Cliente]]</f>
        <v>4</v>
      </c>
      <c r="Y678" s="12" t="str">
        <f>_xlfn.IFS(X678&lt;=10,"1. 1 a 10 dias",X678&lt;=20,"2. 11 a 20 dias",X678&lt;=30,"3. 21 a 30 dias",X678&lt;=60,"4. 31 a 60 dias",X678&gt;60,"5.&gt; 60 dias")</f>
        <v>1. 1 a 10 dias</v>
      </c>
      <c r="Z678" s="2" t="s">
        <v>53</v>
      </c>
      <c r="AA678" s="2">
        <v>0</v>
      </c>
      <c r="AB678" s="49"/>
    </row>
    <row r="679" spans="1:28" x14ac:dyDescent="0.2">
      <c r="A679" s="42" t="s">
        <v>11</v>
      </c>
      <c r="B679" s="57" t="s">
        <v>82</v>
      </c>
      <c r="C679" s="42" t="s">
        <v>11</v>
      </c>
      <c r="D679" s="34">
        <v>453314</v>
      </c>
      <c r="E679" s="48">
        <v>508100553344</v>
      </c>
      <c r="F679" s="42" t="s">
        <v>8</v>
      </c>
      <c r="G679" s="42" t="s">
        <v>9</v>
      </c>
      <c r="H679" s="40" t="str">
        <f>IF(OR(' Base Geral '!J679="D - RETURN WITHOUT CONSUMPTION",' Base Geral '!J679="CB - CONSUMED BILLABLE")," SOLICITAÇÃO DE COLETA",IF(J679="X - NOT RECEIVED","CONFIRMAR NÃO RECEBIMENTO DO CSE",IF(OR(' Base Geral '!J679="SEM DESTINAÇÃO",' Base Geral '!J679="V - LEFT ON NOTIFICATION")," DESTINAÇÃO/SOLICITAÇÃO DE COLETA",0)))</f>
        <v xml:space="preserve"> DESTINAÇÃO/SOLICITAÇÃO DE COLETA</v>
      </c>
      <c r="I679" s="49"/>
      <c r="J679" s="2" t="s">
        <v>56</v>
      </c>
      <c r="K679" s="2" t="s">
        <v>50</v>
      </c>
      <c r="L679" s="2" t="s">
        <v>6</v>
      </c>
      <c r="M679" s="2"/>
      <c r="N679" s="2"/>
      <c r="O679" s="2" t="s">
        <v>642</v>
      </c>
      <c r="P679" s="2" t="s">
        <v>643</v>
      </c>
      <c r="Q679" s="2">
        <v>10168082</v>
      </c>
      <c r="R679" s="15">
        <f>VLOOKUP(Tabela1[[#This Row],[Material]],'R$_ Ferramentas'!A:B,2,0)</f>
        <v>148.84</v>
      </c>
      <c r="S679" s="50" t="s">
        <v>50</v>
      </c>
      <c r="T679" s="50" t="s">
        <v>50</v>
      </c>
      <c r="U679" s="2" t="s">
        <v>753</v>
      </c>
      <c r="V679" s="2">
        <v>94825</v>
      </c>
      <c r="W679" s="49">
        <v>44071</v>
      </c>
      <c r="X679" s="40">
        <f>Tabela1[[#Headers],[01/09/2020]]-Tabela1[[#This Row],[Data NF Cliente]]</f>
        <v>4</v>
      </c>
      <c r="Y679" s="12" t="str">
        <f>_xlfn.IFS(X679&lt;=10,"1. 1 a 10 dias",X679&lt;=20,"2. 11 a 20 dias",X679&lt;=30,"3. 21 a 30 dias",X679&lt;=60,"4. 31 a 60 dias",X679&gt;60,"5.&gt; 60 dias")</f>
        <v>1. 1 a 10 dias</v>
      </c>
      <c r="Z679" s="2" t="s">
        <v>5</v>
      </c>
      <c r="AA679" s="2">
        <v>0</v>
      </c>
      <c r="AB679" s="49"/>
    </row>
    <row r="680" spans="1:28" x14ac:dyDescent="0.2">
      <c r="A680" s="42" t="s">
        <v>14</v>
      </c>
      <c r="B680" s="57" t="s">
        <v>82</v>
      </c>
      <c r="C680" s="42" t="s">
        <v>14</v>
      </c>
      <c r="D680" s="34">
        <v>458271</v>
      </c>
      <c r="E680" s="48">
        <v>508100561414</v>
      </c>
      <c r="F680" s="42" t="s">
        <v>8</v>
      </c>
      <c r="G680" s="42" t="s">
        <v>9</v>
      </c>
      <c r="H680" s="40" t="str">
        <f>IF(OR(' Base Geral '!J680="D - RETURN WITHOUT CONSUMPTION",' Base Geral '!J680="CB - CONSUMED BILLABLE")," SOLICITAÇÃO DE COLETA",IF(J680="X - NOT RECEIVED","CONFIRMAR NÃO RECEBIMENTO DO CSE",IF(OR(' Base Geral '!J680="SEM DESTINAÇÃO",' Base Geral '!J680="V - LEFT ON NOTIFICATION")," DESTINAÇÃO/SOLICITAÇÃO DE COLETA",0)))</f>
        <v xml:space="preserve"> DESTINAÇÃO/SOLICITAÇÃO DE COLETA</v>
      </c>
      <c r="I680" s="49"/>
      <c r="J680" s="2" t="s">
        <v>56</v>
      </c>
      <c r="K680" s="2"/>
      <c r="L680" s="2" t="s">
        <v>6</v>
      </c>
      <c r="M680" s="2"/>
      <c r="N680" s="2"/>
      <c r="O680" s="2" t="s">
        <v>236</v>
      </c>
      <c r="P680" s="2" t="s">
        <v>228</v>
      </c>
      <c r="Q680" s="2">
        <v>8395613</v>
      </c>
      <c r="R680" s="15">
        <f>VLOOKUP(Tabela1[[#This Row],[Material]],'R$_ Ferramentas'!A:B,2,0)</f>
        <v>85595.26</v>
      </c>
      <c r="S680" s="15" t="str">
        <f>VLOOKUP(Tabela1[[#This Row],[Material]],'R$_ Ferramentas'!E:F,2,0)</f>
        <v>SIM</v>
      </c>
      <c r="T680" s="50" t="s">
        <v>50</v>
      </c>
      <c r="U680" s="2" t="s">
        <v>494</v>
      </c>
      <c r="V680" s="2">
        <v>94802</v>
      </c>
      <c r="W680" s="49">
        <v>44071</v>
      </c>
      <c r="X680" s="40">
        <f>Tabela1[[#Headers],[01/09/2020]]-Tabela1[[#This Row],[Data NF Cliente]]</f>
        <v>4</v>
      </c>
      <c r="Y680" s="12" t="str">
        <f>_xlfn.IFS(X680&lt;=10,"1. 1 a 10 dias",X680&lt;=20,"2. 11 a 20 dias",X680&lt;=30,"3. 21 a 30 dias",X680&lt;=60,"4. 31 a 60 dias",X680&gt;60,"5.&gt; 60 dias")</f>
        <v>1. 1 a 10 dias</v>
      </c>
      <c r="Z680" s="2">
        <v>36000741</v>
      </c>
      <c r="AA680" s="2">
        <v>0</v>
      </c>
      <c r="AB680" s="49"/>
    </row>
    <row r="681" spans="1:28" x14ac:dyDescent="0.2">
      <c r="A681" s="42" t="s">
        <v>16</v>
      </c>
      <c r="B681" s="57" t="s">
        <v>82</v>
      </c>
      <c r="C681" s="42" t="s">
        <v>16</v>
      </c>
      <c r="D681" s="34">
        <v>458303</v>
      </c>
      <c r="E681" s="48">
        <v>508100561432</v>
      </c>
      <c r="F681" s="42" t="s">
        <v>8</v>
      </c>
      <c r="G681" s="42" t="s">
        <v>9</v>
      </c>
      <c r="H681" s="40" t="str">
        <f>IF(OR(' Base Geral '!J681="D - RETURN WITHOUT CONSUMPTION",' Base Geral '!J681="CB - CONSUMED BILLABLE")," SOLICITAÇÃO DE COLETA",IF(J681="X - NOT RECEIVED","CONFIRMAR NÃO RECEBIMENTO DO CSE",IF(OR(' Base Geral '!J681="SEM DESTINAÇÃO",' Base Geral '!J681="V - LEFT ON NOTIFICATION")," DESTINAÇÃO/SOLICITAÇÃO DE COLETA",0)))</f>
        <v xml:space="preserve"> DESTINAÇÃO/SOLICITAÇÃO DE COLETA</v>
      </c>
      <c r="I681" s="49">
        <v>44069</v>
      </c>
      <c r="J681" s="2" t="s">
        <v>55</v>
      </c>
      <c r="K681" s="2" t="s">
        <v>10</v>
      </c>
      <c r="L681" s="2" t="s">
        <v>3</v>
      </c>
      <c r="M681" s="2"/>
      <c r="N681" s="2"/>
      <c r="O681" s="2" t="s">
        <v>333</v>
      </c>
      <c r="P681" s="2" t="s">
        <v>281</v>
      </c>
      <c r="Q681" s="2" t="s">
        <v>645</v>
      </c>
      <c r="R681" s="15">
        <f>VLOOKUP(Tabela1[[#This Row],[Material]],'R$_ Ferramentas'!A:B,2,0)</f>
        <v>92786.98</v>
      </c>
      <c r="S681" s="50" t="s">
        <v>50</v>
      </c>
      <c r="T681" s="50" t="s">
        <v>85</v>
      </c>
      <c r="U681" s="2" t="s">
        <v>645</v>
      </c>
      <c r="V681" s="2">
        <v>94813</v>
      </c>
      <c r="W681" s="49">
        <v>44071</v>
      </c>
      <c r="X681" s="40">
        <f>Tabela1[[#Headers],[01/09/2020]]-Tabela1[[#This Row],[Data NF Cliente]]</f>
        <v>4</v>
      </c>
      <c r="Y681" s="12" t="str">
        <f>_xlfn.IFS(X681&lt;=10,"1. 1 a 10 dias",X681&lt;=20,"2. 11 a 20 dias",X681&lt;=30,"3. 21 a 30 dias",X681&lt;=60,"4. 31 a 60 dias",X681&gt;60,"5.&gt; 60 dias")</f>
        <v>1. 1 a 10 dias</v>
      </c>
      <c r="Z681" s="2" t="s">
        <v>5</v>
      </c>
      <c r="AA681" s="2">
        <v>0</v>
      </c>
      <c r="AB681" s="49"/>
    </row>
    <row r="682" spans="1:28" x14ac:dyDescent="0.2">
      <c r="A682" s="42" t="s">
        <v>7</v>
      </c>
      <c r="B682" s="57" t="s">
        <v>82</v>
      </c>
      <c r="C682" s="42" t="s">
        <v>7</v>
      </c>
      <c r="D682" s="34">
        <v>462281</v>
      </c>
      <c r="E682" s="48">
        <v>508100566315</v>
      </c>
      <c r="F682" s="42" t="s">
        <v>1</v>
      </c>
      <c r="G682" s="42" t="s">
        <v>2</v>
      </c>
      <c r="H682" s="40" t="str">
        <f>IF(OR(' Base Geral '!J682="D - RETURN WITHOUT CONSUMPTION",' Base Geral '!J682="CB - CONSUMED BILLABLE")," SOLICITAÇÃO DE COLETA",IF(J682="X - NOT RECEIVED","CONFIRMAR NÃO RECEBIMENTO DO CSE",IF(OR(' Base Geral '!J682="SEM DESTINAÇÃO",' Base Geral '!J682="V - LEFT ON NOTIFICATION")," DESTINAÇÃO/SOLICITAÇÃO DE COLETA",0)))</f>
        <v xml:space="preserve"> DESTINAÇÃO/SOLICITAÇÃO DE COLETA</v>
      </c>
      <c r="I682" s="49"/>
      <c r="J682" s="2" t="s">
        <v>56</v>
      </c>
      <c r="K682" s="2" t="s">
        <v>50</v>
      </c>
      <c r="L682" s="2" t="s">
        <v>6</v>
      </c>
      <c r="M682" s="2"/>
      <c r="N682" s="2" t="s">
        <v>4</v>
      </c>
      <c r="O682" s="2" t="s">
        <v>214</v>
      </c>
      <c r="P682" s="2" t="s">
        <v>215</v>
      </c>
      <c r="Q682" s="2">
        <v>4757220</v>
      </c>
      <c r="R682" s="15">
        <f>VLOOKUP(Tabela1[[#This Row],[Material]],'R$_ Ferramentas'!A:B,2,0)</f>
        <v>407.53</v>
      </c>
      <c r="S682" s="50" t="s">
        <v>50</v>
      </c>
      <c r="T682" s="50" t="s">
        <v>50</v>
      </c>
      <c r="U682" s="2" t="s">
        <v>794</v>
      </c>
      <c r="V682" s="2">
        <v>200810</v>
      </c>
      <c r="W682" s="49">
        <v>44071</v>
      </c>
      <c r="X682" s="40">
        <f>Tabela1[[#Headers],[01/09/2020]]-Tabela1[[#This Row],[Data NF Cliente]]</f>
        <v>4</v>
      </c>
      <c r="Y682" s="12" t="str">
        <f>_xlfn.IFS(X682&lt;=10,"1. 1 a 10 dias",X682&lt;=20,"2. 11 a 20 dias",X682&lt;=30,"3. 21 a 30 dias",X682&lt;=60,"4. 31 a 60 dias",X682&gt;60,"5.&gt; 60 dias")</f>
        <v>1. 1 a 10 dias</v>
      </c>
      <c r="Z682" s="2" t="s">
        <v>1049</v>
      </c>
      <c r="AA682" s="2">
        <v>0</v>
      </c>
      <c r="AB682" s="49"/>
    </row>
    <row r="683" spans="1:28" x14ac:dyDescent="0.2">
      <c r="A683" s="42" t="s">
        <v>7</v>
      </c>
      <c r="B683" s="57" t="s">
        <v>82</v>
      </c>
      <c r="C683" s="42" t="s">
        <v>7</v>
      </c>
      <c r="D683" s="34">
        <v>463538</v>
      </c>
      <c r="E683" s="48">
        <v>508100566919</v>
      </c>
      <c r="F683" s="42" t="s">
        <v>1</v>
      </c>
      <c r="G683" s="42" t="s">
        <v>2</v>
      </c>
      <c r="H683" s="40" t="str">
        <f>IF(OR(' Base Geral '!J683="D - RETURN WITHOUT CONSUMPTION",' Base Geral '!J683="CB - CONSUMED BILLABLE")," SOLICITAÇÃO DE COLETA",IF(J683="X - NOT RECEIVED","CONFIRMAR NÃO RECEBIMENTO DO CSE",IF(OR(' Base Geral '!J683="SEM DESTINAÇÃO",' Base Geral '!J683="V - LEFT ON NOTIFICATION")," DESTINAÇÃO/SOLICITAÇÃO DE COLETA",0)))</f>
        <v xml:space="preserve"> DESTINAÇÃO/SOLICITAÇÃO DE COLETA</v>
      </c>
      <c r="I683" s="49"/>
      <c r="J683" s="2" t="s">
        <v>56</v>
      </c>
      <c r="K683" s="2" t="s">
        <v>50</v>
      </c>
      <c r="L683" s="2" t="s">
        <v>6</v>
      </c>
      <c r="M683" s="2"/>
      <c r="N683" s="2" t="s">
        <v>4</v>
      </c>
      <c r="O683" s="2" t="s">
        <v>214</v>
      </c>
      <c r="P683" s="2" t="s">
        <v>215</v>
      </c>
      <c r="Q683" s="2">
        <v>10131487</v>
      </c>
      <c r="R683" s="15">
        <f>VLOOKUP(Tabela1[[#This Row],[Material]],'R$_ Ferramentas'!A:B,2,0)</f>
        <v>6068.47</v>
      </c>
      <c r="S683" s="50" t="s">
        <v>50</v>
      </c>
      <c r="T683" s="50" t="s">
        <v>50</v>
      </c>
      <c r="U683" s="2" t="s">
        <v>808</v>
      </c>
      <c r="V683" s="2">
        <v>200809</v>
      </c>
      <c r="W683" s="49">
        <v>44071</v>
      </c>
      <c r="X683" s="40">
        <f>Tabela1[[#Headers],[01/09/2020]]-Tabela1[[#This Row],[Data NF Cliente]]</f>
        <v>4</v>
      </c>
      <c r="Y683" s="12" t="str">
        <f>_xlfn.IFS(X683&lt;=10,"1. 1 a 10 dias",X683&lt;=20,"2. 11 a 20 dias",X683&lt;=30,"3. 21 a 30 dias",X683&lt;=60,"4. 31 a 60 dias",X683&gt;60,"5.&gt; 60 dias")</f>
        <v>1. 1 a 10 dias</v>
      </c>
      <c r="Z683" s="2" t="s">
        <v>1054</v>
      </c>
      <c r="AA683" s="2">
        <v>0</v>
      </c>
      <c r="AB683" s="49"/>
    </row>
    <row r="684" spans="1:28" x14ac:dyDescent="0.2">
      <c r="A684" s="42" t="s">
        <v>0</v>
      </c>
      <c r="B684" s="57" t="s">
        <v>82</v>
      </c>
      <c r="C684" s="42" t="s">
        <v>0</v>
      </c>
      <c r="D684" s="34">
        <v>464658</v>
      </c>
      <c r="E684" s="48">
        <v>508100557115</v>
      </c>
      <c r="F684" s="42" t="s">
        <v>1</v>
      </c>
      <c r="G684" s="42" t="s">
        <v>2</v>
      </c>
      <c r="H684" s="40" t="str">
        <f>IF(OR(' Base Geral '!J684="D - RETURN WITHOUT CONSUMPTION",' Base Geral '!J684="CB - CONSUMED BILLABLE")," SOLICITAÇÃO DE COLETA",IF(J684="X - NOT RECEIVED","CONFIRMAR NÃO RECEBIMENTO DO CSE",IF(OR(' Base Geral '!J684="SEM DESTINAÇÃO",' Base Geral '!J684="V - LEFT ON NOTIFICATION")," DESTINAÇÃO/SOLICITAÇÃO DE COLETA",0)))</f>
        <v xml:space="preserve"> DESTINAÇÃO/SOLICITAÇÃO DE COLETA</v>
      </c>
      <c r="I684" s="49"/>
      <c r="J684" s="2" t="s">
        <v>56</v>
      </c>
      <c r="K684" s="2"/>
      <c r="L684" s="2" t="s">
        <v>6</v>
      </c>
      <c r="M684" s="2"/>
      <c r="N684" s="2" t="s">
        <v>4</v>
      </c>
      <c r="O684" s="2" t="s">
        <v>657</v>
      </c>
      <c r="P684" s="2" t="s">
        <v>129</v>
      </c>
      <c r="Q684" s="2">
        <v>7121267</v>
      </c>
      <c r="R684" s="15">
        <f>VLOOKUP(Tabela1[[#This Row],[Material]],'R$_ Ferramentas'!A:B,2,0)</f>
        <v>669.02</v>
      </c>
      <c r="S684" s="50" t="s">
        <v>50</v>
      </c>
      <c r="T684" s="50" t="s">
        <v>50</v>
      </c>
      <c r="U684" s="2" t="s">
        <v>536</v>
      </c>
      <c r="V684" s="2">
        <v>200816</v>
      </c>
      <c r="W684" s="49">
        <v>44071</v>
      </c>
      <c r="X684" s="40">
        <f>Tabela1[[#Headers],[01/09/2020]]-Tabela1[[#This Row],[Data NF Cliente]]</f>
        <v>4</v>
      </c>
      <c r="Y684" s="12" t="str">
        <f>_xlfn.IFS(X684&lt;=10,"1. 1 a 10 dias",X684&lt;=20,"2. 11 a 20 dias",X684&lt;=30,"3. 21 a 30 dias",X684&lt;=60,"4. 31 a 60 dias",X684&gt;60,"5.&gt; 60 dias")</f>
        <v>1. 1 a 10 dias</v>
      </c>
      <c r="Z684" s="2" t="s">
        <v>53</v>
      </c>
      <c r="AA684" s="2">
        <v>0</v>
      </c>
      <c r="AB684" s="49"/>
    </row>
    <row r="685" spans="1:28" x14ac:dyDescent="0.2">
      <c r="A685" s="42" t="s">
        <v>0</v>
      </c>
      <c r="B685" s="57" t="s">
        <v>82</v>
      </c>
      <c r="C685" s="42" t="s">
        <v>0</v>
      </c>
      <c r="D685" s="34">
        <v>464659</v>
      </c>
      <c r="E685" s="48">
        <v>508100557115</v>
      </c>
      <c r="F685" s="42" t="s">
        <v>1</v>
      </c>
      <c r="G685" s="42" t="s">
        <v>2</v>
      </c>
      <c r="H685" s="40" t="str">
        <f>IF(OR(' Base Geral '!J685="D - RETURN WITHOUT CONSUMPTION",' Base Geral '!J685="CB - CONSUMED BILLABLE")," SOLICITAÇÃO DE COLETA",IF(J685="X - NOT RECEIVED","CONFIRMAR NÃO RECEBIMENTO DO CSE",IF(OR(' Base Geral '!J685="SEM DESTINAÇÃO",' Base Geral '!J685="V - LEFT ON NOTIFICATION")," DESTINAÇÃO/SOLICITAÇÃO DE COLETA",0)))</f>
        <v xml:space="preserve"> DESTINAÇÃO/SOLICITAÇÃO DE COLETA</v>
      </c>
      <c r="I685" s="49"/>
      <c r="J685" s="2" t="s">
        <v>56</v>
      </c>
      <c r="K685" s="2"/>
      <c r="L685" s="2" t="s">
        <v>6</v>
      </c>
      <c r="M685" s="2"/>
      <c r="N685" s="2" t="s">
        <v>4</v>
      </c>
      <c r="O685" s="2" t="s">
        <v>657</v>
      </c>
      <c r="P685" s="2" t="s">
        <v>129</v>
      </c>
      <c r="Q685" s="2">
        <v>7121267</v>
      </c>
      <c r="R685" s="15">
        <f>VLOOKUP(Tabela1[[#This Row],[Material]],'R$_ Ferramentas'!A:B,2,0)</f>
        <v>669.02</v>
      </c>
      <c r="S685" s="50" t="s">
        <v>50</v>
      </c>
      <c r="T685" s="50" t="s">
        <v>50</v>
      </c>
      <c r="U685" s="2" t="s">
        <v>536</v>
      </c>
      <c r="V685" s="2">
        <v>200816</v>
      </c>
      <c r="W685" s="49">
        <v>44071</v>
      </c>
      <c r="X685" s="40">
        <f>Tabela1[[#Headers],[01/09/2020]]-Tabela1[[#This Row],[Data NF Cliente]]</f>
        <v>4</v>
      </c>
      <c r="Y685" s="12" t="str">
        <f>_xlfn.IFS(X685&lt;=10,"1. 1 a 10 dias",X685&lt;=20,"2. 11 a 20 dias",X685&lt;=30,"3. 21 a 30 dias",X685&lt;=60,"4. 31 a 60 dias",X685&gt;60,"5.&gt; 60 dias")</f>
        <v>1. 1 a 10 dias</v>
      </c>
      <c r="Z685" s="2" t="s">
        <v>53</v>
      </c>
      <c r="AA685" s="2">
        <v>0</v>
      </c>
      <c r="AB685" s="49"/>
    </row>
    <row r="686" spans="1:28" x14ac:dyDescent="0.2">
      <c r="A686" s="42" t="s">
        <v>0</v>
      </c>
      <c r="B686" s="57" t="s">
        <v>82</v>
      </c>
      <c r="C686" s="42" t="s">
        <v>0</v>
      </c>
      <c r="D686" s="34">
        <v>464660</v>
      </c>
      <c r="E686" s="48">
        <v>508100557115</v>
      </c>
      <c r="F686" s="42" t="s">
        <v>1</v>
      </c>
      <c r="G686" s="42" t="s">
        <v>2</v>
      </c>
      <c r="H686" s="40" t="str">
        <f>IF(OR(' Base Geral '!J686="D - RETURN WITHOUT CONSUMPTION",' Base Geral '!J686="CB - CONSUMED BILLABLE")," SOLICITAÇÃO DE COLETA",IF(J686="X - NOT RECEIVED","CONFIRMAR NÃO RECEBIMENTO DO CSE",IF(OR(' Base Geral '!J686="SEM DESTINAÇÃO",' Base Geral '!J686="V - LEFT ON NOTIFICATION")," DESTINAÇÃO/SOLICITAÇÃO DE COLETA",0)))</f>
        <v xml:space="preserve"> DESTINAÇÃO/SOLICITAÇÃO DE COLETA</v>
      </c>
      <c r="I686" s="49"/>
      <c r="J686" s="2" t="s">
        <v>56</v>
      </c>
      <c r="K686" s="2"/>
      <c r="L686" s="2" t="s">
        <v>6</v>
      </c>
      <c r="M686" s="2"/>
      <c r="N686" s="2" t="s">
        <v>4</v>
      </c>
      <c r="O686" s="2" t="s">
        <v>657</v>
      </c>
      <c r="P686" s="2" t="s">
        <v>129</v>
      </c>
      <c r="Q686" s="2">
        <v>7121267</v>
      </c>
      <c r="R686" s="15">
        <f>VLOOKUP(Tabela1[[#This Row],[Material]],'R$_ Ferramentas'!A:B,2,0)</f>
        <v>669.02</v>
      </c>
      <c r="S686" s="50" t="s">
        <v>50</v>
      </c>
      <c r="T686" s="50" t="s">
        <v>50</v>
      </c>
      <c r="U686" s="2" t="s">
        <v>536</v>
      </c>
      <c r="V686" s="2">
        <v>200816</v>
      </c>
      <c r="W686" s="49">
        <v>44071</v>
      </c>
      <c r="X686" s="40">
        <f>Tabela1[[#Headers],[01/09/2020]]-Tabela1[[#This Row],[Data NF Cliente]]</f>
        <v>4</v>
      </c>
      <c r="Y686" s="12" t="str">
        <f>_xlfn.IFS(X686&lt;=10,"1. 1 a 10 dias",X686&lt;=20,"2. 11 a 20 dias",X686&lt;=30,"3. 21 a 30 dias",X686&lt;=60,"4. 31 a 60 dias",X686&gt;60,"5.&gt; 60 dias")</f>
        <v>1. 1 a 10 dias</v>
      </c>
      <c r="Z686" s="2" t="s">
        <v>53</v>
      </c>
      <c r="AA686" s="2">
        <v>0</v>
      </c>
      <c r="AB686" s="49"/>
    </row>
    <row r="687" spans="1:28" x14ac:dyDescent="0.2">
      <c r="A687" s="42" t="s">
        <v>0</v>
      </c>
      <c r="B687" s="57" t="s">
        <v>82</v>
      </c>
      <c r="C687" s="42" t="s">
        <v>0</v>
      </c>
      <c r="D687" s="34">
        <v>464661</v>
      </c>
      <c r="E687" s="48">
        <v>508100557115</v>
      </c>
      <c r="F687" s="42" t="s">
        <v>1</v>
      </c>
      <c r="G687" s="42" t="s">
        <v>2</v>
      </c>
      <c r="H687" s="40" t="str">
        <f>IF(OR(' Base Geral '!J687="D - RETURN WITHOUT CONSUMPTION",' Base Geral '!J687="CB - CONSUMED BILLABLE")," SOLICITAÇÃO DE COLETA",IF(J687="X - NOT RECEIVED","CONFIRMAR NÃO RECEBIMENTO DO CSE",IF(OR(' Base Geral '!J687="SEM DESTINAÇÃO",' Base Geral '!J687="V - LEFT ON NOTIFICATION")," DESTINAÇÃO/SOLICITAÇÃO DE COLETA",0)))</f>
        <v xml:space="preserve"> DESTINAÇÃO/SOLICITAÇÃO DE COLETA</v>
      </c>
      <c r="I687" s="49"/>
      <c r="J687" s="2" t="s">
        <v>56</v>
      </c>
      <c r="K687" s="2"/>
      <c r="L687" s="2" t="s">
        <v>6</v>
      </c>
      <c r="M687" s="2"/>
      <c r="N687" s="2" t="s">
        <v>4</v>
      </c>
      <c r="O687" s="2" t="s">
        <v>657</v>
      </c>
      <c r="P687" s="2" t="s">
        <v>129</v>
      </c>
      <c r="Q687" s="2">
        <v>7121267</v>
      </c>
      <c r="R687" s="15">
        <f>VLOOKUP(Tabela1[[#This Row],[Material]],'R$_ Ferramentas'!A:B,2,0)</f>
        <v>669.02</v>
      </c>
      <c r="S687" s="50" t="s">
        <v>50</v>
      </c>
      <c r="T687" s="50" t="s">
        <v>50</v>
      </c>
      <c r="U687" s="2" t="s">
        <v>536</v>
      </c>
      <c r="V687" s="2">
        <v>200816</v>
      </c>
      <c r="W687" s="49">
        <v>44071</v>
      </c>
      <c r="X687" s="40">
        <f>Tabela1[[#Headers],[01/09/2020]]-Tabela1[[#This Row],[Data NF Cliente]]</f>
        <v>4</v>
      </c>
      <c r="Y687" s="12" t="str">
        <f>_xlfn.IFS(X687&lt;=10,"1. 1 a 10 dias",X687&lt;=20,"2. 11 a 20 dias",X687&lt;=30,"3. 21 a 30 dias",X687&lt;=60,"4. 31 a 60 dias",X687&gt;60,"5.&gt; 60 dias")</f>
        <v>1. 1 a 10 dias</v>
      </c>
      <c r="Z687" s="2" t="s">
        <v>53</v>
      </c>
      <c r="AA687" s="2">
        <v>0</v>
      </c>
      <c r="AB687" s="49"/>
    </row>
    <row r="688" spans="1:28" x14ac:dyDescent="0.2">
      <c r="A688" s="42" t="s">
        <v>0</v>
      </c>
      <c r="B688" s="57" t="s">
        <v>82</v>
      </c>
      <c r="C688" s="42" t="s">
        <v>0</v>
      </c>
      <c r="D688" s="34">
        <v>464662</v>
      </c>
      <c r="E688" s="48">
        <v>508100557115</v>
      </c>
      <c r="F688" s="42" t="s">
        <v>1</v>
      </c>
      <c r="G688" s="42" t="s">
        <v>2</v>
      </c>
      <c r="H688" s="40" t="str">
        <f>IF(OR(' Base Geral '!J688="D - RETURN WITHOUT CONSUMPTION",' Base Geral '!J688="CB - CONSUMED BILLABLE")," SOLICITAÇÃO DE COLETA",IF(J688="X - NOT RECEIVED","CONFIRMAR NÃO RECEBIMENTO DO CSE",IF(OR(' Base Geral '!J688="SEM DESTINAÇÃO",' Base Geral '!J688="V - LEFT ON NOTIFICATION")," DESTINAÇÃO/SOLICITAÇÃO DE COLETA",0)))</f>
        <v xml:space="preserve"> DESTINAÇÃO/SOLICITAÇÃO DE COLETA</v>
      </c>
      <c r="I688" s="49"/>
      <c r="J688" s="2" t="s">
        <v>56</v>
      </c>
      <c r="K688" s="2"/>
      <c r="L688" s="2" t="s">
        <v>6</v>
      </c>
      <c r="M688" s="2"/>
      <c r="N688" s="2" t="s">
        <v>4</v>
      </c>
      <c r="O688" s="2" t="s">
        <v>657</v>
      </c>
      <c r="P688" s="2" t="s">
        <v>129</v>
      </c>
      <c r="Q688" s="2">
        <v>7392264</v>
      </c>
      <c r="R688" s="15">
        <f>VLOOKUP(Tabela1[[#This Row],[Material]],'R$_ Ferramentas'!A:B,2,0)</f>
        <v>1000.08</v>
      </c>
      <c r="S688" s="50" t="s">
        <v>50</v>
      </c>
      <c r="T688" s="50" t="s">
        <v>50</v>
      </c>
      <c r="U688" s="2" t="s">
        <v>604</v>
      </c>
      <c r="V688" s="2">
        <v>200816</v>
      </c>
      <c r="W688" s="49">
        <v>44071</v>
      </c>
      <c r="X688" s="40">
        <f>Tabela1[[#Headers],[01/09/2020]]-Tabela1[[#This Row],[Data NF Cliente]]</f>
        <v>4</v>
      </c>
      <c r="Y688" s="12" t="str">
        <f>_xlfn.IFS(X688&lt;=10,"1. 1 a 10 dias",X688&lt;=20,"2. 11 a 20 dias",X688&lt;=30,"3. 21 a 30 dias",X688&lt;=60,"4. 31 a 60 dias",X688&gt;60,"5.&gt; 60 dias")</f>
        <v>1. 1 a 10 dias</v>
      </c>
      <c r="Z688" s="2" t="s">
        <v>53</v>
      </c>
      <c r="AA688" s="2">
        <v>0</v>
      </c>
      <c r="AB688" s="49"/>
    </row>
    <row r="689" spans="1:28" x14ac:dyDescent="0.2">
      <c r="A689" s="42" t="s">
        <v>0</v>
      </c>
      <c r="B689" s="57" t="s">
        <v>82</v>
      </c>
      <c r="C689" s="42" t="s">
        <v>0</v>
      </c>
      <c r="D689" s="34">
        <v>464663</v>
      </c>
      <c r="E689" s="48">
        <v>508100557115</v>
      </c>
      <c r="F689" s="42" t="s">
        <v>1</v>
      </c>
      <c r="G689" s="42" t="s">
        <v>2</v>
      </c>
      <c r="H689" s="40" t="str">
        <f>IF(OR(' Base Geral '!J689="D - RETURN WITHOUT CONSUMPTION",' Base Geral '!J689="CB - CONSUMED BILLABLE")," SOLICITAÇÃO DE COLETA",IF(J689="X - NOT RECEIVED","CONFIRMAR NÃO RECEBIMENTO DO CSE",IF(OR(' Base Geral '!J689="SEM DESTINAÇÃO",' Base Geral '!J689="V - LEFT ON NOTIFICATION")," DESTINAÇÃO/SOLICITAÇÃO DE COLETA",0)))</f>
        <v xml:space="preserve"> DESTINAÇÃO/SOLICITAÇÃO DE COLETA</v>
      </c>
      <c r="I689" s="49"/>
      <c r="J689" s="2" t="s">
        <v>56</v>
      </c>
      <c r="K689" s="2"/>
      <c r="L689" s="2" t="s">
        <v>6</v>
      </c>
      <c r="M689" s="2"/>
      <c r="N689" s="2" t="s">
        <v>4</v>
      </c>
      <c r="O689" s="2" t="s">
        <v>657</v>
      </c>
      <c r="P689" s="2" t="s">
        <v>129</v>
      </c>
      <c r="Q689" s="2">
        <v>10276815</v>
      </c>
      <c r="R689" s="15">
        <f>VLOOKUP(Tabela1[[#This Row],[Material]],'R$_ Ferramentas'!A:B,2,0)</f>
        <v>1892.11</v>
      </c>
      <c r="S689" s="50" t="s">
        <v>50</v>
      </c>
      <c r="T689" s="50" t="s">
        <v>50</v>
      </c>
      <c r="U689" s="2" t="s">
        <v>842</v>
      </c>
      <c r="V689" s="2">
        <v>200816</v>
      </c>
      <c r="W689" s="49">
        <v>44071</v>
      </c>
      <c r="X689" s="40">
        <f>Tabela1[[#Headers],[01/09/2020]]-Tabela1[[#This Row],[Data NF Cliente]]</f>
        <v>4</v>
      </c>
      <c r="Y689" s="12" t="str">
        <f>_xlfn.IFS(X689&lt;=10,"1. 1 a 10 dias",X689&lt;=20,"2. 11 a 20 dias",X689&lt;=30,"3. 21 a 30 dias",X689&lt;=60,"4. 31 a 60 dias",X689&gt;60,"5.&gt; 60 dias")</f>
        <v>1. 1 a 10 dias</v>
      </c>
      <c r="Z689" s="2" t="s">
        <v>53</v>
      </c>
      <c r="AA689" s="2">
        <v>0</v>
      </c>
      <c r="AB689" s="49"/>
    </row>
    <row r="690" spans="1:28" x14ac:dyDescent="0.2">
      <c r="A690" s="42" t="s">
        <v>0</v>
      </c>
      <c r="B690" s="57" t="s">
        <v>82</v>
      </c>
      <c r="C690" s="42" t="s">
        <v>0</v>
      </c>
      <c r="D690" s="34">
        <v>464664</v>
      </c>
      <c r="E690" s="48">
        <v>508100557115</v>
      </c>
      <c r="F690" s="42" t="s">
        <v>1</v>
      </c>
      <c r="G690" s="42" t="s">
        <v>2</v>
      </c>
      <c r="H690" s="40" t="str">
        <f>IF(OR(' Base Geral '!J690="D - RETURN WITHOUT CONSUMPTION",' Base Geral '!J690="CB - CONSUMED BILLABLE")," SOLICITAÇÃO DE COLETA",IF(J690="X - NOT RECEIVED","CONFIRMAR NÃO RECEBIMENTO DO CSE",IF(OR(' Base Geral '!J690="SEM DESTINAÇÃO",' Base Geral '!J690="V - LEFT ON NOTIFICATION")," DESTINAÇÃO/SOLICITAÇÃO DE COLETA",0)))</f>
        <v xml:space="preserve"> DESTINAÇÃO/SOLICITAÇÃO DE COLETA</v>
      </c>
      <c r="I690" s="49"/>
      <c r="J690" s="2" t="s">
        <v>56</v>
      </c>
      <c r="K690" s="2" t="s">
        <v>50</v>
      </c>
      <c r="L690" s="2" t="s">
        <v>6</v>
      </c>
      <c r="M690" s="2"/>
      <c r="N690" s="2" t="s">
        <v>4</v>
      </c>
      <c r="O690" s="2" t="s">
        <v>657</v>
      </c>
      <c r="P690" s="2" t="s">
        <v>129</v>
      </c>
      <c r="Q690" s="2">
        <v>3093903</v>
      </c>
      <c r="R690" s="15">
        <f>VLOOKUP(Tabela1[[#This Row],[Material]],'R$_ Ferramentas'!A:B,2,0)</f>
        <v>1663.77</v>
      </c>
      <c r="S690" s="50" t="s">
        <v>50</v>
      </c>
      <c r="T690" s="50" t="s">
        <v>50</v>
      </c>
      <c r="U690" s="2" t="s">
        <v>843</v>
      </c>
      <c r="V690" s="2">
        <v>200816</v>
      </c>
      <c r="W690" s="49">
        <v>44071</v>
      </c>
      <c r="X690" s="40">
        <f>Tabela1[[#Headers],[01/09/2020]]-Tabela1[[#This Row],[Data NF Cliente]]</f>
        <v>4</v>
      </c>
      <c r="Y690" s="12" t="str">
        <f>_xlfn.IFS(X690&lt;=10,"1. 1 a 10 dias",X690&lt;=20,"2. 11 a 20 dias",X690&lt;=30,"3. 21 a 30 dias",X690&lt;=60,"4. 31 a 60 dias",X690&gt;60,"5.&gt; 60 dias")</f>
        <v>1. 1 a 10 dias</v>
      </c>
      <c r="Z690" s="2" t="s">
        <v>53</v>
      </c>
      <c r="AA690" s="2">
        <v>0</v>
      </c>
      <c r="AB690" s="49"/>
    </row>
    <row r="691" spans="1:28" x14ac:dyDescent="0.2">
      <c r="A691" s="42" t="s">
        <v>7</v>
      </c>
      <c r="B691" s="57" t="s">
        <v>82</v>
      </c>
      <c r="C691" s="42" t="s">
        <v>7</v>
      </c>
      <c r="D691" s="34">
        <v>465827</v>
      </c>
      <c r="E691" s="48">
        <v>508100569772</v>
      </c>
      <c r="F691" s="42" t="s">
        <v>8</v>
      </c>
      <c r="G691" s="42" t="s">
        <v>9</v>
      </c>
      <c r="H691" s="40" t="str">
        <f>IF(OR(' Base Geral '!J691="D - RETURN WITHOUT CONSUMPTION",' Base Geral '!J691="CB - CONSUMED BILLABLE")," SOLICITAÇÃO DE COLETA",IF(J691="X - NOT RECEIVED","CONFIRMAR NÃO RECEBIMENTO DO CSE",IF(OR(' Base Geral '!J691="SEM DESTINAÇÃO",' Base Geral '!J691="V - LEFT ON NOTIFICATION")," DESTINAÇÃO/SOLICITAÇÃO DE COLETA",0)))</f>
        <v xml:space="preserve"> DESTINAÇÃO/SOLICITAÇÃO DE COLETA</v>
      </c>
      <c r="I691" s="49"/>
      <c r="J691" s="2" t="s">
        <v>56</v>
      </c>
      <c r="K691" s="2" t="s">
        <v>50</v>
      </c>
      <c r="L691" s="2" t="s">
        <v>6</v>
      </c>
      <c r="M691" s="2"/>
      <c r="N691" s="2"/>
      <c r="O691" s="2" t="s">
        <v>667</v>
      </c>
      <c r="P691" s="2" t="s">
        <v>668</v>
      </c>
      <c r="Q691" s="2">
        <v>11061881</v>
      </c>
      <c r="R691" s="15">
        <f>VLOOKUP(Tabela1[[#This Row],[Material]],'R$_ Ferramentas'!A:B,2,0)</f>
        <v>722.99</v>
      </c>
      <c r="S691" s="50" t="s">
        <v>50</v>
      </c>
      <c r="T691" s="50" t="s">
        <v>50</v>
      </c>
      <c r="U691" s="2" t="s">
        <v>765</v>
      </c>
      <c r="V691" s="2">
        <v>94814</v>
      </c>
      <c r="W691" s="49">
        <v>44071</v>
      </c>
      <c r="X691" s="40">
        <f>Tabela1[[#Headers],[01/09/2020]]-Tabela1[[#This Row],[Data NF Cliente]]</f>
        <v>4</v>
      </c>
      <c r="Y691" s="12" t="str">
        <f>_xlfn.IFS(X691&lt;=10,"1. 1 a 10 dias",X691&lt;=20,"2. 11 a 20 dias",X691&lt;=30,"3. 21 a 30 dias",X691&lt;=60,"4. 31 a 60 dias",X691&gt;60,"5.&gt; 60 dias")</f>
        <v>1. 1 a 10 dias</v>
      </c>
      <c r="Z691" s="2" t="s">
        <v>5</v>
      </c>
      <c r="AA691" s="2">
        <v>0</v>
      </c>
      <c r="AB691" s="49"/>
    </row>
    <row r="692" spans="1:28" x14ac:dyDescent="0.2">
      <c r="A692" s="58" t="s">
        <v>60</v>
      </c>
      <c r="B692" s="57" t="s">
        <v>81</v>
      </c>
      <c r="C692" s="42" t="s">
        <v>7</v>
      </c>
      <c r="D692" s="34">
        <v>466051</v>
      </c>
      <c r="E692" s="48">
        <v>508100571552</v>
      </c>
      <c r="F692" s="42" t="s">
        <v>1</v>
      </c>
      <c r="G692" s="42" t="s">
        <v>2</v>
      </c>
      <c r="H692" s="40" t="str">
        <f>IF(OR(' Base Geral '!J692="D - RETURN WITHOUT CONSUMPTION",' Base Geral '!J692="CB - CONSUMED BILLABLE")," SOLICITAÇÃO DE COLETA",IF(J692="X - NOT RECEIVED","CONFIRMAR NÃO RECEBIMENTO DO CSE",IF(OR(' Base Geral '!J692="SEM DESTINAÇÃO",' Base Geral '!J692="V - LEFT ON NOTIFICATION")," DESTINAÇÃO/SOLICITAÇÃO DE COLETA",0)))</f>
        <v xml:space="preserve"> DESTINAÇÃO/SOLICITAÇÃO DE COLETA</v>
      </c>
      <c r="I692" s="49"/>
      <c r="J692" s="2" t="s">
        <v>56</v>
      </c>
      <c r="K692" s="2" t="s">
        <v>50</v>
      </c>
      <c r="L692" s="2" t="s">
        <v>6</v>
      </c>
      <c r="M692" s="2"/>
      <c r="N692" s="2" t="s">
        <v>4</v>
      </c>
      <c r="O692" s="2" t="s">
        <v>278</v>
      </c>
      <c r="P692" s="2" t="s">
        <v>147</v>
      </c>
      <c r="Q692" s="2">
        <v>10950981</v>
      </c>
      <c r="R692" s="15">
        <f>VLOOKUP(Tabela1[[#This Row],[Material]],'R$_ Ferramentas'!A:B,2,0)</f>
        <v>10335.68</v>
      </c>
      <c r="S692" s="50" t="s">
        <v>50</v>
      </c>
      <c r="T692" s="50" t="s">
        <v>50</v>
      </c>
      <c r="U692" s="2" t="s">
        <v>871</v>
      </c>
      <c r="V692" s="2">
        <v>200848</v>
      </c>
      <c r="W692" s="49">
        <v>44071</v>
      </c>
      <c r="X692" s="40">
        <f>Tabela1[[#Headers],[01/09/2020]]-Tabela1[[#This Row],[Data NF Cliente]]</f>
        <v>4</v>
      </c>
      <c r="Y692" s="12" t="str">
        <f>_xlfn.IFS(X692&lt;=10,"1. 1 a 10 dias",X692&lt;=20,"2. 11 a 20 dias",X692&lt;=30,"3. 21 a 30 dias",X692&lt;=60,"4. 31 a 60 dias",X692&gt;60,"5.&gt; 60 dias")</f>
        <v>1. 1 a 10 dias</v>
      </c>
      <c r="Z692" s="2" t="s">
        <v>1070</v>
      </c>
      <c r="AA692" s="2">
        <v>0</v>
      </c>
      <c r="AB692" s="49"/>
    </row>
    <row r="693" spans="1:28" x14ac:dyDescent="0.2">
      <c r="A693" s="58" t="s">
        <v>60</v>
      </c>
      <c r="B693" s="57" t="s">
        <v>81</v>
      </c>
      <c r="C693" s="42" t="s">
        <v>7</v>
      </c>
      <c r="D693" s="34">
        <v>466052</v>
      </c>
      <c r="E693" s="48">
        <v>508100571552</v>
      </c>
      <c r="F693" s="42" t="s">
        <v>1</v>
      </c>
      <c r="G693" s="42" t="s">
        <v>2</v>
      </c>
      <c r="H693" s="40" t="str">
        <f>IF(OR(' Base Geral '!J693="D - RETURN WITHOUT CONSUMPTION",' Base Geral '!J693="CB - CONSUMED BILLABLE")," SOLICITAÇÃO DE COLETA",IF(J693="X - NOT RECEIVED","CONFIRMAR NÃO RECEBIMENTO DO CSE",IF(OR(' Base Geral '!J693="SEM DESTINAÇÃO",' Base Geral '!J693="V - LEFT ON NOTIFICATION")," DESTINAÇÃO/SOLICITAÇÃO DE COLETA",0)))</f>
        <v xml:space="preserve"> DESTINAÇÃO/SOLICITAÇÃO DE COLETA</v>
      </c>
      <c r="I693" s="49"/>
      <c r="J693" s="2" t="s">
        <v>56</v>
      </c>
      <c r="K693" s="2"/>
      <c r="L693" s="2" t="s">
        <v>3</v>
      </c>
      <c r="M693" s="2"/>
      <c r="N693" s="2" t="s">
        <v>4</v>
      </c>
      <c r="O693" s="2" t="s">
        <v>278</v>
      </c>
      <c r="P693" s="2" t="s">
        <v>147</v>
      </c>
      <c r="Q693" s="2">
        <v>11083010</v>
      </c>
      <c r="R693" s="15">
        <f>VLOOKUP(Tabela1[[#This Row],[Material]],'R$_ Ferramentas'!A:B,2,0)</f>
        <v>1537.31</v>
      </c>
      <c r="S693" s="50" t="s">
        <v>50</v>
      </c>
      <c r="T693" s="50" t="s">
        <v>85</v>
      </c>
      <c r="U693" s="2" t="s">
        <v>204</v>
      </c>
      <c r="V693" s="2">
        <v>200848</v>
      </c>
      <c r="W693" s="49">
        <v>44071</v>
      </c>
      <c r="X693" s="40">
        <f>Tabela1[[#Headers],[01/09/2020]]-Tabela1[[#This Row],[Data NF Cliente]]</f>
        <v>4</v>
      </c>
      <c r="Y693" s="12" t="str">
        <f>_xlfn.IFS(X693&lt;=10,"1. 1 a 10 dias",X693&lt;=20,"2. 11 a 20 dias",X693&lt;=30,"3. 21 a 30 dias",X693&lt;=60,"4. 31 a 60 dias",X693&gt;60,"5.&gt; 60 dias")</f>
        <v>1. 1 a 10 dias</v>
      </c>
      <c r="Z693" s="2" t="s">
        <v>53</v>
      </c>
      <c r="AA693" s="2">
        <v>0</v>
      </c>
      <c r="AB693" s="49"/>
    </row>
    <row r="694" spans="1:28" x14ac:dyDescent="0.2">
      <c r="A694" s="42" t="s">
        <v>17</v>
      </c>
      <c r="B694" s="57" t="s">
        <v>82</v>
      </c>
      <c r="C694" s="42" t="s">
        <v>17</v>
      </c>
      <c r="D694" s="34">
        <v>466598</v>
      </c>
      <c r="E694" s="48">
        <v>508100518781</v>
      </c>
      <c r="F694" s="42" t="s">
        <v>8</v>
      </c>
      <c r="G694" s="42" t="s">
        <v>9</v>
      </c>
      <c r="H694" s="40" t="str">
        <f>IF(OR(' Base Geral '!J694="D - RETURN WITHOUT CONSUMPTION",' Base Geral '!J694="CB - CONSUMED BILLABLE")," SOLICITAÇÃO DE COLETA",IF(J694="X - NOT RECEIVED","CONFIRMAR NÃO RECEBIMENTO DO CSE",IF(OR(' Base Geral '!J694="SEM DESTINAÇÃO",' Base Geral '!J694="V - LEFT ON NOTIFICATION")," DESTINAÇÃO/SOLICITAÇÃO DE COLETA",0)))</f>
        <v xml:space="preserve"> DESTINAÇÃO/SOLICITAÇÃO DE COLETA</v>
      </c>
      <c r="I694" s="49"/>
      <c r="J694" s="2" t="s">
        <v>56</v>
      </c>
      <c r="K694" s="2" t="s">
        <v>50</v>
      </c>
      <c r="L694" s="2" t="s">
        <v>6</v>
      </c>
      <c r="M694" s="2"/>
      <c r="N694" s="2" t="s">
        <v>4</v>
      </c>
      <c r="O694" s="2" t="s">
        <v>305</v>
      </c>
      <c r="P694" s="2" t="s">
        <v>145</v>
      </c>
      <c r="Q694" s="2">
        <v>3815409</v>
      </c>
      <c r="R694" s="15">
        <f>VLOOKUP(Tabela1[[#This Row],[Material]],'R$_ Ferramentas'!A:B,2,0)</f>
        <v>600.53</v>
      </c>
      <c r="S694" s="50" t="s">
        <v>50</v>
      </c>
      <c r="T694" s="50" t="s">
        <v>50</v>
      </c>
      <c r="U694" s="2" t="s">
        <v>545</v>
      </c>
      <c r="V694" s="2">
        <v>94816</v>
      </c>
      <c r="W694" s="49">
        <v>44071</v>
      </c>
      <c r="X694" s="40">
        <f>Tabela1[[#Headers],[01/09/2020]]-Tabela1[[#This Row],[Data NF Cliente]]</f>
        <v>4</v>
      </c>
      <c r="Y694" s="12" t="str">
        <f>_xlfn.IFS(X694&lt;=10,"1. 1 a 10 dias",X694&lt;=20,"2. 11 a 20 dias",X694&lt;=30,"3. 21 a 30 dias",X694&lt;=60,"4. 31 a 60 dias",X694&gt;60,"5.&gt; 60 dias")</f>
        <v>1. 1 a 10 dias</v>
      </c>
      <c r="Z694" s="2" t="s">
        <v>5</v>
      </c>
      <c r="AA694" s="2">
        <v>0</v>
      </c>
      <c r="AB694" s="49"/>
    </row>
    <row r="695" spans="1:28" x14ac:dyDescent="0.2">
      <c r="A695" s="42" t="s">
        <v>0</v>
      </c>
      <c r="B695" s="57" t="s">
        <v>82</v>
      </c>
      <c r="C695" s="42" t="s">
        <v>0</v>
      </c>
      <c r="D695" s="34">
        <v>467236</v>
      </c>
      <c r="E695" s="48">
        <v>508100572684</v>
      </c>
      <c r="F695" s="42" t="s">
        <v>1</v>
      </c>
      <c r="G695" s="42" t="s">
        <v>2</v>
      </c>
      <c r="H695" s="40" t="str">
        <f>IF(OR(' Base Geral '!J695="D - RETURN WITHOUT CONSUMPTION",' Base Geral '!J695="CB - CONSUMED BILLABLE")," SOLICITAÇÃO DE COLETA",IF(J695="X - NOT RECEIVED","CONFIRMAR NÃO RECEBIMENTO DO CSE",IF(OR(' Base Geral '!J695="SEM DESTINAÇÃO",' Base Geral '!J695="V - LEFT ON NOTIFICATION")," DESTINAÇÃO/SOLICITAÇÃO DE COLETA",0)))</f>
        <v xml:space="preserve"> DESTINAÇÃO/SOLICITAÇÃO DE COLETA</v>
      </c>
      <c r="I695" s="49"/>
      <c r="J695" s="2" t="s">
        <v>56</v>
      </c>
      <c r="K695" s="2"/>
      <c r="L695" s="2" t="s">
        <v>6</v>
      </c>
      <c r="M695" s="2"/>
      <c r="N695" s="2" t="s">
        <v>4</v>
      </c>
      <c r="O695" s="2" t="s">
        <v>161</v>
      </c>
      <c r="P695" s="2" t="s">
        <v>269</v>
      </c>
      <c r="Q695" s="2">
        <v>10182940</v>
      </c>
      <c r="R695" s="15">
        <f>VLOOKUP(Tabela1[[#This Row],[Material]],'R$_ Ferramentas'!A:B,2,0)</f>
        <v>2300.52</v>
      </c>
      <c r="S695" s="50" t="s">
        <v>50</v>
      </c>
      <c r="T695" s="50" t="s">
        <v>50</v>
      </c>
      <c r="U695" s="2" t="s">
        <v>918</v>
      </c>
      <c r="V695" s="2">
        <v>200797</v>
      </c>
      <c r="W695" s="49">
        <v>44071</v>
      </c>
      <c r="X695" s="40">
        <f>Tabela1[[#Headers],[01/09/2020]]-Tabela1[[#This Row],[Data NF Cliente]]</f>
        <v>4</v>
      </c>
      <c r="Y695" s="12" t="str">
        <f>_xlfn.IFS(X695&lt;=10,"1. 1 a 10 dias",X695&lt;=20,"2. 11 a 20 dias",X695&lt;=30,"3. 21 a 30 dias",X695&lt;=60,"4. 31 a 60 dias",X695&gt;60,"5.&gt; 60 dias")</f>
        <v>1. 1 a 10 dias</v>
      </c>
      <c r="Z695" s="2" t="s">
        <v>53</v>
      </c>
      <c r="AA695" s="2">
        <v>0</v>
      </c>
      <c r="AB695" s="49"/>
    </row>
    <row r="696" spans="1:28" x14ac:dyDescent="0.2">
      <c r="A696" s="42" t="s">
        <v>0</v>
      </c>
      <c r="B696" s="57" t="s">
        <v>82</v>
      </c>
      <c r="C696" s="42" t="s">
        <v>0</v>
      </c>
      <c r="D696" s="34">
        <v>467237</v>
      </c>
      <c r="E696" s="48">
        <v>508100572684</v>
      </c>
      <c r="F696" s="42" t="s">
        <v>1</v>
      </c>
      <c r="G696" s="42" t="s">
        <v>2</v>
      </c>
      <c r="H696" s="40" t="str">
        <f>IF(OR(' Base Geral '!J696="D - RETURN WITHOUT CONSUMPTION",' Base Geral '!J696="CB - CONSUMED BILLABLE")," SOLICITAÇÃO DE COLETA",IF(J696="X - NOT RECEIVED","CONFIRMAR NÃO RECEBIMENTO DO CSE",IF(OR(' Base Geral '!J696="SEM DESTINAÇÃO",' Base Geral '!J696="V - LEFT ON NOTIFICATION")," DESTINAÇÃO/SOLICITAÇÃO DE COLETA",0)))</f>
        <v xml:space="preserve"> DESTINAÇÃO/SOLICITAÇÃO DE COLETA</v>
      </c>
      <c r="I696" s="49"/>
      <c r="J696" s="2" t="s">
        <v>56</v>
      </c>
      <c r="K696" s="2" t="s">
        <v>50</v>
      </c>
      <c r="L696" s="2" t="s">
        <v>6</v>
      </c>
      <c r="M696" s="2"/>
      <c r="N696" s="2" t="s">
        <v>4</v>
      </c>
      <c r="O696" s="2" t="s">
        <v>161</v>
      </c>
      <c r="P696" s="2" t="s">
        <v>269</v>
      </c>
      <c r="Q696" s="2">
        <v>10052218</v>
      </c>
      <c r="R696" s="15">
        <f>VLOOKUP(Tabela1[[#This Row],[Material]],'R$_ Ferramentas'!A:B,2,0)</f>
        <v>4807.33</v>
      </c>
      <c r="S696" s="50" t="s">
        <v>50</v>
      </c>
      <c r="T696" s="50" t="s">
        <v>50</v>
      </c>
      <c r="U696" s="2" t="s">
        <v>919</v>
      </c>
      <c r="V696" s="2">
        <v>200797</v>
      </c>
      <c r="W696" s="49">
        <v>44071</v>
      </c>
      <c r="X696" s="40">
        <f>Tabela1[[#Headers],[01/09/2020]]-Tabela1[[#This Row],[Data NF Cliente]]</f>
        <v>4</v>
      </c>
      <c r="Y696" s="12" t="str">
        <f>_xlfn.IFS(X696&lt;=10,"1. 1 a 10 dias",X696&lt;=20,"2. 11 a 20 dias",X696&lt;=30,"3. 21 a 30 dias",X696&lt;=60,"4. 31 a 60 dias",X696&gt;60,"5.&gt; 60 dias")</f>
        <v>1. 1 a 10 dias</v>
      </c>
      <c r="Z696" s="2" t="s">
        <v>53</v>
      </c>
      <c r="AA696" s="2">
        <v>0</v>
      </c>
      <c r="AB696" s="49"/>
    </row>
    <row r="697" spans="1:28" x14ac:dyDescent="0.2">
      <c r="A697" s="42" t="s">
        <v>0</v>
      </c>
      <c r="B697" s="57" t="s">
        <v>82</v>
      </c>
      <c r="C697" s="42" t="s">
        <v>0</v>
      </c>
      <c r="D697" s="34">
        <v>467398</v>
      </c>
      <c r="E697" s="48">
        <v>508100573039</v>
      </c>
      <c r="F697" s="42" t="s">
        <v>1</v>
      </c>
      <c r="G697" s="42" t="s">
        <v>2</v>
      </c>
      <c r="H697" s="40" t="str">
        <f>IF(OR(' Base Geral '!J697="D - RETURN WITHOUT CONSUMPTION",' Base Geral '!J697="CB - CONSUMED BILLABLE")," SOLICITAÇÃO DE COLETA",IF(J697="X - NOT RECEIVED","CONFIRMAR NÃO RECEBIMENTO DO CSE",IF(OR(' Base Geral '!J697="SEM DESTINAÇÃO",' Base Geral '!J697="V - LEFT ON NOTIFICATION")," DESTINAÇÃO/SOLICITAÇÃO DE COLETA",0)))</f>
        <v xml:space="preserve"> DESTINAÇÃO/SOLICITAÇÃO DE COLETA</v>
      </c>
      <c r="I697" s="49"/>
      <c r="J697" s="2" t="s">
        <v>56</v>
      </c>
      <c r="K697" s="2" t="s">
        <v>50</v>
      </c>
      <c r="L697" s="2" t="s">
        <v>6</v>
      </c>
      <c r="M697" s="2"/>
      <c r="N697" s="2" t="s">
        <v>4</v>
      </c>
      <c r="O697" s="2" t="s">
        <v>161</v>
      </c>
      <c r="P697" s="2" t="s">
        <v>269</v>
      </c>
      <c r="Q697" s="2">
        <v>8379021</v>
      </c>
      <c r="R697" s="15">
        <f>VLOOKUP(Tabela1[[#This Row],[Material]],'R$_ Ferramentas'!A:B,2,0)</f>
        <v>891.45</v>
      </c>
      <c r="S697" s="50" t="s">
        <v>50</v>
      </c>
      <c r="T697" s="50" t="s">
        <v>50</v>
      </c>
      <c r="U697" s="2" t="s">
        <v>930</v>
      </c>
      <c r="V697" s="2">
        <v>200796</v>
      </c>
      <c r="W697" s="49">
        <v>44071</v>
      </c>
      <c r="X697" s="40">
        <f>Tabela1[[#Headers],[01/09/2020]]-Tabela1[[#This Row],[Data NF Cliente]]</f>
        <v>4</v>
      </c>
      <c r="Y697" s="12" t="str">
        <f>_xlfn.IFS(X697&lt;=10,"1. 1 a 10 dias",X697&lt;=20,"2. 11 a 20 dias",X697&lt;=30,"3. 21 a 30 dias",X697&lt;=60,"4. 31 a 60 dias",X697&gt;60,"5.&gt; 60 dias")</f>
        <v>1. 1 a 10 dias</v>
      </c>
      <c r="Z697" s="2" t="s">
        <v>53</v>
      </c>
      <c r="AA697" s="2">
        <v>0</v>
      </c>
      <c r="AB697" s="49"/>
    </row>
    <row r="698" spans="1:28" x14ac:dyDescent="0.2">
      <c r="A698" s="58" t="s">
        <v>123</v>
      </c>
      <c r="B698" s="57" t="s">
        <v>81</v>
      </c>
      <c r="C698" s="42" t="s">
        <v>14</v>
      </c>
      <c r="D698" s="34">
        <v>467612</v>
      </c>
      <c r="E698" s="48">
        <v>508100573047</v>
      </c>
      <c r="F698" s="42" t="s">
        <v>1</v>
      </c>
      <c r="G698" s="42" t="s">
        <v>2</v>
      </c>
      <c r="H698" s="40" t="str">
        <f>IF(OR(' Base Geral '!J698="D - RETURN WITHOUT CONSUMPTION",' Base Geral '!J698="CB - CONSUMED BILLABLE")," SOLICITAÇÃO DE COLETA",IF(J698="X - NOT RECEIVED","CONFIRMAR NÃO RECEBIMENTO DO CSE",IF(OR(' Base Geral '!J698="SEM DESTINAÇÃO",' Base Geral '!J698="V - LEFT ON NOTIFICATION")," DESTINAÇÃO/SOLICITAÇÃO DE COLETA",0)))</f>
        <v xml:space="preserve"> DESTINAÇÃO/SOLICITAÇÃO DE COLETA</v>
      </c>
      <c r="I698" s="49"/>
      <c r="J698" s="2" t="s">
        <v>56</v>
      </c>
      <c r="K698" s="2"/>
      <c r="L698" s="2" t="s">
        <v>6</v>
      </c>
      <c r="M698" s="2"/>
      <c r="N698" s="2" t="s">
        <v>4</v>
      </c>
      <c r="O698" s="2" t="s">
        <v>694</v>
      </c>
      <c r="P698" s="2" t="s">
        <v>109</v>
      </c>
      <c r="Q698" s="2">
        <v>10457734</v>
      </c>
      <c r="R698" s="15">
        <f>VLOOKUP(Tabela1[[#This Row],[Material]],'R$_ Ferramentas'!A:B,2,0)</f>
        <v>328.96</v>
      </c>
      <c r="S698" s="50" t="s">
        <v>50</v>
      </c>
      <c r="T698" s="50" t="s">
        <v>50</v>
      </c>
      <c r="U698" s="2" t="s">
        <v>915</v>
      </c>
      <c r="V698" s="2">
        <v>200784</v>
      </c>
      <c r="W698" s="49">
        <v>44071</v>
      </c>
      <c r="X698" s="40">
        <f>Tabela1[[#Headers],[01/09/2020]]-Tabela1[[#This Row],[Data NF Cliente]]</f>
        <v>4</v>
      </c>
      <c r="Y698" s="12" t="str">
        <f>_xlfn.IFS(X698&lt;=10,"1. 1 a 10 dias",X698&lt;=20,"2. 11 a 20 dias",X698&lt;=30,"3. 21 a 30 dias",X698&lt;=60,"4. 31 a 60 dias",X698&gt;60,"5.&gt; 60 dias")</f>
        <v>1. 1 a 10 dias</v>
      </c>
      <c r="Z698" s="2" t="s">
        <v>53</v>
      </c>
      <c r="AA698" s="2">
        <v>0</v>
      </c>
      <c r="AB698" s="49"/>
    </row>
    <row r="699" spans="1:28" x14ac:dyDescent="0.2">
      <c r="A699" s="58" t="s">
        <v>123</v>
      </c>
      <c r="B699" s="57" t="s">
        <v>81</v>
      </c>
      <c r="C699" s="42" t="s">
        <v>14</v>
      </c>
      <c r="D699" s="34">
        <v>467613</v>
      </c>
      <c r="E699" s="48">
        <v>508100573047</v>
      </c>
      <c r="F699" s="42" t="s">
        <v>1</v>
      </c>
      <c r="G699" s="42" t="s">
        <v>2</v>
      </c>
      <c r="H699" s="40" t="str">
        <f>IF(OR(' Base Geral '!J699="D - RETURN WITHOUT CONSUMPTION",' Base Geral '!J699="CB - CONSUMED BILLABLE")," SOLICITAÇÃO DE COLETA",IF(J699="X - NOT RECEIVED","CONFIRMAR NÃO RECEBIMENTO DO CSE",IF(OR(' Base Geral '!J699="SEM DESTINAÇÃO",' Base Geral '!J699="V - LEFT ON NOTIFICATION")," DESTINAÇÃO/SOLICITAÇÃO DE COLETA",0)))</f>
        <v xml:space="preserve"> DESTINAÇÃO/SOLICITAÇÃO DE COLETA</v>
      </c>
      <c r="I699" s="49"/>
      <c r="J699" s="2" t="s">
        <v>56</v>
      </c>
      <c r="K699" s="2"/>
      <c r="L699" s="2" t="s">
        <v>6</v>
      </c>
      <c r="M699" s="2"/>
      <c r="N699" s="2" t="s">
        <v>4</v>
      </c>
      <c r="O699" s="2" t="s">
        <v>694</v>
      </c>
      <c r="P699" s="2" t="s">
        <v>109</v>
      </c>
      <c r="Q699" s="2">
        <v>10457734</v>
      </c>
      <c r="R699" s="15">
        <f>VLOOKUP(Tabela1[[#This Row],[Material]],'R$_ Ferramentas'!A:B,2,0)</f>
        <v>328.96</v>
      </c>
      <c r="S699" s="50" t="s">
        <v>50</v>
      </c>
      <c r="T699" s="50" t="s">
        <v>50</v>
      </c>
      <c r="U699" s="2" t="s">
        <v>915</v>
      </c>
      <c r="V699" s="2">
        <v>200784</v>
      </c>
      <c r="W699" s="49">
        <v>44071</v>
      </c>
      <c r="X699" s="40">
        <f>Tabela1[[#Headers],[01/09/2020]]-Tabela1[[#This Row],[Data NF Cliente]]</f>
        <v>4</v>
      </c>
      <c r="Y699" s="12" t="str">
        <f>_xlfn.IFS(X699&lt;=10,"1. 1 a 10 dias",X699&lt;=20,"2. 11 a 20 dias",X699&lt;=30,"3. 21 a 30 dias",X699&lt;=60,"4. 31 a 60 dias",X699&gt;60,"5.&gt; 60 dias")</f>
        <v>1. 1 a 10 dias</v>
      </c>
      <c r="Z699" s="2" t="s">
        <v>53</v>
      </c>
      <c r="AA699" s="2">
        <v>0</v>
      </c>
      <c r="AB699" s="49"/>
    </row>
    <row r="700" spans="1:28" x14ac:dyDescent="0.2">
      <c r="A700" s="58" t="s">
        <v>123</v>
      </c>
      <c r="B700" s="57" t="s">
        <v>81</v>
      </c>
      <c r="C700" s="42" t="s">
        <v>14</v>
      </c>
      <c r="D700" s="34">
        <v>467614</v>
      </c>
      <c r="E700" s="48">
        <v>508100573047</v>
      </c>
      <c r="F700" s="42" t="s">
        <v>1</v>
      </c>
      <c r="G700" s="42" t="s">
        <v>2</v>
      </c>
      <c r="H700" s="40" t="str">
        <f>IF(OR(' Base Geral '!J700="D - RETURN WITHOUT CONSUMPTION",' Base Geral '!J700="CB - CONSUMED BILLABLE")," SOLICITAÇÃO DE COLETA",IF(J700="X - NOT RECEIVED","CONFIRMAR NÃO RECEBIMENTO DO CSE",IF(OR(' Base Geral '!J700="SEM DESTINAÇÃO",' Base Geral '!J700="V - LEFT ON NOTIFICATION")," DESTINAÇÃO/SOLICITAÇÃO DE COLETA",0)))</f>
        <v xml:space="preserve"> DESTINAÇÃO/SOLICITAÇÃO DE COLETA</v>
      </c>
      <c r="I700" s="49"/>
      <c r="J700" s="2" t="s">
        <v>56</v>
      </c>
      <c r="K700" s="2" t="s">
        <v>50</v>
      </c>
      <c r="L700" s="2" t="s">
        <v>6</v>
      </c>
      <c r="M700" s="2"/>
      <c r="N700" s="2" t="s">
        <v>4</v>
      </c>
      <c r="O700" s="2" t="s">
        <v>694</v>
      </c>
      <c r="P700" s="2" t="s">
        <v>109</v>
      </c>
      <c r="Q700" s="2">
        <v>10453432</v>
      </c>
      <c r="R700" s="15">
        <f>VLOOKUP(Tabela1[[#This Row],[Material]],'R$_ Ferramentas'!A:B,2,0)</f>
        <v>191.97</v>
      </c>
      <c r="S700" s="50" t="s">
        <v>50</v>
      </c>
      <c r="T700" s="50" t="s">
        <v>50</v>
      </c>
      <c r="U700" s="2" t="s">
        <v>950</v>
      </c>
      <c r="V700" s="2">
        <v>200784</v>
      </c>
      <c r="W700" s="49">
        <v>44071</v>
      </c>
      <c r="X700" s="40">
        <f>Tabela1[[#Headers],[01/09/2020]]-Tabela1[[#This Row],[Data NF Cliente]]</f>
        <v>4</v>
      </c>
      <c r="Y700" s="12" t="str">
        <f>_xlfn.IFS(X700&lt;=10,"1. 1 a 10 dias",X700&lt;=20,"2. 11 a 20 dias",X700&lt;=30,"3. 21 a 30 dias",X700&lt;=60,"4. 31 a 60 dias",X700&gt;60,"5.&gt; 60 dias")</f>
        <v>1. 1 a 10 dias</v>
      </c>
      <c r="Z700" s="2" t="s">
        <v>53</v>
      </c>
      <c r="AA700" s="2">
        <v>0</v>
      </c>
      <c r="AB700" s="49"/>
    </row>
    <row r="701" spans="1:28" x14ac:dyDescent="0.2">
      <c r="A701" s="58" t="s">
        <v>60</v>
      </c>
      <c r="B701" s="57" t="s">
        <v>81</v>
      </c>
      <c r="C701" s="42" t="s">
        <v>7</v>
      </c>
      <c r="D701" s="34">
        <v>467869</v>
      </c>
      <c r="E701" s="48">
        <v>508100573610</v>
      </c>
      <c r="F701" s="42" t="s">
        <v>1</v>
      </c>
      <c r="G701" s="42" t="s">
        <v>2</v>
      </c>
      <c r="H701" s="40" t="str">
        <f>IF(OR(' Base Geral '!J701="D - RETURN WITHOUT CONSUMPTION",' Base Geral '!J701="CB - CONSUMED BILLABLE")," SOLICITAÇÃO DE COLETA",IF(J701="X - NOT RECEIVED","CONFIRMAR NÃO RECEBIMENTO DO CSE",IF(OR(' Base Geral '!J701="SEM DESTINAÇÃO",' Base Geral '!J701="V - LEFT ON NOTIFICATION")," DESTINAÇÃO/SOLICITAÇÃO DE COLETA",0)))</f>
        <v xml:space="preserve"> DESTINAÇÃO/SOLICITAÇÃO DE COLETA</v>
      </c>
      <c r="I701" s="49"/>
      <c r="J701" s="2" t="s">
        <v>56</v>
      </c>
      <c r="K701" s="2" t="s">
        <v>50</v>
      </c>
      <c r="L701" s="2" t="s">
        <v>6</v>
      </c>
      <c r="M701" s="2"/>
      <c r="N701" s="2"/>
      <c r="O701" s="2" t="s">
        <v>21</v>
      </c>
      <c r="P701" s="2" t="s">
        <v>671</v>
      </c>
      <c r="Q701" s="2">
        <v>11314771</v>
      </c>
      <c r="R701" s="15">
        <f>VLOOKUP(Tabela1[[#This Row],[Material]],'R$_ Ferramentas'!A:B,2,0)</f>
        <v>6927.05</v>
      </c>
      <c r="S701" s="50" t="s">
        <v>50</v>
      </c>
      <c r="T701" s="50" t="s">
        <v>50</v>
      </c>
      <c r="U701" s="2" t="s">
        <v>965</v>
      </c>
      <c r="V701" s="2">
        <v>200811</v>
      </c>
      <c r="W701" s="49">
        <v>44071</v>
      </c>
      <c r="X701" s="40">
        <f>Tabela1[[#Headers],[01/09/2020]]-Tabela1[[#This Row],[Data NF Cliente]]</f>
        <v>4</v>
      </c>
      <c r="Y701" s="12" t="str">
        <f>_xlfn.IFS(X701&lt;=10,"1. 1 a 10 dias",X701&lt;=20,"2. 11 a 20 dias",X701&lt;=30,"3. 21 a 30 dias",X701&lt;=60,"4. 31 a 60 dias",X701&gt;60,"5.&gt; 60 dias")</f>
        <v>1. 1 a 10 dias</v>
      </c>
      <c r="Z701" s="2" t="s">
        <v>53</v>
      </c>
      <c r="AA701" s="2">
        <v>0</v>
      </c>
      <c r="AB701" s="49"/>
    </row>
    <row r="702" spans="1:28" x14ac:dyDescent="0.2">
      <c r="A702" s="42" t="s">
        <v>7</v>
      </c>
      <c r="B702" s="57" t="s">
        <v>82</v>
      </c>
      <c r="C702" s="42" t="s">
        <v>7</v>
      </c>
      <c r="D702" s="34">
        <v>467918</v>
      </c>
      <c r="E702" s="48">
        <v>508100572935</v>
      </c>
      <c r="F702" s="42" t="s">
        <v>1</v>
      </c>
      <c r="G702" s="42" t="s">
        <v>2</v>
      </c>
      <c r="H702" s="40" t="str">
        <f>IF(OR(' Base Geral '!J702="D - RETURN WITHOUT CONSUMPTION",' Base Geral '!J702="CB - CONSUMED BILLABLE")," SOLICITAÇÃO DE COLETA",IF(J702="X - NOT RECEIVED","CONFIRMAR NÃO RECEBIMENTO DO CSE",IF(OR(' Base Geral '!J702="SEM DESTINAÇÃO",' Base Geral '!J702="V - LEFT ON NOTIFICATION")," DESTINAÇÃO/SOLICITAÇÃO DE COLETA",0)))</f>
        <v xml:space="preserve"> DESTINAÇÃO/SOLICITAÇÃO DE COLETA</v>
      </c>
      <c r="I702" s="49"/>
      <c r="J702" s="2" t="s">
        <v>56</v>
      </c>
      <c r="K702" s="2" t="s">
        <v>50</v>
      </c>
      <c r="L702" s="2" t="s">
        <v>6</v>
      </c>
      <c r="M702" s="2"/>
      <c r="N702" s="2" t="s">
        <v>4</v>
      </c>
      <c r="O702" s="2" t="s">
        <v>163</v>
      </c>
      <c r="P702" s="2" t="s">
        <v>220</v>
      </c>
      <c r="Q702" s="2">
        <v>10183279</v>
      </c>
      <c r="R702" s="15">
        <f>VLOOKUP(Tabela1[[#This Row],[Material]],'R$_ Ferramentas'!A:B,2,0)</f>
        <v>1834.83</v>
      </c>
      <c r="S702" s="50" t="s">
        <v>50</v>
      </c>
      <c r="T702" s="50" t="s">
        <v>50</v>
      </c>
      <c r="U702" s="2" t="s">
        <v>538</v>
      </c>
      <c r="V702" s="2">
        <v>200849</v>
      </c>
      <c r="W702" s="49">
        <v>44071</v>
      </c>
      <c r="X702" s="40">
        <f>Tabela1[[#Headers],[01/09/2020]]-Tabela1[[#This Row],[Data NF Cliente]]</f>
        <v>4</v>
      </c>
      <c r="Y702" s="12" t="str">
        <f>_xlfn.IFS(X702&lt;=10,"1. 1 a 10 dias",X702&lt;=20,"2. 11 a 20 dias",X702&lt;=30,"3. 21 a 30 dias",X702&lt;=60,"4. 31 a 60 dias",X702&gt;60,"5.&gt; 60 dias")</f>
        <v>1. 1 a 10 dias</v>
      </c>
      <c r="Z702" s="2" t="s">
        <v>53</v>
      </c>
      <c r="AA702" s="2">
        <v>0</v>
      </c>
      <c r="AB702" s="49"/>
    </row>
    <row r="703" spans="1:28" x14ac:dyDescent="0.2">
      <c r="A703" s="42" t="s">
        <v>7</v>
      </c>
      <c r="B703" s="57" t="s">
        <v>82</v>
      </c>
      <c r="C703" s="42" t="s">
        <v>7</v>
      </c>
      <c r="D703" s="34">
        <v>467919</v>
      </c>
      <c r="E703" s="48">
        <v>508100572935</v>
      </c>
      <c r="F703" s="42" t="s">
        <v>1</v>
      </c>
      <c r="G703" s="42" t="s">
        <v>2</v>
      </c>
      <c r="H703" s="40" t="str">
        <f>IF(OR(' Base Geral '!J703="D - RETURN WITHOUT CONSUMPTION",' Base Geral '!J703="CB - CONSUMED BILLABLE")," SOLICITAÇÃO DE COLETA",IF(J703="X - NOT RECEIVED","CONFIRMAR NÃO RECEBIMENTO DO CSE",IF(OR(' Base Geral '!J703="SEM DESTINAÇÃO",' Base Geral '!J703="V - LEFT ON NOTIFICATION")," DESTINAÇÃO/SOLICITAÇÃO DE COLETA",0)))</f>
        <v xml:space="preserve"> DESTINAÇÃO/SOLICITAÇÃO DE COLETA</v>
      </c>
      <c r="I703" s="49"/>
      <c r="J703" s="2" t="s">
        <v>56</v>
      </c>
      <c r="K703" s="2"/>
      <c r="L703" s="2" t="s">
        <v>6</v>
      </c>
      <c r="M703" s="2"/>
      <c r="N703" s="2" t="s">
        <v>4</v>
      </c>
      <c r="O703" s="2" t="s">
        <v>163</v>
      </c>
      <c r="P703" s="2" t="s">
        <v>220</v>
      </c>
      <c r="Q703" s="2">
        <v>10183280</v>
      </c>
      <c r="R703" s="15">
        <f>VLOOKUP(Tabela1[[#This Row],[Material]],'R$_ Ferramentas'!A:B,2,0)</f>
        <v>1735.63</v>
      </c>
      <c r="S703" s="50" t="s">
        <v>50</v>
      </c>
      <c r="T703" s="50" t="s">
        <v>50</v>
      </c>
      <c r="U703" s="2" t="s">
        <v>814</v>
      </c>
      <c r="V703" s="2">
        <v>200849</v>
      </c>
      <c r="W703" s="49">
        <v>44071</v>
      </c>
      <c r="X703" s="40">
        <f>Tabela1[[#Headers],[01/09/2020]]-Tabela1[[#This Row],[Data NF Cliente]]</f>
        <v>4</v>
      </c>
      <c r="Y703" s="12" t="str">
        <f>_xlfn.IFS(X703&lt;=10,"1. 1 a 10 dias",X703&lt;=20,"2. 11 a 20 dias",X703&lt;=30,"3. 21 a 30 dias",X703&lt;=60,"4. 31 a 60 dias",X703&gt;60,"5.&gt; 60 dias")</f>
        <v>1. 1 a 10 dias</v>
      </c>
      <c r="Z703" s="2" t="s">
        <v>53</v>
      </c>
      <c r="AA703" s="2">
        <v>0</v>
      </c>
      <c r="AB703" s="49"/>
    </row>
    <row r="704" spans="1:28" x14ac:dyDescent="0.2">
      <c r="A704" s="58" t="s">
        <v>123</v>
      </c>
      <c r="B704" s="57" t="s">
        <v>81</v>
      </c>
      <c r="C704" s="42" t="s">
        <v>14</v>
      </c>
      <c r="D704" s="34">
        <v>467921</v>
      </c>
      <c r="E704" s="48">
        <v>508100573762</v>
      </c>
      <c r="F704" s="42" t="s">
        <v>1</v>
      </c>
      <c r="G704" s="42" t="s">
        <v>2</v>
      </c>
      <c r="H704" s="40" t="str">
        <f>IF(OR(' Base Geral '!J704="D - RETURN WITHOUT CONSUMPTION",' Base Geral '!J704="CB - CONSUMED BILLABLE")," SOLICITAÇÃO DE COLETA",IF(J704="X - NOT RECEIVED","CONFIRMAR NÃO RECEBIMENTO DO CSE",IF(OR(' Base Geral '!J704="SEM DESTINAÇÃO",' Base Geral '!J704="V - LEFT ON NOTIFICATION")," DESTINAÇÃO/SOLICITAÇÃO DE COLETA",0)))</f>
        <v xml:space="preserve"> DESTINAÇÃO/SOLICITAÇÃO DE COLETA</v>
      </c>
      <c r="I704" s="49"/>
      <c r="J704" s="2" t="s">
        <v>56</v>
      </c>
      <c r="K704" s="2"/>
      <c r="L704" s="2" t="s">
        <v>6</v>
      </c>
      <c r="M704" s="2"/>
      <c r="N704" s="2" t="s">
        <v>4</v>
      </c>
      <c r="O704" s="2" t="s">
        <v>57</v>
      </c>
      <c r="P704" s="2" t="s">
        <v>109</v>
      </c>
      <c r="Q704" s="2">
        <v>10452017</v>
      </c>
      <c r="R704" s="15">
        <f>VLOOKUP(Tabela1[[#This Row],[Material]],'R$_ Ferramentas'!A:B,2,0)</f>
        <v>70.05</v>
      </c>
      <c r="S704" s="50" t="s">
        <v>50</v>
      </c>
      <c r="T704" s="50" t="s">
        <v>50</v>
      </c>
      <c r="U704" s="2" t="s">
        <v>971</v>
      </c>
      <c r="V704" s="2">
        <v>200785</v>
      </c>
      <c r="W704" s="49">
        <v>44071</v>
      </c>
      <c r="X704" s="40">
        <f>Tabela1[[#Headers],[01/09/2020]]-Tabela1[[#This Row],[Data NF Cliente]]</f>
        <v>4</v>
      </c>
      <c r="Y704" s="12" t="str">
        <f>_xlfn.IFS(X704&lt;=10,"1. 1 a 10 dias",X704&lt;=20,"2. 11 a 20 dias",X704&lt;=30,"3. 21 a 30 dias",X704&lt;=60,"4. 31 a 60 dias",X704&gt;60,"5.&gt; 60 dias")</f>
        <v>1. 1 a 10 dias</v>
      </c>
      <c r="Z704" s="2" t="s">
        <v>53</v>
      </c>
      <c r="AA704" s="2">
        <v>0</v>
      </c>
      <c r="AB704" s="49"/>
    </row>
    <row r="705" spans="1:28" x14ac:dyDescent="0.2">
      <c r="A705" s="58" t="s">
        <v>123</v>
      </c>
      <c r="B705" s="57" t="s">
        <v>81</v>
      </c>
      <c r="C705" s="42" t="s">
        <v>14</v>
      </c>
      <c r="D705" s="34">
        <v>467922</v>
      </c>
      <c r="E705" s="48">
        <v>508100573762</v>
      </c>
      <c r="F705" s="42" t="s">
        <v>1</v>
      </c>
      <c r="G705" s="42" t="s">
        <v>2</v>
      </c>
      <c r="H705" s="40" t="str">
        <f>IF(OR(' Base Geral '!J705="D - RETURN WITHOUT CONSUMPTION",' Base Geral '!J705="CB - CONSUMED BILLABLE")," SOLICITAÇÃO DE COLETA",IF(J705="X - NOT RECEIVED","CONFIRMAR NÃO RECEBIMENTO DO CSE",IF(OR(' Base Geral '!J705="SEM DESTINAÇÃO",' Base Geral '!J705="V - LEFT ON NOTIFICATION")," DESTINAÇÃO/SOLICITAÇÃO DE COLETA",0)))</f>
        <v xml:space="preserve"> DESTINAÇÃO/SOLICITAÇÃO DE COLETA</v>
      </c>
      <c r="I705" s="49"/>
      <c r="J705" s="2" t="s">
        <v>56</v>
      </c>
      <c r="K705" s="2" t="s">
        <v>50</v>
      </c>
      <c r="L705" s="2" t="s">
        <v>6</v>
      </c>
      <c r="M705" s="2"/>
      <c r="N705" s="2" t="s">
        <v>4</v>
      </c>
      <c r="O705" s="2" t="s">
        <v>57</v>
      </c>
      <c r="P705" s="2" t="s">
        <v>109</v>
      </c>
      <c r="Q705" s="2">
        <v>10450358</v>
      </c>
      <c r="R705" s="15">
        <f>VLOOKUP(Tabela1[[#This Row],[Material]],'R$_ Ferramentas'!A:B,2,0)</f>
        <v>25.69</v>
      </c>
      <c r="S705" s="50" t="s">
        <v>50</v>
      </c>
      <c r="T705" s="50" t="s">
        <v>50</v>
      </c>
      <c r="U705" s="2" t="s">
        <v>972</v>
      </c>
      <c r="V705" s="2">
        <v>200785</v>
      </c>
      <c r="W705" s="49">
        <v>44071</v>
      </c>
      <c r="X705" s="40">
        <f>Tabela1[[#Headers],[01/09/2020]]-Tabela1[[#This Row],[Data NF Cliente]]</f>
        <v>4</v>
      </c>
      <c r="Y705" s="12" t="str">
        <f>_xlfn.IFS(X705&lt;=10,"1. 1 a 10 dias",X705&lt;=20,"2. 11 a 20 dias",X705&lt;=30,"3. 21 a 30 dias",X705&lt;=60,"4. 31 a 60 dias",X705&gt;60,"5.&gt; 60 dias")</f>
        <v>1. 1 a 10 dias</v>
      </c>
      <c r="Z705" s="2" t="s">
        <v>53</v>
      </c>
      <c r="AA705" s="2">
        <v>0</v>
      </c>
      <c r="AB705" s="49"/>
    </row>
    <row r="706" spans="1:28" x14ac:dyDescent="0.2">
      <c r="A706" s="58" t="s">
        <v>123</v>
      </c>
      <c r="B706" s="57" t="s">
        <v>81</v>
      </c>
      <c r="C706" s="42" t="s">
        <v>14</v>
      </c>
      <c r="D706" s="34">
        <v>467923</v>
      </c>
      <c r="E706" s="48">
        <v>508100573762</v>
      </c>
      <c r="F706" s="42" t="s">
        <v>1</v>
      </c>
      <c r="G706" s="42" t="s">
        <v>2</v>
      </c>
      <c r="H706" s="40" t="str">
        <f>IF(OR(' Base Geral '!J706="D - RETURN WITHOUT CONSUMPTION",' Base Geral '!J706="CB - CONSUMED BILLABLE")," SOLICITAÇÃO DE COLETA",IF(J706="X - NOT RECEIVED","CONFIRMAR NÃO RECEBIMENTO DO CSE",IF(OR(' Base Geral '!J706="SEM DESTINAÇÃO",' Base Geral '!J706="V - LEFT ON NOTIFICATION")," DESTINAÇÃO/SOLICITAÇÃO DE COLETA",0)))</f>
        <v xml:space="preserve"> DESTINAÇÃO/SOLICITAÇÃO DE COLETA</v>
      </c>
      <c r="I706" s="49"/>
      <c r="J706" s="2" t="s">
        <v>56</v>
      </c>
      <c r="K706" s="2"/>
      <c r="L706" s="2" t="s">
        <v>6</v>
      </c>
      <c r="M706" s="2"/>
      <c r="N706" s="2" t="s">
        <v>4</v>
      </c>
      <c r="O706" s="2" t="s">
        <v>57</v>
      </c>
      <c r="P706" s="2" t="s">
        <v>109</v>
      </c>
      <c r="Q706" s="2">
        <v>10450358</v>
      </c>
      <c r="R706" s="15">
        <f>VLOOKUP(Tabela1[[#This Row],[Material]],'R$_ Ferramentas'!A:B,2,0)</f>
        <v>25.69</v>
      </c>
      <c r="S706" s="50" t="s">
        <v>50</v>
      </c>
      <c r="T706" s="50" t="s">
        <v>50</v>
      </c>
      <c r="U706" s="2" t="s">
        <v>972</v>
      </c>
      <c r="V706" s="2">
        <v>200785</v>
      </c>
      <c r="W706" s="49">
        <v>44071</v>
      </c>
      <c r="X706" s="40">
        <f>Tabela1[[#Headers],[01/09/2020]]-Tabela1[[#This Row],[Data NF Cliente]]</f>
        <v>4</v>
      </c>
      <c r="Y706" s="12" t="str">
        <f>_xlfn.IFS(X706&lt;=10,"1. 1 a 10 dias",X706&lt;=20,"2. 11 a 20 dias",X706&lt;=30,"3. 21 a 30 dias",X706&lt;=60,"4. 31 a 60 dias",X706&gt;60,"5.&gt; 60 dias")</f>
        <v>1. 1 a 10 dias</v>
      </c>
      <c r="Z706" s="2" t="s">
        <v>53</v>
      </c>
      <c r="AA706" s="2">
        <v>0</v>
      </c>
      <c r="AB706" s="49"/>
    </row>
    <row r="707" spans="1:28" x14ac:dyDescent="0.2">
      <c r="A707" s="58" t="s">
        <v>123</v>
      </c>
      <c r="B707" s="57" t="s">
        <v>81</v>
      </c>
      <c r="C707" s="42" t="s">
        <v>14</v>
      </c>
      <c r="D707" s="34">
        <v>467924</v>
      </c>
      <c r="E707" s="48">
        <v>508100573762</v>
      </c>
      <c r="F707" s="42" t="s">
        <v>1</v>
      </c>
      <c r="G707" s="42" t="s">
        <v>2</v>
      </c>
      <c r="H707" s="40" t="str">
        <f>IF(OR(' Base Geral '!J707="D - RETURN WITHOUT CONSUMPTION",' Base Geral '!J707="CB - CONSUMED BILLABLE")," SOLICITAÇÃO DE COLETA",IF(J707="X - NOT RECEIVED","CONFIRMAR NÃO RECEBIMENTO DO CSE",IF(OR(' Base Geral '!J707="SEM DESTINAÇÃO",' Base Geral '!J707="V - LEFT ON NOTIFICATION")," DESTINAÇÃO/SOLICITAÇÃO DE COLETA",0)))</f>
        <v xml:space="preserve"> DESTINAÇÃO/SOLICITAÇÃO DE COLETA</v>
      </c>
      <c r="I707" s="49"/>
      <c r="J707" s="2" t="s">
        <v>56</v>
      </c>
      <c r="K707" s="2"/>
      <c r="L707" s="2" t="s">
        <v>6</v>
      </c>
      <c r="M707" s="2"/>
      <c r="N707" s="2" t="s">
        <v>4</v>
      </c>
      <c r="O707" s="2" t="s">
        <v>57</v>
      </c>
      <c r="P707" s="2" t="s">
        <v>109</v>
      </c>
      <c r="Q707" s="2">
        <v>10453432</v>
      </c>
      <c r="R707" s="15">
        <f>VLOOKUP(Tabela1[[#This Row],[Material]],'R$_ Ferramentas'!A:B,2,0)</f>
        <v>191.97</v>
      </c>
      <c r="S707" s="50" t="s">
        <v>50</v>
      </c>
      <c r="T707" s="50" t="s">
        <v>50</v>
      </c>
      <c r="U707" s="2" t="s">
        <v>950</v>
      </c>
      <c r="V707" s="2">
        <v>200785</v>
      </c>
      <c r="W707" s="49">
        <v>44071</v>
      </c>
      <c r="X707" s="40">
        <f>Tabela1[[#Headers],[01/09/2020]]-Tabela1[[#This Row],[Data NF Cliente]]</f>
        <v>4</v>
      </c>
      <c r="Y707" s="12" t="str">
        <f>_xlfn.IFS(X707&lt;=10,"1. 1 a 10 dias",X707&lt;=20,"2. 11 a 20 dias",X707&lt;=30,"3. 21 a 30 dias",X707&lt;=60,"4. 31 a 60 dias",X707&gt;60,"5.&gt; 60 dias")</f>
        <v>1. 1 a 10 dias</v>
      </c>
      <c r="Z707" s="2" t="s">
        <v>53</v>
      </c>
      <c r="AA707" s="2">
        <v>0</v>
      </c>
      <c r="AB707" s="49"/>
    </row>
    <row r="708" spans="1:28" x14ac:dyDescent="0.2">
      <c r="A708" s="58" t="s">
        <v>123</v>
      </c>
      <c r="B708" s="57" t="s">
        <v>81</v>
      </c>
      <c r="C708" s="42" t="s">
        <v>14</v>
      </c>
      <c r="D708" s="34">
        <v>467925</v>
      </c>
      <c r="E708" s="48">
        <v>508100573762</v>
      </c>
      <c r="F708" s="42" t="s">
        <v>1</v>
      </c>
      <c r="G708" s="42" t="s">
        <v>2</v>
      </c>
      <c r="H708" s="40" t="str">
        <f>IF(OR(' Base Geral '!J708="D - RETURN WITHOUT CONSUMPTION",' Base Geral '!J708="CB - CONSUMED BILLABLE")," SOLICITAÇÃO DE COLETA",IF(J708="X - NOT RECEIVED","CONFIRMAR NÃO RECEBIMENTO DO CSE",IF(OR(' Base Geral '!J708="SEM DESTINAÇÃO",' Base Geral '!J708="V - LEFT ON NOTIFICATION")," DESTINAÇÃO/SOLICITAÇÃO DE COLETA",0)))</f>
        <v xml:space="preserve"> DESTINAÇÃO/SOLICITAÇÃO DE COLETA</v>
      </c>
      <c r="I708" s="49"/>
      <c r="J708" s="2" t="s">
        <v>56</v>
      </c>
      <c r="K708" s="2"/>
      <c r="L708" s="2" t="s">
        <v>6</v>
      </c>
      <c r="M708" s="2"/>
      <c r="N708" s="2" t="s">
        <v>4</v>
      </c>
      <c r="O708" s="2" t="s">
        <v>57</v>
      </c>
      <c r="P708" s="2" t="s">
        <v>109</v>
      </c>
      <c r="Q708" s="2">
        <v>10456231</v>
      </c>
      <c r="R708" s="15">
        <f>VLOOKUP(Tabela1[[#This Row],[Material]],'R$_ Ferramentas'!A:B,2,0)</f>
        <v>31.86</v>
      </c>
      <c r="S708" s="50" t="s">
        <v>50</v>
      </c>
      <c r="T708" s="50" t="s">
        <v>50</v>
      </c>
      <c r="U708" s="2" t="s">
        <v>973</v>
      </c>
      <c r="V708" s="2">
        <v>200785</v>
      </c>
      <c r="W708" s="49">
        <v>44071</v>
      </c>
      <c r="X708" s="40">
        <f>Tabela1[[#Headers],[01/09/2020]]-Tabela1[[#This Row],[Data NF Cliente]]</f>
        <v>4</v>
      </c>
      <c r="Y708" s="12" t="str">
        <f>_xlfn.IFS(X708&lt;=10,"1. 1 a 10 dias",X708&lt;=20,"2. 11 a 20 dias",X708&lt;=30,"3. 21 a 30 dias",X708&lt;=60,"4. 31 a 60 dias",X708&gt;60,"5.&gt; 60 dias")</f>
        <v>1. 1 a 10 dias</v>
      </c>
      <c r="Z708" s="2" t="s">
        <v>53</v>
      </c>
      <c r="AA708" s="2">
        <v>0</v>
      </c>
      <c r="AB708" s="49"/>
    </row>
    <row r="709" spans="1:28" x14ac:dyDescent="0.2">
      <c r="A709" s="58" t="s">
        <v>123</v>
      </c>
      <c r="B709" s="57" t="s">
        <v>81</v>
      </c>
      <c r="C709" s="42" t="s">
        <v>14</v>
      </c>
      <c r="D709" s="34">
        <v>467926</v>
      </c>
      <c r="E709" s="48">
        <v>508100573762</v>
      </c>
      <c r="F709" s="42" t="s">
        <v>1</v>
      </c>
      <c r="G709" s="42" t="s">
        <v>2</v>
      </c>
      <c r="H709" s="40" t="str">
        <f>IF(OR(' Base Geral '!J709="D - RETURN WITHOUT CONSUMPTION",' Base Geral '!J709="CB - CONSUMED BILLABLE")," SOLICITAÇÃO DE COLETA",IF(J709="X - NOT RECEIVED","CONFIRMAR NÃO RECEBIMENTO DO CSE",IF(OR(' Base Geral '!J709="SEM DESTINAÇÃO",' Base Geral '!J709="V - LEFT ON NOTIFICATION")," DESTINAÇÃO/SOLICITAÇÃO DE COLETA",0)))</f>
        <v xml:space="preserve"> DESTINAÇÃO/SOLICITAÇÃO DE COLETA</v>
      </c>
      <c r="I709" s="49"/>
      <c r="J709" s="2" t="s">
        <v>56</v>
      </c>
      <c r="K709" s="2"/>
      <c r="L709" s="2" t="s">
        <v>6</v>
      </c>
      <c r="M709" s="2"/>
      <c r="N709" s="2" t="s">
        <v>4</v>
      </c>
      <c r="O709" s="2" t="s">
        <v>57</v>
      </c>
      <c r="P709" s="2" t="s">
        <v>109</v>
      </c>
      <c r="Q709" s="2">
        <v>10456231</v>
      </c>
      <c r="R709" s="15">
        <f>VLOOKUP(Tabela1[[#This Row],[Material]],'R$_ Ferramentas'!A:B,2,0)</f>
        <v>31.86</v>
      </c>
      <c r="S709" s="50" t="s">
        <v>50</v>
      </c>
      <c r="T709" s="50" t="s">
        <v>50</v>
      </c>
      <c r="U709" s="2" t="s">
        <v>973</v>
      </c>
      <c r="V709" s="2">
        <v>200785</v>
      </c>
      <c r="W709" s="49">
        <v>44071</v>
      </c>
      <c r="X709" s="40">
        <f>Tabela1[[#Headers],[01/09/2020]]-Tabela1[[#This Row],[Data NF Cliente]]</f>
        <v>4</v>
      </c>
      <c r="Y709" s="12" t="str">
        <f>_xlfn.IFS(X709&lt;=10,"1. 1 a 10 dias",X709&lt;=20,"2. 11 a 20 dias",X709&lt;=30,"3. 21 a 30 dias",X709&lt;=60,"4. 31 a 60 dias",X709&gt;60,"5.&gt; 60 dias")</f>
        <v>1. 1 a 10 dias</v>
      </c>
      <c r="Z709" s="2" t="s">
        <v>53</v>
      </c>
      <c r="AA709" s="2">
        <v>0</v>
      </c>
      <c r="AB709" s="49"/>
    </row>
    <row r="710" spans="1:28" x14ac:dyDescent="0.2">
      <c r="A710" s="42" t="s">
        <v>7</v>
      </c>
      <c r="B710" s="57" t="s">
        <v>82</v>
      </c>
      <c r="C710" s="42" t="s">
        <v>7</v>
      </c>
      <c r="D710" s="34">
        <v>467947</v>
      </c>
      <c r="E710" s="48">
        <v>508100573342</v>
      </c>
      <c r="F710" s="42" t="s">
        <v>1</v>
      </c>
      <c r="G710" s="42" t="s">
        <v>2</v>
      </c>
      <c r="H710" s="40" t="str">
        <f>IF(OR(' Base Geral '!J710="D - RETURN WITHOUT CONSUMPTION",' Base Geral '!J710="CB - CONSUMED BILLABLE")," SOLICITAÇÃO DE COLETA",IF(J710="X - NOT RECEIVED","CONFIRMAR NÃO RECEBIMENTO DO CSE",IF(OR(' Base Geral '!J710="SEM DESTINAÇÃO",' Base Geral '!J710="V - LEFT ON NOTIFICATION")," DESTINAÇÃO/SOLICITAÇÃO DE COLETA",0)))</f>
        <v xml:space="preserve"> DESTINAÇÃO/SOLICITAÇÃO DE COLETA</v>
      </c>
      <c r="I710" s="49"/>
      <c r="J710" s="2" t="s">
        <v>56</v>
      </c>
      <c r="K710" s="2"/>
      <c r="L710" s="2" t="s">
        <v>6</v>
      </c>
      <c r="M710" s="2"/>
      <c r="N710" s="2" t="s">
        <v>4</v>
      </c>
      <c r="O710" s="2" t="s">
        <v>710</v>
      </c>
      <c r="P710" s="2" t="s">
        <v>216</v>
      </c>
      <c r="Q710" s="2">
        <v>10643298</v>
      </c>
      <c r="R710" s="15">
        <f>VLOOKUP(Tabela1[[#This Row],[Material]],'R$_ Ferramentas'!A:B,2,0)</f>
        <v>1371.46</v>
      </c>
      <c r="S710" s="50" t="s">
        <v>50</v>
      </c>
      <c r="T710" s="50" t="s">
        <v>50</v>
      </c>
      <c r="U710" s="2" t="s">
        <v>974</v>
      </c>
      <c r="V710" s="2">
        <v>200832</v>
      </c>
      <c r="W710" s="49">
        <v>44071</v>
      </c>
      <c r="X710" s="40">
        <f>Tabela1[[#Headers],[01/09/2020]]-Tabela1[[#This Row],[Data NF Cliente]]</f>
        <v>4</v>
      </c>
      <c r="Y710" s="12" t="str">
        <f>_xlfn.IFS(X710&lt;=10,"1. 1 a 10 dias",X710&lt;=20,"2. 11 a 20 dias",X710&lt;=30,"3. 21 a 30 dias",X710&lt;=60,"4. 31 a 60 dias",X710&gt;60,"5.&gt; 60 dias")</f>
        <v>1. 1 a 10 dias</v>
      </c>
      <c r="Z710" s="2" t="s">
        <v>53</v>
      </c>
      <c r="AA710" s="2">
        <v>0</v>
      </c>
      <c r="AB710" s="49"/>
    </row>
    <row r="711" spans="1:28" x14ac:dyDescent="0.2">
      <c r="A711" s="42" t="s">
        <v>7</v>
      </c>
      <c r="B711" s="57" t="s">
        <v>82</v>
      </c>
      <c r="C711" s="42" t="s">
        <v>7</v>
      </c>
      <c r="D711" s="34">
        <v>467948</v>
      </c>
      <c r="E711" s="48">
        <v>508100573342</v>
      </c>
      <c r="F711" s="42" t="s">
        <v>1</v>
      </c>
      <c r="G711" s="42" t="s">
        <v>2</v>
      </c>
      <c r="H711" s="40" t="str">
        <f>IF(OR(' Base Geral '!J711="D - RETURN WITHOUT CONSUMPTION",' Base Geral '!J711="CB - CONSUMED BILLABLE")," SOLICITAÇÃO DE COLETA",IF(J711="X - NOT RECEIVED","CONFIRMAR NÃO RECEBIMENTO DO CSE",IF(OR(' Base Geral '!J711="SEM DESTINAÇÃO",' Base Geral '!J711="V - LEFT ON NOTIFICATION")," DESTINAÇÃO/SOLICITAÇÃO DE COLETA",0)))</f>
        <v xml:space="preserve"> DESTINAÇÃO/SOLICITAÇÃO DE COLETA</v>
      </c>
      <c r="I711" s="49"/>
      <c r="J711" s="2" t="s">
        <v>56</v>
      </c>
      <c r="K711" s="2"/>
      <c r="L711" s="2" t="s">
        <v>6</v>
      </c>
      <c r="M711" s="2"/>
      <c r="N711" s="2" t="s">
        <v>4</v>
      </c>
      <c r="O711" s="2" t="s">
        <v>710</v>
      </c>
      <c r="P711" s="2" t="s">
        <v>216</v>
      </c>
      <c r="Q711" s="2">
        <v>11105496</v>
      </c>
      <c r="R711" s="15">
        <f>VLOOKUP(Tabela1[[#This Row],[Material]],'R$_ Ferramentas'!A:B,2,0)</f>
        <v>232.55</v>
      </c>
      <c r="S711" s="50" t="s">
        <v>50</v>
      </c>
      <c r="T711" s="50" t="s">
        <v>50</v>
      </c>
      <c r="U711" s="2">
        <v>11105496</v>
      </c>
      <c r="V711" s="2">
        <v>200832</v>
      </c>
      <c r="W711" s="49">
        <v>44071</v>
      </c>
      <c r="X711" s="40">
        <f>Tabela1[[#Headers],[01/09/2020]]-Tabela1[[#This Row],[Data NF Cliente]]</f>
        <v>4</v>
      </c>
      <c r="Y711" s="12" t="str">
        <f>_xlfn.IFS(X711&lt;=10,"1. 1 a 10 dias",X711&lt;=20,"2. 11 a 20 dias",X711&lt;=30,"3. 21 a 30 dias",X711&lt;=60,"4. 31 a 60 dias",X711&gt;60,"5.&gt; 60 dias")</f>
        <v>1. 1 a 10 dias</v>
      </c>
      <c r="Z711" s="2" t="s">
        <v>53</v>
      </c>
      <c r="AA711" s="2">
        <v>0</v>
      </c>
      <c r="AB711" s="49"/>
    </row>
    <row r="712" spans="1:28" x14ac:dyDescent="0.2">
      <c r="A712" s="42" t="s">
        <v>7</v>
      </c>
      <c r="B712" s="57" t="s">
        <v>82</v>
      </c>
      <c r="C712" s="42" t="s">
        <v>7</v>
      </c>
      <c r="D712" s="34">
        <v>467949</v>
      </c>
      <c r="E712" s="48">
        <v>508100573342</v>
      </c>
      <c r="F712" s="42" t="s">
        <v>1</v>
      </c>
      <c r="G712" s="42" t="s">
        <v>2</v>
      </c>
      <c r="H712" s="40" t="str">
        <f>IF(OR(' Base Geral '!J712="D - RETURN WITHOUT CONSUMPTION",' Base Geral '!J712="CB - CONSUMED BILLABLE")," SOLICITAÇÃO DE COLETA",IF(J712="X - NOT RECEIVED","CONFIRMAR NÃO RECEBIMENTO DO CSE",IF(OR(' Base Geral '!J712="SEM DESTINAÇÃO",' Base Geral '!J712="V - LEFT ON NOTIFICATION")," DESTINAÇÃO/SOLICITAÇÃO DE COLETA",0)))</f>
        <v xml:space="preserve"> DESTINAÇÃO/SOLICITAÇÃO DE COLETA</v>
      </c>
      <c r="I712" s="49"/>
      <c r="J712" s="2" t="s">
        <v>56</v>
      </c>
      <c r="K712" s="2"/>
      <c r="L712" s="2" t="s">
        <v>6</v>
      </c>
      <c r="M712" s="2"/>
      <c r="N712" s="2" t="s">
        <v>4</v>
      </c>
      <c r="O712" s="2" t="s">
        <v>710</v>
      </c>
      <c r="P712" s="2" t="s">
        <v>216</v>
      </c>
      <c r="Q712" s="2">
        <v>11105496</v>
      </c>
      <c r="R712" s="15">
        <f>VLOOKUP(Tabela1[[#This Row],[Material]],'R$_ Ferramentas'!A:B,2,0)</f>
        <v>232.55</v>
      </c>
      <c r="S712" s="50" t="s">
        <v>50</v>
      </c>
      <c r="T712" s="50" t="s">
        <v>50</v>
      </c>
      <c r="U712" s="2">
        <v>11105496</v>
      </c>
      <c r="V712" s="2">
        <v>200832</v>
      </c>
      <c r="W712" s="49">
        <v>44071</v>
      </c>
      <c r="X712" s="40">
        <f>Tabela1[[#Headers],[01/09/2020]]-Tabela1[[#This Row],[Data NF Cliente]]</f>
        <v>4</v>
      </c>
      <c r="Y712" s="12" t="str">
        <f>_xlfn.IFS(X712&lt;=10,"1. 1 a 10 dias",X712&lt;=20,"2. 11 a 20 dias",X712&lt;=30,"3. 21 a 30 dias",X712&lt;=60,"4. 31 a 60 dias",X712&gt;60,"5.&gt; 60 dias")</f>
        <v>1. 1 a 10 dias</v>
      </c>
      <c r="Z712" s="2" t="s">
        <v>53</v>
      </c>
      <c r="AA712" s="2">
        <v>0</v>
      </c>
      <c r="AB712" s="49"/>
    </row>
    <row r="713" spans="1:28" x14ac:dyDescent="0.2">
      <c r="A713" s="42" t="s">
        <v>7</v>
      </c>
      <c r="B713" s="57" t="s">
        <v>82</v>
      </c>
      <c r="C713" s="42" t="s">
        <v>7</v>
      </c>
      <c r="D713" s="34">
        <v>467950</v>
      </c>
      <c r="E713" s="48">
        <v>508100573342</v>
      </c>
      <c r="F713" s="42" t="s">
        <v>1</v>
      </c>
      <c r="G713" s="42" t="s">
        <v>2</v>
      </c>
      <c r="H713" s="40" t="str">
        <f>IF(OR(' Base Geral '!J713="D - RETURN WITHOUT CONSUMPTION",' Base Geral '!J713="CB - CONSUMED BILLABLE")," SOLICITAÇÃO DE COLETA",IF(J713="X - NOT RECEIVED","CONFIRMAR NÃO RECEBIMENTO DO CSE",IF(OR(' Base Geral '!J713="SEM DESTINAÇÃO",' Base Geral '!J713="V - LEFT ON NOTIFICATION")," DESTINAÇÃO/SOLICITAÇÃO DE COLETA",0)))</f>
        <v xml:space="preserve"> DESTINAÇÃO/SOLICITAÇÃO DE COLETA</v>
      </c>
      <c r="I713" s="49"/>
      <c r="J713" s="2" t="s">
        <v>56</v>
      </c>
      <c r="K713" s="2"/>
      <c r="L713" s="2" t="s">
        <v>6</v>
      </c>
      <c r="M713" s="2"/>
      <c r="N713" s="2" t="s">
        <v>4</v>
      </c>
      <c r="O713" s="2" t="s">
        <v>710</v>
      </c>
      <c r="P713" s="2" t="s">
        <v>216</v>
      </c>
      <c r="Q713" s="2">
        <v>11106811</v>
      </c>
      <c r="R713" s="15">
        <f>VLOOKUP(Tabela1[[#This Row],[Material]],'R$_ Ferramentas'!A:B,2,0)</f>
        <v>1292.96</v>
      </c>
      <c r="S713" s="50" t="s">
        <v>50</v>
      </c>
      <c r="T713" s="50" t="s">
        <v>50</v>
      </c>
      <c r="U713" s="2" t="s">
        <v>975</v>
      </c>
      <c r="V713" s="2">
        <v>200832</v>
      </c>
      <c r="W713" s="49">
        <v>44071</v>
      </c>
      <c r="X713" s="40">
        <f>Tabela1[[#Headers],[01/09/2020]]-Tabela1[[#This Row],[Data NF Cliente]]</f>
        <v>4</v>
      </c>
      <c r="Y713" s="12" t="str">
        <f>_xlfn.IFS(X713&lt;=10,"1. 1 a 10 dias",X713&lt;=20,"2. 11 a 20 dias",X713&lt;=30,"3. 21 a 30 dias",X713&lt;=60,"4. 31 a 60 dias",X713&gt;60,"5.&gt; 60 dias")</f>
        <v>1. 1 a 10 dias</v>
      </c>
      <c r="Z713" s="2" t="s">
        <v>53</v>
      </c>
      <c r="AA713" s="2">
        <v>0</v>
      </c>
      <c r="AB713" s="49"/>
    </row>
    <row r="714" spans="1:28" x14ac:dyDescent="0.2">
      <c r="A714" s="42" t="s">
        <v>7</v>
      </c>
      <c r="B714" s="57" t="s">
        <v>82</v>
      </c>
      <c r="C714" s="42" t="s">
        <v>7</v>
      </c>
      <c r="D714" s="34">
        <v>467951</v>
      </c>
      <c r="E714" s="48">
        <v>508100573342</v>
      </c>
      <c r="F714" s="42" t="s">
        <v>1</v>
      </c>
      <c r="G714" s="42" t="s">
        <v>2</v>
      </c>
      <c r="H714" s="40" t="str">
        <f>IF(OR(' Base Geral '!J714="D - RETURN WITHOUT CONSUMPTION",' Base Geral '!J714="CB - CONSUMED BILLABLE")," SOLICITAÇÃO DE COLETA",IF(J714="X - NOT RECEIVED","CONFIRMAR NÃO RECEBIMENTO DO CSE",IF(OR(' Base Geral '!J714="SEM DESTINAÇÃO",' Base Geral '!J714="V - LEFT ON NOTIFICATION")," DESTINAÇÃO/SOLICITAÇÃO DE COLETA",0)))</f>
        <v xml:space="preserve"> DESTINAÇÃO/SOLICITAÇÃO DE COLETA</v>
      </c>
      <c r="I714" s="49"/>
      <c r="J714" s="2" t="s">
        <v>56</v>
      </c>
      <c r="K714" s="2" t="s">
        <v>50</v>
      </c>
      <c r="L714" s="2" t="s">
        <v>6</v>
      </c>
      <c r="M714" s="2"/>
      <c r="N714" s="2" t="s">
        <v>4</v>
      </c>
      <c r="O714" s="2" t="s">
        <v>710</v>
      </c>
      <c r="P714" s="2" t="s">
        <v>216</v>
      </c>
      <c r="Q714" s="2">
        <v>7835635</v>
      </c>
      <c r="R714" s="15">
        <f>VLOOKUP(Tabela1[[#This Row],[Material]],'R$_ Ferramentas'!A:B,2,0)</f>
        <v>7.96</v>
      </c>
      <c r="S714" s="50" t="s">
        <v>50</v>
      </c>
      <c r="T714" s="50" t="s">
        <v>50</v>
      </c>
      <c r="U714" s="2" t="s">
        <v>976</v>
      </c>
      <c r="V714" s="2">
        <v>200832</v>
      </c>
      <c r="W714" s="49">
        <v>44071</v>
      </c>
      <c r="X714" s="40">
        <f>Tabela1[[#Headers],[01/09/2020]]-Tabela1[[#This Row],[Data NF Cliente]]</f>
        <v>4</v>
      </c>
      <c r="Y714" s="12" t="str">
        <f>_xlfn.IFS(X714&lt;=10,"1. 1 a 10 dias",X714&lt;=20,"2. 11 a 20 dias",X714&lt;=30,"3. 21 a 30 dias",X714&lt;=60,"4. 31 a 60 dias",X714&gt;60,"5.&gt; 60 dias")</f>
        <v>1. 1 a 10 dias</v>
      </c>
      <c r="Z714" s="2" t="s">
        <v>53</v>
      </c>
      <c r="AA714" s="2">
        <v>0</v>
      </c>
      <c r="AB714" s="49"/>
    </row>
    <row r="715" spans="1:28" x14ac:dyDescent="0.2">
      <c r="A715" s="42" t="s">
        <v>7</v>
      </c>
      <c r="B715" s="57" t="s">
        <v>82</v>
      </c>
      <c r="C715" s="42" t="s">
        <v>7</v>
      </c>
      <c r="D715" s="34">
        <v>467952</v>
      </c>
      <c r="E715" s="48">
        <v>508100573342</v>
      </c>
      <c r="F715" s="42" t="s">
        <v>1</v>
      </c>
      <c r="G715" s="42" t="s">
        <v>2</v>
      </c>
      <c r="H715" s="40" t="str">
        <f>IF(OR(' Base Geral '!J715="D - RETURN WITHOUT CONSUMPTION",' Base Geral '!J715="CB - CONSUMED BILLABLE")," SOLICITAÇÃO DE COLETA",IF(J715="X - NOT RECEIVED","CONFIRMAR NÃO RECEBIMENTO DO CSE",IF(OR(' Base Geral '!J715="SEM DESTINAÇÃO",' Base Geral '!J715="V - LEFT ON NOTIFICATION")," DESTINAÇÃO/SOLICITAÇÃO DE COLETA",0)))</f>
        <v xml:space="preserve"> DESTINAÇÃO/SOLICITAÇÃO DE COLETA</v>
      </c>
      <c r="I715" s="49"/>
      <c r="J715" s="2" t="s">
        <v>56</v>
      </c>
      <c r="K715" s="2"/>
      <c r="L715" s="2" t="s">
        <v>6</v>
      </c>
      <c r="M715" s="2"/>
      <c r="N715" s="2" t="s">
        <v>4</v>
      </c>
      <c r="O715" s="2" t="s">
        <v>710</v>
      </c>
      <c r="P715" s="2" t="s">
        <v>216</v>
      </c>
      <c r="Q715" s="2">
        <v>7835635</v>
      </c>
      <c r="R715" s="15">
        <f>VLOOKUP(Tabela1[[#This Row],[Material]],'R$_ Ferramentas'!A:B,2,0)</f>
        <v>7.96</v>
      </c>
      <c r="S715" s="50" t="s">
        <v>50</v>
      </c>
      <c r="T715" s="50" t="s">
        <v>50</v>
      </c>
      <c r="U715" s="2" t="s">
        <v>976</v>
      </c>
      <c r="V715" s="2">
        <v>200832</v>
      </c>
      <c r="W715" s="49">
        <v>44071</v>
      </c>
      <c r="X715" s="40">
        <f>Tabela1[[#Headers],[01/09/2020]]-Tabela1[[#This Row],[Data NF Cliente]]</f>
        <v>4</v>
      </c>
      <c r="Y715" s="12" t="str">
        <f>_xlfn.IFS(X715&lt;=10,"1. 1 a 10 dias",X715&lt;=20,"2. 11 a 20 dias",X715&lt;=30,"3. 21 a 30 dias",X715&lt;=60,"4. 31 a 60 dias",X715&gt;60,"5.&gt; 60 dias")</f>
        <v>1. 1 a 10 dias</v>
      </c>
      <c r="Z715" s="2" t="s">
        <v>53</v>
      </c>
      <c r="AA715" s="2">
        <v>0</v>
      </c>
      <c r="AB715" s="49"/>
    </row>
    <row r="716" spans="1:28" x14ac:dyDescent="0.2">
      <c r="A716" s="42" t="s">
        <v>7</v>
      </c>
      <c r="B716" s="57" t="s">
        <v>82</v>
      </c>
      <c r="C716" s="42" t="s">
        <v>7</v>
      </c>
      <c r="D716" s="34">
        <v>467953</v>
      </c>
      <c r="E716" s="48">
        <v>508100573342</v>
      </c>
      <c r="F716" s="42" t="s">
        <v>1</v>
      </c>
      <c r="G716" s="42" t="s">
        <v>2</v>
      </c>
      <c r="H716" s="40" t="str">
        <f>IF(OR(' Base Geral '!J716="D - RETURN WITHOUT CONSUMPTION",' Base Geral '!J716="CB - CONSUMED BILLABLE")," SOLICITAÇÃO DE COLETA",IF(J716="X - NOT RECEIVED","CONFIRMAR NÃO RECEBIMENTO DO CSE",IF(OR(' Base Geral '!J716="SEM DESTINAÇÃO",' Base Geral '!J716="V - LEFT ON NOTIFICATION")," DESTINAÇÃO/SOLICITAÇÃO DE COLETA",0)))</f>
        <v xml:space="preserve"> DESTINAÇÃO/SOLICITAÇÃO DE COLETA</v>
      </c>
      <c r="I716" s="49"/>
      <c r="J716" s="2" t="s">
        <v>56</v>
      </c>
      <c r="K716" s="2"/>
      <c r="L716" s="2" t="s">
        <v>3</v>
      </c>
      <c r="M716" s="2"/>
      <c r="N716" s="2" t="s">
        <v>4</v>
      </c>
      <c r="O716" s="2" t="s">
        <v>710</v>
      </c>
      <c r="P716" s="2" t="s">
        <v>216</v>
      </c>
      <c r="Q716" s="2">
        <v>11106814</v>
      </c>
      <c r="R716" s="15">
        <f>VLOOKUP(Tabela1[[#This Row],[Material]],'R$_ Ferramentas'!A:B,2,0)</f>
        <v>4384.09</v>
      </c>
      <c r="S716" s="50" t="s">
        <v>50</v>
      </c>
      <c r="T716" s="50" t="s">
        <v>85</v>
      </c>
      <c r="U716" s="2" t="s">
        <v>977</v>
      </c>
      <c r="V716" s="2">
        <v>200832</v>
      </c>
      <c r="W716" s="49">
        <v>44071</v>
      </c>
      <c r="X716" s="40">
        <f>Tabela1[[#Headers],[01/09/2020]]-Tabela1[[#This Row],[Data NF Cliente]]</f>
        <v>4</v>
      </c>
      <c r="Y716" s="12" t="str">
        <f>_xlfn.IFS(X716&lt;=10,"1. 1 a 10 dias",X716&lt;=20,"2. 11 a 20 dias",X716&lt;=30,"3. 21 a 30 dias",X716&lt;=60,"4. 31 a 60 dias",X716&gt;60,"5.&gt; 60 dias")</f>
        <v>1. 1 a 10 dias</v>
      </c>
      <c r="Z716" s="2" t="s">
        <v>1094</v>
      </c>
      <c r="AA716" s="2">
        <v>0</v>
      </c>
      <c r="AB716" s="49"/>
    </row>
    <row r="717" spans="1:28" x14ac:dyDescent="0.2">
      <c r="A717" s="42" t="s">
        <v>7</v>
      </c>
      <c r="B717" s="57" t="s">
        <v>82</v>
      </c>
      <c r="C717" s="42" t="s">
        <v>7</v>
      </c>
      <c r="D717" s="34">
        <v>467954</v>
      </c>
      <c r="E717" s="48">
        <v>508100573342</v>
      </c>
      <c r="F717" s="42" t="s">
        <v>1</v>
      </c>
      <c r="G717" s="42" t="s">
        <v>2</v>
      </c>
      <c r="H717" s="40" t="str">
        <f>IF(OR(' Base Geral '!J717="D - RETURN WITHOUT CONSUMPTION",' Base Geral '!J717="CB - CONSUMED BILLABLE")," SOLICITAÇÃO DE COLETA",IF(J717="X - NOT RECEIVED","CONFIRMAR NÃO RECEBIMENTO DO CSE",IF(OR(' Base Geral '!J717="SEM DESTINAÇÃO",' Base Geral '!J717="V - LEFT ON NOTIFICATION")," DESTINAÇÃO/SOLICITAÇÃO DE COLETA",0)))</f>
        <v xml:space="preserve"> DESTINAÇÃO/SOLICITAÇÃO DE COLETA</v>
      </c>
      <c r="I717" s="49"/>
      <c r="J717" s="2" t="s">
        <v>56</v>
      </c>
      <c r="K717" s="2"/>
      <c r="L717" s="2" t="s">
        <v>6</v>
      </c>
      <c r="M717" s="2"/>
      <c r="N717" s="2" t="s">
        <v>4</v>
      </c>
      <c r="O717" s="2" t="s">
        <v>710</v>
      </c>
      <c r="P717" s="2" t="s">
        <v>216</v>
      </c>
      <c r="Q717" s="2">
        <v>11106812</v>
      </c>
      <c r="R717" s="15">
        <f>VLOOKUP(Tabela1[[#This Row],[Material]],'R$_ Ferramentas'!A:B,2,0)</f>
        <v>548.36</v>
      </c>
      <c r="S717" s="50" t="s">
        <v>50</v>
      </c>
      <c r="T717" s="50" t="s">
        <v>50</v>
      </c>
      <c r="U717" s="2" t="s">
        <v>554</v>
      </c>
      <c r="V717" s="2">
        <v>200832</v>
      </c>
      <c r="W717" s="49">
        <v>44071</v>
      </c>
      <c r="X717" s="40">
        <f>Tabela1[[#Headers],[01/09/2020]]-Tabela1[[#This Row],[Data NF Cliente]]</f>
        <v>4</v>
      </c>
      <c r="Y717" s="12" t="str">
        <f>_xlfn.IFS(X717&lt;=10,"1. 1 a 10 dias",X717&lt;=20,"2. 11 a 20 dias",X717&lt;=30,"3. 21 a 30 dias",X717&lt;=60,"4. 31 a 60 dias",X717&gt;60,"5.&gt; 60 dias")</f>
        <v>1. 1 a 10 dias</v>
      </c>
      <c r="Z717" s="2" t="s">
        <v>53</v>
      </c>
      <c r="AA717" s="2">
        <v>0</v>
      </c>
      <c r="AB717" s="49"/>
    </row>
    <row r="718" spans="1:28" x14ac:dyDescent="0.2">
      <c r="A718" s="42" t="s">
        <v>0</v>
      </c>
      <c r="B718" s="57" t="s">
        <v>81</v>
      </c>
      <c r="C718" s="42" t="s">
        <v>0</v>
      </c>
      <c r="D718" s="34">
        <v>467993</v>
      </c>
      <c r="E718" s="48">
        <v>508100573552</v>
      </c>
      <c r="F718" s="42" t="s">
        <v>1</v>
      </c>
      <c r="G718" s="42" t="s">
        <v>2</v>
      </c>
      <c r="H718" s="40" t="str">
        <f>IF(OR(' Base Geral '!J718="D - RETURN WITHOUT CONSUMPTION",' Base Geral '!J718="CB - CONSUMED BILLABLE")," SOLICITAÇÃO DE COLETA",IF(J718="X - NOT RECEIVED","CONFIRMAR NÃO RECEBIMENTO DO CSE",IF(OR(' Base Geral '!J718="SEM DESTINAÇÃO",' Base Geral '!J718="V - LEFT ON NOTIFICATION")," DESTINAÇÃO/SOLICITAÇÃO DE COLETA",0)))</f>
        <v xml:space="preserve"> DESTINAÇÃO/SOLICITAÇÃO DE COLETA</v>
      </c>
      <c r="I718" s="49"/>
      <c r="J718" s="2" t="s">
        <v>56</v>
      </c>
      <c r="K718" s="2" t="s">
        <v>50</v>
      </c>
      <c r="L718" s="2" t="s">
        <v>6</v>
      </c>
      <c r="M718" s="2"/>
      <c r="N718" s="2" t="s">
        <v>4</v>
      </c>
      <c r="O718" s="2" t="s">
        <v>21</v>
      </c>
      <c r="P718" s="2" t="s">
        <v>701</v>
      </c>
      <c r="Q718" s="2">
        <v>10321100</v>
      </c>
      <c r="R718" s="15">
        <f>VLOOKUP(Tabela1[[#This Row],[Material]],'R$_ Ferramentas'!A:B,2,0)</f>
        <v>1286.1400000000001</v>
      </c>
      <c r="S718" s="50" t="s">
        <v>50</v>
      </c>
      <c r="T718" s="50" t="s">
        <v>50</v>
      </c>
      <c r="U718" s="2" t="s">
        <v>978</v>
      </c>
      <c r="V718" s="2">
        <v>200822</v>
      </c>
      <c r="W718" s="49">
        <v>44071</v>
      </c>
      <c r="X718" s="40">
        <f>Tabela1[[#Headers],[01/09/2020]]-Tabela1[[#This Row],[Data NF Cliente]]</f>
        <v>4</v>
      </c>
      <c r="Y718" s="12" t="str">
        <f>_xlfn.IFS(X718&lt;=10,"1. 1 a 10 dias",X718&lt;=20,"2. 11 a 20 dias",X718&lt;=30,"3. 21 a 30 dias",X718&lt;=60,"4. 31 a 60 dias",X718&gt;60,"5.&gt; 60 dias")</f>
        <v>1. 1 a 10 dias</v>
      </c>
      <c r="Z718" s="2" t="s">
        <v>53</v>
      </c>
      <c r="AA718" s="2">
        <v>0</v>
      </c>
      <c r="AB718" s="49"/>
    </row>
    <row r="719" spans="1:28" x14ac:dyDescent="0.2">
      <c r="A719" s="42" t="s">
        <v>0</v>
      </c>
      <c r="B719" s="57" t="s">
        <v>81</v>
      </c>
      <c r="C719" s="42" t="s">
        <v>0</v>
      </c>
      <c r="D719" s="34">
        <v>467994</v>
      </c>
      <c r="E719" s="48">
        <v>508100573552</v>
      </c>
      <c r="F719" s="42" t="s">
        <v>1</v>
      </c>
      <c r="G719" s="42" t="s">
        <v>2</v>
      </c>
      <c r="H719" s="40" t="str">
        <f>IF(OR(' Base Geral '!J719="D - RETURN WITHOUT CONSUMPTION",' Base Geral '!J719="CB - CONSUMED BILLABLE")," SOLICITAÇÃO DE COLETA",IF(J719="X - NOT RECEIVED","CONFIRMAR NÃO RECEBIMENTO DO CSE",IF(OR(' Base Geral '!J719="SEM DESTINAÇÃO",' Base Geral '!J719="V - LEFT ON NOTIFICATION")," DESTINAÇÃO/SOLICITAÇÃO DE COLETA",0)))</f>
        <v xml:space="preserve"> DESTINAÇÃO/SOLICITAÇÃO DE COLETA</v>
      </c>
      <c r="I719" s="49"/>
      <c r="J719" s="2" t="s">
        <v>56</v>
      </c>
      <c r="K719" s="2"/>
      <c r="L719" s="2" t="s">
        <v>6</v>
      </c>
      <c r="M719" s="2"/>
      <c r="N719" s="2" t="s">
        <v>4</v>
      </c>
      <c r="O719" s="2" t="s">
        <v>21</v>
      </c>
      <c r="P719" s="2" t="s">
        <v>701</v>
      </c>
      <c r="Q719" s="2">
        <v>10327647</v>
      </c>
      <c r="R719" s="15">
        <f>VLOOKUP(Tabela1[[#This Row],[Material]],'R$_ Ferramentas'!A:B,2,0)</f>
        <v>1590.61</v>
      </c>
      <c r="S719" s="50" t="s">
        <v>50</v>
      </c>
      <c r="T719" s="50" t="s">
        <v>50</v>
      </c>
      <c r="U719" s="2" t="s">
        <v>979</v>
      </c>
      <c r="V719" s="2">
        <v>200822</v>
      </c>
      <c r="W719" s="49">
        <v>44071</v>
      </c>
      <c r="X719" s="40">
        <f>Tabela1[[#Headers],[01/09/2020]]-Tabela1[[#This Row],[Data NF Cliente]]</f>
        <v>4</v>
      </c>
      <c r="Y719" s="12" t="str">
        <f>_xlfn.IFS(X719&lt;=10,"1. 1 a 10 dias",X719&lt;=20,"2. 11 a 20 dias",X719&lt;=30,"3. 21 a 30 dias",X719&lt;=60,"4. 31 a 60 dias",X719&gt;60,"5.&gt; 60 dias")</f>
        <v>1. 1 a 10 dias</v>
      </c>
      <c r="Z719" s="2" t="s">
        <v>53</v>
      </c>
      <c r="AA719" s="2">
        <v>0</v>
      </c>
      <c r="AB719" s="49"/>
    </row>
    <row r="720" spans="1:28" x14ac:dyDescent="0.2">
      <c r="A720" s="42" t="s">
        <v>7</v>
      </c>
      <c r="B720" s="57" t="s">
        <v>82</v>
      </c>
      <c r="C720" s="42" t="s">
        <v>7</v>
      </c>
      <c r="D720" s="34">
        <v>468002</v>
      </c>
      <c r="E720" s="48">
        <v>508100573670</v>
      </c>
      <c r="F720" s="42" t="s">
        <v>1</v>
      </c>
      <c r="G720" s="42" t="s">
        <v>2</v>
      </c>
      <c r="H720" s="40" t="str">
        <f>IF(OR(' Base Geral '!J720="D - RETURN WITHOUT CONSUMPTION",' Base Geral '!J720="CB - CONSUMED BILLABLE")," SOLICITAÇÃO DE COLETA",IF(J720="X - NOT RECEIVED","CONFIRMAR NÃO RECEBIMENTO DO CSE",IF(OR(' Base Geral '!J720="SEM DESTINAÇÃO",' Base Geral '!J720="V - LEFT ON NOTIFICATION")," DESTINAÇÃO/SOLICITAÇÃO DE COLETA",0)))</f>
        <v xml:space="preserve"> DESTINAÇÃO/SOLICITAÇÃO DE COLETA</v>
      </c>
      <c r="I720" s="49"/>
      <c r="J720" s="2" t="s">
        <v>56</v>
      </c>
      <c r="K720" s="2" t="s">
        <v>10</v>
      </c>
      <c r="L720" s="2" t="s">
        <v>3</v>
      </c>
      <c r="M720" s="2" t="s">
        <v>51</v>
      </c>
      <c r="N720" s="2" t="s">
        <v>4</v>
      </c>
      <c r="O720" s="2" t="s">
        <v>329</v>
      </c>
      <c r="P720" s="2" t="s">
        <v>279</v>
      </c>
      <c r="Q720" s="2">
        <v>10928202</v>
      </c>
      <c r="R720" s="15">
        <f>VLOOKUP(Tabela1[[#This Row],[Material]],'R$_ Ferramentas'!A:B,2,0)</f>
        <v>8538.68</v>
      </c>
      <c r="S720" s="50" t="s">
        <v>50</v>
      </c>
      <c r="T720" s="15" t="s">
        <v>51</v>
      </c>
      <c r="U720" s="2" t="s">
        <v>980</v>
      </c>
      <c r="V720" s="2">
        <v>200790</v>
      </c>
      <c r="W720" s="49">
        <v>44071</v>
      </c>
      <c r="X720" s="40">
        <f>Tabela1[[#Headers],[01/09/2020]]-Tabela1[[#This Row],[Data NF Cliente]]</f>
        <v>4</v>
      </c>
      <c r="Y720" s="12" t="str">
        <f>_xlfn.IFS(X720&lt;=10,"1. 1 a 10 dias",X720&lt;=20,"2. 11 a 20 dias",X720&lt;=30,"3. 21 a 30 dias",X720&lt;=60,"4. 31 a 60 dias",X720&gt;60,"5.&gt; 60 dias")</f>
        <v>1. 1 a 10 dias</v>
      </c>
      <c r="Z720" s="2">
        <v>1013</v>
      </c>
      <c r="AA720" s="2">
        <v>0</v>
      </c>
      <c r="AB720" s="49"/>
    </row>
    <row r="721" spans="1:28" x14ac:dyDescent="0.2">
      <c r="A721" s="58" t="s">
        <v>123</v>
      </c>
      <c r="B721" s="57" t="s">
        <v>81</v>
      </c>
      <c r="C721" s="42" t="s">
        <v>14</v>
      </c>
      <c r="D721" s="34">
        <v>468010</v>
      </c>
      <c r="E721" s="48">
        <v>508100573831</v>
      </c>
      <c r="F721" s="42" t="s">
        <v>8</v>
      </c>
      <c r="G721" s="42" t="s">
        <v>22</v>
      </c>
      <c r="H721" s="40" t="str">
        <f>IF(OR(' Base Geral '!J721="D - RETURN WITHOUT CONSUMPTION",' Base Geral '!J721="CB - CONSUMED BILLABLE")," SOLICITAÇÃO DE COLETA",IF(J721="X - NOT RECEIVED","CONFIRMAR NÃO RECEBIMENTO DO CSE",IF(OR(' Base Geral '!J721="SEM DESTINAÇÃO",' Base Geral '!J721="V - LEFT ON NOTIFICATION")," DESTINAÇÃO/SOLICITAÇÃO DE COLETA",0)))</f>
        <v xml:space="preserve"> SOLICITAÇÃO DE COLETA</v>
      </c>
      <c r="I721" s="49">
        <v>44074</v>
      </c>
      <c r="J721" s="2" t="s">
        <v>12</v>
      </c>
      <c r="K721" s="2" t="s">
        <v>10</v>
      </c>
      <c r="L721" s="2" t="s">
        <v>3</v>
      </c>
      <c r="M721" s="2"/>
      <c r="N721" s="2" t="s">
        <v>4</v>
      </c>
      <c r="O721" s="2" t="s">
        <v>57</v>
      </c>
      <c r="P721" s="2" t="s">
        <v>276</v>
      </c>
      <c r="Q721" s="2">
        <v>11083075</v>
      </c>
      <c r="R721" s="15">
        <f>VLOOKUP(Tabela1[[#This Row],[Material]],'R$_ Ferramentas'!A:B,2,0)</f>
        <v>319.42</v>
      </c>
      <c r="S721" s="50" t="s">
        <v>50</v>
      </c>
      <c r="T721" s="50" t="s">
        <v>85</v>
      </c>
      <c r="U721" s="2" t="s">
        <v>981</v>
      </c>
      <c r="V721" s="2">
        <v>94806</v>
      </c>
      <c r="W721" s="49">
        <v>44071</v>
      </c>
      <c r="X721" s="40">
        <f>Tabela1[[#Headers],[01/09/2020]]-Tabela1[[#This Row],[Data NF Cliente]]</f>
        <v>4</v>
      </c>
      <c r="Y721" s="12" t="str">
        <f>_xlfn.IFS(X721&lt;=10,"1. 1 a 10 dias",X721&lt;=20,"2. 11 a 20 dias",X721&lt;=30,"3. 21 a 30 dias",X721&lt;=60,"4. 31 a 60 dias",X721&gt;60,"5.&gt; 60 dias")</f>
        <v>1. 1 a 10 dias</v>
      </c>
      <c r="Z721" s="2" t="s">
        <v>5</v>
      </c>
      <c r="AA721" s="2">
        <v>0</v>
      </c>
      <c r="AB721" s="49"/>
    </row>
    <row r="722" spans="1:28" x14ac:dyDescent="0.2">
      <c r="A722" s="42" t="s">
        <v>11</v>
      </c>
      <c r="B722" s="57" t="s">
        <v>81</v>
      </c>
      <c r="C722" s="42" t="s">
        <v>11</v>
      </c>
      <c r="D722" s="34">
        <v>468056</v>
      </c>
      <c r="E722" s="48">
        <v>508100572585</v>
      </c>
      <c r="F722" s="42" t="s">
        <v>1</v>
      </c>
      <c r="G722" s="42" t="s">
        <v>2</v>
      </c>
      <c r="H722" s="40" t="str">
        <f>IF(OR(' Base Geral '!J722="D - RETURN WITHOUT CONSUMPTION",' Base Geral '!J722="CB - CONSUMED BILLABLE")," SOLICITAÇÃO DE COLETA",IF(J722="X - NOT RECEIVED","CONFIRMAR NÃO RECEBIMENTO DO CSE",IF(OR(' Base Geral '!J722="SEM DESTINAÇÃO",' Base Geral '!J722="V - LEFT ON NOTIFICATION")," DESTINAÇÃO/SOLICITAÇÃO DE COLETA",0)))</f>
        <v xml:space="preserve"> DESTINAÇÃO/SOLICITAÇÃO DE COLETA</v>
      </c>
      <c r="I722" s="49"/>
      <c r="J722" s="2" t="s">
        <v>56</v>
      </c>
      <c r="K722" s="2"/>
      <c r="L722" s="2" t="s">
        <v>6</v>
      </c>
      <c r="M722" s="2"/>
      <c r="N722" s="2" t="s">
        <v>4</v>
      </c>
      <c r="O722" s="2" t="s">
        <v>23</v>
      </c>
      <c r="P722" s="2" t="s">
        <v>412</v>
      </c>
      <c r="Q722" s="2">
        <v>10311642</v>
      </c>
      <c r="R722" s="15">
        <f>VLOOKUP(Tabela1[[#This Row],[Material]],'R$_ Ferramentas'!A:B,2,0)</f>
        <v>835.75</v>
      </c>
      <c r="S722" s="50" t="s">
        <v>50</v>
      </c>
      <c r="T722" s="50" t="s">
        <v>50</v>
      </c>
      <c r="U722" s="2" t="s">
        <v>982</v>
      </c>
      <c r="V722" s="2">
        <v>200829</v>
      </c>
      <c r="W722" s="49">
        <v>44071</v>
      </c>
      <c r="X722" s="40">
        <f>Tabela1[[#Headers],[01/09/2020]]-Tabela1[[#This Row],[Data NF Cliente]]</f>
        <v>4</v>
      </c>
      <c r="Y722" s="12" t="str">
        <f>_xlfn.IFS(X722&lt;=10,"1. 1 a 10 dias",X722&lt;=20,"2. 11 a 20 dias",X722&lt;=30,"3. 21 a 30 dias",X722&lt;=60,"4. 31 a 60 dias",X722&gt;60,"5.&gt; 60 dias")</f>
        <v>1. 1 a 10 dias</v>
      </c>
      <c r="Z722" s="2" t="s">
        <v>53</v>
      </c>
      <c r="AA722" s="2">
        <v>0</v>
      </c>
      <c r="AB722" s="49"/>
    </row>
    <row r="723" spans="1:28" x14ac:dyDescent="0.2">
      <c r="A723" s="42" t="s">
        <v>11</v>
      </c>
      <c r="B723" s="57" t="s">
        <v>81</v>
      </c>
      <c r="C723" s="42" t="s">
        <v>11</v>
      </c>
      <c r="D723" s="34">
        <v>468057</v>
      </c>
      <c r="E723" s="48">
        <v>508100572585</v>
      </c>
      <c r="F723" s="42" t="s">
        <v>1</v>
      </c>
      <c r="G723" s="42" t="s">
        <v>2</v>
      </c>
      <c r="H723" s="40" t="str">
        <f>IF(OR(' Base Geral '!J723="D - RETURN WITHOUT CONSUMPTION",' Base Geral '!J723="CB - CONSUMED BILLABLE")," SOLICITAÇÃO DE COLETA",IF(J723="X - NOT RECEIVED","CONFIRMAR NÃO RECEBIMENTO DO CSE",IF(OR(' Base Geral '!J723="SEM DESTINAÇÃO",' Base Geral '!J723="V - LEFT ON NOTIFICATION")," DESTINAÇÃO/SOLICITAÇÃO DE COLETA",0)))</f>
        <v xml:space="preserve"> DESTINAÇÃO/SOLICITAÇÃO DE COLETA</v>
      </c>
      <c r="I723" s="49"/>
      <c r="J723" s="2" t="s">
        <v>56</v>
      </c>
      <c r="K723" s="2" t="s">
        <v>50</v>
      </c>
      <c r="L723" s="2" t="s">
        <v>6</v>
      </c>
      <c r="M723" s="2"/>
      <c r="N723" s="2" t="s">
        <v>4</v>
      </c>
      <c r="O723" s="2" t="s">
        <v>23</v>
      </c>
      <c r="P723" s="2" t="s">
        <v>412</v>
      </c>
      <c r="Q723" s="2">
        <v>10309769</v>
      </c>
      <c r="R723" s="15">
        <f>VLOOKUP(Tabela1[[#This Row],[Material]],'R$_ Ferramentas'!A:B,2,0)</f>
        <v>1569.32</v>
      </c>
      <c r="S723" s="50" t="s">
        <v>50</v>
      </c>
      <c r="T723" s="50" t="s">
        <v>50</v>
      </c>
      <c r="U723" s="2" t="s">
        <v>983</v>
      </c>
      <c r="V723" s="2">
        <v>200829</v>
      </c>
      <c r="W723" s="49">
        <v>44071</v>
      </c>
      <c r="X723" s="40">
        <f>Tabela1[[#Headers],[01/09/2020]]-Tabela1[[#This Row],[Data NF Cliente]]</f>
        <v>4</v>
      </c>
      <c r="Y723" s="12" t="str">
        <f>_xlfn.IFS(X723&lt;=10,"1. 1 a 10 dias",X723&lt;=20,"2. 11 a 20 dias",X723&lt;=30,"3. 21 a 30 dias",X723&lt;=60,"4. 31 a 60 dias",X723&gt;60,"5.&gt; 60 dias")</f>
        <v>1. 1 a 10 dias</v>
      </c>
      <c r="Z723" s="2" t="s">
        <v>53</v>
      </c>
      <c r="AA723" s="2">
        <v>0</v>
      </c>
      <c r="AB723" s="49"/>
    </row>
    <row r="724" spans="1:28" x14ac:dyDescent="0.2">
      <c r="A724" s="42" t="s">
        <v>14</v>
      </c>
      <c r="B724" s="57" t="s">
        <v>81</v>
      </c>
      <c r="C724" s="42" t="s">
        <v>14</v>
      </c>
      <c r="D724" s="34">
        <v>468058</v>
      </c>
      <c r="E724" s="48">
        <v>508100573896</v>
      </c>
      <c r="F724" s="42" t="s">
        <v>1</v>
      </c>
      <c r="G724" s="42" t="s">
        <v>2</v>
      </c>
      <c r="H724" s="40" t="str">
        <f>IF(OR(' Base Geral '!J724="D - RETURN WITHOUT CONSUMPTION",' Base Geral '!J724="CB - CONSUMED BILLABLE")," SOLICITAÇÃO DE COLETA",IF(J724="X - NOT RECEIVED","CONFIRMAR NÃO RECEBIMENTO DO CSE",IF(OR(' Base Geral '!J724="SEM DESTINAÇÃO",' Base Geral '!J724="V - LEFT ON NOTIFICATION")," DESTINAÇÃO/SOLICITAÇÃO DE COLETA",0)))</f>
        <v xml:space="preserve"> DESTINAÇÃO/SOLICITAÇÃO DE COLETA</v>
      </c>
      <c r="I724" s="49"/>
      <c r="J724" s="2" t="s">
        <v>56</v>
      </c>
      <c r="K724" s="2" t="s">
        <v>50</v>
      </c>
      <c r="L724" s="2" t="s">
        <v>6</v>
      </c>
      <c r="M724" s="2"/>
      <c r="N724" s="2" t="s">
        <v>4</v>
      </c>
      <c r="O724" s="2" t="s">
        <v>478</v>
      </c>
      <c r="P724" s="2" t="s">
        <v>102</v>
      </c>
      <c r="Q724" s="2">
        <v>10456305</v>
      </c>
      <c r="R724" s="15">
        <f>VLOOKUP(Tabela1[[#This Row],[Material]],'R$_ Ferramentas'!A:B,2,0)</f>
        <v>528.88</v>
      </c>
      <c r="S724" s="50" t="s">
        <v>50</v>
      </c>
      <c r="T724" s="50" t="s">
        <v>50</v>
      </c>
      <c r="U724" s="2" t="s">
        <v>941</v>
      </c>
      <c r="V724" s="2">
        <v>200793</v>
      </c>
      <c r="W724" s="49">
        <v>44071</v>
      </c>
      <c r="X724" s="40">
        <f>Tabela1[[#Headers],[01/09/2020]]-Tabela1[[#This Row],[Data NF Cliente]]</f>
        <v>4</v>
      </c>
      <c r="Y724" s="12" t="str">
        <f>_xlfn.IFS(X724&lt;=10,"1. 1 a 10 dias",X724&lt;=20,"2. 11 a 20 dias",X724&lt;=30,"3. 21 a 30 dias",X724&lt;=60,"4. 31 a 60 dias",X724&gt;60,"5.&gt; 60 dias")</f>
        <v>1. 1 a 10 dias</v>
      </c>
      <c r="Z724" s="2" t="s">
        <v>53</v>
      </c>
      <c r="AA724" s="2">
        <v>0</v>
      </c>
      <c r="AB724" s="49"/>
    </row>
    <row r="725" spans="1:28" x14ac:dyDescent="0.2">
      <c r="A725" s="42" t="s">
        <v>14</v>
      </c>
      <c r="B725" s="57" t="s">
        <v>81</v>
      </c>
      <c r="C725" s="42" t="s">
        <v>14</v>
      </c>
      <c r="D725" s="34">
        <v>468059</v>
      </c>
      <c r="E725" s="48">
        <v>508100573896</v>
      </c>
      <c r="F725" s="42" t="s">
        <v>1</v>
      </c>
      <c r="G725" s="42" t="s">
        <v>2</v>
      </c>
      <c r="H725" s="40" t="str">
        <f>IF(OR(' Base Geral '!J725="D - RETURN WITHOUT CONSUMPTION",' Base Geral '!J725="CB - CONSUMED BILLABLE")," SOLICITAÇÃO DE COLETA",IF(J725="X - NOT RECEIVED","CONFIRMAR NÃO RECEBIMENTO DO CSE",IF(OR(' Base Geral '!J725="SEM DESTINAÇÃO",' Base Geral '!J725="V - LEFT ON NOTIFICATION")," DESTINAÇÃO/SOLICITAÇÃO DE COLETA",0)))</f>
        <v xml:space="preserve"> DESTINAÇÃO/SOLICITAÇÃO DE COLETA</v>
      </c>
      <c r="I725" s="49"/>
      <c r="J725" s="2" t="s">
        <v>56</v>
      </c>
      <c r="K725" s="2"/>
      <c r="L725" s="2" t="s">
        <v>6</v>
      </c>
      <c r="M725" s="2"/>
      <c r="N725" s="2" t="s">
        <v>4</v>
      </c>
      <c r="O725" s="2" t="s">
        <v>478</v>
      </c>
      <c r="P725" s="2" t="s">
        <v>102</v>
      </c>
      <c r="Q725" s="2">
        <v>10456305</v>
      </c>
      <c r="R725" s="15">
        <f>VLOOKUP(Tabela1[[#This Row],[Material]],'R$_ Ferramentas'!A:B,2,0)</f>
        <v>528.88</v>
      </c>
      <c r="S725" s="50" t="s">
        <v>50</v>
      </c>
      <c r="T725" s="50" t="s">
        <v>50</v>
      </c>
      <c r="U725" s="2" t="s">
        <v>941</v>
      </c>
      <c r="V725" s="2">
        <v>200793</v>
      </c>
      <c r="W725" s="49">
        <v>44071</v>
      </c>
      <c r="X725" s="40">
        <f>Tabela1[[#Headers],[01/09/2020]]-Tabela1[[#This Row],[Data NF Cliente]]</f>
        <v>4</v>
      </c>
      <c r="Y725" s="12" t="str">
        <f>_xlfn.IFS(X725&lt;=10,"1. 1 a 10 dias",X725&lt;=20,"2. 11 a 20 dias",X725&lt;=30,"3. 21 a 30 dias",X725&lt;=60,"4. 31 a 60 dias",X725&gt;60,"5.&gt; 60 dias")</f>
        <v>1. 1 a 10 dias</v>
      </c>
      <c r="Z725" s="2" t="s">
        <v>53</v>
      </c>
      <c r="AA725" s="2">
        <v>0</v>
      </c>
      <c r="AB725" s="49"/>
    </row>
    <row r="726" spans="1:28" x14ac:dyDescent="0.2">
      <c r="A726" s="42" t="s">
        <v>11</v>
      </c>
      <c r="B726" s="57" t="s">
        <v>81</v>
      </c>
      <c r="C726" s="42" t="s">
        <v>11</v>
      </c>
      <c r="D726" s="34">
        <v>468062</v>
      </c>
      <c r="E726" s="48">
        <v>508100572585</v>
      </c>
      <c r="F726" s="42" t="s">
        <v>8</v>
      </c>
      <c r="G726" s="42" t="s">
        <v>22</v>
      </c>
      <c r="H726" s="40" t="str">
        <f>IF(OR(' Base Geral '!J726="D - RETURN WITHOUT CONSUMPTION",' Base Geral '!J726="CB - CONSUMED BILLABLE")," SOLICITAÇÃO DE COLETA",IF(J726="X - NOT RECEIVED","CONFIRMAR NÃO RECEBIMENTO DO CSE",IF(OR(' Base Geral '!J726="SEM DESTINAÇÃO",' Base Geral '!J726="V - LEFT ON NOTIFICATION")," DESTINAÇÃO/SOLICITAÇÃO DE COLETA",0)))</f>
        <v xml:space="preserve"> DESTINAÇÃO/SOLICITAÇÃO DE COLETA</v>
      </c>
      <c r="I726" s="49"/>
      <c r="J726" s="2" t="s">
        <v>56</v>
      </c>
      <c r="K726" s="2" t="s">
        <v>50</v>
      </c>
      <c r="L726" s="2" t="s">
        <v>6</v>
      </c>
      <c r="M726" s="2"/>
      <c r="N726" s="2"/>
      <c r="O726" s="2" t="s">
        <v>23</v>
      </c>
      <c r="P726" s="2" t="s">
        <v>412</v>
      </c>
      <c r="Q726" s="2">
        <v>10844178</v>
      </c>
      <c r="R726" s="15">
        <f>VLOOKUP(Tabela1[[#This Row],[Material]],'R$_ Ferramentas'!A:B,2,0)</f>
        <v>4568.6499999999996</v>
      </c>
      <c r="S726" s="50" t="s">
        <v>50</v>
      </c>
      <c r="T726" s="50" t="s">
        <v>50</v>
      </c>
      <c r="U726" s="2" t="s">
        <v>984</v>
      </c>
      <c r="V726" s="2">
        <v>94824</v>
      </c>
      <c r="W726" s="49">
        <v>44071</v>
      </c>
      <c r="X726" s="40">
        <f>Tabela1[[#Headers],[01/09/2020]]-Tabela1[[#This Row],[Data NF Cliente]]</f>
        <v>4</v>
      </c>
      <c r="Y726" s="12" t="str">
        <f>_xlfn.IFS(X726&lt;=10,"1. 1 a 10 dias",X726&lt;=20,"2. 11 a 20 dias",X726&lt;=30,"3. 21 a 30 dias",X726&lt;=60,"4. 31 a 60 dias",X726&gt;60,"5.&gt; 60 dias")</f>
        <v>1. 1 a 10 dias</v>
      </c>
      <c r="Z726" s="2" t="s">
        <v>5</v>
      </c>
      <c r="AA726" s="2">
        <v>0</v>
      </c>
      <c r="AB726" s="49"/>
    </row>
    <row r="727" spans="1:28" x14ac:dyDescent="0.2">
      <c r="A727" s="42" t="s">
        <v>16</v>
      </c>
      <c r="B727" s="57" t="s">
        <v>82</v>
      </c>
      <c r="C727" s="42" t="s">
        <v>16</v>
      </c>
      <c r="D727" s="34">
        <v>468066</v>
      </c>
      <c r="E727" s="48">
        <v>508100573957</v>
      </c>
      <c r="F727" s="42" t="s">
        <v>1</v>
      </c>
      <c r="G727" s="42" t="s">
        <v>2</v>
      </c>
      <c r="H727" s="40" t="str">
        <f>IF(OR(' Base Geral '!J727="D - RETURN WITHOUT CONSUMPTION",' Base Geral '!J727="CB - CONSUMED BILLABLE")," SOLICITAÇÃO DE COLETA",IF(J727="X - NOT RECEIVED","CONFIRMAR NÃO RECEBIMENTO DO CSE",IF(OR(' Base Geral '!J727="SEM DESTINAÇÃO",' Base Geral '!J727="V - LEFT ON NOTIFICATION")," DESTINAÇÃO/SOLICITAÇÃO DE COLETA",0)))</f>
        <v xml:space="preserve"> DESTINAÇÃO/SOLICITAÇÃO DE COLETA</v>
      </c>
      <c r="I727" s="49"/>
      <c r="J727" s="2" t="s">
        <v>56</v>
      </c>
      <c r="K727" s="2"/>
      <c r="L727" s="2" t="s">
        <v>6</v>
      </c>
      <c r="M727" s="2"/>
      <c r="N727" s="2" t="s">
        <v>4</v>
      </c>
      <c r="O727" s="2" t="s">
        <v>711</v>
      </c>
      <c r="P727" s="2" t="s">
        <v>281</v>
      </c>
      <c r="Q727" s="2">
        <v>10893655</v>
      </c>
      <c r="R727" s="15">
        <f>VLOOKUP(Tabela1[[#This Row],[Material]],'R$_ Ferramentas'!A:B,2,0)</f>
        <v>5868.47</v>
      </c>
      <c r="S727" s="50" t="s">
        <v>50</v>
      </c>
      <c r="T727" s="50" t="s">
        <v>50</v>
      </c>
      <c r="U727" s="2" t="s">
        <v>577</v>
      </c>
      <c r="V727" s="2">
        <v>200844</v>
      </c>
      <c r="W727" s="49">
        <v>44071</v>
      </c>
      <c r="X727" s="40">
        <f>Tabela1[[#Headers],[01/09/2020]]-Tabela1[[#This Row],[Data NF Cliente]]</f>
        <v>4</v>
      </c>
      <c r="Y727" s="12" t="str">
        <f>_xlfn.IFS(X727&lt;=10,"1. 1 a 10 dias",X727&lt;=20,"2. 11 a 20 dias",X727&lt;=30,"3. 21 a 30 dias",X727&lt;=60,"4. 31 a 60 dias",X727&gt;60,"5.&gt; 60 dias")</f>
        <v>1. 1 a 10 dias</v>
      </c>
      <c r="Z727" s="2" t="s">
        <v>1095</v>
      </c>
      <c r="AA727" s="2">
        <v>0</v>
      </c>
      <c r="AB727" s="49"/>
    </row>
    <row r="728" spans="1:28" x14ac:dyDescent="0.2">
      <c r="A728" s="42" t="s">
        <v>16</v>
      </c>
      <c r="B728" s="57" t="s">
        <v>82</v>
      </c>
      <c r="C728" s="42" t="s">
        <v>16</v>
      </c>
      <c r="D728" s="34">
        <v>468067</v>
      </c>
      <c r="E728" s="48">
        <v>508100573957</v>
      </c>
      <c r="F728" s="42" t="s">
        <v>1</v>
      </c>
      <c r="G728" s="42" t="s">
        <v>2</v>
      </c>
      <c r="H728" s="40" t="str">
        <f>IF(OR(' Base Geral '!J728="D - RETURN WITHOUT CONSUMPTION",' Base Geral '!J728="CB - CONSUMED BILLABLE")," SOLICITAÇÃO DE COLETA",IF(J728="X - NOT RECEIVED","CONFIRMAR NÃO RECEBIMENTO DO CSE",IF(OR(' Base Geral '!J728="SEM DESTINAÇÃO",' Base Geral '!J728="V - LEFT ON NOTIFICATION")," DESTINAÇÃO/SOLICITAÇÃO DE COLETA",0)))</f>
        <v xml:space="preserve"> DESTINAÇÃO/SOLICITAÇÃO DE COLETA</v>
      </c>
      <c r="I728" s="49"/>
      <c r="J728" s="2" t="s">
        <v>56</v>
      </c>
      <c r="K728" s="2" t="s">
        <v>10</v>
      </c>
      <c r="L728" s="2" t="s">
        <v>3</v>
      </c>
      <c r="M728" s="2"/>
      <c r="N728" s="2" t="s">
        <v>4</v>
      </c>
      <c r="O728" s="2" t="s">
        <v>711</v>
      </c>
      <c r="P728" s="2" t="s">
        <v>281</v>
      </c>
      <c r="Q728" s="2">
        <v>10893572</v>
      </c>
      <c r="R728" s="15">
        <f>VLOOKUP(Tabela1[[#This Row],[Material]],'R$_ Ferramentas'!A:B,2,0)</f>
        <v>10545.39</v>
      </c>
      <c r="S728" s="50" t="s">
        <v>50</v>
      </c>
      <c r="T728" s="50" t="s">
        <v>85</v>
      </c>
      <c r="U728" s="2">
        <v>10893572</v>
      </c>
      <c r="V728" s="2">
        <v>200844</v>
      </c>
      <c r="W728" s="49">
        <v>44071</v>
      </c>
      <c r="X728" s="40">
        <f>Tabela1[[#Headers],[01/09/2020]]-Tabela1[[#This Row],[Data NF Cliente]]</f>
        <v>4</v>
      </c>
      <c r="Y728" s="12" t="str">
        <f>_xlfn.IFS(X728&lt;=10,"1. 1 a 10 dias",X728&lt;=20,"2. 11 a 20 dias",X728&lt;=30,"3. 21 a 30 dias",X728&lt;=60,"4. 31 a 60 dias",X728&gt;60,"5.&gt; 60 dias")</f>
        <v>1. 1 a 10 dias</v>
      </c>
      <c r="Z728" s="2" t="s">
        <v>1096</v>
      </c>
      <c r="AA728" s="2">
        <v>0</v>
      </c>
      <c r="AB728" s="49"/>
    </row>
    <row r="729" spans="1:28" x14ac:dyDescent="0.2">
      <c r="A729" s="42" t="s">
        <v>11</v>
      </c>
      <c r="B729" s="57" t="s">
        <v>82</v>
      </c>
      <c r="C729" s="42" t="s">
        <v>11</v>
      </c>
      <c r="D729" s="34">
        <v>468074</v>
      </c>
      <c r="E729" s="48">
        <v>508100552064</v>
      </c>
      <c r="F729" s="42" t="s">
        <v>1</v>
      </c>
      <c r="G729" s="42" t="s">
        <v>2</v>
      </c>
      <c r="H729" s="40" t="str">
        <f>IF(OR(' Base Geral '!J729="D - RETURN WITHOUT CONSUMPTION",' Base Geral '!J729="CB - CONSUMED BILLABLE")," SOLICITAÇÃO DE COLETA",IF(J729="X - NOT RECEIVED","CONFIRMAR NÃO RECEBIMENTO DO CSE",IF(OR(' Base Geral '!J729="SEM DESTINAÇÃO",' Base Geral '!J729="V - LEFT ON NOTIFICATION")," DESTINAÇÃO/SOLICITAÇÃO DE COLETA",0)))</f>
        <v xml:space="preserve"> DESTINAÇÃO/SOLICITAÇÃO DE COLETA</v>
      </c>
      <c r="I729" s="49"/>
      <c r="J729" s="2" t="s">
        <v>56</v>
      </c>
      <c r="K729" s="2" t="s">
        <v>50</v>
      </c>
      <c r="L729" s="2" t="s">
        <v>6</v>
      </c>
      <c r="M729" s="2"/>
      <c r="N729" s="2" t="s">
        <v>4</v>
      </c>
      <c r="O729" s="2" t="s">
        <v>712</v>
      </c>
      <c r="P729" s="2" t="s">
        <v>118</v>
      </c>
      <c r="Q729" s="2">
        <v>11060756</v>
      </c>
      <c r="R729" s="15">
        <f>VLOOKUP(Tabela1[[#This Row],[Material]],'R$_ Ferramentas'!A:B,2,0)</f>
        <v>8292.41</v>
      </c>
      <c r="S729" s="50" t="s">
        <v>50</v>
      </c>
      <c r="T729" s="50" t="s">
        <v>50</v>
      </c>
      <c r="U729" s="2" t="s">
        <v>985</v>
      </c>
      <c r="V729" s="2">
        <v>200817</v>
      </c>
      <c r="W729" s="49">
        <v>44071</v>
      </c>
      <c r="X729" s="40">
        <f>Tabela1[[#Headers],[01/09/2020]]-Tabela1[[#This Row],[Data NF Cliente]]</f>
        <v>4</v>
      </c>
      <c r="Y729" s="12" t="str">
        <f>_xlfn.IFS(X729&lt;=10,"1. 1 a 10 dias",X729&lt;=20,"2. 11 a 20 dias",X729&lt;=30,"3. 21 a 30 dias",X729&lt;=60,"4. 31 a 60 dias",X729&gt;60,"5.&gt; 60 dias")</f>
        <v>1. 1 a 10 dias</v>
      </c>
      <c r="Z729" s="2" t="s">
        <v>1097</v>
      </c>
      <c r="AA729" s="2">
        <v>0</v>
      </c>
      <c r="AB729" s="49"/>
    </row>
    <row r="730" spans="1:28" x14ac:dyDescent="0.2">
      <c r="A730" s="42" t="s">
        <v>7</v>
      </c>
      <c r="B730" s="57" t="s">
        <v>82</v>
      </c>
      <c r="C730" s="42" t="s">
        <v>7</v>
      </c>
      <c r="D730" s="34">
        <v>468075</v>
      </c>
      <c r="E730" s="48">
        <v>508100573114</v>
      </c>
      <c r="F730" s="42" t="s">
        <v>1</v>
      </c>
      <c r="G730" s="42" t="s">
        <v>2</v>
      </c>
      <c r="H730" s="40" t="str">
        <f>IF(OR(' Base Geral '!J730="D - RETURN WITHOUT CONSUMPTION",' Base Geral '!J730="CB - CONSUMED BILLABLE")," SOLICITAÇÃO DE COLETA",IF(J730="X - NOT RECEIVED","CONFIRMAR NÃO RECEBIMENTO DO CSE",IF(OR(' Base Geral '!J730="SEM DESTINAÇÃO",' Base Geral '!J730="V - LEFT ON NOTIFICATION")," DESTINAÇÃO/SOLICITAÇÃO DE COLETA",0)))</f>
        <v xml:space="preserve"> DESTINAÇÃO/SOLICITAÇÃO DE COLETA</v>
      </c>
      <c r="I730" s="49"/>
      <c r="J730" s="2" t="s">
        <v>56</v>
      </c>
      <c r="K730" s="2"/>
      <c r="L730" s="2" t="s">
        <v>6</v>
      </c>
      <c r="M730" s="2"/>
      <c r="N730" s="2" t="s">
        <v>4</v>
      </c>
      <c r="O730" s="2" t="s">
        <v>713</v>
      </c>
      <c r="P730" s="2" t="s">
        <v>172</v>
      </c>
      <c r="Q730" s="2">
        <v>10907367</v>
      </c>
      <c r="R730" s="15">
        <f>VLOOKUP(Tabela1[[#This Row],[Material]],'R$_ Ferramentas'!A:B,2,0)</f>
        <v>2083.9499999999998</v>
      </c>
      <c r="S730" s="50" t="s">
        <v>50</v>
      </c>
      <c r="T730" s="50" t="s">
        <v>50</v>
      </c>
      <c r="U730" s="2" t="s">
        <v>564</v>
      </c>
      <c r="V730" s="2">
        <v>200813</v>
      </c>
      <c r="W730" s="49">
        <v>44071</v>
      </c>
      <c r="X730" s="40">
        <f>Tabela1[[#Headers],[01/09/2020]]-Tabela1[[#This Row],[Data NF Cliente]]</f>
        <v>4</v>
      </c>
      <c r="Y730" s="12" t="str">
        <f>_xlfn.IFS(X730&lt;=10,"1. 1 a 10 dias",X730&lt;=20,"2. 11 a 20 dias",X730&lt;=30,"3. 21 a 30 dias",X730&lt;=60,"4. 31 a 60 dias",X730&gt;60,"5.&gt; 60 dias")</f>
        <v>1. 1 a 10 dias</v>
      </c>
      <c r="Z730" s="2" t="s">
        <v>53</v>
      </c>
      <c r="AA730" s="2">
        <v>0</v>
      </c>
      <c r="AB730" s="49"/>
    </row>
    <row r="731" spans="1:28" x14ac:dyDescent="0.2">
      <c r="A731" s="42" t="s">
        <v>7</v>
      </c>
      <c r="B731" s="57" t="s">
        <v>82</v>
      </c>
      <c r="C731" s="42" t="s">
        <v>7</v>
      </c>
      <c r="D731" s="34">
        <v>468076</v>
      </c>
      <c r="E731" s="48">
        <v>508100573114</v>
      </c>
      <c r="F731" s="42" t="s">
        <v>1</v>
      </c>
      <c r="G731" s="42" t="s">
        <v>2</v>
      </c>
      <c r="H731" s="40" t="str">
        <f>IF(OR(' Base Geral '!J731="D - RETURN WITHOUT CONSUMPTION",' Base Geral '!J731="CB - CONSUMED BILLABLE")," SOLICITAÇÃO DE COLETA",IF(J731="X - NOT RECEIVED","CONFIRMAR NÃO RECEBIMENTO DO CSE",IF(OR(' Base Geral '!J731="SEM DESTINAÇÃO",' Base Geral '!J731="V - LEFT ON NOTIFICATION")," DESTINAÇÃO/SOLICITAÇÃO DE COLETA",0)))</f>
        <v xml:space="preserve"> DESTINAÇÃO/SOLICITAÇÃO DE COLETA</v>
      </c>
      <c r="I731" s="49"/>
      <c r="J731" s="2" t="s">
        <v>56</v>
      </c>
      <c r="K731" s="2" t="s">
        <v>50</v>
      </c>
      <c r="L731" s="2" t="s">
        <v>6</v>
      </c>
      <c r="M731" s="2"/>
      <c r="N731" s="2" t="s">
        <v>4</v>
      </c>
      <c r="O731" s="2" t="s">
        <v>713</v>
      </c>
      <c r="P731" s="2" t="s">
        <v>172</v>
      </c>
      <c r="Q731" s="2">
        <v>10272715</v>
      </c>
      <c r="R731" s="15">
        <f>VLOOKUP(Tabela1[[#This Row],[Material]],'R$_ Ferramentas'!A:B,2,0)</f>
        <v>2838.37</v>
      </c>
      <c r="S731" s="50" t="s">
        <v>50</v>
      </c>
      <c r="T731" s="50" t="s">
        <v>50</v>
      </c>
      <c r="U731" s="2" t="s">
        <v>178</v>
      </c>
      <c r="V731" s="2">
        <v>200813</v>
      </c>
      <c r="W731" s="49">
        <v>44071</v>
      </c>
      <c r="X731" s="40">
        <f>Tabela1[[#Headers],[01/09/2020]]-Tabela1[[#This Row],[Data NF Cliente]]</f>
        <v>4</v>
      </c>
      <c r="Y731" s="12" t="str">
        <f>_xlfn.IFS(X731&lt;=10,"1. 1 a 10 dias",X731&lt;=20,"2. 11 a 20 dias",X731&lt;=30,"3. 21 a 30 dias",X731&lt;=60,"4. 31 a 60 dias",X731&gt;60,"5.&gt; 60 dias")</f>
        <v>1. 1 a 10 dias</v>
      </c>
      <c r="Z731" s="2" t="s">
        <v>53</v>
      </c>
      <c r="AA731" s="2">
        <v>0</v>
      </c>
      <c r="AB731" s="49"/>
    </row>
    <row r="732" spans="1:28" x14ac:dyDescent="0.2">
      <c r="A732" s="42" t="s">
        <v>0</v>
      </c>
      <c r="B732" s="57" t="s">
        <v>82</v>
      </c>
      <c r="C732" s="42" t="s">
        <v>0</v>
      </c>
      <c r="D732" s="34">
        <v>468078</v>
      </c>
      <c r="E732" s="48">
        <v>508100573973</v>
      </c>
      <c r="F732" s="42" t="s">
        <v>8</v>
      </c>
      <c r="G732" s="42" t="s">
        <v>9</v>
      </c>
      <c r="H732" s="40" t="str">
        <f>IF(OR(' Base Geral '!J732="D - RETURN WITHOUT CONSUMPTION",' Base Geral '!J732="CB - CONSUMED BILLABLE")," SOLICITAÇÃO DE COLETA",IF(J732="X - NOT RECEIVED","CONFIRMAR NÃO RECEBIMENTO DO CSE",IF(OR(' Base Geral '!J732="SEM DESTINAÇÃO",' Base Geral '!J732="V - LEFT ON NOTIFICATION")," DESTINAÇÃO/SOLICITAÇÃO DE COLETA",0)))</f>
        <v xml:space="preserve"> DESTINAÇÃO/SOLICITAÇÃO DE COLETA</v>
      </c>
      <c r="I732" s="49"/>
      <c r="J732" s="2" t="s">
        <v>56</v>
      </c>
      <c r="K732" s="2" t="s">
        <v>50</v>
      </c>
      <c r="L732" s="2" t="s">
        <v>6</v>
      </c>
      <c r="M732" s="2"/>
      <c r="N732" s="2"/>
      <c r="O732" s="2" t="s">
        <v>714</v>
      </c>
      <c r="P732" s="2" t="s">
        <v>132</v>
      </c>
      <c r="Q732" s="2">
        <v>4757246</v>
      </c>
      <c r="R732" s="15">
        <f>VLOOKUP(Tabela1[[#This Row],[Material]],'R$_ Ferramentas'!A:B,2,0)</f>
        <v>182.42</v>
      </c>
      <c r="S732" s="50" t="s">
        <v>50</v>
      </c>
      <c r="T732" s="50" t="s">
        <v>50</v>
      </c>
      <c r="U732" s="2" t="s">
        <v>986</v>
      </c>
      <c r="V732" s="2">
        <v>94815</v>
      </c>
      <c r="W732" s="49">
        <v>44071</v>
      </c>
      <c r="X732" s="40">
        <f>Tabela1[[#Headers],[01/09/2020]]-Tabela1[[#This Row],[Data NF Cliente]]</f>
        <v>4</v>
      </c>
      <c r="Y732" s="12" t="str">
        <f>_xlfn.IFS(X732&lt;=10,"1. 1 a 10 dias",X732&lt;=20,"2. 11 a 20 dias",X732&lt;=30,"3. 21 a 30 dias",X732&lt;=60,"4. 31 a 60 dias",X732&gt;60,"5.&gt; 60 dias")</f>
        <v>1. 1 a 10 dias</v>
      </c>
      <c r="Z732" s="2" t="s">
        <v>5</v>
      </c>
      <c r="AA732" s="2">
        <v>0</v>
      </c>
      <c r="AB732" s="49"/>
    </row>
    <row r="733" spans="1:28" x14ac:dyDescent="0.2">
      <c r="A733" s="42" t="s">
        <v>0</v>
      </c>
      <c r="B733" s="57" t="s">
        <v>82</v>
      </c>
      <c r="C733" s="42" t="s">
        <v>0</v>
      </c>
      <c r="D733" s="34">
        <v>468082</v>
      </c>
      <c r="E733" s="48">
        <v>508100573974</v>
      </c>
      <c r="F733" s="42" t="s">
        <v>8</v>
      </c>
      <c r="G733" s="42" t="s">
        <v>9</v>
      </c>
      <c r="H733" s="40" t="str">
        <f>IF(OR(' Base Geral '!J733="D - RETURN WITHOUT CONSUMPTION",' Base Geral '!J733="CB - CONSUMED BILLABLE")," SOLICITAÇÃO DE COLETA",IF(J733="X - NOT RECEIVED","CONFIRMAR NÃO RECEBIMENTO DO CSE",IF(OR(' Base Geral '!J733="SEM DESTINAÇÃO",' Base Geral '!J733="V - LEFT ON NOTIFICATION")," DESTINAÇÃO/SOLICITAÇÃO DE COLETA",0)))</f>
        <v xml:space="preserve"> DESTINAÇÃO/SOLICITAÇÃO DE COLETA</v>
      </c>
      <c r="I733" s="49"/>
      <c r="J733" s="2" t="s">
        <v>56</v>
      </c>
      <c r="K733" s="2" t="s">
        <v>50</v>
      </c>
      <c r="L733" s="2" t="s">
        <v>6</v>
      </c>
      <c r="M733" s="2"/>
      <c r="N733" s="2"/>
      <c r="O733" s="2" t="s">
        <v>714</v>
      </c>
      <c r="P733" s="2" t="s">
        <v>132</v>
      </c>
      <c r="Q733" s="2">
        <v>10545310</v>
      </c>
      <c r="R733" s="15">
        <f>VLOOKUP(Tabela1[[#This Row],[Material]],'R$_ Ferramentas'!A:B,2,0)</f>
        <v>641.36</v>
      </c>
      <c r="S733" s="50" t="s">
        <v>50</v>
      </c>
      <c r="T733" s="50" t="s">
        <v>50</v>
      </c>
      <c r="U733" s="2" t="s">
        <v>987</v>
      </c>
      <c r="V733" s="2">
        <v>94822</v>
      </c>
      <c r="W733" s="49">
        <v>44071</v>
      </c>
      <c r="X733" s="40">
        <f>Tabela1[[#Headers],[01/09/2020]]-Tabela1[[#This Row],[Data NF Cliente]]</f>
        <v>4</v>
      </c>
      <c r="Y733" s="12" t="str">
        <f>_xlfn.IFS(X733&lt;=10,"1. 1 a 10 dias",X733&lt;=20,"2. 11 a 20 dias",X733&lt;=30,"3. 21 a 30 dias",X733&lt;=60,"4. 31 a 60 dias",X733&gt;60,"5.&gt; 60 dias")</f>
        <v>1. 1 a 10 dias</v>
      </c>
      <c r="Z733" s="2" t="s">
        <v>5</v>
      </c>
      <c r="AA733" s="2">
        <v>0</v>
      </c>
      <c r="AB733" s="49"/>
    </row>
    <row r="734" spans="1:28" x14ac:dyDescent="0.2">
      <c r="A734" s="42" t="s">
        <v>0</v>
      </c>
      <c r="B734" s="57" t="s">
        <v>82</v>
      </c>
      <c r="C734" s="42" t="s">
        <v>0</v>
      </c>
      <c r="D734" s="34">
        <v>468086</v>
      </c>
      <c r="E734" s="48">
        <v>508100573165</v>
      </c>
      <c r="F734" s="42" t="s">
        <v>1</v>
      </c>
      <c r="G734" s="42" t="s">
        <v>2</v>
      </c>
      <c r="H734" s="40" t="str">
        <f>IF(OR(' Base Geral '!J734="D - RETURN WITHOUT CONSUMPTION",' Base Geral '!J734="CB - CONSUMED BILLABLE")," SOLICITAÇÃO DE COLETA",IF(J734="X - NOT RECEIVED","CONFIRMAR NÃO RECEBIMENTO DO CSE",IF(OR(' Base Geral '!J734="SEM DESTINAÇÃO",' Base Geral '!J734="V - LEFT ON NOTIFICATION")," DESTINAÇÃO/SOLICITAÇÃO DE COLETA",0)))</f>
        <v xml:space="preserve"> DESTINAÇÃO/SOLICITAÇÃO DE COLETA</v>
      </c>
      <c r="I734" s="49"/>
      <c r="J734" s="2" t="s">
        <v>56</v>
      </c>
      <c r="K734" s="2" t="s">
        <v>50</v>
      </c>
      <c r="L734" s="2" t="s">
        <v>6</v>
      </c>
      <c r="M734" s="2"/>
      <c r="N734" s="2" t="s">
        <v>4</v>
      </c>
      <c r="O734" s="2" t="s">
        <v>715</v>
      </c>
      <c r="P734" s="2" t="s">
        <v>326</v>
      </c>
      <c r="Q734" s="2">
        <v>7125086</v>
      </c>
      <c r="R734" s="15">
        <f>VLOOKUP(Tabela1[[#This Row],[Material]],'R$_ Ferramentas'!A:B,2,0)</f>
        <v>2139.29</v>
      </c>
      <c r="S734" s="50" t="s">
        <v>50</v>
      </c>
      <c r="T734" s="50" t="s">
        <v>50</v>
      </c>
      <c r="U734" s="2">
        <v>7125086</v>
      </c>
      <c r="V734" s="2">
        <v>200808</v>
      </c>
      <c r="W734" s="49">
        <v>44071</v>
      </c>
      <c r="X734" s="40">
        <f>Tabela1[[#Headers],[01/09/2020]]-Tabela1[[#This Row],[Data NF Cliente]]</f>
        <v>4</v>
      </c>
      <c r="Y734" s="12" t="str">
        <f>_xlfn.IFS(X734&lt;=10,"1. 1 a 10 dias",X734&lt;=20,"2. 11 a 20 dias",X734&lt;=30,"3. 21 a 30 dias",X734&lt;=60,"4. 31 a 60 dias",X734&gt;60,"5.&gt; 60 dias")</f>
        <v>1. 1 a 10 dias</v>
      </c>
      <c r="Z734" s="2" t="s">
        <v>1098</v>
      </c>
      <c r="AA734" s="2">
        <v>0</v>
      </c>
      <c r="AB734" s="49"/>
    </row>
    <row r="735" spans="1:28" x14ac:dyDescent="0.2">
      <c r="A735" s="42" t="s">
        <v>14</v>
      </c>
      <c r="B735" s="57" t="s">
        <v>82</v>
      </c>
      <c r="C735" s="42" t="s">
        <v>14</v>
      </c>
      <c r="D735" s="34">
        <v>468093</v>
      </c>
      <c r="E735" s="48">
        <v>508100572953</v>
      </c>
      <c r="F735" s="42" t="s">
        <v>1</v>
      </c>
      <c r="G735" s="42" t="s">
        <v>2</v>
      </c>
      <c r="H735" s="40" t="str">
        <f>IF(OR(' Base Geral '!J735="D - RETURN WITHOUT CONSUMPTION",' Base Geral '!J735="CB - CONSUMED BILLABLE")," SOLICITAÇÃO DE COLETA",IF(J735="X - NOT RECEIVED","CONFIRMAR NÃO RECEBIMENTO DO CSE",IF(OR(' Base Geral '!J735="SEM DESTINAÇÃO",' Base Geral '!J735="V - LEFT ON NOTIFICATION")," DESTINAÇÃO/SOLICITAÇÃO DE COLETA",0)))</f>
        <v xml:space="preserve"> DESTINAÇÃO/SOLICITAÇÃO DE COLETA</v>
      </c>
      <c r="I735" s="49"/>
      <c r="J735" s="2" t="s">
        <v>56</v>
      </c>
      <c r="K735" s="2"/>
      <c r="L735" s="22" t="s">
        <v>6</v>
      </c>
      <c r="M735" s="2"/>
      <c r="N735" s="2"/>
      <c r="O735" s="2" t="s">
        <v>716</v>
      </c>
      <c r="P735" s="2" t="s">
        <v>94</v>
      </c>
      <c r="Q735" s="2">
        <v>11574320</v>
      </c>
      <c r="R735" s="15">
        <f>VLOOKUP(Tabela1[[#This Row],[Material]],'R$_ Ferramentas'!A:B,2,0)</f>
        <v>1487.49</v>
      </c>
      <c r="S735" s="50" t="s">
        <v>50</v>
      </c>
      <c r="T735" s="50" t="s">
        <v>50</v>
      </c>
      <c r="U735" s="2" t="s">
        <v>988</v>
      </c>
      <c r="V735" s="2">
        <v>200815</v>
      </c>
      <c r="W735" s="49">
        <v>44071</v>
      </c>
      <c r="X735" s="40">
        <f>Tabela1[[#Headers],[01/09/2020]]-Tabela1[[#This Row],[Data NF Cliente]]</f>
        <v>4</v>
      </c>
      <c r="Y735" s="12" t="str">
        <f>_xlfn.IFS(X735&lt;=10,"1. 1 a 10 dias",X735&lt;=20,"2. 11 a 20 dias",X735&lt;=30,"3. 21 a 30 dias",X735&lt;=60,"4. 31 a 60 dias",X735&gt;60,"5.&gt; 60 dias")</f>
        <v>1. 1 a 10 dias</v>
      </c>
      <c r="Z735" s="2" t="s">
        <v>53</v>
      </c>
      <c r="AA735" s="2">
        <v>0</v>
      </c>
      <c r="AB735" s="49"/>
    </row>
    <row r="736" spans="1:28" x14ac:dyDescent="0.2">
      <c r="A736" s="42" t="s">
        <v>14</v>
      </c>
      <c r="B736" s="57" t="s">
        <v>82</v>
      </c>
      <c r="C736" s="42" t="s">
        <v>14</v>
      </c>
      <c r="D736" s="34">
        <v>468095</v>
      </c>
      <c r="E736" s="48">
        <v>508100572953</v>
      </c>
      <c r="F736" s="42" t="s">
        <v>1</v>
      </c>
      <c r="G736" s="42" t="s">
        <v>2</v>
      </c>
      <c r="H736" s="40" t="str">
        <f>IF(OR(' Base Geral '!J736="D - RETURN WITHOUT CONSUMPTION",' Base Geral '!J736="CB - CONSUMED BILLABLE")," SOLICITAÇÃO DE COLETA",IF(J736="X - NOT RECEIVED","CONFIRMAR NÃO RECEBIMENTO DO CSE",IF(OR(' Base Geral '!J736="SEM DESTINAÇÃO",' Base Geral '!J736="V - LEFT ON NOTIFICATION")," DESTINAÇÃO/SOLICITAÇÃO DE COLETA",0)))</f>
        <v xml:space="preserve"> DESTINAÇÃO/SOLICITAÇÃO DE COLETA</v>
      </c>
      <c r="I736" s="49"/>
      <c r="J736" s="2" t="s">
        <v>56</v>
      </c>
      <c r="K736" s="2"/>
      <c r="L736" s="2" t="s">
        <v>6</v>
      </c>
      <c r="M736" s="2"/>
      <c r="N736" s="2" t="s">
        <v>4</v>
      </c>
      <c r="O736" s="2" t="s">
        <v>716</v>
      </c>
      <c r="P736" s="2" t="s">
        <v>94</v>
      </c>
      <c r="Q736" s="2">
        <v>11336328</v>
      </c>
      <c r="R736" s="15">
        <f>VLOOKUP(Tabela1[[#This Row],[Material]],'R$_ Ferramentas'!A:B,2,0)</f>
        <v>195.15</v>
      </c>
      <c r="S736" s="50" t="s">
        <v>50</v>
      </c>
      <c r="T736" s="50" t="s">
        <v>50</v>
      </c>
      <c r="U736" s="2" t="s">
        <v>989</v>
      </c>
      <c r="V736" s="2">
        <v>200815</v>
      </c>
      <c r="W736" s="49">
        <v>44071</v>
      </c>
      <c r="X736" s="40">
        <f>Tabela1[[#Headers],[01/09/2020]]-Tabela1[[#This Row],[Data NF Cliente]]</f>
        <v>4</v>
      </c>
      <c r="Y736" s="12" t="str">
        <f>_xlfn.IFS(X736&lt;=10,"1. 1 a 10 dias",X736&lt;=20,"2. 11 a 20 dias",X736&lt;=30,"3. 21 a 30 dias",X736&lt;=60,"4. 31 a 60 dias",X736&gt;60,"5.&gt; 60 dias")</f>
        <v>1. 1 a 10 dias</v>
      </c>
      <c r="Z736" s="2" t="s">
        <v>1099</v>
      </c>
      <c r="AA736" s="2">
        <v>0</v>
      </c>
      <c r="AB736" s="49"/>
    </row>
    <row r="737" spans="1:28" x14ac:dyDescent="0.2">
      <c r="A737" s="42" t="s">
        <v>14</v>
      </c>
      <c r="B737" s="57" t="s">
        <v>82</v>
      </c>
      <c r="C737" s="42" t="s">
        <v>14</v>
      </c>
      <c r="D737" s="34">
        <v>468096</v>
      </c>
      <c r="E737" s="48">
        <v>508100572953</v>
      </c>
      <c r="F737" s="42" t="s">
        <v>1</v>
      </c>
      <c r="G737" s="42" t="s">
        <v>2</v>
      </c>
      <c r="H737" s="40" t="str">
        <f>IF(OR(' Base Geral '!J737="D - RETURN WITHOUT CONSUMPTION",' Base Geral '!J737="CB - CONSUMED BILLABLE")," SOLICITAÇÃO DE COLETA",IF(J737="X - NOT RECEIVED","CONFIRMAR NÃO RECEBIMENTO DO CSE",IF(OR(' Base Geral '!J737="SEM DESTINAÇÃO",' Base Geral '!J737="V - LEFT ON NOTIFICATION")," DESTINAÇÃO/SOLICITAÇÃO DE COLETA",0)))</f>
        <v xml:space="preserve"> DESTINAÇÃO/SOLICITAÇÃO DE COLETA</v>
      </c>
      <c r="I737" s="49"/>
      <c r="J737" s="2" t="s">
        <v>56</v>
      </c>
      <c r="K737" s="2" t="s">
        <v>50</v>
      </c>
      <c r="L737" s="2" t="s">
        <v>6</v>
      </c>
      <c r="M737" s="2"/>
      <c r="N737" s="2" t="s">
        <v>4</v>
      </c>
      <c r="O737" s="2" t="s">
        <v>716</v>
      </c>
      <c r="P737" s="2" t="s">
        <v>94</v>
      </c>
      <c r="Q737" s="2">
        <v>10137761</v>
      </c>
      <c r="R737" s="15">
        <f>VLOOKUP(Tabela1[[#This Row],[Material]],'R$_ Ferramentas'!A:B,2,0)</f>
        <v>314.43</v>
      </c>
      <c r="S737" s="50" t="s">
        <v>50</v>
      </c>
      <c r="T737" s="50" t="s">
        <v>50</v>
      </c>
      <c r="U737" s="2" t="s">
        <v>990</v>
      </c>
      <c r="V737" s="2">
        <v>200815</v>
      </c>
      <c r="W737" s="49">
        <v>44071</v>
      </c>
      <c r="X737" s="40">
        <f>Tabela1[[#Headers],[01/09/2020]]-Tabela1[[#This Row],[Data NF Cliente]]</f>
        <v>4</v>
      </c>
      <c r="Y737" s="12" t="str">
        <f>_xlfn.IFS(X737&lt;=10,"1. 1 a 10 dias",X737&lt;=20,"2. 11 a 20 dias",X737&lt;=30,"3. 21 a 30 dias",X737&lt;=60,"4. 31 a 60 dias",X737&gt;60,"5.&gt; 60 dias")</f>
        <v>1. 1 a 10 dias</v>
      </c>
      <c r="Z737" s="2" t="s">
        <v>53</v>
      </c>
      <c r="AA737" s="2">
        <v>0</v>
      </c>
      <c r="AB737" s="49"/>
    </row>
    <row r="738" spans="1:28" x14ac:dyDescent="0.2">
      <c r="A738" s="42" t="s">
        <v>14</v>
      </c>
      <c r="B738" s="57" t="s">
        <v>82</v>
      </c>
      <c r="C738" s="42" t="s">
        <v>14</v>
      </c>
      <c r="D738" s="34">
        <v>468097</v>
      </c>
      <c r="E738" s="48">
        <v>508100572953</v>
      </c>
      <c r="F738" s="42" t="s">
        <v>1</v>
      </c>
      <c r="G738" s="42" t="s">
        <v>2</v>
      </c>
      <c r="H738" s="40" t="str">
        <f>IF(OR(' Base Geral '!J738="D - RETURN WITHOUT CONSUMPTION",' Base Geral '!J738="CB - CONSUMED BILLABLE")," SOLICITAÇÃO DE COLETA",IF(J738="X - NOT RECEIVED","CONFIRMAR NÃO RECEBIMENTO DO CSE",IF(OR(' Base Geral '!J738="SEM DESTINAÇÃO",' Base Geral '!J738="V - LEFT ON NOTIFICATION")," DESTINAÇÃO/SOLICITAÇÃO DE COLETA",0)))</f>
        <v xml:space="preserve"> DESTINAÇÃO/SOLICITAÇÃO DE COLETA</v>
      </c>
      <c r="I738" s="49"/>
      <c r="J738" s="2" t="s">
        <v>56</v>
      </c>
      <c r="K738" s="2"/>
      <c r="L738" s="2" t="s">
        <v>6</v>
      </c>
      <c r="M738" s="2"/>
      <c r="N738" s="2" t="s">
        <v>4</v>
      </c>
      <c r="O738" s="2" t="s">
        <v>716</v>
      </c>
      <c r="P738" s="2" t="s">
        <v>94</v>
      </c>
      <c r="Q738" s="2">
        <v>10790279</v>
      </c>
      <c r="R738" s="15">
        <f>VLOOKUP(Tabela1[[#This Row],[Material]],'R$_ Ferramentas'!A:B,2,0)</f>
        <v>276.44</v>
      </c>
      <c r="S738" s="50" t="s">
        <v>50</v>
      </c>
      <c r="T738" s="50" t="s">
        <v>50</v>
      </c>
      <c r="U738" s="2" t="s">
        <v>991</v>
      </c>
      <c r="V738" s="2">
        <v>200815</v>
      </c>
      <c r="W738" s="49">
        <v>44071</v>
      </c>
      <c r="X738" s="40">
        <f>Tabela1[[#Headers],[01/09/2020]]-Tabela1[[#This Row],[Data NF Cliente]]</f>
        <v>4</v>
      </c>
      <c r="Y738" s="12" t="str">
        <f>_xlfn.IFS(X738&lt;=10,"1. 1 a 10 dias",X738&lt;=20,"2. 11 a 20 dias",X738&lt;=30,"3. 21 a 30 dias",X738&lt;=60,"4. 31 a 60 dias",X738&gt;60,"5.&gt; 60 dias")</f>
        <v>1. 1 a 10 dias</v>
      </c>
      <c r="Z738" s="2" t="s">
        <v>1100</v>
      </c>
      <c r="AA738" s="2">
        <v>0</v>
      </c>
      <c r="AB738" s="49"/>
    </row>
    <row r="739" spans="1:28" x14ac:dyDescent="0.2">
      <c r="A739" s="42" t="s">
        <v>14</v>
      </c>
      <c r="B739" s="57" t="s">
        <v>82</v>
      </c>
      <c r="C739" s="42" t="s">
        <v>14</v>
      </c>
      <c r="D739" s="34">
        <v>468098</v>
      </c>
      <c r="E739" s="48">
        <v>508100572953</v>
      </c>
      <c r="F739" s="42" t="s">
        <v>1</v>
      </c>
      <c r="G739" s="42" t="s">
        <v>2</v>
      </c>
      <c r="H739" s="40" t="str">
        <f>IF(OR(' Base Geral '!J739="D - RETURN WITHOUT CONSUMPTION",' Base Geral '!J739="CB - CONSUMED BILLABLE")," SOLICITAÇÃO DE COLETA",IF(J739="X - NOT RECEIVED","CONFIRMAR NÃO RECEBIMENTO DO CSE",IF(OR(' Base Geral '!J739="SEM DESTINAÇÃO",' Base Geral '!J739="V - LEFT ON NOTIFICATION")," DESTINAÇÃO/SOLICITAÇÃO DE COLETA",0)))</f>
        <v xml:space="preserve"> DESTINAÇÃO/SOLICITAÇÃO DE COLETA</v>
      </c>
      <c r="I739" s="49"/>
      <c r="J739" s="2" t="s">
        <v>56</v>
      </c>
      <c r="K739" s="2"/>
      <c r="L739" s="2" t="s">
        <v>6</v>
      </c>
      <c r="M739" s="2"/>
      <c r="N739" s="2" t="s">
        <v>4</v>
      </c>
      <c r="O739" s="2" t="s">
        <v>716</v>
      </c>
      <c r="P739" s="2" t="s">
        <v>94</v>
      </c>
      <c r="Q739" s="2">
        <v>11370373</v>
      </c>
      <c r="R739" s="15">
        <f>VLOOKUP(Tabela1[[#This Row],[Material]],'R$_ Ferramentas'!A:B,2,0)</f>
        <v>201.65</v>
      </c>
      <c r="S739" s="50" t="s">
        <v>50</v>
      </c>
      <c r="T739" s="50" t="s">
        <v>50</v>
      </c>
      <c r="U739" s="2" t="s">
        <v>992</v>
      </c>
      <c r="V739" s="2">
        <v>200815</v>
      </c>
      <c r="W739" s="49">
        <v>44071</v>
      </c>
      <c r="X739" s="40">
        <f>Tabela1[[#Headers],[01/09/2020]]-Tabela1[[#This Row],[Data NF Cliente]]</f>
        <v>4</v>
      </c>
      <c r="Y739" s="12" t="str">
        <f>_xlfn.IFS(X739&lt;=10,"1. 1 a 10 dias",X739&lt;=20,"2. 11 a 20 dias",X739&lt;=30,"3. 21 a 30 dias",X739&lt;=60,"4. 31 a 60 dias",X739&gt;60,"5.&gt; 60 dias")</f>
        <v>1. 1 a 10 dias</v>
      </c>
      <c r="Z739" s="2" t="s">
        <v>1101</v>
      </c>
      <c r="AA739" s="2">
        <v>0</v>
      </c>
      <c r="AB739" s="49"/>
    </row>
    <row r="740" spans="1:28" x14ac:dyDescent="0.2">
      <c r="A740" s="42" t="s">
        <v>17</v>
      </c>
      <c r="B740" s="57" t="s">
        <v>82</v>
      </c>
      <c r="C740" s="42" t="s">
        <v>17</v>
      </c>
      <c r="D740" s="34">
        <v>468103</v>
      </c>
      <c r="E740" s="48">
        <v>508100574020</v>
      </c>
      <c r="F740" s="42" t="s">
        <v>1</v>
      </c>
      <c r="G740" s="42" t="s">
        <v>2</v>
      </c>
      <c r="H740" s="40" t="str">
        <f>IF(OR(' Base Geral '!J740="D - RETURN WITHOUT CONSUMPTION",' Base Geral '!J740="CB - CONSUMED BILLABLE")," SOLICITAÇÃO DE COLETA",IF(J740="X - NOT RECEIVED","CONFIRMAR NÃO RECEBIMENTO DO CSE",IF(OR(' Base Geral '!J740="SEM DESTINAÇÃO",' Base Geral '!J740="V - LEFT ON NOTIFICATION")," DESTINAÇÃO/SOLICITAÇÃO DE COLETA",0)))</f>
        <v xml:space="preserve"> DESTINAÇÃO/SOLICITAÇÃO DE COLETA</v>
      </c>
      <c r="I740" s="49"/>
      <c r="J740" s="2" t="s">
        <v>56</v>
      </c>
      <c r="K740" s="2" t="s">
        <v>50</v>
      </c>
      <c r="L740" s="2" t="s">
        <v>6</v>
      </c>
      <c r="M740" s="2"/>
      <c r="N740" s="2" t="s">
        <v>4</v>
      </c>
      <c r="O740" s="2" t="s">
        <v>15</v>
      </c>
      <c r="P740" s="2" t="s">
        <v>700</v>
      </c>
      <c r="Q740" s="2">
        <v>8602224</v>
      </c>
      <c r="R740" s="15">
        <f>VLOOKUP(Tabela1[[#This Row],[Material]],'R$_ Ferramentas'!A:B,2,0)</f>
        <v>739.45</v>
      </c>
      <c r="S740" s="50" t="s">
        <v>50</v>
      </c>
      <c r="T740" s="50" t="s">
        <v>50</v>
      </c>
      <c r="U740" s="2" t="s">
        <v>832</v>
      </c>
      <c r="V740" s="2">
        <v>200835</v>
      </c>
      <c r="W740" s="49">
        <v>44071</v>
      </c>
      <c r="X740" s="40">
        <f>Tabela1[[#Headers],[01/09/2020]]-Tabela1[[#This Row],[Data NF Cliente]]</f>
        <v>4</v>
      </c>
      <c r="Y740" s="12" t="str">
        <f>_xlfn.IFS(X740&lt;=10,"1. 1 a 10 dias",X740&lt;=20,"2. 11 a 20 dias",X740&lt;=30,"3. 21 a 30 dias",X740&lt;=60,"4. 31 a 60 dias",X740&gt;60,"5.&gt; 60 dias")</f>
        <v>1. 1 a 10 dias</v>
      </c>
      <c r="Z740" s="2" t="s">
        <v>53</v>
      </c>
      <c r="AA740" s="2">
        <v>0</v>
      </c>
      <c r="AB740" s="49"/>
    </row>
    <row r="741" spans="1:28" x14ac:dyDescent="0.2">
      <c r="A741" s="42" t="s">
        <v>17</v>
      </c>
      <c r="B741" s="57" t="s">
        <v>82</v>
      </c>
      <c r="C741" s="42" t="s">
        <v>17</v>
      </c>
      <c r="D741" s="34">
        <v>468115</v>
      </c>
      <c r="E741" s="48">
        <v>508100572640</v>
      </c>
      <c r="F741" s="42" t="s">
        <v>8</v>
      </c>
      <c r="G741" s="42" t="s">
        <v>9</v>
      </c>
      <c r="H741" s="40" t="str">
        <f>IF(OR(' Base Geral '!J741="D - RETURN WITHOUT CONSUMPTION",' Base Geral '!J741="CB - CONSUMED BILLABLE")," SOLICITAÇÃO DE COLETA",IF(J741="X - NOT RECEIVED","CONFIRMAR NÃO RECEBIMENTO DO CSE",IF(OR(' Base Geral '!J741="SEM DESTINAÇÃO",' Base Geral '!J741="V - LEFT ON NOTIFICATION")," DESTINAÇÃO/SOLICITAÇÃO DE COLETA",0)))</f>
        <v xml:space="preserve"> DESTINAÇÃO/SOLICITAÇÃO DE COLETA</v>
      </c>
      <c r="I741" s="49"/>
      <c r="J741" s="2" t="s">
        <v>56</v>
      </c>
      <c r="K741" s="2" t="s">
        <v>10</v>
      </c>
      <c r="L741" s="2" t="s">
        <v>3</v>
      </c>
      <c r="M741" s="2"/>
      <c r="N741" s="2" t="s">
        <v>4</v>
      </c>
      <c r="O741" s="2" t="s">
        <v>717</v>
      </c>
      <c r="P741" s="2" t="s">
        <v>656</v>
      </c>
      <c r="Q741" s="2">
        <v>10662546</v>
      </c>
      <c r="R741" s="15">
        <f>VLOOKUP(Tabela1[[#This Row],[Material]],'R$_ Ferramentas'!A:B,2,0)</f>
        <v>6515.67</v>
      </c>
      <c r="S741" s="50" t="s">
        <v>50</v>
      </c>
      <c r="T741" s="50" t="s">
        <v>85</v>
      </c>
      <c r="U741" s="2" t="s">
        <v>993</v>
      </c>
      <c r="V741" s="2">
        <v>94830</v>
      </c>
      <c r="W741" s="49">
        <v>44071</v>
      </c>
      <c r="X741" s="40">
        <f>Tabela1[[#Headers],[01/09/2020]]-Tabela1[[#This Row],[Data NF Cliente]]</f>
        <v>4</v>
      </c>
      <c r="Y741" s="12" t="str">
        <f>_xlfn.IFS(X741&lt;=10,"1. 1 a 10 dias",X741&lt;=20,"2. 11 a 20 dias",X741&lt;=30,"3. 21 a 30 dias",X741&lt;=60,"4. 31 a 60 dias",X741&gt;60,"5.&gt; 60 dias")</f>
        <v>1. 1 a 10 dias</v>
      </c>
      <c r="Z741" s="2">
        <v>302693</v>
      </c>
      <c r="AA741" s="2">
        <v>0</v>
      </c>
      <c r="AB741" s="49"/>
    </row>
    <row r="742" spans="1:28" x14ac:dyDescent="0.2">
      <c r="A742" s="42" t="s">
        <v>17</v>
      </c>
      <c r="B742" s="57" t="s">
        <v>82</v>
      </c>
      <c r="C742" s="42" t="s">
        <v>17</v>
      </c>
      <c r="D742" s="34">
        <v>468116</v>
      </c>
      <c r="E742" s="48">
        <v>508100572640</v>
      </c>
      <c r="F742" s="42" t="s">
        <v>1</v>
      </c>
      <c r="G742" s="42" t="s">
        <v>2</v>
      </c>
      <c r="H742" s="40" t="str">
        <f>IF(OR(' Base Geral '!J742="D - RETURN WITHOUT CONSUMPTION",' Base Geral '!J742="CB - CONSUMED BILLABLE")," SOLICITAÇÃO DE COLETA",IF(J742="X - NOT RECEIVED","CONFIRMAR NÃO RECEBIMENTO DO CSE",IF(OR(' Base Geral '!J742="SEM DESTINAÇÃO",' Base Geral '!J742="V - LEFT ON NOTIFICATION")," DESTINAÇÃO/SOLICITAÇÃO DE COLETA",0)))</f>
        <v xml:space="preserve"> DESTINAÇÃO/SOLICITAÇÃO DE COLETA</v>
      </c>
      <c r="I742" s="49"/>
      <c r="J742" s="2" t="s">
        <v>56</v>
      </c>
      <c r="K742" s="2" t="s">
        <v>50</v>
      </c>
      <c r="L742" s="2" t="s">
        <v>6</v>
      </c>
      <c r="M742" s="2"/>
      <c r="N742" s="2" t="s">
        <v>4</v>
      </c>
      <c r="O742" s="2" t="s">
        <v>717</v>
      </c>
      <c r="P742" s="2" t="s">
        <v>656</v>
      </c>
      <c r="Q742" s="2">
        <v>10355350</v>
      </c>
      <c r="R742" s="15">
        <f>VLOOKUP(Tabela1[[#This Row],[Material]],'R$_ Ferramentas'!A:B,2,0)</f>
        <v>2433.98</v>
      </c>
      <c r="S742" s="50" t="s">
        <v>50</v>
      </c>
      <c r="T742" s="50" t="s">
        <v>50</v>
      </c>
      <c r="U742" s="2" t="s">
        <v>994</v>
      </c>
      <c r="V742" s="2">
        <v>200839</v>
      </c>
      <c r="W742" s="49">
        <v>44071</v>
      </c>
      <c r="X742" s="40">
        <f>Tabela1[[#Headers],[01/09/2020]]-Tabela1[[#This Row],[Data NF Cliente]]</f>
        <v>4</v>
      </c>
      <c r="Y742" s="12" t="str">
        <f>_xlfn.IFS(X742&lt;=10,"1. 1 a 10 dias",X742&lt;=20,"2. 11 a 20 dias",X742&lt;=30,"3. 21 a 30 dias",X742&lt;=60,"4. 31 a 60 dias",X742&gt;60,"5.&gt; 60 dias")</f>
        <v>1. 1 a 10 dias</v>
      </c>
      <c r="Z742" s="2" t="s">
        <v>1102</v>
      </c>
      <c r="AA742" s="2">
        <v>0</v>
      </c>
      <c r="AB742" s="49"/>
    </row>
    <row r="743" spans="1:28" x14ac:dyDescent="0.2">
      <c r="A743" s="42" t="s">
        <v>17</v>
      </c>
      <c r="B743" s="57" t="s">
        <v>82</v>
      </c>
      <c r="C743" s="42" t="s">
        <v>17</v>
      </c>
      <c r="D743" s="34">
        <v>468117</v>
      </c>
      <c r="E743" s="48">
        <v>508100572640</v>
      </c>
      <c r="F743" s="42" t="s">
        <v>1</v>
      </c>
      <c r="G743" s="42" t="s">
        <v>2</v>
      </c>
      <c r="H743" s="40" t="str">
        <f>IF(OR(' Base Geral '!J743="D - RETURN WITHOUT CONSUMPTION",' Base Geral '!J743="CB - CONSUMED BILLABLE")," SOLICITAÇÃO DE COLETA",IF(J743="X - NOT RECEIVED","CONFIRMAR NÃO RECEBIMENTO DO CSE",IF(OR(' Base Geral '!J743="SEM DESTINAÇÃO",' Base Geral '!J743="V - LEFT ON NOTIFICATION")," DESTINAÇÃO/SOLICITAÇÃO DE COLETA",0)))</f>
        <v xml:space="preserve"> DESTINAÇÃO/SOLICITAÇÃO DE COLETA</v>
      </c>
      <c r="I743" s="49"/>
      <c r="J743" s="2" t="s">
        <v>56</v>
      </c>
      <c r="K743" s="2"/>
      <c r="L743" s="2" t="s">
        <v>6</v>
      </c>
      <c r="M743" s="2"/>
      <c r="N743" s="2"/>
      <c r="O743" s="2" t="s">
        <v>717</v>
      </c>
      <c r="P743" s="2" t="s">
        <v>656</v>
      </c>
      <c r="Q743" s="2">
        <v>10397015</v>
      </c>
      <c r="R743" s="15">
        <f>VLOOKUP(Tabela1[[#This Row],[Material]],'R$_ Ferramentas'!A:B,2,0)</f>
        <v>193.26</v>
      </c>
      <c r="S743" s="50" t="s">
        <v>50</v>
      </c>
      <c r="T743" s="50" t="s">
        <v>50</v>
      </c>
      <c r="U743" s="2" t="s">
        <v>995</v>
      </c>
      <c r="V743" s="2">
        <v>200839</v>
      </c>
      <c r="W743" s="49">
        <v>44071</v>
      </c>
      <c r="X743" s="40">
        <f>Tabela1[[#Headers],[01/09/2020]]-Tabela1[[#This Row],[Data NF Cliente]]</f>
        <v>4</v>
      </c>
      <c r="Y743" s="12" t="str">
        <f>_xlfn.IFS(X743&lt;=10,"1. 1 a 10 dias",X743&lt;=20,"2. 11 a 20 dias",X743&lt;=30,"3. 21 a 30 dias",X743&lt;=60,"4. 31 a 60 dias",X743&gt;60,"5.&gt; 60 dias")</f>
        <v>1. 1 a 10 dias</v>
      </c>
      <c r="Z743" s="2" t="s">
        <v>53</v>
      </c>
      <c r="AA743" s="2">
        <v>0</v>
      </c>
      <c r="AB743" s="49"/>
    </row>
    <row r="744" spans="1:28" x14ac:dyDescent="0.2">
      <c r="A744" s="42" t="s">
        <v>16</v>
      </c>
      <c r="B744" s="57" t="s">
        <v>82</v>
      </c>
      <c r="C744" s="42" t="s">
        <v>16</v>
      </c>
      <c r="D744" s="34">
        <v>468119</v>
      </c>
      <c r="E744" s="48">
        <v>508100573812</v>
      </c>
      <c r="F744" s="42" t="s">
        <v>1</v>
      </c>
      <c r="G744" s="42" t="s">
        <v>2</v>
      </c>
      <c r="H744" s="40" t="str">
        <f>IF(OR(' Base Geral '!J744="D - RETURN WITHOUT CONSUMPTION",' Base Geral '!J744="CB - CONSUMED BILLABLE")," SOLICITAÇÃO DE COLETA",IF(J744="X - NOT RECEIVED","CONFIRMAR NÃO RECEBIMENTO DO CSE",IF(OR(' Base Geral '!J744="SEM DESTINAÇÃO",' Base Geral '!J744="V - LEFT ON NOTIFICATION")," DESTINAÇÃO/SOLICITAÇÃO DE COLETA",0)))</f>
        <v xml:space="preserve"> DESTINAÇÃO/SOLICITAÇÃO DE COLETA</v>
      </c>
      <c r="I744" s="49"/>
      <c r="J744" s="2" t="s">
        <v>56</v>
      </c>
      <c r="K744" s="2" t="s">
        <v>50</v>
      </c>
      <c r="L744" s="2" t="s">
        <v>6</v>
      </c>
      <c r="M744" s="2"/>
      <c r="N744" s="2" t="s">
        <v>4</v>
      </c>
      <c r="O744" s="2" t="s">
        <v>718</v>
      </c>
      <c r="P744" s="2" t="s">
        <v>719</v>
      </c>
      <c r="Q744" s="2">
        <v>10910535</v>
      </c>
      <c r="R744" s="15">
        <f>VLOOKUP(Tabela1[[#This Row],[Material]],'R$_ Ferramentas'!A:B,2,0)</f>
        <v>7255.79</v>
      </c>
      <c r="S744" s="50" t="s">
        <v>50</v>
      </c>
      <c r="T744" s="50" t="s">
        <v>50</v>
      </c>
      <c r="U744" s="2" t="s">
        <v>996</v>
      </c>
      <c r="V744" s="2">
        <v>200845</v>
      </c>
      <c r="W744" s="49">
        <v>44071</v>
      </c>
      <c r="X744" s="40">
        <f>Tabela1[[#Headers],[01/09/2020]]-Tabela1[[#This Row],[Data NF Cliente]]</f>
        <v>4</v>
      </c>
      <c r="Y744" s="12" t="str">
        <f>_xlfn.IFS(X744&lt;=10,"1. 1 a 10 dias",X744&lt;=20,"2. 11 a 20 dias",X744&lt;=30,"3. 21 a 30 dias",X744&lt;=60,"4. 31 a 60 dias",X744&gt;60,"5.&gt; 60 dias")</f>
        <v>1. 1 a 10 dias</v>
      </c>
      <c r="Z744" s="2" t="s">
        <v>1103</v>
      </c>
      <c r="AA744" s="2">
        <v>0</v>
      </c>
      <c r="AB744" s="49"/>
    </row>
    <row r="745" spans="1:28" x14ac:dyDescent="0.2">
      <c r="A745" s="42" t="s">
        <v>14</v>
      </c>
      <c r="B745" s="57" t="s">
        <v>82</v>
      </c>
      <c r="C745" s="42" t="s">
        <v>14</v>
      </c>
      <c r="D745" s="34">
        <v>468145</v>
      </c>
      <c r="E745" s="48">
        <v>508100572632</v>
      </c>
      <c r="F745" s="42" t="s">
        <v>1</v>
      </c>
      <c r="G745" s="42" t="s">
        <v>2</v>
      </c>
      <c r="H745" s="40" t="str">
        <f>IF(OR(' Base Geral '!J745="D - RETURN WITHOUT CONSUMPTION",' Base Geral '!J745="CB - CONSUMED BILLABLE")," SOLICITAÇÃO DE COLETA",IF(J745="X - NOT RECEIVED","CONFIRMAR NÃO RECEBIMENTO DO CSE",IF(OR(' Base Geral '!J745="SEM DESTINAÇÃO",' Base Geral '!J745="V - LEFT ON NOTIFICATION")," DESTINAÇÃO/SOLICITAÇÃO DE COLETA",0)))</f>
        <v xml:space="preserve"> SOLICITAÇÃO DE COLETA</v>
      </c>
      <c r="I745" s="49">
        <v>44074</v>
      </c>
      <c r="J745" s="2" t="s">
        <v>13</v>
      </c>
      <c r="K745" s="2" t="s">
        <v>10</v>
      </c>
      <c r="L745" s="2" t="s">
        <v>3</v>
      </c>
      <c r="M745" s="2"/>
      <c r="N745" s="2" t="s">
        <v>4</v>
      </c>
      <c r="O745" s="2" t="s">
        <v>683</v>
      </c>
      <c r="P745" s="2" t="s">
        <v>95</v>
      </c>
      <c r="Q745" s="2">
        <v>1173355</v>
      </c>
      <c r="R745" s="15">
        <f>VLOOKUP(Tabela1[[#This Row],[Material]],'R$_ Ferramentas'!A:B,2,0)</f>
        <v>27354.44</v>
      </c>
      <c r="S745" s="50" t="s">
        <v>50</v>
      </c>
      <c r="T745" s="50" t="s">
        <v>85</v>
      </c>
      <c r="U745" s="2" t="s">
        <v>997</v>
      </c>
      <c r="V745" s="2">
        <v>200836</v>
      </c>
      <c r="W745" s="49">
        <v>44071</v>
      </c>
      <c r="X745" s="40">
        <f>Tabela1[[#Headers],[01/09/2020]]-Tabela1[[#This Row],[Data NF Cliente]]</f>
        <v>4</v>
      </c>
      <c r="Y745" s="12" t="str">
        <f>_xlfn.IFS(X745&lt;=10,"1. 1 a 10 dias",X745&lt;=20,"2. 11 a 20 dias",X745&lt;=30,"3. 21 a 30 dias",X745&lt;=60,"4. 31 a 60 dias",X745&gt;60,"5.&gt; 60 dias")</f>
        <v>1. 1 a 10 dias</v>
      </c>
      <c r="Z745" s="2" t="s">
        <v>1104</v>
      </c>
      <c r="AA745" s="2">
        <v>0</v>
      </c>
      <c r="AB745" s="49"/>
    </row>
    <row r="746" spans="1:28" x14ac:dyDescent="0.2">
      <c r="A746" s="42" t="s">
        <v>7</v>
      </c>
      <c r="B746" s="57" t="s">
        <v>82</v>
      </c>
      <c r="C746" s="42" t="s">
        <v>7</v>
      </c>
      <c r="D746" s="34">
        <v>468156</v>
      </c>
      <c r="E746" s="48">
        <v>508100485563</v>
      </c>
      <c r="F746" s="42" t="s">
        <v>1</v>
      </c>
      <c r="G746" s="42" t="s">
        <v>2</v>
      </c>
      <c r="H746" s="40" t="str">
        <f>IF(OR(' Base Geral '!J746="D - RETURN WITHOUT CONSUMPTION",' Base Geral '!J746="CB - CONSUMED BILLABLE")," SOLICITAÇÃO DE COLETA",IF(J746="X - NOT RECEIVED","CONFIRMAR NÃO RECEBIMENTO DO CSE",IF(OR(' Base Geral '!J746="SEM DESTINAÇÃO",' Base Geral '!J746="V - LEFT ON NOTIFICATION")," DESTINAÇÃO/SOLICITAÇÃO DE COLETA",0)))</f>
        <v xml:space="preserve"> DESTINAÇÃO/SOLICITAÇÃO DE COLETA</v>
      </c>
      <c r="I746" s="49"/>
      <c r="J746" s="2" t="s">
        <v>56</v>
      </c>
      <c r="K746" s="2" t="s">
        <v>10</v>
      </c>
      <c r="L746" s="2" t="s">
        <v>3</v>
      </c>
      <c r="M746" s="2"/>
      <c r="N746" s="2" t="s">
        <v>4</v>
      </c>
      <c r="O746" s="2" t="s">
        <v>121</v>
      </c>
      <c r="P746" s="2" t="s">
        <v>172</v>
      </c>
      <c r="Q746" s="2">
        <v>10789387</v>
      </c>
      <c r="R746" s="15">
        <f>VLOOKUP(Tabela1[[#This Row],[Material]],'R$_ Ferramentas'!A:B,2,0)</f>
        <v>7913.16</v>
      </c>
      <c r="S746" s="50" t="s">
        <v>50</v>
      </c>
      <c r="T746" s="50" t="s">
        <v>85</v>
      </c>
      <c r="U746" s="2" t="s">
        <v>998</v>
      </c>
      <c r="V746" s="2">
        <v>200842</v>
      </c>
      <c r="W746" s="49">
        <v>44071</v>
      </c>
      <c r="X746" s="40">
        <f>Tabela1[[#Headers],[01/09/2020]]-Tabela1[[#This Row],[Data NF Cliente]]</f>
        <v>4</v>
      </c>
      <c r="Y746" s="12" t="str">
        <f>_xlfn.IFS(X746&lt;=10,"1. 1 a 10 dias",X746&lt;=20,"2. 11 a 20 dias",X746&lt;=30,"3. 21 a 30 dias",X746&lt;=60,"4. 31 a 60 dias",X746&gt;60,"5.&gt; 60 dias")</f>
        <v>1. 1 a 10 dias</v>
      </c>
      <c r="Z746" s="2">
        <v>94441006</v>
      </c>
      <c r="AA746" s="2">
        <v>0</v>
      </c>
      <c r="AB746" s="49"/>
    </row>
    <row r="747" spans="1:28" x14ac:dyDescent="0.2">
      <c r="A747" s="42" t="s">
        <v>17</v>
      </c>
      <c r="B747" s="57" t="s">
        <v>82</v>
      </c>
      <c r="C747" s="42" t="s">
        <v>17</v>
      </c>
      <c r="D747" s="34">
        <v>468161</v>
      </c>
      <c r="E747" s="48">
        <v>508100573885</v>
      </c>
      <c r="F747" s="42" t="s">
        <v>1</v>
      </c>
      <c r="G747" s="42" t="s">
        <v>2</v>
      </c>
      <c r="H747" s="40" t="str">
        <f>IF(OR(' Base Geral '!J747="D - RETURN WITHOUT CONSUMPTION",' Base Geral '!J747="CB - CONSUMED BILLABLE")," SOLICITAÇÃO DE COLETA",IF(J747="X - NOT RECEIVED","CONFIRMAR NÃO RECEBIMENTO DO CSE",IF(OR(' Base Geral '!J747="SEM DESTINAÇÃO",' Base Geral '!J747="V - LEFT ON NOTIFICATION")," DESTINAÇÃO/SOLICITAÇÃO DE COLETA",0)))</f>
        <v xml:space="preserve"> DESTINAÇÃO/SOLICITAÇÃO DE COLETA</v>
      </c>
      <c r="I747" s="49">
        <v>44074</v>
      </c>
      <c r="J747" s="2" t="s">
        <v>55</v>
      </c>
      <c r="K747" s="2"/>
      <c r="L747" s="2" t="s">
        <v>3</v>
      </c>
      <c r="M747" s="2"/>
      <c r="N747" s="2" t="s">
        <v>4</v>
      </c>
      <c r="O747" s="2" t="s">
        <v>720</v>
      </c>
      <c r="P747" s="2" t="s">
        <v>93</v>
      </c>
      <c r="Q747" s="2">
        <v>3058583</v>
      </c>
      <c r="R747" s="15">
        <f>VLOOKUP(Tabela1[[#This Row],[Material]],'R$_ Ferramentas'!A:B,2,0)</f>
        <v>8367.49</v>
      </c>
      <c r="S747" s="50" t="s">
        <v>50</v>
      </c>
      <c r="T747" s="50" t="s">
        <v>85</v>
      </c>
      <c r="U747" s="2" t="s">
        <v>999</v>
      </c>
      <c r="V747" s="2">
        <v>200847</v>
      </c>
      <c r="W747" s="49">
        <v>44071</v>
      </c>
      <c r="X747" s="40">
        <f>Tabela1[[#Headers],[01/09/2020]]-Tabela1[[#This Row],[Data NF Cliente]]</f>
        <v>4</v>
      </c>
      <c r="Y747" s="12" t="str">
        <f>_xlfn.IFS(X747&lt;=10,"1. 1 a 10 dias",X747&lt;=20,"2. 11 a 20 dias",X747&lt;=30,"3. 21 a 30 dias",X747&lt;=60,"4. 31 a 60 dias",X747&gt;60,"5.&gt; 60 dias")</f>
        <v>1. 1 a 10 dias</v>
      </c>
      <c r="Z747" s="2" t="s">
        <v>1105</v>
      </c>
      <c r="AA747" s="2">
        <v>0</v>
      </c>
      <c r="AB747" s="49"/>
    </row>
    <row r="748" spans="1:28" x14ac:dyDescent="0.2">
      <c r="A748" s="42" t="s">
        <v>17</v>
      </c>
      <c r="B748" s="57" t="s">
        <v>82</v>
      </c>
      <c r="C748" s="42" t="s">
        <v>17</v>
      </c>
      <c r="D748" s="34">
        <v>468162</v>
      </c>
      <c r="E748" s="48">
        <v>508100573885</v>
      </c>
      <c r="F748" s="42" t="s">
        <v>1</v>
      </c>
      <c r="G748" s="42" t="s">
        <v>2</v>
      </c>
      <c r="H748" s="40" t="str">
        <f>IF(OR(' Base Geral '!J748="D - RETURN WITHOUT CONSUMPTION",' Base Geral '!J748="CB - CONSUMED BILLABLE")," SOLICITAÇÃO DE COLETA",IF(J748="X - NOT RECEIVED","CONFIRMAR NÃO RECEBIMENTO DO CSE",IF(OR(' Base Geral '!J748="SEM DESTINAÇÃO",' Base Geral '!J748="V - LEFT ON NOTIFICATION")," DESTINAÇÃO/SOLICITAÇÃO DE COLETA",0)))</f>
        <v xml:space="preserve"> DESTINAÇÃO/SOLICITAÇÃO DE COLETA</v>
      </c>
      <c r="I748" s="49">
        <v>44074</v>
      </c>
      <c r="J748" s="2" t="s">
        <v>55</v>
      </c>
      <c r="K748" s="2" t="s">
        <v>10</v>
      </c>
      <c r="L748" s="2" t="s">
        <v>3</v>
      </c>
      <c r="M748" s="2"/>
      <c r="N748" s="2" t="s">
        <v>4</v>
      </c>
      <c r="O748" s="2" t="s">
        <v>720</v>
      </c>
      <c r="P748" s="2" t="s">
        <v>93</v>
      </c>
      <c r="Q748" s="2">
        <v>3058575</v>
      </c>
      <c r="R748" s="15">
        <f>VLOOKUP(Tabela1[[#This Row],[Material]],'R$_ Ferramentas'!A:B,2,0)</f>
        <v>9096.4599999999991</v>
      </c>
      <c r="S748" s="50" t="s">
        <v>50</v>
      </c>
      <c r="T748" s="50" t="s">
        <v>85</v>
      </c>
      <c r="U748" s="2" t="s">
        <v>1000</v>
      </c>
      <c r="V748" s="2">
        <v>200847</v>
      </c>
      <c r="W748" s="49">
        <v>44071</v>
      </c>
      <c r="X748" s="40">
        <f>Tabela1[[#Headers],[01/09/2020]]-Tabela1[[#This Row],[Data NF Cliente]]</f>
        <v>4</v>
      </c>
      <c r="Y748" s="12" t="str">
        <f>_xlfn.IFS(X748&lt;=10,"1. 1 a 10 dias",X748&lt;=20,"2. 11 a 20 dias",X748&lt;=30,"3. 21 a 30 dias",X748&lt;=60,"4. 31 a 60 dias",X748&gt;60,"5.&gt; 60 dias")</f>
        <v>1. 1 a 10 dias</v>
      </c>
      <c r="Z748" s="2" t="s">
        <v>1106</v>
      </c>
      <c r="AA748" s="2">
        <v>0</v>
      </c>
      <c r="AB748" s="49"/>
    </row>
    <row r="749" spans="1:28" x14ac:dyDescent="0.2">
      <c r="A749" s="42" t="s">
        <v>17</v>
      </c>
      <c r="B749" s="57" t="s">
        <v>82</v>
      </c>
      <c r="C749" s="42" t="s">
        <v>17</v>
      </c>
      <c r="D749" s="34">
        <v>468163</v>
      </c>
      <c r="E749" s="48">
        <v>508100573885</v>
      </c>
      <c r="F749" s="42" t="s">
        <v>1</v>
      </c>
      <c r="G749" s="42" t="s">
        <v>2</v>
      </c>
      <c r="H749" s="40" t="str">
        <f>IF(OR(' Base Geral '!J749="D - RETURN WITHOUT CONSUMPTION",' Base Geral '!J749="CB - CONSUMED BILLABLE")," SOLICITAÇÃO DE COLETA",IF(J749="X - NOT RECEIVED","CONFIRMAR NÃO RECEBIMENTO DO CSE",IF(OR(' Base Geral '!J749="SEM DESTINAÇÃO",' Base Geral '!J749="V - LEFT ON NOTIFICATION")," DESTINAÇÃO/SOLICITAÇÃO DE COLETA",0)))</f>
        <v xml:space="preserve"> SOLICITAÇÃO DE COLETA</v>
      </c>
      <c r="I749" s="49">
        <v>44074</v>
      </c>
      <c r="J749" s="2" t="s">
        <v>12</v>
      </c>
      <c r="K749" s="2"/>
      <c r="L749" s="2" t="s">
        <v>3</v>
      </c>
      <c r="M749" s="2"/>
      <c r="N749" s="2" t="s">
        <v>4</v>
      </c>
      <c r="O749" s="2" t="s">
        <v>720</v>
      </c>
      <c r="P749" s="2" t="s">
        <v>93</v>
      </c>
      <c r="Q749" s="2">
        <v>3077054</v>
      </c>
      <c r="R749" s="15">
        <f>VLOOKUP(Tabela1[[#This Row],[Material]],'R$_ Ferramentas'!A:B,2,0)</f>
        <v>2009.34</v>
      </c>
      <c r="S749" s="50" t="s">
        <v>50</v>
      </c>
      <c r="T749" s="50" t="s">
        <v>85</v>
      </c>
      <c r="U749" s="2" t="s">
        <v>1001</v>
      </c>
      <c r="V749" s="2">
        <v>200847</v>
      </c>
      <c r="W749" s="49">
        <v>44071</v>
      </c>
      <c r="X749" s="40">
        <f>Tabela1[[#Headers],[01/09/2020]]-Tabela1[[#This Row],[Data NF Cliente]]</f>
        <v>4</v>
      </c>
      <c r="Y749" s="12" t="str">
        <f>_xlfn.IFS(X749&lt;=10,"1. 1 a 10 dias",X749&lt;=20,"2. 11 a 20 dias",X749&lt;=30,"3. 21 a 30 dias",X749&lt;=60,"4. 31 a 60 dias",X749&gt;60,"5.&gt; 60 dias")</f>
        <v>1. 1 a 10 dias</v>
      </c>
      <c r="Z749" s="2" t="s">
        <v>53</v>
      </c>
      <c r="AA749" s="2">
        <v>0</v>
      </c>
      <c r="AB749" s="49"/>
    </row>
    <row r="750" spans="1:28" x14ac:dyDescent="0.2">
      <c r="A750" s="42" t="s">
        <v>17</v>
      </c>
      <c r="B750" s="57" t="s">
        <v>82</v>
      </c>
      <c r="C750" s="42" t="s">
        <v>17</v>
      </c>
      <c r="D750" s="34">
        <v>468164</v>
      </c>
      <c r="E750" s="48">
        <v>508100573885</v>
      </c>
      <c r="F750" s="42" t="s">
        <v>1</v>
      </c>
      <c r="G750" s="42" t="s">
        <v>2</v>
      </c>
      <c r="H750" s="40" t="str">
        <f>IF(OR(' Base Geral '!J750="D - RETURN WITHOUT CONSUMPTION",' Base Geral '!J750="CB - CONSUMED BILLABLE")," SOLICITAÇÃO DE COLETA",IF(J750="X - NOT RECEIVED","CONFIRMAR NÃO RECEBIMENTO DO CSE",IF(OR(' Base Geral '!J750="SEM DESTINAÇÃO",' Base Geral '!J750="V - LEFT ON NOTIFICATION")," DESTINAÇÃO/SOLICITAÇÃO DE COLETA",0)))</f>
        <v xml:space="preserve"> DESTINAÇÃO/SOLICITAÇÃO DE COLETA</v>
      </c>
      <c r="I750" s="49">
        <v>44074</v>
      </c>
      <c r="J750" s="2" t="s">
        <v>55</v>
      </c>
      <c r="K750" s="2"/>
      <c r="L750" s="2" t="s">
        <v>3</v>
      </c>
      <c r="M750" s="2"/>
      <c r="N750" s="2" t="s">
        <v>4</v>
      </c>
      <c r="O750" s="2" t="s">
        <v>720</v>
      </c>
      <c r="P750" s="2" t="s">
        <v>93</v>
      </c>
      <c r="Q750" s="2">
        <v>7384444</v>
      </c>
      <c r="R750" s="15">
        <f>VLOOKUP(Tabela1[[#This Row],[Material]],'R$_ Ferramentas'!A:B,2,0)</f>
        <v>7940.28</v>
      </c>
      <c r="S750" s="50" t="s">
        <v>50</v>
      </c>
      <c r="T750" s="50" t="s">
        <v>85</v>
      </c>
      <c r="U750" s="2" t="s">
        <v>1002</v>
      </c>
      <c r="V750" s="2">
        <v>200847</v>
      </c>
      <c r="W750" s="49">
        <v>44071</v>
      </c>
      <c r="X750" s="40">
        <f>Tabela1[[#Headers],[01/09/2020]]-Tabela1[[#This Row],[Data NF Cliente]]</f>
        <v>4</v>
      </c>
      <c r="Y750" s="12" t="str">
        <f>_xlfn.IFS(X750&lt;=10,"1. 1 a 10 dias",X750&lt;=20,"2. 11 a 20 dias",X750&lt;=30,"3. 21 a 30 dias",X750&lt;=60,"4. 31 a 60 dias",X750&gt;60,"5.&gt; 60 dias")</f>
        <v>1. 1 a 10 dias</v>
      </c>
      <c r="Z750" s="2" t="s">
        <v>1107</v>
      </c>
      <c r="AA750" s="2">
        <v>0</v>
      </c>
      <c r="AB750" s="49"/>
    </row>
    <row r="751" spans="1:28" x14ac:dyDescent="0.2">
      <c r="A751" s="42" t="s">
        <v>14</v>
      </c>
      <c r="B751" s="57" t="s">
        <v>81</v>
      </c>
      <c r="C751" s="42" t="s">
        <v>14</v>
      </c>
      <c r="D751" s="34">
        <v>468169</v>
      </c>
      <c r="E751" s="48">
        <v>508100573798</v>
      </c>
      <c r="F751" s="42" t="s">
        <v>1</v>
      </c>
      <c r="G751" s="42" t="s">
        <v>2</v>
      </c>
      <c r="H751" s="40" t="str">
        <f>IF(OR(' Base Geral '!J751="D - RETURN WITHOUT CONSUMPTION",' Base Geral '!J751="CB - CONSUMED BILLABLE")," SOLICITAÇÃO DE COLETA",IF(J751="X - NOT RECEIVED","CONFIRMAR NÃO RECEBIMENTO DO CSE",IF(OR(' Base Geral '!J751="SEM DESTINAÇÃO",' Base Geral '!J751="V - LEFT ON NOTIFICATION")," DESTINAÇÃO/SOLICITAÇÃO DE COLETA",0)))</f>
        <v xml:space="preserve"> DESTINAÇÃO/SOLICITAÇÃO DE COLETA</v>
      </c>
      <c r="I751" s="49"/>
      <c r="J751" s="2" t="s">
        <v>56</v>
      </c>
      <c r="K751" s="2" t="s">
        <v>50</v>
      </c>
      <c r="L751" s="22" t="s">
        <v>6</v>
      </c>
      <c r="M751" s="2"/>
      <c r="N751" s="2" t="s">
        <v>4</v>
      </c>
      <c r="O751" s="2" t="s">
        <v>57</v>
      </c>
      <c r="P751" s="2" t="s">
        <v>276</v>
      </c>
      <c r="Q751" s="2">
        <v>11419097</v>
      </c>
      <c r="R751" s="15">
        <f>VLOOKUP(Tabela1[[#This Row],[Material]],'R$_ Ferramentas'!A:B,2,0)</f>
        <v>1545.04</v>
      </c>
      <c r="S751" s="50" t="s">
        <v>50</v>
      </c>
      <c r="T751" s="50" t="s">
        <v>50</v>
      </c>
      <c r="U751" s="2">
        <v>11419097</v>
      </c>
      <c r="V751" s="2">
        <v>200852</v>
      </c>
      <c r="W751" s="49">
        <v>44071</v>
      </c>
      <c r="X751" s="40">
        <f>Tabela1[[#Headers],[01/09/2020]]-Tabela1[[#This Row],[Data NF Cliente]]</f>
        <v>4</v>
      </c>
      <c r="Y751" s="12" t="str">
        <f>_xlfn.IFS(X751&lt;=10,"1. 1 a 10 dias",X751&lt;=20,"2. 11 a 20 dias",X751&lt;=30,"3. 21 a 30 dias",X751&lt;=60,"4. 31 a 60 dias",X751&gt;60,"5.&gt; 60 dias")</f>
        <v>1. 1 a 10 dias</v>
      </c>
      <c r="Z751" s="2" t="s">
        <v>53</v>
      </c>
      <c r="AA751" s="2">
        <v>0</v>
      </c>
      <c r="AB751" s="49"/>
    </row>
    <row r="752" spans="1:28" x14ac:dyDescent="0.2">
      <c r="A752" s="42" t="s">
        <v>7</v>
      </c>
      <c r="B752" s="57" t="s">
        <v>82</v>
      </c>
      <c r="C752" s="42" t="s">
        <v>7</v>
      </c>
      <c r="D752" s="34">
        <v>468181</v>
      </c>
      <c r="E752" s="48">
        <v>508100572935</v>
      </c>
      <c r="F752" s="42" t="s">
        <v>1</v>
      </c>
      <c r="G752" s="42" t="s">
        <v>2</v>
      </c>
      <c r="H752" s="40" t="str">
        <f>IF(OR(' Base Geral '!J752="D - RETURN WITHOUT CONSUMPTION",' Base Geral '!J752="CB - CONSUMED BILLABLE")," SOLICITAÇÃO DE COLETA",IF(J752="X - NOT RECEIVED","CONFIRMAR NÃO RECEBIMENTO DO CSE",IF(OR(' Base Geral '!J752="SEM DESTINAÇÃO",' Base Geral '!J752="V - LEFT ON NOTIFICATION")," DESTINAÇÃO/SOLICITAÇÃO DE COLETA",0)))</f>
        <v xml:space="preserve"> DESTINAÇÃO/SOLICITAÇÃO DE COLETA</v>
      </c>
      <c r="I752" s="49"/>
      <c r="J752" s="2" t="s">
        <v>56</v>
      </c>
      <c r="K752" s="2"/>
      <c r="L752" s="2" t="s">
        <v>6</v>
      </c>
      <c r="M752" s="2"/>
      <c r="N752" s="2" t="s">
        <v>4</v>
      </c>
      <c r="O752" s="2" t="s">
        <v>163</v>
      </c>
      <c r="P752" s="2" t="s">
        <v>220</v>
      </c>
      <c r="Q752" s="2">
        <v>10276095</v>
      </c>
      <c r="R752" s="15">
        <f>VLOOKUP(Tabela1[[#This Row],[Material]],'R$_ Ferramentas'!A:B,2,0)</f>
        <v>8048.43</v>
      </c>
      <c r="S752" s="50" t="s">
        <v>50</v>
      </c>
      <c r="T752" s="50" t="s">
        <v>50</v>
      </c>
      <c r="U752" s="2" t="s">
        <v>1003</v>
      </c>
      <c r="V752" s="2">
        <v>200849</v>
      </c>
      <c r="W752" s="49">
        <v>44071</v>
      </c>
      <c r="X752" s="40">
        <f>Tabela1[[#Headers],[01/09/2020]]-Tabela1[[#This Row],[Data NF Cliente]]</f>
        <v>4</v>
      </c>
      <c r="Y752" s="12" t="str">
        <f>_xlfn.IFS(X752&lt;=10,"1. 1 a 10 dias",X752&lt;=20,"2. 11 a 20 dias",X752&lt;=30,"3. 21 a 30 dias",X752&lt;=60,"4. 31 a 60 dias",X752&gt;60,"5.&gt; 60 dias")</f>
        <v>1. 1 a 10 dias</v>
      </c>
      <c r="Z752" s="2" t="s">
        <v>53</v>
      </c>
      <c r="AA752" s="2">
        <v>0</v>
      </c>
      <c r="AB752" s="49"/>
    </row>
    <row r="753" spans="1:28" x14ac:dyDescent="0.2">
      <c r="A753" s="42" t="s">
        <v>11</v>
      </c>
      <c r="B753" s="57" t="s">
        <v>82</v>
      </c>
      <c r="C753" s="42" t="s">
        <v>11</v>
      </c>
      <c r="D753" s="34">
        <v>468189</v>
      </c>
      <c r="E753" s="48">
        <v>508100537505</v>
      </c>
      <c r="F753" s="42" t="s">
        <v>1</v>
      </c>
      <c r="G753" s="42" t="s">
        <v>2</v>
      </c>
      <c r="H753" s="40" t="str">
        <f>IF(OR(' Base Geral '!J753="D - RETURN WITHOUT CONSUMPTION",' Base Geral '!J753="CB - CONSUMED BILLABLE")," SOLICITAÇÃO DE COLETA",IF(J753="X - NOT RECEIVED","CONFIRMAR NÃO RECEBIMENTO DO CSE",IF(OR(' Base Geral '!J753="SEM DESTINAÇÃO",' Base Geral '!J753="V - LEFT ON NOTIFICATION")," DESTINAÇÃO/SOLICITAÇÃO DE COLETA",0)))</f>
        <v xml:space="preserve"> DESTINAÇÃO/SOLICITAÇÃO DE COLETA</v>
      </c>
      <c r="I753" s="49"/>
      <c r="J753" s="2" t="s">
        <v>56</v>
      </c>
      <c r="K753" s="2" t="s">
        <v>10</v>
      </c>
      <c r="L753" s="2" t="s">
        <v>3</v>
      </c>
      <c r="M753" s="2"/>
      <c r="N753" s="2" t="s">
        <v>4</v>
      </c>
      <c r="O753" s="2" t="s">
        <v>160</v>
      </c>
      <c r="P753" s="2" t="s">
        <v>105</v>
      </c>
      <c r="Q753" s="2">
        <v>10837356</v>
      </c>
      <c r="R753" s="15">
        <f>VLOOKUP(Tabela1[[#This Row],[Material]],'R$_ Ferramentas'!A:B,2,0)</f>
        <v>11256.37</v>
      </c>
      <c r="S753" s="50" t="s">
        <v>50</v>
      </c>
      <c r="T753" s="50" t="s">
        <v>85</v>
      </c>
      <c r="U753" s="2" t="s">
        <v>1005</v>
      </c>
      <c r="V753" s="2">
        <v>200854</v>
      </c>
      <c r="W753" s="49">
        <v>44071</v>
      </c>
      <c r="X753" s="40">
        <f>Tabela1[[#Headers],[01/09/2020]]-Tabela1[[#This Row],[Data NF Cliente]]</f>
        <v>4</v>
      </c>
      <c r="Y753" s="12" t="str">
        <f>_xlfn.IFS(X753&lt;=10,"1. 1 a 10 dias",X753&lt;=20,"2. 11 a 20 dias",X753&lt;=30,"3. 21 a 30 dias",X753&lt;=60,"4. 31 a 60 dias",X753&gt;60,"5.&gt; 60 dias")</f>
        <v>1. 1 a 10 dias</v>
      </c>
      <c r="Z753" s="2">
        <v>3016</v>
      </c>
      <c r="AA753" s="2">
        <v>0</v>
      </c>
      <c r="AB753" s="49"/>
    </row>
    <row r="754" spans="1:28" x14ac:dyDescent="0.2">
      <c r="A754" s="42" t="s">
        <v>11</v>
      </c>
      <c r="B754" s="57" t="s">
        <v>82</v>
      </c>
      <c r="C754" s="42" t="s">
        <v>11</v>
      </c>
      <c r="D754" s="34">
        <v>468190</v>
      </c>
      <c r="E754" s="48">
        <v>508100537505</v>
      </c>
      <c r="F754" s="42" t="s">
        <v>1</v>
      </c>
      <c r="G754" s="42" t="s">
        <v>2</v>
      </c>
      <c r="H754" s="40" t="str">
        <f>IF(OR(' Base Geral '!J754="D - RETURN WITHOUT CONSUMPTION",' Base Geral '!J754="CB - CONSUMED BILLABLE")," SOLICITAÇÃO DE COLETA",IF(J754="X - NOT RECEIVED","CONFIRMAR NÃO RECEBIMENTO DO CSE",IF(OR(' Base Geral '!J754="SEM DESTINAÇÃO",' Base Geral '!J754="V - LEFT ON NOTIFICATION")," DESTINAÇÃO/SOLICITAÇÃO DE COLETA",0)))</f>
        <v xml:space="preserve"> DESTINAÇÃO/SOLICITAÇÃO DE COLETA</v>
      </c>
      <c r="I754" s="49"/>
      <c r="J754" s="2" t="s">
        <v>56</v>
      </c>
      <c r="K754" s="2"/>
      <c r="L754" s="2" t="s">
        <v>3</v>
      </c>
      <c r="M754" s="2"/>
      <c r="N754" s="2" t="s">
        <v>4</v>
      </c>
      <c r="O754" s="2" t="s">
        <v>160</v>
      </c>
      <c r="P754" s="2" t="s">
        <v>105</v>
      </c>
      <c r="Q754" s="2">
        <v>10837358</v>
      </c>
      <c r="R754" s="15">
        <f>VLOOKUP(Tabela1[[#This Row],[Material]],'R$_ Ferramentas'!A:B,2,0)</f>
        <v>7537.58</v>
      </c>
      <c r="S754" s="50" t="s">
        <v>50</v>
      </c>
      <c r="T754" s="50" t="s">
        <v>85</v>
      </c>
      <c r="U754" s="2" t="s">
        <v>1006</v>
      </c>
      <c r="V754" s="2">
        <v>200854</v>
      </c>
      <c r="W754" s="49">
        <v>44071</v>
      </c>
      <c r="X754" s="40">
        <f>Tabela1[[#Headers],[01/09/2020]]-Tabela1[[#This Row],[Data NF Cliente]]</f>
        <v>4</v>
      </c>
      <c r="Y754" s="12" t="str">
        <f>_xlfn.IFS(X754&lt;=10,"1. 1 a 10 dias",X754&lt;=20,"2. 11 a 20 dias",X754&lt;=30,"3. 21 a 30 dias",X754&lt;=60,"4. 31 a 60 dias",X754&gt;60,"5.&gt; 60 dias")</f>
        <v>1. 1 a 10 dias</v>
      </c>
      <c r="Z754" s="2">
        <v>3782</v>
      </c>
      <c r="AA754" s="2">
        <v>0</v>
      </c>
      <c r="AB754" s="49"/>
    </row>
    <row r="755" spans="1:28" x14ac:dyDescent="0.2">
      <c r="A755" s="42" t="s">
        <v>7</v>
      </c>
      <c r="B755" s="57" t="s">
        <v>82</v>
      </c>
      <c r="C755" s="42" t="s">
        <v>7</v>
      </c>
      <c r="D755" s="34">
        <v>468196</v>
      </c>
      <c r="E755" s="48">
        <v>508100573895</v>
      </c>
      <c r="F755" s="42" t="s">
        <v>1</v>
      </c>
      <c r="G755" s="42" t="s">
        <v>2</v>
      </c>
      <c r="H755" s="40" t="str">
        <f>IF(OR(' Base Geral '!J755="D - RETURN WITHOUT CONSUMPTION",' Base Geral '!J755="CB - CONSUMED BILLABLE")," SOLICITAÇÃO DE COLETA",IF(J755="X - NOT RECEIVED","CONFIRMAR NÃO RECEBIMENTO DO CSE",IF(OR(' Base Geral '!J755="SEM DESTINAÇÃO",' Base Geral '!J755="V - LEFT ON NOTIFICATION")," DESTINAÇÃO/SOLICITAÇÃO DE COLETA",0)))</f>
        <v xml:space="preserve"> DESTINAÇÃO/SOLICITAÇÃO DE COLETA</v>
      </c>
      <c r="I755" s="49"/>
      <c r="J755" s="2" t="s">
        <v>56</v>
      </c>
      <c r="K755" s="2" t="s">
        <v>10</v>
      </c>
      <c r="L755" s="2" t="s">
        <v>3</v>
      </c>
      <c r="M755" s="2"/>
      <c r="N755" s="2" t="s">
        <v>4</v>
      </c>
      <c r="O755" s="2" t="s">
        <v>238</v>
      </c>
      <c r="P755" s="2" t="s">
        <v>190</v>
      </c>
      <c r="Q755" s="2">
        <v>7389799</v>
      </c>
      <c r="R755" s="15">
        <f>VLOOKUP(Tabela1[[#This Row],[Material]],'R$_ Ferramentas'!A:B,2,0)</f>
        <v>39041.58</v>
      </c>
      <c r="S755" s="50" t="s">
        <v>50</v>
      </c>
      <c r="T755" s="50" t="s">
        <v>85</v>
      </c>
      <c r="U755" s="2" t="s">
        <v>1007</v>
      </c>
      <c r="V755" s="2">
        <v>200855</v>
      </c>
      <c r="W755" s="49">
        <v>44071</v>
      </c>
      <c r="X755" s="40">
        <f>Tabela1[[#Headers],[01/09/2020]]-Tabela1[[#This Row],[Data NF Cliente]]</f>
        <v>4</v>
      </c>
      <c r="Y755" s="12" t="str">
        <f>_xlfn.IFS(X755&lt;=10,"1. 1 a 10 dias",X755&lt;=20,"2. 11 a 20 dias",X755&lt;=30,"3. 21 a 30 dias",X755&lt;=60,"4. 31 a 60 dias",X755&gt;60,"5.&gt; 60 dias")</f>
        <v>1. 1 a 10 dias</v>
      </c>
      <c r="Z755" s="2" t="s">
        <v>1109</v>
      </c>
      <c r="AA755" s="2">
        <v>0</v>
      </c>
      <c r="AB755" s="49"/>
    </row>
    <row r="756" spans="1:28" x14ac:dyDescent="0.2">
      <c r="A756" s="42" t="s">
        <v>14</v>
      </c>
      <c r="B756" s="57" t="s">
        <v>81</v>
      </c>
      <c r="C756" s="42" t="s">
        <v>14</v>
      </c>
      <c r="D756" s="34">
        <v>468197</v>
      </c>
      <c r="E756" s="48">
        <v>508100574088</v>
      </c>
      <c r="F756" s="42" t="s">
        <v>1</v>
      </c>
      <c r="G756" s="42" t="s">
        <v>2</v>
      </c>
      <c r="H756" s="40" t="str">
        <f>IF(OR(' Base Geral '!J756="D - RETURN WITHOUT CONSUMPTION",' Base Geral '!J756="CB - CONSUMED BILLABLE")," SOLICITAÇÃO DE COLETA",IF(J756="X - NOT RECEIVED","CONFIRMAR NÃO RECEBIMENTO DO CSE",IF(OR(' Base Geral '!J756="SEM DESTINAÇÃO",' Base Geral '!J756="V - LEFT ON NOTIFICATION")," DESTINAÇÃO/SOLICITAÇÃO DE COLETA",0)))</f>
        <v xml:space="preserve"> DESTINAÇÃO/SOLICITAÇÃO DE COLETA</v>
      </c>
      <c r="I756" s="49"/>
      <c r="J756" s="2" t="s">
        <v>56</v>
      </c>
      <c r="K756" s="2" t="s">
        <v>50</v>
      </c>
      <c r="L756" s="2" t="s">
        <v>6</v>
      </c>
      <c r="M756" s="2"/>
      <c r="N756" s="2" t="s">
        <v>4</v>
      </c>
      <c r="O756" s="2" t="s">
        <v>87</v>
      </c>
      <c r="P756" s="2" t="s">
        <v>97</v>
      </c>
      <c r="Q756" s="2">
        <v>10457259</v>
      </c>
      <c r="R756" s="15">
        <f>VLOOKUP(Tabela1[[#This Row],[Material]],'R$_ Ferramentas'!A:B,2,0)</f>
        <v>360.38</v>
      </c>
      <c r="S756" s="50" t="s">
        <v>50</v>
      </c>
      <c r="T756" s="50" t="s">
        <v>50</v>
      </c>
      <c r="U756" s="2" t="s">
        <v>1008</v>
      </c>
      <c r="V756" s="2">
        <v>200867</v>
      </c>
      <c r="W756" s="49">
        <v>44072</v>
      </c>
      <c r="X756" s="40">
        <f>Tabela1[[#Headers],[01/09/2020]]-Tabela1[[#This Row],[Data NF Cliente]]</f>
        <v>3</v>
      </c>
      <c r="Y756" s="12" t="str">
        <f>_xlfn.IFS(X756&lt;=10,"1. 1 a 10 dias",X756&lt;=20,"2. 11 a 20 dias",X756&lt;=30,"3. 21 a 30 dias",X756&lt;=60,"4. 31 a 60 dias",X756&gt;60,"5.&gt; 60 dias")</f>
        <v>1. 1 a 10 dias</v>
      </c>
      <c r="Z756" s="2" t="s">
        <v>53</v>
      </c>
      <c r="AA756" s="2">
        <v>0</v>
      </c>
      <c r="AB756" s="49"/>
    </row>
    <row r="757" spans="1:28" x14ac:dyDescent="0.2">
      <c r="A757" s="42" t="s">
        <v>14</v>
      </c>
      <c r="B757" s="57" t="s">
        <v>82</v>
      </c>
      <c r="C757" s="42" t="s">
        <v>14</v>
      </c>
      <c r="D757" s="34">
        <v>468198</v>
      </c>
      <c r="E757" s="48">
        <v>508100574233</v>
      </c>
      <c r="F757" s="42" t="s">
        <v>1</v>
      </c>
      <c r="G757" s="42" t="s">
        <v>2</v>
      </c>
      <c r="H757" s="40" t="str">
        <f>IF(OR(' Base Geral '!J757="D - RETURN WITHOUT CONSUMPTION",' Base Geral '!J757="CB - CONSUMED BILLABLE")," SOLICITAÇÃO DE COLETA",IF(J757="X - NOT RECEIVED","CONFIRMAR NÃO RECEBIMENTO DO CSE",IF(OR(' Base Geral '!J757="SEM DESTINAÇÃO",' Base Geral '!J757="V - LEFT ON NOTIFICATION")," DESTINAÇÃO/SOLICITAÇÃO DE COLETA",0)))</f>
        <v xml:space="preserve"> DESTINAÇÃO/SOLICITAÇÃO DE COLETA</v>
      </c>
      <c r="I757" s="49"/>
      <c r="J757" s="2" t="s">
        <v>56</v>
      </c>
      <c r="K757" s="2"/>
      <c r="L757" s="2" t="s">
        <v>3</v>
      </c>
      <c r="M757" s="2"/>
      <c r="N757" s="2" t="s">
        <v>4</v>
      </c>
      <c r="O757" s="2" t="s">
        <v>721</v>
      </c>
      <c r="P757" s="2" t="s">
        <v>477</v>
      </c>
      <c r="Q757" s="2">
        <v>5534750</v>
      </c>
      <c r="R757" s="15">
        <f>VLOOKUP(Tabela1[[#This Row],[Material]],'R$_ Ferramentas'!A:B,2,0)</f>
        <v>84806.71</v>
      </c>
      <c r="S757" s="50" t="s">
        <v>50</v>
      </c>
      <c r="T757" s="50" t="s">
        <v>83</v>
      </c>
      <c r="U757" s="2" t="s">
        <v>517</v>
      </c>
      <c r="V757" s="2">
        <v>200868</v>
      </c>
      <c r="W757" s="49">
        <v>44072</v>
      </c>
      <c r="X757" s="40">
        <f>Tabela1[[#Headers],[01/09/2020]]-Tabela1[[#This Row],[Data NF Cliente]]</f>
        <v>3</v>
      </c>
      <c r="Y757" s="12" t="str">
        <f>_xlfn.IFS(X757&lt;=10,"1. 1 a 10 dias",X757&lt;=20,"2. 11 a 20 dias",X757&lt;=30,"3. 21 a 30 dias",X757&lt;=60,"4. 31 a 60 dias",X757&gt;60,"5.&gt; 60 dias")</f>
        <v>1. 1 a 10 dias</v>
      </c>
      <c r="Z757" s="2" t="s">
        <v>1110</v>
      </c>
      <c r="AA757" s="2">
        <v>0</v>
      </c>
      <c r="AB757" s="49"/>
    </row>
    <row r="758" spans="1:28" x14ac:dyDescent="0.2">
      <c r="A758" s="42" t="s">
        <v>14</v>
      </c>
      <c r="B758" s="57" t="s">
        <v>82</v>
      </c>
      <c r="C758" s="42" t="s">
        <v>14</v>
      </c>
      <c r="D758" s="34">
        <v>468199</v>
      </c>
      <c r="E758" s="48">
        <v>508100574233</v>
      </c>
      <c r="F758" s="42" t="s">
        <v>1</v>
      </c>
      <c r="G758" s="42" t="s">
        <v>2</v>
      </c>
      <c r="H758" s="40" t="str">
        <f>IF(OR(' Base Geral '!J758="D - RETURN WITHOUT CONSUMPTION",' Base Geral '!J758="CB - CONSUMED BILLABLE")," SOLICITAÇÃO DE COLETA",IF(J758="X - NOT RECEIVED","CONFIRMAR NÃO RECEBIMENTO DO CSE",IF(OR(' Base Geral '!J758="SEM DESTINAÇÃO",' Base Geral '!J758="V - LEFT ON NOTIFICATION")," DESTINAÇÃO/SOLICITAÇÃO DE COLETA",0)))</f>
        <v xml:space="preserve"> DESTINAÇÃO/SOLICITAÇÃO DE COLETA</v>
      </c>
      <c r="I758" s="49"/>
      <c r="J758" s="2" t="s">
        <v>56</v>
      </c>
      <c r="K758" s="2"/>
      <c r="L758" s="2" t="s">
        <v>3</v>
      </c>
      <c r="M758" s="2"/>
      <c r="N758" s="2" t="s">
        <v>4</v>
      </c>
      <c r="O758" s="2" t="s">
        <v>721</v>
      </c>
      <c r="P758" s="2" t="s">
        <v>477</v>
      </c>
      <c r="Q758" s="2">
        <v>5534503</v>
      </c>
      <c r="R758" s="15">
        <f>VLOOKUP(Tabela1[[#This Row],[Material]],'R$_ Ferramentas'!A:B,2,0)</f>
        <v>14298.09</v>
      </c>
      <c r="S758" s="50" t="s">
        <v>50</v>
      </c>
      <c r="T758" s="50" t="s">
        <v>85</v>
      </c>
      <c r="U758" s="2" t="s">
        <v>388</v>
      </c>
      <c r="V758" s="2">
        <v>200868</v>
      </c>
      <c r="W758" s="49">
        <v>44072</v>
      </c>
      <c r="X758" s="40">
        <f>Tabela1[[#Headers],[01/09/2020]]-Tabela1[[#This Row],[Data NF Cliente]]</f>
        <v>3</v>
      </c>
      <c r="Y758" s="12" t="str">
        <f>_xlfn.IFS(X758&lt;=10,"1. 1 a 10 dias",X758&lt;=20,"2. 11 a 20 dias",X758&lt;=30,"3. 21 a 30 dias",X758&lt;=60,"4. 31 a 60 dias",X758&gt;60,"5.&gt; 60 dias")</f>
        <v>1. 1 a 10 dias</v>
      </c>
      <c r="Z758" s="2" t="s">
        <v>1111</v>
      </c>
      <c r="AA758" s="2">
        <v>0</v>
      </c>
      <c r="AB758" s="49"/>
    </row>
    <row r="759" spans="1:28" x14ac:dyDescent="0.2">
      <c r="A759" s="42" t="s">
        <v>14</v>
      </c>
      <c r="B759" s="57" t="s">
        <v>82</v>
      </c>
      <c r="C759" s="42" t="s">
        <v>14</v>
      </c>
      <c r="D759" s="34">
        <v>468200</v>
      </c>
      <c r="E759" s="48">
        <v>508100574233</v>
      </c>
      <c r="F759" s="42" t="s">
        <v>1</v>
      </c>
      <c r="G759" s="42" t="s">
        <v>2</v>
      </c>
      <c r="H759" s="40" t="str">
        <f>IF(OR(' Base Geral '!J759="D - RETURN WITHOUT CONSUMPTION",' Base Geral '!J759="CB - CONSUMED BILLABLE")," SOLICITAÇÃO DE COLETA",IF(J759="X - NOT RECEIVED","CONFIRMAR NÃO RECEBIMENTO DO CSE",IF(OR(' Base Geral '!J759="SEM DESTINAÇÃO",' Base Geral '!J759="V - LEFT ON NOTIFICATION")," DESTINAÇÃO/SOLICITAÇÃO DE COLETA",0)))</f>
        <v xml:space="preserve"> DESTINAÇÃO/SOLICITAÇÃO DE COLETA</v>
      </c>
      <c r="I759" s="49"/>
      <c r="J759" s="2" t="s">
        <v>56</v>
      </c>
      <c r="K759" s="2"/>
      <c r="L759" s="2" t="s">
        <v>3</v>
      </c>
      <c r="M759" s="2"/>
      <c r="N759" s="2" t="s">
        <v>4</v>
      </c>
      <c r="O759" s="2" t="s">
        <v>721</v>
      </c>
      <c r="P759" s="2" t="s">
        <v>477</v>
      </c>
      <c r="Q759" s="2">
        <v>10513270</v>
      </c>
      <c r="R759" s="15">
        <f>VLOOKUP(Tabela1[[#This Row],[Material]],'R$_ Ferramentas'!A:B,2,0)</f>
        <v>4229.25</v>
      </c>
      <c r="S759" s="50" t="s">
        <v>50</v>
      </c>
      <c r="T759" s="50" t="s">
        <v>85</v>
      </c>
      <c r="U759" s="2" t="s">
        <v>1009</v>
      </c>
      <c r="V759" s="2">
        <v>200868</v>
      </c>
      <c r="W759" s="49">
        <v>44072</v>
      </c>
      <c r="X759" s="40">
        <f>Tabela1[[#Headers],[01/09/2020]]-Tabela1[[#This Row],[Data NF Cliente]]</f>
        <v>3</v>
      </c>
      <c r="Y759" s="12" t="str">
        <f>_xlfn.IFS(X759&lt;=10,"1. 1 a 10 dias",X759&lt;=20,"2. 11 a 20 dias",X759&lt;=30,"3. 21 a 30 dias",X759&lt;=60,"4. 31 a 60 dias",X759&gt;60,"5.&gt; 60 dias")</f>
        <v>1. 1 a 10 dias</v>
      </c>
      <c r="Z759" s="2" t="s">
        <v>1112</v>
      </c>
      <c r="AA759" s="2">
        <v>0</v>
      </c>
      <c r="AB759" s="49"/>
    </row>
    <row r="760" spans="1:28" x14ac:dyDescent="0.2">
      <c r="A760" s="42" t="s">
        <v>14</v>
      </c>
      <c r="B760" s="57" t="s">
        <v>82</v>
      </c>
      <c r="C760" s="42" t="s">
        <v>14</v>
      </c>
      <c r="D760" s="34">
        <v>468201</v>
      </c>
      <c r="E760" s="48">
        <v>508100574233</v>
      </c>
      <c r="F760" s="42" t="s">
        <v>1</v>
      </c>
      <c r="G760" s="42" t="s">
        <v>2</v>
      </c>
      <c r="H760" s="40" t="str">
        <f>IF(OR(' Base Geral '!J760="D - RETURN WITHOUT CONSUMPTION",' Base Geral '!J760="CB - CONSUMED BILLABLE")," SOLICITAÇÃO DE COLETA",IF(J760="X - NOT RECEIVED","CONFIRMAR NÃO RECEBIMENTO DO CSE",IF(OR(' Base Geral '!J760="SEM DESTINAÇÃO",' Base Geral '!J760="V - LEFT ON NOTIFICATION")," DESTINAÇÃO/SOLICITAÇÃO DE COLETA",0)))</f>
        <v xml:space="preserve"> DESTINAÇÃO/SOLICITAÇÃO DE COLETA</v>
      </c>
      <c r="I760" s="49"/>
      <c r="J760" s="2" t="s">
        <v>56</v>
      </c>
      <c r="K760" s="2"/>
      <c r="L760" s="2" t="s">
        <v>3</v>
      </c>
      <c r="M760" s="2"/>
      <c r="N760" s="2" t="s">
        <v>4</v>
      </c>
      <c r="O760" s="2" t="s">
        <v>721</v>
      </c>
      <c r="P760" s="2" t="s">
        <v>477</v>
      </c>
      <c r="Q760" s="2">
        <v>10513361</v>
      </c>
      <c r="R760" s="15">
        <f>VLOOKUP(Tabela1[[#This Row],[Material]],'R$_ Ferramentas'!A:B,2,0)</f>
        <v>24672.86</v>
      </c>
      <c r="S760" s="50" t="s">
        <v>50</v>
      </c>
      <c r="T760" s="50" t="s">
        <v>85</v>
      </c>
      <c r="U760" s="2" t="s">
        <v>1010</v>
      </c>
      <c r="V760" s="2">
        <v>200868</v>
      </c>
      <c r="W760" s="49">
        <v>44072</v>
      </c>
      <c r="X760" s="40">
        <f>Tabela1[[#Headers],[01/09/2020]]-Tabela1[[#This Row],[Data NF Cliente]]</f>
        <v>3</v>
      </c>
      <c r="Y760" s="12" t="str">
        <f>_xlfn.IFS(X760&lt;=10,"1. 1 a 10 dias",X760&lt;=20,"2. 11 a 20 dias",X760&lt;=30,"3. 21 a 30 dias",X760&lt;=60,"4. 31 a 60 dias",X760&gt;60,"5.&gt; 60 dias")</f>
        <v>1. 1 a 10 dias</v>
      </c>
      <c r="Z760" s="2" t="s">
        <v>1113</v>
      </c>
      <c r="AA760" s="2">
        <v>0</v>
      </c>
      <c r="AB760" s="49"/>
    </row>
    <row r="761" spans="1:28" x14ac:dyDescent="0.2">
      <c r="A761" s="42" t="s">
        <v>14</v>
      </c>
      <c r="B761" s="57" t="s">
        <v>82</v>
      </c>
      <c r="C761" s="42" t="s">
        <v>14</v>
      </c>
      <c r="D761" s="34">
        <v>468202</v>
      </c>
      <c r="E761" s="48">
        <v>508100574233</v>
      </c>
      <c r="F761" s="42" t="s">
        <v>1</v>
      </c>
      <c r="G761" s="42" t="s">
        <v>2</v>
      </c>
      <c r="H761" s="40" t="str">
        <f>IF(OR(' Base Geral '!J761="D - RETURN WITHOUT CONSUMPTION",' Base Geral '!J761="CB - CONSUMED BILLABLE")," SOLICITAÇÃO DE COLETA",IF(J761="X - NOT RECEIVED","CONFIRMAR NÃO RECEBIMENTO DO CSE",IF(OR(' Base Geral '!J761="SEM DESTINAÇÃO",' Base Geral '!J761="V - LEFT ON NOTIFICATION")," DESTINAÇÃO/SOLICITAÇÃO DE COLETA",0)))</f>
        <v xml:space="preserve"> DESTINAÇÃO/SOLICITAÇÃO DE COLETA</v>
      </c>
      <c r="I761" s="49"/>
      <c r="J761" s="2" t="s">
        <v>56</v>
      </c>
      <c r="K761" s="2"/>
      <c r="L761" s="2" t="s">
        <v>3</v>
      </c>
      <c r="M761" s="2"/>
      <c r="N761" s="2" t="s">
        <v>4</v>
      </c>
      <c r="O761" s="2" t="s">
        <v>721</v>
      </c>
      <c r="P761" s="2" t="s">
        <v>477</v>
      </c>
      <c r="Q761" s="2">
        <v>5761213</v>
      </c>
      <c r="R761" s="15">
        <f>VLOOKUP(Tabela1[[#This Row],[Material]],'R$_ Ferramentas'!A:B,2,0)</f>
        <v>29547.3</v>
      </c>
      <c r="S761" s="50" t="s">
        <v>50</v>
      </c>
      <c r="T761" s="50" t="s">
        <v>85</v>
      </c>
      <c r="U761" s="2" t="s">
        <v>1011</v>
      </c>
      <c r="V761" s="2">
        <v>200868</v>
      </c>
      <c r="W761" s="49">
        <v>44072</v>
      </c>
      <c r="X761" s="40">
        <f>Tabela1[[#Headers],[01/09/2020]]-Tabela1[[#This Row],[Data NF Cliente]]</f>
        <v>3</v>
      </c>
      <c r="Y761" s="12" t="str">
        <f>_xlfn.IFS(X761&lt;=10,"1. 1 a 10 dias",X761&lt;=20,"2. 11 a 20 dias",X761&lt;=30,"3. 21 a 30 dias",X761&lt;=60,"4. 31 a 60 dias",X761&gt;60,"5.&gt; 60 dias")</f>
        <v>1. 1 a 10 dias</v>
      </c>
      <c r="Z761" s="2" t="s">
        <v>1114</v>
      </c>
      <c r="AA761" s="2">
        <v>0</v>
      </c>
      <c r="AB761" s="49"/>
    </row>
    <row r="762" spans="1:28" x14ac:dyDescent="0.2">
      <c r="A762" s="42" t="s">
        <v>0</v>
      </c>
      <c r="B762" s="57" t="s">
        <v>82</v>
      </c>
      <c r="C762" s="42" t="s">
        <v>0</v>
      </c>
      <c r="D762" s="34">
        <v>433316</v>
      </c>
      <c r="E762" s="48">
        <v>508100528988</v>
      </c>
      <c r="F762" s="42" t="s">
        <v>1</v>
      </c>
      <c r="G762" s="42" t="s">
        <v>2</v>
      </c>
      <c r="H762" s="40" t="str">
        <f>IF(OR(' Base Geral '!J762="D - RETURN WITHOUT CONSUMPTION",' Base Geral '!J762="CB - CONSUMED BILLABLE")," SOLICITAÇÃO DE COLETA",IF(J762="X - NOT RECEIVED","CONFIRMAR NÃO RECEBIMENTO DO CSE",IF(OR(' Base Geral '!J762="SEM DESTINAÇÃO",' Base Geral '!J762="V - LEFT ON NOTIFICATION")," DESTINAÇÃO/SOLICITAÇÃO DE COLETA",0)))</f>
        <v xml:space="preserve"> DESTINAÇÃO/SOLICITAÇÃO DE COLETA</v>
      </c>
      <c r="I762" s="49"/>
      <c r="J762" s="2" t="s">
        <v>56</v>
      </c>
      <c r="K762" s="2" t="s">
        <v>50</v>
      </c>
      <c r="L762" s="2" t="s">
        <v>6</v>
      </c>
      <c r="M762" s="2"/>
      <c r="N762" s="2" t="s">
        <v>4</v>
      </c>
      <c r="O762" s="2" t="s">
        <v>409</v>
      </c>
      <c r="P762" s="2" t="s">
        <v>410</v>
      </c>
      <c r="Q762" s="2">
        <v>10432855</v>
      </c>
      <c r="R762" s="15">
        <f>VLOOKUP(Tabela1[[#This Row],[Material]],'R$_ Ferramentas'!A:B,2,0)</f>
        <v>125.52</v>
      </c>
      <c r="S762" s="50" t="s">
        <v>50</v>
      </c>
      <c r="T762" s="50" t="s">
        <v>50</v>
      </c>
      <c r="U762" s="2" t="s">
        <v>734</v>
      </c>
      <c r="V762" s="2">
        <v>200907</v>
      </c>
      <c r="W762" s="49">
        <v>44074</v>
      </c>
      <c r="X762" s="40">
        <f>Tabela1[[#Headers],[01/09/2020]]-Tabela1[[#This Row],[Data NF Cliente]]</f>
        <v>1</v>
      </c>
      <c r="Y762" s="12" t="str">
        <f>_xlfn.IFS(X762&lt;=10,"1. 1 a 10 dias",X762&lt;=20,"2. 11 a 20 dias",X762&lt;=30,"3. 21 a 30 dias",X762&lt;=60,"4. 31 a 60 dias",X762&gt;60,"5.&gt; 60 dias")</f>
        <v>1. 1 a 10 dias</v>
      </c>
      <c r="Z762" s="2" t="s">
        <v>53</v>
      </c>
      <c r="AA762" s="2">
        <v>0</v>
      </c>
      <c r="AB762" s="49"/>
    </row>
    <row r="763" spans="1:28" x14ac:dyDescent="0.2">
      <c r="A763" s="42" t="s">
        <v>17</v>
      </c>
      <c r="B763" s="57" t="s">
        <v>82</v>
      </c>
      <c r="C763" s="42" t="s">
        <v>17</v>
      </c>
      <c r="D763" s="34">
        <v>449956</v>
      </c>
      <c r="E763" s="48">
        <v>508100549758</v>
      </c>
      <c r="F763" s="42" t="s">
        <v>1</v>
      </c>
      <c r="G763" s="42" t="s">
        <v>2</v>
      </c>
      <c r="H763" s="40" t="str">
        <f>IF(OR(' Base Geral '!J763="D - RETURN WITHOUT CONSUMPTION",' Base Geral '!J763="CB - CONSUMED BILLABLE")," SOLICITAÇÃO DE COLETA",IF(J763="X - NOT RECEIVED","CONFIRMAR NÃO RECEBIMENTO DO CSE",IF(OR(' Base Geral '!J763="SEM DESTINAÇÃO",' Base Geral '!J763="V - LEFT ON NOTIFICATION")," DESTINAÇÃO/SOLICITAÇÃO DE COLETA",0)))</f>
        <v xml:space="preserve"> DESTINAÇÃO/SOLICITAÇÃO DE COLETA</v>
      </c>
      <c r="I763" s="49"/>
      <c r="J763" s="2" t="s">
        <v>56</v>
      </c>
      <c r="K763" s="2" t="s">
        <v>10</v>
      </c>
      <c r="L763" s="2" t="s">
        <v>3</v>
      </c>
      <c r="M763" s="2"/>
      <c r="N763" s="2" t="s">
        <v>4</v>
      </c>
      <c r="O763" s="2" t="s">
        <v>637</v>
      </c>
      <c r="P763" s="2" t="s">
        <v>638</v>
      </c>
      <c r="Q763" s="2">
        <v>10498014</v>
      </c>
      <c r="R763" s="15">
        <f>VLOOKUP(Tabela1[[#This Row],[Material]],'R$_ Ferramentas'!A:B,2,0)</f>
        <v>1840.08</v>
      </c>
      <c r="S763" s="50" t="s">
        <v>50</v>
      </c>
      <c r="T763" s="50" t="s">
        <v>85</v>
      </c>
      <c r="U763" s="2" t="s">
        <v>744</v>
      </c>
      <c r="V763" s="2">
        <v>200873</v>
      </c>
      <c r="W763" s="49">
        <v>44074</v>
      </c>
      <c r="X763" s="40">
        <f>Tabela1[[#Headers],[01/09/2020]]-Tabela1[[#This Row],[Data NF Cliente]]</f>
        <v>1</v>
      </c>
      <c r="Y763" s="12" t="str">
        <f>_xlfn.IFS(X763&lt;=10,"1. 1 a 10 dias",X763&lt;=20,"2. 11 a 20 dias",X763&lt;=30,"3. 21 a 30 dias",X763&lt;=60,"4. 31 a 60 dias",X763&gt;60,"5.&gt; 60 dias")</f>
        <v>1. 1 a 10 dias</v>
      </c>
      <c r="Z763" s="2" t="s">
        <v>53</v>
      </c>
      <c r="AA763" s="2">
        <v>0</v>
      </c>
      <c r="AB763" s="49"/>
    </row>
    <row r="764" spans="1:28" x14ac:dyDescent="0.2">
      <c r="A764" s="58" t="s">
        <v>123</v>
      </c>
      <c r="B764" s="57" t="s">
        <v>81</v>
      </c>
      <c r="C764" s="42" t="s">
        <v>14</v>
      </c>
      <c r="D764" s="34">
        <v>461099</v>
      </c>
      <c r="E764" s="48">
        <v>508200133029</v>
      </c>
      <c r="F764" s="42" t="s">
        <v>1</v>
      </c>
      <c r="G764" s="42" t="s">
        <v>2</v>
      </c>
      <c r="H764" s="40" t="str">
        <f>IF(OR(' Base Geral '!J764="D - RETURN WITHOUT CONSUMPTION",' Base Geral '!J764="CB - CONSUMED BILLABLE")," SOLICITAÇÃO DE COLETA",IF(J764="X - NOT RECEIVED","CONFIRMAR NÃO RECEBIMENTO DO CSE",IF(OR(' Base Geral '!J764="SEM DESTINAÇÃO",' Base Geral '!J764="V - LEFT ON NOTIFICATION")," DESTINAÇÃO/SOLICITAÇÃO DE COLETA",0)))</f>
        <v xml:space="preserve"> DESTINAÇÃO/SOLICITAÇÃO DE COLETA</v>
      </c>
      <c r="I764" s="49"/>
      <c r="J764" s="2" t="s">
        <v>56</v>
      </c>
      <c r="K764" s="2" t="s">
        <v>50</v>
      </c>
      <c r="L764" s="2" t="s">
        <v>6</v>
      </c>
      <c r="M764" s="2"/>
      <c r="N764" s="2" t="s">
        <v>4</v>
      </c>
      <c r="O764" s="2" t="s">
        <v>122</v>
      </c>
      <c r="P764" s="2" t="s">
        <v>137</v>
      </c>
      <c r="Q764" s="2">
        <v>10315961</v>
      </c>
      <c r="R764" s="15">
        <f>VLOOKUP(Tabela1[[#This Row],[Material]],'R$_ Ferramentas'!A:B,2,0)</f>
        <v>145.99</v>
      </c>
      <c r="S764" s="50" t="s">
        <v>50</v>
      </c>
      <c r="T764" s="50" t="s">
        <v>50</v>
      </c>
      <c r="U764" s="2" t="s">
        <v>525</v>
      </c>
      <c r="V764" s="2">
        <v>200913</v>
      </c>
      <c r="W764" s="49">
        <v>44074</v>
      </c>
      <c r="X764" s="40">
        <f>Tabela1[[#Headers],[01/09/2020]]-Tabela1[[#This Row],[Data NF Cliente]]</f>
        <v>1</v>
      </c>
      <c r="Y764" s="12" t="str">
        <f>_xlfn.IFS(X764&lt;=10,"1. 1 a 10 dias",X764&lt;=20,"2. 11 a 20 dias",X764&lt;=30,"3. 21 a 30 dias",X764&lt;=60,"4. 31 a 60 dias",X764&gt;60,"5.&gt; 60 dias")</f>
        <v>1. 1 a 10 dias</v>
      </c>
      <c r="Z764" s="2" t="s">
        <v>53</v>
      </c>
      <c r="AA764" s="2">
        <v>0</v>
      </c>
      <c r="AB764" s="49"/>
    </row>
    <row r="765" spans="1:28" x14ac:dyDescent="0.2">
      <c r="A765" s="58" t="s">
        <v>123</v>
      </c>
      <c r="B765" s="57" t="s">
        <v>81</v>
      </c>
      <c r="C765" s="42" t="s">
        <v>14</v>
      </c>
      <c r="D765" s="34">
        <v>461100</v>
      </c>
      <c r="E765" s="48">
        <v>508200133029</v>
      </c>
      <c r="F765" s="42" t="s">
        <v>1</v>
      </c>
      <c r="G765" s="42" t="s">
        <v>2</v>
      </c>
      <c r="H765" s="40" t="str">
        <f>IF(OR(' Base Geral '!J765="D - RETURN WITHOUT CONSUMPTION",' Base Geral '!J765="CB - CONSUMED BILLABLE")," SOLICITAÇÃO DE COLETA",IF(J765="X - NOT RECEIVED","CONFIRMAR NÃO RECEBIMENTO DO CSE",IF(OR(' Base Geral '!J765="SEM DESTINAÇÃO",' Base Geral '!J765="V - LEFT ON NOTIFICATION")," DESTINAÇÃO/SOLICITAÇÃO DE COLETA",0)))</f>
        <v xml:space="preserve"> DESTINAÇÃO/SOLICITAÇÃO DE COLETA</v>
      </c>
      <c r="I765" s="49"/>
      <c r="J765" s="2" t="s">
        <v>56</v>
      </c>
      <c r="K765" s="2"/>
      <c r="L765" s="2" t="s">
        <v>6</v>
      </c>
      <c r="M765" s="2"/>
      <c r="N765" s="2" t="s">
        <v>4</v>
      </c>
      <c r="O765" s="2" t="s">
        <v>122</v>
      </c>
      <c r="P765" s="2" t="s">
        <v>137</v>
      </c>
      <c r="Q765" s="2">
        <v>10315961</v>
      </c>
      <c r="R765" s="15">
        <f>VLOOKUP(Tabela1[[#This Row],[Material]],'R$_ Ferramentas'!A:B,2,0)</f>
        <v>145.99</v>
      </c>
      <c r="S765" s="50" t="s">
        <v>50</v>
      </c>
      <c r="T765" s="50" t="s">
        <v>50</v>
      </c>
      <c r="U765" s="2" t="s">
        <v>525</v>
      </c>
      <c r="V765" s="2">
        <v>200913</v>
      </c>
      <c r="W765" s="49">
        <v>44074</v>
      </c>
      <c r="X765" s="40">
        <f>Tabela1[[#Headers],[01/09/2020]]-Tabela1[[#This Row],[Data NF Cliente]]</f>
        <v>1</v>
      </c>
      <c r="Y765" s="12" t="str">
        <f>_xlfn.IFS(X765&lt;=10,"1. 1 a 10 dias",X765&lt;=20,"2. 11 a 20 dias",X765&lt;=30,"3. 21 a 30 dias",X765&lt;=60,"4. 31 a 60 dias",X765&gt;60,"5.&gt; 60 dias")</f>
        <v>1. 1 a 10 dias</v>
      </c>
      <c r="Z765" s="2" t="s">
        <v>53</v>
      </c>
      <c r="AA765" s="2">
        <v>0</v>
      </c>
      <c r="AB765" s="49"/>
    </row>
    <row r="766" spans="1:28" x14ac:dyDescent="0.2">
      <c r="A766" s="42" t="s">
        <v>14</v>
      </c>
      <c r="B766" s="57" t="s">
        <v>81</v>
      </c>
      <c r="C766" s="42" t="s">
        <v>14</v>
      </c>
      <c r="D766" s="34">
        <v>461101</v>
      </c>
      <c r="E766" s="48">
        <v>508200133057</v>
      </c>
      <c r="F766" s="42" t="s">
        <v>1</v>
      </c>
      <c r="G766" s="42" t="s">
        <v>2</v>
      </c>
      <c r="H766" s="40" t="str">
        <f>IF(OR(' Base Geral '!J766="D - RETURN WITHOUT CONSUMPTION",' Base Geral '!J766="CB - CONSUMED BILLABLE")," SOLICITAÇÃO DE COLETA",IF(J766="X - NOT RECEIVED","CONFIRMAR NÃO RECEBIMENTO DO CSE",IF(OR(' Base Geral '!J766="SEM DESTINAÇÃO",' Base Geral '!J766="V - LEFT ON NOTIFICATION")," DESTINAÇÃO/SOLICITAÇÃO DE COLETA",0)))</f>
        <v xml:space="preserve"> DESTINAÇÃO/SOLICITAÇÃO DE COLETA</v>
      </c>
      <c r="I766" s="49"/>
      <c r="J766" s="2" t="s">
        <v>56</v>
      </c>
      <c r="K766" s="2" t="s">
        <v>50</v>
      </c>
      <c r="L766" s="2" t="s">
        <v>6</v>
      </c>
      <c r="M766" s="2"/>
      <c r="N766" s="2" t="s">
        <v>4</v>
      </c>
      <c r="O766" s="2" t="s">
        <v>21</v>
      </c>
      <c r="P766" s="2" t="s">
        <v>137</v>
      </c>
      <c r="Q766" s="2">
        <v>10315961</v>
      </c>
      <c r="R766" s="15">
        <f>VLOOKUP(Tabela1[[#This Row],[Material]],'R$_ Ferramentas'!A:B,2,0)</f>
        <v>145.99</v>
      </c>
      <c r="S766" s="50" t="s">
        <v>50</v>
      </c>
      <c r="T766" s="50" t="s">
        <v>50</v>
      </c>
      <c r="U766" s="2" t="s">
        <v>525</v>
      </c>
      <c r="V766" s="2">
        <v>200912</v>
      </c>
      <c r="W766" s="49">
        <v>44074</v>
      </c>
      <c r="X766" s="40">
        <f>Tabela1[[#Headers],[01/09/2020]]-Tabela1[[#This Row],[Data NF Cliente]]</f>
        <v>1</v>
      </c>
      <c r="Y766" s="12" t="str">
        <f>_xlfn.IFS(X766&lt;=10,"1. 1 a 10 dias",X766&lt;=20,"2. 11 a 20 dias",X766&lt;=30,"3. 21 a 30 dias",X766&lt;=60,"4. 31 a 60 dias",X766&gt;60,"5.&gt; 60 dias")</f>
        <v>1. 1 a 10 dias</v>
      </c>
      <c r="Z766" s="2" t="s">
        <v>53</v>
      </c>
      <c r="AA766" s="2">
        <v>0</v>
      </c>
      <c r="AB766" s="49"/>
    </row>
    <row r="767" spans="1:28" x14ac:dyDescent="0.2">
      <c r="A767" s="42" t="s">
        <v>14</v>
      </c>
      <c r="B767" s="57" t="s">
        <v>81</v>
      </c>
      <c r="C767" s="42" t="s">
        <v>14</v>
      </c>
      <c r="D767" s="34">
        <v>461102</v>
      </c>
      <c r="E767" s="48">
        <v>508200133057</v>
      </c>
      <c r="F767" s="42" t="s">
        <v>1</v>
      </c>
      <c r="G767" s="42" t="s">
        <v>2</v>
      </c>
      <c r="H767" s="40" t="str">
        <f>IF(OR(' Base Geral '!J767="D - RETURN WITHOUT CONSUMPTION",' Base Geral '!J767="CB - CONSUMED BILLABLE")," SOLICITAÇÃO DE COLETA",IF(J767="X - NOT RECEIVED","CONFIRMAR NÃO RECEBIMENTO DO CSE",IF(OR(' Base Geral '!J767="SEM DESTINAÇÃO",' Base Geral '!J767="V - LEFT ON NOTIFICATION")," DESTINAÇÃO/SOLICITAÇÃO DE COLETA",0)))</f>
        <v xml:space="preserve"> DESTINAÇÃO/SOLICITAÇÃO DE COLETA</v>
      </c>
      <c r="I767" s="49"/>
      <c r="J767" s="2" t="s">
        <v>56</v>
      </c>
      <c r="K767" s="2"/>
      <c r="L767" s="2" t="s">
        <v>6</v>
      </c>
      <c r="M767" s="2"/>
      <c r="N767" s="2" t="s">
        <v>4</v>
      </c>
      <c r="O767" s="2" t="s">
        <v>21</v>
      </c>
      <c r="P767" s="2" t="s">
        <v>137</v>
      </c>
      <c r="Q767" s="2">
        <v>10315961</v>
      </c>
      <c r="R767" s="15">
        <f>VLOOKUP(Tabela1[[#This Row],[Material]],'R$_ Ferramentas'!A:B,2,0)</f>
        <v>145.99</v>
      </c>
      <c r="S767" s="50" t="s">
        <v>50</v>
      </c>
      <c r="T767" s="50" t="s">
        <v>50</v>
      </c>
      <c r="U767" s="2" t="s">
        <v>525</v>
      </c>
      <c r="V767" s="2">
        <v>200912</v>
      </c>
      <c r="W767" s="49">
        <v>44074</v>
      </c>
      <c r="X767" s="40">
        <f>Tabela1[[#Headers],[01/09/2020]]-Tabela1[[#This Row],[Data NF Cliente]]</f>
        <v>1</v>
      </c>
      <c r="Y767" s="12" t="str">
        <f>_xlfn.IFS(X767&lt;=10,"1. 1 a 10 dias",X767&lt;=20,"2. 11 a 20 dias",X767&lt;=30,"3. 21 a 30 dias",X767&lt;=60,"4. 31 a 60 dias",X767&gt;60,"5.&gt; 60 dias")</f>
        <v>1. 1 a 10 dias</v>
      </c>
      <c r="Z767" s="2" t="s">
        <v>53</v>
      </c>
      <c r="AA767" s="2">
        <v>0</v>
      </c>
      <c r="AB767" s="49"/>
    </row>
    <row r="768" spans="1:28" x14ac:dyDescent="0.2">
      <c r="A768" s="42" t="s">
        <v>14</v>
      </c>
      <c r="B768" s="57" t="s">
        <v>81</v>
      </c>
      <c r="C768" s="42" t="s">
        <v>14</v>
      </c>
      <c r="D768" s="34">
        <v>461104</v>
      </c>
      <c r="E768" s="48">
        <v>508200133084</v>
      </c>
      <c r="F768" s="42" t="s">
        <v>1</v>
      </c>
      <c r="G768" s="42" t="s">
        <v>2</v>
      </c>
      <c r="H768" s="40" t="str">
        <f>IF(OR(' Base Geral '!J768="D - RETURN WITHOUT CONSUMPTION",' Base Geral '!J768="CB - CONSUMED BILLABLE")," SOLICITAÇÃO DE COLETA",IF(J768="X - NOT RECEIVED","CONFIRMAR NÃO RECEBIMENTO DO CSE",IF(OR(' Base Geral '!J768="SEM DESTINAÇÃO",' Base Geral '!J768="V - LEFT ON NOTIFICATION")," DESTINAÇÃO/SOLICITAÇÃO DE COLETA",0)))</f>
        <v xml:space="preserve"> DESTINAÇÃO/SOLICITAÇÃO DE COLETA</v>
      </c>
      <c r="I768" s="49"/>
      <c r="J768" s="2" t="s">
        <v>56</v>
      </c>
      <c r="K768" s="2" t="s">
        <v>50</v>
      </c>
      <c r="L768" s="2" t="s">
        <v>6</v>
      </c>
      <c r="M768" s="2"/>
      <c r="N768" s="2" t="s">
        <v>4</v>
      </c>
      <c r="O768" s="2" t="s">
        <v>21</v>
      </c>
      <c r="P768" s="2" t="s">
        <v>137</v>
      </c>
      <c r="Q768" s="2">
        <v>10309445</v>
      </c>
      <c r="R768" s="15">
        <f>VLOOKUP(Tabela1[[#This Row],[Material]],'R$_ Ferramentas'!A:B,2,0)</f>
        <v>448.01</v>
      </c>
      <c r="S768" s="50" t="s">
        <v>50</v>
      </c>
      <c r="T768" s="50" t="s">
        <v>50</v>
      </c>
      <c r="U768" s="2" t="s">
        <v>756</v>
      </c>
      <c r="V768" s="2">
        <v>200917</v>
      </c>
      <c r="W768" s="49">
        <v>44074</v>
      </c>
      <c r="X768" s="40">
        <f>Tabela1[[#Headers],[01/09/2020]]-Tabela1[[#This Row],[Data NF Cliente]]</f>
        <v>1</v>
      </c>
      <c r="Y768" s="12" t="str">
        <f>_xlfn.IFS(X768&lt;=10,"1. 1 a 10 dias",X768&lt;=20,"2. 11 a 20 dias",X768&lt;=30,"3. 21 a 30 dias",X768&lt;=60,"4. 31 a 60 dias",X768&gt;60,"5.&gt; 60 dias")</f>
        <v>1. 1 a 10 dias</v>
      </c>
      <c r="Z768" s="2" t="s">
        <v>53</v>
      </c>
      <c r="AA768" s="2">
        <v>0</v>
      </c>
      <c r="AB768" s="49"/>
    </row>
    <row r="769" spans="1:28" x14ac:dyDescent="0.2">
      <c r="A769" s="42" t="s">
        <v>14</v>
      </c>
      <c r="B769" s="57" t="s">
        <v>81</v>
      </c>
      <c r="C769" s="42" t="s">
        <v>14</v>
      </c>
      <c r="D769" s="34">
        <v>461105</v>
      </c>
      <c r="E769" s="48">
        <v>508200133084</v>
      </c>
      <c r="F769" s="42" t="s">
        <v>1</v>
      </c>
      <c r="G769" s="42" t="s">
        <v>2</v>
      </c>
      <c r="H769" s="40" t="str">
        <f>IF(OR(' Base Geral '!J769="D - RETURN WITHOUT CONSUMPTION",' Base Geral '!J769="CB - CONSUMED BILLABLE")," SOLICITAÇÃO DE COLETA",IF(J769="X - NOT RECEIVED","CONFIRMAR NÃO RECEBIMENTO DO CSE",IF(OR(' Base Geral '!J769="SEM DESTINAÇÃO",' Base Geral '!J769="V - LEFT ON NOTIFICATION")," DESTINAÇÃO/SOLICITAÇÃO DE COLETA",0)))</f>
        <v xml:space="preserve"> DESTINAÇÃO/SOLICITAÇÃO DE COLETA</v>
      </c>
      <c r="I769" s="49"/>
      <c r="J769" s="2" t="s">
        <v>56</v>
      </c>
      <c r="K769" s="2"/>
      <c r="L769" s="2" t="s">
        <v>6</v>
      </c>
      <c r="M769" s="2"/>
      <c r="N769" s="2" t="s">
        <v>4</v>
      </c>
      <c r="O769" s="2" t="s">
        <v>21</v>
      </c>
      <c r="P769" s="2" t="s">
        <v>137</v>
      </c>
      <c r="Q769" s="2">
        <v>10309445</v>
      </c>
      <c r="R769" s="15">
        <f>VLOOKUP(Tabela1[[#This Row],[Material]],'R$_ Ferramentas'!A:B,2,0)</f>
        <v>448.01</v>
      </c>
      <c r="S769" s="50" t="s">
        <v>50</v>
      </c>
      <c r="T769" s="50" t="s">
        <v>50</v>
      </c>
      <c r="U769" s="2" t="s">
        <v>756</v>
      </c>
      <c r="V769" s="2">
        <v>200917</v>
      </c>
      <c r="W769" s="49">
        <v>44074</v>
      </c>
      <c r="X769" s="40">
        <f>Tabela1[[#Headers],[01/09/2020]]-Tabela1[[#This Row],[Data NF Cliente]]</f>
        <v>1</v>
      </c>
      <c r="Y769" s="12" t="str">
        <f>_xlfn.IFS(X769&lt;=10,"1. 1 a 10 dias",X769&lt;=20,"2. 11 a 20 dias",X769&lt;=30,"3. 21 a 30 dias",X769&lt;=60,"4. 31 a 60 dias",X769&gt;60,"5.&gt; 60 dias")</f>
        <v>1. 1 a 10 dias</v>
      </c>
      <c r="Z769" s="2" t="s">
        <v>53</v>
      </c>
      <c r="AA769" s="2">
        <v>0</v>
      </c>
      <c r="AB769" s="49"/>
    </row>
    <row r="770" spans="1:28" x14ac:dyDescent="0.2">
      <c r="A770" s="42" t="s">
        <v>14</v>
      </c>
      <c r="B770" s="57" t="s">
        <v>81</v>
      </c>
      <c r="C770" s="42" t="s">
        <v>14</v>
      </c>
      <c r="D770" s="34">
        <v>461106</v>
      </c>
      <c r="E770" s="48">
        <v>508200133084</v>
      </c>
      <c r="F770" s="42" t="s">
        <v>1</v>
      </c>
      <c r="G770" s="42" t="s">
        <v>2</v>
      </c>
      <c r="H770" s="40" t="str">
        <f>IF(OR(' Base Geral '!J770="D - RETURN WITHOUT CONSUMPTION",' Base Geral '!J770="CB - CONSUMED BILLABLE")," SOLICITAÇÃO DE COLETA",IF(J770="X - NOT RECEIVED","CONFIRMAR NÃO RECEBIMENTO DO CSE",IF(OR(' Base Geral '!J770="SEM DESTINAÇÃO",' Base Geral '!J770="V - LEFT ON NOTIFICATION")," DESTINAÇÃO/SOLICITAÇÃO DE COLETA",0)))</f>
        <v xml:space="preserve"> DESTINAÇÃO/SOLICITAÇÃO DE COLETA</v>
      </c>
      <c r="I770" s="49"/>
      <c r="J770" s="2" t="s">
        <v>56</v>
      </c>
      <c r="K770" s="2"/>
      <c r="L770" s="2" t="s">
        <v>6</v>
      </c>
      <c r="M770" s="2"/>
      <c r="N770" s="2" t="s">
        <v>4</v>
      </c>
      <c r="O770" s="2" t="s">
        <v>21</v>
      </c>
      <c r="P770" s="2" t="s">
        <v>137</v>
      </c>
      <c r="Q770" s="2">
        <v>10315961</v>
      </c>
      <c r="R770" s="15">
        <f>VLOOKUP(Tabela1[[#This Row],[Material]],'R$_ Ferramentas'!A:B,2,0)</f>
        <v>145.99</v>
      </c>
      <c r="S770" s="50" t="s">
        <v>50</v>
      </c>
      <c r="T770" s="50" t="s">
        <v>50</v>
      </c>
      <c r="U770" s="2" t="s">
        <v>525</v>
      </c>
      <c r="V770" s="2">
        <v>200917</v>
      </c>
      <c r="W770" s="49">
        <v>44074</v>
      </c>
      <c r="X770" s="40">
        <f>Tabela1[[#Headers],[01/09/2020]]-Tabela1[[#This Row],[Data NF Cliente]]</f>
        <v>1</v>
      </c>
      <c r="Y770" s="12" t="str">
        <f>_xlfn.IFS(X770&lt;=10,"1. 1 a 10 dias",X770&lt;=20,"2. 11 a 20 dias",X770&lt;=30,"3. 21 a 30 dias",X770&lt;=60,"4. 31 a 60 dias",X770&gt;60,"5.&gt; 60 dias")</f>
        <v>1. 1 a 10 dias</v>
      </c>
      <c r="Z770" s="2" t="s">
        <v>53</v>
      </c>
      <c r="AA770" s="2">
        <v>0</v>
      </c>
      <c r="AB770" s="49"/>
    </row>
    <row r="771" spans="1:28" x14ac:dyDescent="0.2">
      <c r="A771" s="42" t="s">
        <v>14</v>
      </c>
      <c r="B771" s="57" t="s">
        <v>81</v>
      </c>
      <c r="C771" s="42" t="s">
        <v>14</v>
      </c>
      <c r="D771" s="34">
        <v>461107</v>
      </c>
      <c r="E771" s="48">
        <v>508200133084</v>
      </c>
      <c r="F771" s="42" t="s">
        <v>1</v>
      </c>
      <c r="G771" s="42" t="s">
        <v>2</v>
      </c>
      <c r="H771" s="40" t="str">
        <f>IF(OR(' Base Geral '!J771="D - RETURN WITHOUT CONSUMPTION",' Base Geral '!J771="CB - CONSUMED BILLABLE")," SOLICITAÇÃO DE COLETA",IF(J771="X - NOT RECEIVED","CONFIRMAR NÃO RECEBIMENTO DO CSE",IF(OR(' Base Geral '!J771="SEM DESTINAÇÃO",' Base Geral '!J771="V - LEFT ON NOTIFICATION")," DESTINAÇÃO/SOLICITAÇÃO DE COLETA",0)))</f>
        <v xml:space="preserve"> DESTINAÇÃO/SOLICITAÇÃO DE COLETA</v>
      </c>
      <c r="I771" s="49"/>
      <c r="J771" s="2" t="s">
        <v>56</v>
      </c>
      <c r="K771" s="2"/>
      <c r="L771" s="2" t="s">
        <v>6</v>
      </c>
      <c r="M771" s="2"/>
      <c r="N771" s="2" t="s">
        <v>4</v>
      </c>
      <c r="O771" s="2" t="s">
        <v>21</v>
      </c>
      <c r="P771" s="2" t="s">
        <v>137</v>
      </c>
      <c r="Q771" s="2">
        <v>10315961</v>
      </c>
      <c r="R771" s="15">
        <f>VLOOKUP(Tabela1[[#This Row],[Material]],'R$_ Ferramentas'!A:B,2,0)</f>
        <v>145.99</v>
      </c>
      <c r="S771" s="50" t="s">
        <v>50</v>
      </c>
      <c r="T771" s="50" t="s">
        <v>50</v>
      </c>
      <c r="U771" s="2" t="s">
        <v>525</v>
      </c>
      <c r="V771" s="2">
        <v>200917</v>
      </c>
      <c r="W771" s="49">
        <v>44074</v>
      </c>
      <c r="X771" s="40">
        <f>Tabela1[[#Headers],[01/09/2020]]-Tabela1[[#This Row],[Data NF Cliente]]</f>
        <v>1</v>
      </c>
      <c r="Y771" s="12" t="str">
        <f>_xlfn.IFS(X771&lt;=10,"1. 1 a 10 dias",X771&lt;=20,"2. 11 a 20 dias",X771&lt;=30,"3. 21 a 30 dias",X771&lt;=60,"4. 31 a 60 dias",X771&gt;60,"5.&gt; 60 dias")</f>
        <v>1. 1 a 10 dias</v>
      </c>
      <c r="Z771" s="2" t="s">
        <v>53</v>
      </c>
      <c r="AA771" s="2">
        <v>0</v>
      </c>
      <c r="AB771" s="49"/>
    </row>
    <row r="772" spans="1:28" x14ac:dyDescent="0.2">
      <c r="A772" s="42" t="s">
        <v>14</v>
      </c>
      <c r="B772" s="57" t="s">
        <v>81</v>
      </c>
      <c r="C772" s="42" t="s">
        <v>14</v>
      </c>
      <c r="D772" s="34">
        <v>461108</v>
      </c>
      <c r="E772" s="48">
        <v>508200133084</v>
      </c>
      <c r="F772" s="42" t="s">
        <v>1</v>
      </c>
      <c r="G772" s="42" t="s">
        <v>2</v>
      </c>
      <c r="H772" s="40" t="str">
        <f>IF(OR(' Base Geral '!J772="D - RETURN WITHOUT CONSUMPTION",' Base Geral '!J772="CB - CONSUMED BILLABLE")," SOLICITAÇÃO DE COLETA",IF(J772="X - NOT RECEIVED","CONFIRMAR NÃO RECEBIMENTO DO CSE",IF(OR(' Base Geral '!J772="SEM DESTINAÇÃO",' Base Geral '!J772="V - LEFT ON NOTIFICATION")," DESTINAÇÃO/SOLICITAÇÃO DE COLETA",0)))</f>
        <v xml:space="preserve"> DESTINAÇÃO/SOLICITAÇÃO DE COLETA</v>
      </c>
      <c r="I772" s="49"/>
      <c r="J772" s="2" t="s">
        <v>56</v>
      </c>
      <c r="K772" s="2"/>
      <c r="L772" s="2" t="s">
        <v>6</v>
      </c>
      <c r="M772" s="2"/>
      <c r="N772" s="2" t="s">
        <v>4</v>
      </c>
      <c r="O772" s="2" t="s">
        <v>21</v>
      </c>
      <c r="P772" s="2" t="s">
        <v>137</v>
      </c>
      <c r="Q772" s="2">
        <v>10311297</v>
      </c>
      <c r="R772" s="15">
        <f>VLOOKUP(Tabela1[[#This Row],[Material]],'R$_ Ferramentas'!A:B,2,0)</f>
        <v>199.72</v>
      </c>
      <c r="S772" s="50" t="s">
        <v>50</v>
      </c>
      <c r="T772" s="50" t="s">
        <v>50</v>
      </c>
      <c r="U772" s="2" t="s">
        <v>757</v>
      </c>
      <c r="V772" s="2">
        <v>200917</v>
      </c>
      <c r="W772" s="49">
        <v>44074</v>
      </c>
      <c r="X772" s="40">
        <f>Tabela1[[#Headers],[01/09/2020]]-Tabela1[[#This Row],[Data NF Cliente]]</f>
        <v>1</v>
      </c>
      <c r="Y772" s="12" t="str">
        <f>_xlfn.IFS(X772&lt;=10,"1. 1 a 10 dias",X772&lt;=20,"2. 11 a 20 dias",X772&lt;=30,"3. 21 a 30 dias",X772&lt;=60,"4. 31 a 60 dias",X772&gt;60,"5.&gt; 60 dias")</f>
        <v>1. 1 a 10 dias</v>
      </c>
      <c r="Z772" s="2" t="s">
        <v>53</v>
      </c>
      <c r="AA772" s="2">
        <v>0</v>
      </c>
      <c r="AB772" s="49"/>
    </row>
    <row r="773" spans="1:28" x14ac:dyDescent="0.2">
      <c r="A773" s="42" t="s">
        <v>14</v>
      </c>
      <c r="B773" s="57" t="s">
        <v>81</v>
      </c>
      <c r="C773" s="42" t="s">
        <v>14</v>
      </c>
      <c r="D773" s="34">
        <v>461241</v>
      </c>
      <c r="E773" s="48">
        <v>508200132445</v>
      </c>
      <c r="F773" s="42" t="s">
        <v>1</v>
      </c>
      <c r="G773" s="42" t="s">
        <v>2</v>
      </c>
      <c r="H773" s="40" t="str">
        <f>IF(OR(' Base Geral '!J773="D - RETURN WITHOUT CONSUMPTION",' Base Geral '!J773="CB - CONSUMED BILLABLE")," SOLICITAÇÃO DE COLETA",IF(J773="X - NOT RECEIVED","CONFIRMAR NÃO RECEBIMENTO DO CSE",IF(OR(' Base Geral '!J773="SEM DESTINAÇÃO",' Base Geral '!J773="V - LEFT ON NOTIFICATION")," DESTINAÇÃO/SOLICITAÇÃO DE COLETA",0)))</f>
        <v xml:space="preserve"> DESTINAÇÃO/SOLICITAÇÃO DE COLETA</v>
      </c>
      <c r="I773" s="49"/>
      <c r="J773" s="2" t="s">
        <v>56</v>
      </c>
      <c r="K773" s="2" t="s">
        <v>50</v>
      </c>
      <c r="L773" s="2" t="s">
        <v>6</v>
      </c>
      <c r="M773" s="2"/>
      <c r="N773" s="2" t="s">
        <v>4</v>
      </c>
      <c r="O773" s="2" t="s">
        <v>21</v>
      </c>
      <c r="P773" s="2" t="s">
        <v>137</v>
      </c>
      <c r="Q773" s="2">
        <v>11220844</v>
      </c>
      <c r="R773" s="15">
        <f>VLOOKUP(Tabela1[[#This Row],[Material]],'R$_ Ferramentas'!A:B,2,0)</f>
        <v>1809.47</v>
      </c>
      <c r="S773" s="50" t="s">
        <v>50</v>
      </c>
      <c r="T773" s="50" t="s">
        <v>50</v>
      </c>
      <c r="U773" s="2" t="s">
        <v>363</v>
      </c>
      <c r="V773" s="2">
        <v>200908</v>
      </c>
      <c r="W773" s="49">
        <v>44074</v>
      </c>
      <c r="X773" s="40">
        <f>Tabela1[[#Headers],[01/09/2020]]-Tabela1[[#This Row],[Data NF Cliente]]</f>
        <v>1</v>
      </c>
      <c r="Y773" s="12" t="str">
        <f>_xlfn.IFS(X773&lt;=10,"1. 1 a 10 dias",X773&lt;=20,"2. 11 a 20 dias",X773&lt;=30,"3. 21 a 30 dias",X773&lt;=60,"4. 31 a 60 dias",X773&gt;60,"5.&gt; 60 dias")</f>
        <v>1. 1 a 10 dias</v>
      </c>
      <c r="Z773" s="2" t="s">
        <v>53</v>
      </c>
      <c r="AA773" s="2">
        <v>0</v>
      </c>
      <c r="AB773" s="49"/>
    </row>
    <row r="774" spans="1:28" x14ac:dyDescent="0.2">
      <c r="A774" s="42" t="s">
        <v>14</v>
      </c>
      <c r="B774" s="57" t="s">
        <v>81</v>
      </c>
      <c r="C774" s="42" t="s">
        <v>14</v>
      </c>
      <c r="D774" s="34">
        <v>461245</v>
      </c>
      <c r="E774" s="48">
        <v>508200132450</v>
      </c>
      <c r="F774" s="42" t="s">
        <v>1</v>
      </c>
      <c r="G774" s="42" t="s">
        <v>2</v>
      </c>
      <c r="H774" s="40" t="str">
        <f>IF(OR(' Base Geral '!J774="D - RETURN WITHOUT CONSUMPTION",' Base Geral '!J774="CB - CONSUMED BILLABLE")," SOLICITAÇÃO DE COLETA",IF(J774="X - NOT RECEIVED","CONFIRMAR NÃO RECEBIMENTO DO CSE",IF(OR(' Base Geral '!J774="SEM DESTINAÇÃO",' Base Geral '!J774="V - LEFT ON NOTIFICATION")," DESTINAÇÃO/SOLICITAÇÃO DE COLETA",0)))</f>
        <v xml:space="preserve"> DESTINAÇÃO/SOLICITAÇÃO DE COLETA</v>
      </c>
      <c r="I774" s="49"/>
      <c r="J774" s="2" t="s">
        <v>56</v>
      </c>
      <c r="K774" s="2" t="s">
        <v>50</v>
      </c>
      <c r="L774" s="2" t="s">
        <v>6</v>
      </c>
      <c r="M774" s="2"/>
      <c r="N774" s="2" t="s">
        <v>4</v>
      </c>
      <c r="O774" s="2" t="s">
        <v>21</v>
      </c>
      <c r="P774" s="2" t="s">
        <v>137</v>
      </c>
      <c r="Q774" s="2">
        <v>11220844</v>
      </c>
      <c r="R774" s="15">
        <f>VLOOKUP(Tabela1[[#This Row],[Material]],'R$_ Ferramentas'!A:B,2,0)</f>
        <v>1809.47</v>
      </c>
      <c r="S774" s="50" t="s">
        <v>50</v>
      </c>
      <c r="T774" s="50" t="s">
        <v>50</v>
      </c>
      <c r="U774" s="2" t="s">
        <v>363</v>
      </c>
      <c r="V774" s="2">
        <v>200909</v>
      </c>
      <c r="W774" s="49">
        <v>44074</v>
      </c>
      <c r="X774" s="40">
        <f>Tabela1[[#Headers],[01/09/2020]]-Tabela1[[#This Row],[Data NF Cliente]]</f>
        <v>1</v>
      </c>
      <c r="Y774" s="12" t="str">
        <f>_xlfn.IFS(X774&lt;=10,"1. 1 a 10 dias",X774&lt;=20,"2. 11 a 20 dias",X774&lt;=30,"3. 21 a 30 dias",X774&lt;=60,"4. 31 a 60 dias",X774&gt;60,"5.&gt; 60 dias")</f>
        <v>1. 1 a 10 dias</v>
      </c>
      <c r="Z774" s="2" t="s">
        <v>53</v>
      </c>
      <c r="AA774" s="2">
        <v>0</v>
      </c>
      <c r="AB774" s="49"/>
    </row>
    <row r="775" spans="1:28" x14ac:dyDescent="0.2">
      <c r="A775" s="58" t="s">
        <v>123</v>
      </c>
      <c r="B775" s="57" t="s">
        <v>81</v>
      </c>
      <c r="C775" s="42" t="s">
        <v>14</v>
      </c>
      <c r="D775" s="34">
        <v>461251</v>
      </c>
      <c r="E775" s="48">
        <v>508200132457</v>
      </c>
      <c r="F775" s="42" t="s">
        <v>1</v>
      </c>
      <c r="G775" s="42" t="s">
        <v>2</v>
      </c>
      <c r="H775" s="40" t="str">
        <f>IF(OR(' Base Geral '!J775="D - RETURN WITHOUT CONSUMPTION",' Base Geral '!J775="CB - CONSUMED BILLABLE")," SOLICITAÇÃO DE COLETA",IF(J775="X - NOT RECEIVED","CONFIRMAR NÃO RECEBIMENTO DO CSE",IF(OR(' Base Geral '!J775="SEM DESTINAÇÃO",' Base Geral '!J775="V - LEFT ON NOTIFICATION")," DESTINAÇÃO/SOLICITAÇÃO DE COLETA",0)))</f>
        <v xml:space="preserve"> DESTINAÇÃO/SOLICITAÇÃO DE COLETA</v>
      </c>
      <c r="I775" s="49"/>
      <c r="J775" s="2" t="s">
        <v>56</v>
      </c>
      <c r="K775" s="2" t="s">
        <v>50</v>
      </c>
      <c r="L775" s="2" t="s">
        <v>6</v>
      </c>
      <c r="M775" s="2"/>
      <c r="N775" s="2" t="s">
        <v>4</v>
      </c>
      <c r="O775" s="2" t="s">
        <v>21</v>
      </c>
      <c r="P775" s="2" t="s">
        <v>137</v>
      </c>
      <c r="Q775" s="2">
        <v>11220844</v>
      </c>
      <c r="R775" s="15">
        <f>VLOOKUP(Tabela1[[#This Row],[Material]],'R$_ Ferramentas'!A:B,2,0)</f>
        <v>1809.47</v>
      </c>
      <c r="S775" s="50" t="s">
        <v>50</v>
      </c>
      <c r="T775" s="50" t="s">
        <v>50</v>
      </c>
      <c r="U775" s="2" t="s">
        <v>363</v>
      </c>
      <c r="V775" s="2">
        <v>200911</v>
      </c>
      <c r="W775" s="49">
        <v>44074</v>
      </c>
      <c r="X775" s="40">
        <f>Tabela1[[#Headers],[01/09/2020]]-Tabela1[[#This Row],[Data NF Cliente]]</f>
        <v>1</v>
      </c>
      <c r="Y775" s="12" t="str">
        <f>_xlfn.IFS(X775&lt;=10,"1. 1 a 10 dias",X775&lt;=20,"2. 11 a 20 dias",X775&lt;=30,"3. 21 a 30 dias",X775&lt;=60,"4. 31 a 60 dias",X775&gt;60,"5.&gt; 60 dias")</f>
        <v>1. 1 a 10 dias</v>
      </c>
      <c r="Z775" s="2" t="s">
        <v>53</v>
      </c>
      <c r="AA775" s="2">
        <v>0</v>
      </c>
      <c r="AB775" s="49"/>
    </row>
    <row r="776" spans="1:28" x14ac:dyDescent="0.2">
      <c r="A776" s="58" t="s">
        <v>123</v>
      </c>
      <c r="B776" s="57" t="s">
        <v>81</v>
      </c>
      <c r="C776" s="42" t="s">
        <v>14</v>
      </c>
      <c r="D776" s="34">
        <v>461254</v>
      </c>
      <c r="E776" s="48">
        <v>508200132481</v>
      </c>
      <c r="F776" s="42" t="s">
        <v>1</v>
      </c>
      <c r="G776" s="42" t="s">
        <v>2</v>
      </c>
      <c r="H776" s="40" t="str">
        <f>IF(OR(' Base Geral '!J776="D - RETURN WITHOUT CONSUMPTION",' Base Geral '!J776="CB - CONSUMED BILLABLE")," SOLICITAÇÃO DE COLETA",IF(J776="X - NOT RECEIVED","CONFIRMAR NÃO RECEBIMENTO DO CSE",IF(OR(' Base Geral '!J776="SEM DESTINAÇÃO",' Base Geral '!J776="V - LEFT ON NOTIFICATION")," DESTINAÇÃO/SOLICITAÇÃO DE COLETA",0)))</f>
        <v xml:space="preserve"> DESTINAÇÃO/SOLICITAÇÃO DE COLETA</v>
      </c>
      <c r="I776" s="49"/>
      <c r="J776" s="2" t="s">
        <v>56</v>
      </c>
      <c r="K776" s="2" t="s">
        <v>50</v>
      </c>
      <c r="L776" s="2" t="s">
        <v>6</v>
      </c>
      <c r="M776" s="2"/>
      <c r="N776" s="2" t="s">
        <v>4</v>
      </c>
      <c r="O776" s="2" t="s">
        <v>122</v>
      </c>
      <c r="P776" s="2" t="s">
        <v>137</v>
      </c>
      <c r="Q776" s="2">
        <v>11220844</v>
      </c>
      <c r="R776" s="15">
        <f>VLOOKUP(Tabela1[[#This Row],[Material]],'R$_ Ferramentas'!A:B,2,0)</f>
        <v>1809.47</v>
      </c>
      <c r="S776" s="50" t="s">
        <v>50</v>
      </c>
      <c r="T776" s="50" t="s">
        <v>50</v>
      </c>
      <c r="U776" s="2" t="s">
        <v>363</v>
      </c>
      <c r="V776" s="2">
        <v>200910</v>
      </c>
      <c r="W776" s="49">
        <v>44074</v>
      </c>
      <c r="X776" s="40">
        <f>Tabela1[[#Headers],[01/09/2020]]-Tabela1[[#This Row],[Data NF Cliente]]</f>
        <v>1</v>
      </c>
      <c r="Y776" s="12" t="str">
        <f>_xlfn.IFS(X776&lt;=10,"1. 1 a 10 dias",X776&lt;=20,"2. 11 a 20 dias",X776&lt;=30,"3. 21 a 30 dias",X776&lt;=60,"4. 31 a 60 dias",X776&gt;60,"5.&gt; 60 dias")</f>
        <v>1. 1 a 10 dias</v>
      </c>
      <c r="Z776" s="2" t="s">
        <v>53</v>
      </c>
      <c r="AA776" s="2">
        <v>0</v>
      </c>
      <c r="AB776" s="49"/>
    </row>
    <row r="777" spans="1:28" x14ac:dyDescent="0.2">
      <c r="A777" s="42" t="s">
        <v>14</v>
      </c>
      <c r="B777" s="57" t="s">
        <v>81</v>
      </c>
      <c r="C777" s="42" t="s">
        <v>14</v>
      </c>
      <c r="D777" s="34">
        <v>461276</v>
      </c>
      <c r="E777" s="48">
        <v>508200133101</v>
      </c>
      <c r="F777" s="42" t="s">
        <v>1</v>
      </c>
      <c r="G777" s="42" t="s">
        <v>2</v>
      </c>
      <c r="H777" s="40" t="str">
        <f>IF(OR(' Base Geral '!J777="D - RETURN WITHOUT CONSUMPTION",' Base Geral '!J777="CB - CONSUMED BILLABLE")," SOLICITAÇÃO DE COLETA",IF(J777="X - NOT RECEIVED","CONFIRMAR NÃO RECEBIMENTO DO CSE",IF(OR(' Base Geral '!J777="SEM DESTINAÇÃO",' Base Geral '!J777="V - LEFT ON NOTIFICATION")," DESTINAÇÃO/SOLICITAÇÃO DE COLETA",0)))</f>
        <v xml:space="preserve"> DESTINAÇÃO/SOLICITAÇÃO DE COLETA</v>
      </c>
      <c r="I777" s="49"/>
      <c r="J777" s="2" t="s">
        <v>56</v>
      </c>
      <c r="K777" s="2" t="s">
        <v>50</v>
      </c>
      <c r="L777" s="2" t="s">
        <v>6</v>
      </c>
      <c r="M777" s="2"/>
      <c r="N777" s="2" t="s">
        <v>4</v>
      </c>
      <c r="O777" s="2" t="s">
        <v>21</v>
      </c>
      <c r="P777" s="2" t="s">
        <v>137</v>
      </c>
      <c r="Q777" s="2">
        <v>11214650</v>
      </c>
      <c r="R777" s="15">
        <f>VLOOKUP(Tabela1[[#This Row],[Material]],'R$_ Ferramentas'!A:B,2,0)</f>
        <v>232.02</v>
      </c>
      <c r="S777" s="50" t="s">
        <v>50</v>
      </c>
      <c r="T777" s="50" t="s">
        <v>50</v>
      </c>
      <c r="U777" s="2">
        <v>11214650</v>
      </c>
      <c r="V777" s="2">
        <v>200921</v>
      </c>
      <c r="W777" s="49">
        <v>44074</v>
      </c>
      <c r="X777" s="40">
        <f>Tabela1[[#Headers],[01/09/2020]]-Tabela1[[#This Row],[Data NF Cliente]]</f>
        <v>1</v>
      </c>
      <c r="Y777" s="12" t="str">
        <f>_xlfn.IFS(X777&lt;=10,"1. 1 a 10 dias",X777&lt;=20,"2. 11 a 20 dias",X777&lt;=30,"3. 21 a 30 dias",X777&lt;=60,"4. 31 a 60 dias",X777&gt;60,"5.&gt; 60 dias")</f>
        <v>1. 1 a 10 dias</v>
      </c>
      <c r="Z777" s="2" t="s">
        <v>53</v>
      </c>
      <c r="AA777" s="2">
        <v>0</v>
      </c>
      <c r="AB777" s="49"/>
    </row>
    <row r="778" spans="1:28" x14ac:dyDescent="0.2">
      <c r="A778" s="42" t="s">
        <v>14</v>
      </c>
      <c r="B778" s="57" t="s">
        <v>81</v>
      </c>
      <c r="C778" s="42" t="s">
        <v>14</v>
      </c>
      <c r="D778" s="34">
        <v>461277</v>
      </c>
      <c r="E778" s="48">
        <v>508200133101</v>
      </c>
      <c r="F778" s="42" t="s">
        <v>1</v>
      </c>
      <c r="G778" s="42" t="s">
        <v>2</v>
      </c>
      <c r="H778" s="40" t="str">
        <f>IF(OR(' Base Geral '!J778="D - RETURN WITHOUT CONSUMPTION",' Base Geral '!J778="CB - CONSUMED BILLABLE")," SOLICITAÇÃO DE COLETA",IF(J778="X - NOT RECEIVED","CONFIRMAR NÃO RECEBIMENTO DO CSE",IF(OR(' Base Geral '!J778="SEM DESTINAÇÃO",' Base Geral '!J778="V - LEFT ON NOTIFICATION")," DESTINAÇÃO/SOLICITAÇÃO DE COLETA",0)))</f>
        <v xml:space="preserve"> DESTINAÇÃO/SOLICITAÇÃO DE COLETA</v>
      </c>
      <c r="I778" s="49"/>
      <c r="J778" s="2" t="s">
        <v>56</v>
      </c>
      <c r="K778" s="2"/>
      <c r="L778" s="2" t="s">
        <v>6</v>
      </c>
      <c r="M778" s="2"/>
      <c r="N778" s="2" t="s">
        <v>4</v>
      </c>
      <c r="O778" s="2" t="s">
        <v>21</v>
      </c>
      <c r="P778" s="2" t="s">
        <v>137</v>
      </c>
      <c r="Q778" s="2">
        <v>11214650</v>
      </c>
      <c r="R778" s="15">
        <f>VLOOKUP(Tabela1[[#This Row],[Material]],'R$_ Ferramentas'!A:B,2,0)</f>
        <v>232.02</v>
      </c>
      <c r="S778" s="50" t="s">
        <v>50</v>
      </c>
      <c r="T778" s="50" t="s">
        <v>50</v>
      </c>
      <c r="U778" s="2">
        <v>11214650</v>
      </c>
      <c r="V778" s="2">
        <v>200921</v>
      </c>
      <c r="W778" s="49">
        <v>44074</v>
      </c>
      <c r="X778" s="40">
        <f>Tabela1[[#Headers],[01/09/2020]]-Tabela1[[#This Row],[Data NF Cliente]]</f>
        <v>1</v>
      </c>
      <c r="Y778" s="12" t="str">
        <f>_xlfn.IFS(X778&lt;=10,"1. 1 a 10 dias",X778&lt;=20,"2. 11 a 20 dias",X778&lt;=30,"3. 21 a 30 dias",X778&lt;=60,"4. 31 a 60 dias",X778&gt;60,"5.&gt; 60 dias")</f>
        <v>1. 1 a 10 dias</v>
      </c>
      <c r="Z778" s="2" t="s">
        <v>53</v>
      </c>
      <c r="AA778" s="2">
        <v>0</v>
      </c>
      <c r="AB778" s="49"/>
    </row>
    <row r="779" spans="1:28" x14ac:dyDescent="0.2">
      <c r="A779" s="42" t="s">
        <v>14</v>
      </c>
      <c r="B779" s="57" t="s">
        <v>81</v>
      </c>
      <c r="C779" s="42" t="s">
        <v>14</v>
      </c>
      <c r="D779" s="34">
        <v>461278</v>
      </c>
      <c r="E779" s="48">
        <v>508200133101</v>
      </c>
      <c r="F779" s="42" t="s">
        <v>1</v>
      </c>
      <c r="G779" s="42" t="s">
        <v>2</v>
      </c>
      <c r="H779" s="40" t="str">
        <f>IF(OR(' Base Geral '!J779="D - RETURN WITHOUT CONSUMPTION",' Base Geral '!J779="CB - CONSUMED BILLABLE")," SOLICITAÇÃO DE COLETA",IF(J779="X - NOT RECEIVED","CONFIRMAR NÃO RECEBIMENTO DO CSE",IF(OR(' Base Geral '!J779="SEM DESTINAÇÃO",' Base Geral '!J779="V - LEFT ON NOTIFICATION")," DESTINAÇÃO/SOLICITAÇÃO DE COLETA",0)))</f>
        <v xml:space="preserve"> DESTINAÇÃO/SOLICITAÇÃO DE COLETA</v>
      </c>
      <c r="I779" s="49"/>
      <c r="J779" s="2" t="s">
        <v>56</v>
      </c>
      <c r="K779" s="2"/>
      <c r="L779" s="2" t="s">
        <v>6</v>
      </c>
      <c r="M779" s="2"/>
      <c r="N779" s="2" t="s">
        <v>4</v>
      </c>
      <c r="O779" s="2" t="s">
        <v>21</v>
      </c>
      <c r="P779" s="2" t="s">
        <v>137</v>
      </c>
      <c r="Q779" s="2">
        <v>11214650</v>
      </c>
      <c r="R779" s="15">
        <f>VLOOKUP(Tabela1[[#This Row],[Material]],'R$_ Ferramentas'!A:B,2,0)</f>
        <v>232.02</v>
      </c>
      <c r="S779" s="50" t="s">
        <v>50</v>
      </c>
      <c r="T779" s="50" t="s">
        <v>50</v>
      </c>
      <c r="U779" s="2">
        <v>11214650</v>
      </c>
      <c r="V779" s="2">
        <v>200921</v>
      </c>
      <c r="W779" s="49">
        <v>44074</v>
      </c>
      <c r="X779" s="40">
        <f>Tabela1[[#Headers],[01/09/2020]]-Tabela1[[#This Row],[Data NF Cliente]]</f>
        <v>1</v>
      </c>
      <c r="Y779" s="12" t="str">
        <f>_xlfn.IFS(X779&lt;=10,"1. 1 a 10 dias",X779&lt;=20,"2. 11 a 20 dias",X779&lt;=30,"3. 21 a 30 dias",X779&lt;=60,"4. 31 a 60 dias",X779&gt;60,"5.&gt; 60 dias")</f>
        <v>1. 1 a 10 dias</v>
      </c>
      <c r="Z779" s="2" t="s">
        <v>53</v>
      </c>
      <c r="AA779" s="2">
        <v>0</v>
      </c>
      <c r="AB779" s="49"/>
    </row>
    <row r="780" spans="1:28" x14ac:dyDescent="0.2">
      <c r="A780" s="42" t="s">
        <v>14</v>
      </c>
      <c r="B780" s="57" t="s">
        <v>81</v>
      </c>
      <c r="C780" s="42" t="s">
        <v>14</v>
      </c>
      <c r="D780" s="34">
        <v>461279</v>
      </c>
      <c r="E780" s="48">
        <v>508200133101</v>
      </c>
      <c r="F780" s="42" t="s">
        <v>1</v>
      </c>
      <c r="G780" s="42" t="s">
        <v>2</v>
      </c>
      <c r="H780" s="40" t="str">
        <f>IF(OR(' Base Geral '!J780="D - RETURN WITHOUT CONSUMPTION",' Base Geral '!J780="CB - CONSUMED BILLABLE")," SOLICITAÇÃO DE COLETA",IF(J780="X - NOT RECEIVED","CONFIRMAR NÃO RECEBIMENTO DO CSE",IF(OR(' Base Geral '!J780="SEM DESTINAÇÃO",' Base Geral '!J780="V - LEFT ON NOTIFICATION")," DESTINAÇÃO/SOLICITAÇÃO DE COLETA",0)))</f>
        <v xml:space="preserve"> DESTINAÇÃO/SOLICITAÇÃO DE COLETA</v>
      </c>
      <c r="I780" s="49"/>
      <c r="J780" s="2" t="s">
        <v>56</v>
      </c>
      <c r="K780" s="2"/>
      <c r="L780" s="2" t="s">
        <v>6</v>
      </c>
      <c r="M780" s="2"/>
      <c r="N780" s="2" t="s">
        <v>4</v>
      </c>
      <c r="O780" s="2" t="s">
        <v>21</v>
      </c>
      <c r="P780" s="2" t="s">
        <v>137</v>
      </c>
      <c r="Q780" s="2">
        <v>11214650</v>
      </c>
      <c r="R780" s="15">
        <f>VLOOKUP(Tabela1[[#This Row],[Material]],'R$_ Ferramentas'!A:B,2,0)</f>
        <v>232.02</v>
      </c>
      <c r="S780" s="50" t="s">
        <v>50</v>
      </c>
      <c r="T780" s="50" t="s">
        <v>50</v>
      </c>
      <c r="U780" s="2">
        <v>11214650</v>
      </c>
      <c r="V780" s="2">
        <v>200921</v>
      </c>
      <c r="W780" s="49">
        <v>44074</v>
      </c>
      <c r="X780" s="40">
        <f>Tabela1[[#Headers],[01/09/2020]]-Tabela1[[#This Row],[Data NF Cliente]]</f>
        <v>1</v>
      </c>
      <c r="Y780" s="12" t="str">
        <f>_xlfn.IFS(X780&lt;=10,"1. 1 a 10 dias",X780&lt;=20,"2. 11 a 20 dias",X780&lt;=30,"3. 21 a 30 dias",X780&lt;=60,"4. 31 a 60 dias",X780&gt;60,"5.&gt; 60 dias")</f>
        <v>1. 1 a 10 dias</v>
      </c>
      <c r="Z780" s="2" t="s">
        <v>53</v>
      </c>
      <c r="AA780" s="2">
        <v>0</v>
      </c>
      <c r="AB780" s="49"/>
    </row>
    <row r="781" spans="1:28" x14ac:dyDescent="0.2">
      <c r="A781" s="42" t="s">
        <v>14</v>
      </c>
      <c r="B781" s="57" t="s">
        <v>81</v>
      </c>
      <c r="C781" s="42" t="s">
        <v>14</v>
      </c>
      <c r="D781" s="34">
        <v>461280</v>
      </c>
      <c r="E781" s="48">
        <v>508200133101</v>
      </c>
      <c r="F781" s="42" t="s">
        <v>1</v>
      </c>
      <c r="G781" s="42" t="s">
        <v>2</v>
      </c>
      <c r="H781" s="40" t="str">
        <f>IF(OR(' Base Geral '!J781="D - RETURN WITHOUT CONSUMPTION",' Base Geral '!J781="CB - CONSUMED BILLABLE")," SOLICITAÇÃO DE COLETA",IF(J781="X - NOT RECEIVED","CONFIRMAR NÃO RECEBIMENTO DO CSE",IF(OR(' Base Geral '!J781="SEM DESTINAÇÃO",' Base Geral '!J781="V - LEFT ON NOTIFICATION")," DESTINAÇÃO/SOLICITAÇÃO DE COLETA",0)))</f>
        <v xml:space="preserve"> DESTINAÇÃO/SOLICITAÇÃO DE COLETA</v>
      </c>
      <c r="I781" s="49"/>
      <c r="J781" s="2" t="s">
        <v>56</v>
      </c>
      <c r="K781" s="2"/>
      <c r="L781" s="2" t="s">
        <v>6</v>
      </c>
      <c r="M781" s="2"/>
      <c r="N781" s="2" t="s">
        <v>4</v>
      </c>
      <c r="O781" s="2" t="s">
        <v>21</v>
      </c>
      <c r="P781" s="2" t="s">
        <v>137</v>
      </c>
      <c r="Q781" s="2">
        <v>11214650</v>
      </c>
      <c r="R781" s="15">
        <f>VLOOKUP(Tabela1[[#This Row],[Material]],'R$_ Ferramentas'!A:B,2,0)</f>
        <v>232.02</v>
      </c>
      <c r="S781" s="50" t="s">
        <v>50</v>
      </c>
      <c r="T781" s="50" t="s">
        <v>50</v>
      </c>
      <c r="U781" s="2">
        <v>11214650</v>
      </c>
      <c r="V781" s="2">
        <v>200921</v>
      </c>
      <c r="W781" s="49">
        <v>44074</v>
      </c>
      <c r="X781" s="40">
        <f>Tabela1[[#Headers],[01/09/2020]]-Tabela1[[#This Row],[Data NF Cliente]]</f>
        <v>1</v>
      </c>
      <c r="Y781" s="12" t="str">
        <f>_xlfn.IFS(X781&lt;=10,"1. 1 a 10 dias",X781&lt;=20,"2. 11 a 20 dias",X781&lt;=30,"3. 21 a 30 dias",X781&lt;=60,"4. 31 a 60 dias",X781&gt;60,"5.&gt; 60 dias")</f>
        <v>1. 1 a 10 dias</v>
      </c>
      <c r="Z781" s="2" t="s">
        <v>53</v>
      </c>
      <c r="AA781" s="2">
        <v>0</v>
      </c>
      <c r="AB781" s="49"/>
    </row>
    <row r="782" spans="1:28" x14ac:dyDescent="0.2">
      <c r="A782" s="42" t="s">
        <v>14</v>
      </c>
      <c r="B782" s="57" t="s">
        <v>81</v>
      </c>
      <c r="C782" s="42" t="s">
        <v>14</v>
      </c>
      <c r="D782" s="34">
        <v>461281</v>
      </c>
      <c r="E782" s="48">
        <v>508200133101</v>
      </c>
      <c r="F782" s="42" t="s">
        <v>1</v>
      </c>
      <c r="G782" s="42" t="s">
        <v>2</v>
      </c>
      <c r="H782" s="40" t="str">
        <f>IF(OR(' Base Geral '!J782="D - RETURN WITHOUT CONSUMPTION",' Base Geral '!J782="CB - CONSUMED BILLABLE")," SOLICITAÇÃO DE COLETA",IF(J782="X - NOT RECEIVED","CONFIRMAR NÃO RECEBIMENTO DO CSE",IF(OR(' Base Geral '!J782="SEM DESTINAÇÃO",' Base Geral '!J782="V - LEFT ON NOTIFICATION")," DESTINAÇÃO/SOLICITAÇÃO DE COLETA",0)))</f>
        <v xml:space="preserve"> DESTINAÇÃO/SOLICITAÇÃO DE COLETA</v>
      </c>
      <c r="I782" s="49"/>
      <c r="J782" s="2" t="s">
        <v>56</v>
      </c>
      <c r="K782" s="2"/>
      <c r="L782" s="2" t="s">
        <v>6</v>
      </c>
      <c r="M782" s="2"/>
      <c r="N782" s="2" t="s">
        <v>4</v>
      </c>
      <c r="O782" s="2" t="s">
        <v>21</v>
      </c>
      <c r="P782" s="2" t="s">
        <v>137</v>
      </c>
      <c r="Q782" s="2">
        <v>11214650</v>
      </c>
      <c r="R782" s="15">
        <f>VLOOKUP(Tabela1[[#This Row],[Material]],'R$_ Ferramentas'!A:B,2,0)</f>
        <v>232.02</v>
      </c>
      <c r="S782" s="50" t="s">
        <v>50</v>
      </c>
      <c r="T782" s="50" t="s">
        <v>50</v>
      </c>
      <c r="U782" s="2">
        <v>11214650</v>
      </c>
      <c r="V782" s="2">
        <v>200921</v>
      </c>
      <c r="W782" s="49">
        <v>44074</v>
      </c>
      <c r="X782" s="40">
        <f>Tabela1[[#Headers],[01/09/2020]]-Tabela1[[#This Row],[Data NF Cliente]]</f>
        <v>1</v>
      </c>
      <c r="Y782" s="12" t="str">
        <f>_xlfn.IFS(X782&lt;=10,"1. 1 a 10 dias",X782&lt;=20,"2. 11 a 20 dias",X782&lt;=30,"3. 21 a 30 dias",X782&lt;=60,"4. 31 a 60 dias",X782&gt;60,"5.&gt; 60 dias")</f>
        <v>1. 1 a 10 dias</v>
      </c>
      <c r="Z782" s="2" t="s">
        <v>53</v>
      </c>
      <c r="AA782" s="2">
        <v>0</v>
      </c>
      <c r="AB782" s="49"/>
    </row>
    <row r="783" spans="1:28" x14ac:dyDescent="0.2">
      <c r="A783" s="42" t="s">
        <v>14</v>
      </c>
      <c r="B783" s="57" t="s">
        <v>81</v>
      </c>
      <c r="C783" s="42" t="s">
        <v>14</v>
      </c>
      <c r="D783" s="34">
        <v>461282</v>
      </c>
      <c r="E783" s="48">
        <v>508200133101</v>
      </c>
      <c r="F783" s="42" t="s">
        <v>1</v>
      </c>
      <c r="G783" s="42" t="s">
        <v>2</v>
      </c>
      <c r="H783" s="40" t="str">
        <f>IF(OR(' Base Geral '!J783="D - RETURN WITHOUT CONSUMPTION",' Base Geral '!J783="CB - CONSUMED BILLABLE")," SOLICITAÇÃO DE COLETA",IF(J783="X - NOT RECEIVED","CONFIRMAR NÃO RECEBIMENTO DO CSE",IF(OR(' Base Geral '!J783="SEM DESTINAÇÃO",' Base Geral '!J783="V - LEFT ON NOTIFICATION")," DESTINAÇÃO/SOLICITAÇÃO DE COLETA",0)))</f>
        <v xml:space="preserve"> DESTINAÇÃO/SOLICITAÇÃO DE COLETA</v>
      </c>
      <c r="I783" s="49"/>
      <c r="J783" s="2" t="s">
        <v>56</v>
      </c>
      <c r="K783" s="2"/>
      <c r="L783" s="2" t="s">
        <v>6</v>
      </c>
      <c r="M783" s="2"/>
      <c r="N783" s="2" t="s">
        <v>4</v>
      </c>
      <c r="O783" s="2" t="s">
        <v>21</v>
      </c>
      <c r="P783" s="2" t="s">
        <v>137</v>
      </c>
      <c r="Q783" s="2">
        <v>11214650</v>
      </c>
      <c r="R783" s="15">
        <f>VLOOKUP(Tabela1[[#This Row],[Material]],'R$_ Ferramentas'!A:B,2,0)</f>
        <v>232.02</v>
      </c>
      <c r="S783" s="50" t="s">
        <v>50</v>
      </c>
      <c r="T783" s="50" t="s">
        <v>50</v>
      </c>
      <c r="U783" s="2">
        <v>11214650</v>
      </c>
      <c r="V783" s="2">
        <v>200921</v>
      </c>
      <c r="W783" s="49">
        <v>44074</v>
      </c>
      <c r="X783" s="40">
        <f>Tabela1[[#Headers],[01/09/2020]]-Tabela1[[#This Row],[Data NF Cliente]]</f>
        <v>1</v>
      </c>
      <c r="Y783" s="12" t="str">
        <f>_xlfn.IFS(X783&lt;=10,"1. 1 a 10 dias",X783&lt;=20,"2. 11 a 20 dias",X783&lt;=30,"3. 21 a 30 dias",X783&lt;=60,"4. 31 a 60 dias",X783&gt;60,"5.&gt; 60 dias")</f>
        <v>1. 1 a 10 dias</v>
      </c>
      <c r="Z783" s="2" t="s">
        <v>53</v>
      </c>
      <c r="AA783" s="2">
        <v>0</v>
      </c>
      <c r="AB783" s="49"/>
    </row>
    <row r="784" spans="1:28" x14ac:dyDescent="0.2">
      <c r="A784" s="42" t="s">
        <v>14</v>
      </c>
      <c r="B784" s="57" t="s">
        <v>81</v>
      </c>
      <c r="C784" s="42" t="s">
        <v>14</v>
      </c>
      <c r="D784" s="34">
        <v>461283</v>
      </c>
      <c r="E784" s="48">
        <v>508200133101</v>
      </c>
      <c r="F784" s="42" t="s">
        <v>1</v>
      </c>
      <c r="G784" s="42" t="s">
        <v>2</v>
      </c>
      <c r="H784" s="40" t="str">
        <f>IF(OR(' Base Geral '!J784="D - RETURN WITHOUT CONSUMPTION",' Base Geral '!J784="CB - CONSUMED BILLABLE")," SOLICITAÇÃO DE COLETA",IF(J784="X - NOT RECEIVED","CONFIRMAR NÃO RECEBIMENTO DO CSE",IF(OR(' Base Geral '!J784="SEM DESTINAÇÃO",' Base Geral '!J784="V - LEFT ON NOTIFICATION")," DESTINAÇÃO/SOLICITAÇÃO DE COLETA",0)))</f>
        <v xml:space="preserve"> DESTINAÇÃO/SOLICITAÇÃO DE COLETA</v>
      </c>
      <c r="I784" s="49"/>
      <c r="J784" s="2" t="s">
        <v>56</v>
      </c>
      <c r="K784" s="2"/>
      <c r="L784" s="2" t="s">
        <v>6</v>
      </c>
      <c r="M784" s="2"/>
      <c r="N784" s="2" t="s">
        <v>4</v>
      </c>
      <c r="O784" s="2" t="s">
        <v>21</v>
      </c>
      <c r="P784" s="2" t="s">
        <v>137</v>
      </c>
      <c r="Q784" s="2">
        <v>11214650</v>
      </c>
      <c r="R784" s="15">
        <f>VLOOKUP(Tabela1[[#This Row],[Material]],'R$_ Ferramentas'!A:B,2,0)</f>
        <v>232.02</v>
      </c>
      <c r="S784" s="50" t="s">
        <v>50</v>
      </c>
      <c r="T784" s="50" t="s">
        <v>50</v>
      </c>
      <c r="U784" s="2">
        <v>11214650</v>
      </c>
      <c r="V784" s="2">
        <v>200921</v>
      </c>
      <c r="W784" s="49">
        <v>44074</v>
      </c>
      <c r="X784" s="40">
        <f>Tabela1[[#Headers],[01/09/2020]]-Tabela1[[#This Row],[Data NF Cliente]]</f>
        <v>1</v>
      </c>
      <c r="Y784" s="12" t="str">
        <f>_xlfn.IFS(X784&lt;=10,"1. 1 a 10 dias",X784&lt;=20,"2. 11 a 20 dias",X784&lt;=30,"3. 21 a 30 dias",X784&lt;=60,"4. 31 a 60 dias",X784&gt;60,"5.&gt; 60 dias")</f>
        <v>1. 1 a 10 dias</v>
      </c>
      <c r="Z784" s="2" t="s">
        <v>53</v>
      </c>
      <c r="AA784" s="2">
        <v>0</v>
      </c>
      <c r="AB784" s="49"/>
    </row>
    <row r="785" spans="1:28" x14ac:dyDescent="0.2">
      <c r="A785" s="42" t="s">
        <v>14</v>
      </c>
      <c r="B785" s="57" t="s">
        <v>81</v>
      </c>
      <c r="C785" s="42" t="s">
        <v>14</v>
      </c>
      <c r="D785" s="34">
        <v>461284</v>
      </c>
      <c r="E785" s="48">
        <v>508200133101</v>
      </c>
      <c r="F785" s="42" t="s">
        <v>1</v>
      </c>
      <c r="G785" s="42" t="s">
        <v>2</v>
      </c>
      <c r="H785" s="40" t="str">
        <f>IF(OR(' Base Geral '!J785="D - RETURN WITHOUT CONSUMPTION",' Base Geral '!J785="CB - CONSUMED BILLABLE")," SOLICITAÇÃO DE COLETA",IF(J785="X - NOT RECEIVED","CONFIRMAR NÃO RECEBIMENTO DO CSE",IF(OR(' Base Geral '!J785="SEM DESTINAÇÃO",' Base Geral '!J785="V - LEFT ON NOTIFICATION")," DESTINAÇÃO/SOLICITAÇÃO DE COLETA",0)))</f>
        <v xml:space="preserve"> DESTINAÇÃO/SOLICITAÇÃO DE COLETA</v>
      </c>
      <c r="I785" s="49"/>
      <c r="J785" s="2" t="s">
        <v>56</v>
      </c>
      <c r="K785" s="2"/>
      <c r="L785" s="2" t="s">
        <v>6</v>
      </c>
      <c r="M785" s="2"/>
      <c r="N785" s="2" t="s">
        <v>4</v>
      </c>
      <c r="O785" s="2" t="s">
        <v>21</v>
      </c>
      <c r="P785" s="2" t="s">
        <v>137</v>
      </c>
      <c r="Q785" s="2">
        <v>11214650</v>
      </c>
      <c r="R785" s="15">
        <f>VLOOKUP(Tabela1[[#This Row],[Material]],'R$_ Ferramentas'!A:B,2,0)</f>
        <v>232.02</v>
      </c>
      <c r="S785" s="50" t="s">
        <v>50</v>
      </c>
      <c r="T785" s="50" t="s">
        <v>50</v>
      </c>
      <c r="U785" s="2">
        <v>11214650</v>
      </c>
      <c r="V785" s="2">
        <v>200921</v>
      </c>
      <c r="W785" s="49">
        <v>44074</v>
      </c>
      <c r="X785" s="40">
        <f>Tabela1[[#Headers],[01/09/2020]]-Tabela1[[#This Row],[Data NF Cliente]]</f>
        <v>1</v>
      </c>
      <c r="Y785" s="12" t="str">
        <f>_xlfn.IFS(X785&lt;=10,"1. 1 a 10 dias",X785&lt;=20,"2. 11 a 20 dias",X785&lt;=30,"3. 21 a 30 dias",X785&lt;=60,"4. 31 a 60 dias",X785&gt;60,"5.&gt; 60 dias")</f>
        <v>1. 1 a 10 dias</v>
      </c>
      <c r="Z785" s="2" t="s">
        <v>53</v>
      </c>
      <c r="AA785" s="2">
        <v>0</v>
      </c>
      <c r="AB785" s="49"/>
    </row>
    <row r="786" spans="1:28" x14ac:dyDescent="0.2">
      <c r="A786" s="42" t="s">
        <v>14</v>
      </c>
      <c r="B786" s="57" t="s">
        <v>81</v>
      </c>
      <c r="C786" s="42" t="s">
        <v>14</v>
      </c>
      <c r="D786" s="34">
        <v>461285</v>
      </c>
      <c r="E786" s="48">
        <v>508200133101</v>
      </c>
      <c r="F786" s="42" t="s">
        <v>1</v>
      </c>
      <c r="G786" s="42" t="s">
        <v>2</v>
      </c>
      <c r="H786" s="40" t="str">
        <f>IF(OR(' Base Geral '!J786="D - RETURN WITHOUT CONSUMPTION",' Base Geral '!J786="CB - CONSUMED BILLABLE")," SOLICITAÇÃO DE COLETA",IF(J786="X - NOT RECEIVED","CONFIRMAR NÃO RECEBIMENTO DO CSE",IF(OR(' Base Geral '!J786="SEM DESTINAÇÃO",' Base Geral '!J786="V - LEFT ON NOTIFICATION")," DESTINAÇÃO/SOLICITAÇÃO DE COLETA",0)))</f>
        <v xml:space="preserve"> DESTINAÇÃO/SOLICITAÇÃO DE COLETA</v>
      </c>
      <c r="I786" s="49"/>
      <c r="J786" s="2" t="s">
        <v>56</v>
      </c>
      <c r="K786" s="2"/>
      <c r="L786" s="2" t="s">
        <v>6</v>
      </c>
      <c r="M786" s="2"/>
      <c r="N786" s="2" t="s">
        <v>4</v>
      </c>
      <c r="O786" s="2" t="s">
        <v>21</v>
      </c>
      <c r="P786" s="2" t="s">
        <v>137</v>
      </c>
      <c r="Q786" s="2">
        <v>11214650</v>
      </c>
      <c r="R786" s="15">
        <f>VLOOKUP(Tabela1[[#This Row],[Material]],'R$_ Ferramentas'!A:B,2,0)</f>
        <v>232.02</v>
      </c>
      <c r="S786" s="50" t="s">
        <v>50</v>
      </c>
      <c r="T786" s="50" t="s">
        <v>50</v>
      </c>
      <c r="U786" s="2">
        <v>11214650</v>
      </c>
      <c r="V786" s="2">
        <v>200921</v>
      </c>
      <c r="W786" s="49">
        <v>44074</v>
      </c>
      <c r="X786" s="40">
        <f>Tabela1[[#Headers],[01/09/2020]]-Tabela1[[#This Row],[Data NF Cliente]]</f>
        <v>1</v>
      </c>
      <c r="Y786" s="12" t="str">
        <f>_xlfn.IFS(X786&lt;=10,"1. 1 a 10 dias",X786&lt;=20,"2. 11 a 20 dias",X786&lt;=30,"3. 21 a 30 dias",X786&lt;=60,"4. 31 a 60 dias",X786&gt;60,"5.&gt; 60 dias")</f>
        <v>1. 1 a 10 dias</v>
      </c>
      <c r="Z786" s="2" t="s">
        <v>53</v>
      </c>
      <c r="AA786" s="2">
        <v>0</v>
      </c>
      <c r="AB786" s="49"/>
    </row>
    <row r="787" spans="1:28" x14ac:dyDescent="0.2">
      <c r="A787" s="42" t="s">
        <v>14</v>
      </c>
      <c r="B787" s="57" t="s">
        <v>81</v>
      </c>
      <c r="C787" s="42" t="s">
        <v>14</v>
      </c>
      <c r="D787" s="34">
        <v>461286</v>
      </c>
      <c r="E787" s="48">
        <v>508200133101</v>
      </c>
      <c r="F787" s="42" t="s">
        <v>1</v>
      </c>
      <c r="G787" s="42" t="s">
        <v>2</v>
      </c>
      <c r="H787" s="40" t="str">
        <f>IF(OR(' Base Geral '!J787="D - RETURN WITHOUT CONSUMPTION",' Base Geral '!J787="CB - CONSUMED BILLABLE")," SOLICITAÇÃO DE COLETA",IF(J787="X - NOT RECEIVED","CONFIRMAR NÃO RECEBIMENTO DO CSE",IF(OR(' Base Geral '!J787="SEM DESTINAÇÃO",' Base Geral '!J787="V - LEFT ON NOTIFICATION")," DESTINAÇÃO/SOLICITAÇÃO DE COLETA",0)))</f>
        <v xml:space="preserve"> DESTINAÇÃO/SOLICITAÇÃO DE COLETA</v>
      </c>
      <c r="I787" s="49"/>
      <c r="J787" s="2" t="s">
        <v>56</v>
      </c>
      <c r="K787" s="2"/>
      <c r="L787" s="2" t="s">
        <v>6</v>
      </c>
      <c r="M787" s="2"/>
      <c r="N787" s="2" t="s">
        <v>4</v>
      </c>
      <c r="O787" s="2" t="s">
        <v>21</v>
      </c>
      <c r="P787" s="2" t="s">
        <v>137</v>
      </c>
      <c r="Q787" s="2">
        <v>11214650</v>
      </c>
      <c r="R787" s="15">
        <f>VLOOKUP(Tabela1[[#This Row],[Material]],'R$_ Ferramentas'!A:B,2,0)</f>
        <v>232.02</v>
      </c>
      <c r="S787" s="50" t="s">
        <v>50</v>
      </c>
      <c r="T787" s="50" t="s">
        <v>50</v>
      </c>
      <c r="U787" s="2">
        <v>11214650</v>
      </c>
      <c r="V787" s="2">
        <v>200921</v>
      </c>
      <c r="W787" s="49">
        <v>44074</v>
      </c>
      <c r="X787" s="40">
        <f>Tabela1[[#Headers],[01/09/2020]]-Tabela1[[#This Row],[Data NF Cliente]]</f>
        <v>1</v>
      </c>
      <c r="Y787" s="12" t="str">
        <f>_xlfn.IFS(X787&lt;=10,"1. 1 a 10 dias",X787&lt;=20,"2. 11 a 20 dias",X787&lt;=30,"3. 21 a 30 dias",X787&lt;=60,"4. 31 a 60 dias",X787&gt;60,"5.&gt; 60 dias")</f>
        <v>1. 1 a 10 dias</v>
      </c>
      <c r="Z787" s="2" t="s">
        <v>53</v>
      </c>
      <c r="AA787" s="2">
        <v>0</v>
      </c>
      <c r="AB787" s="49"/>
    </row>
    <row r="788" spans="1:28" x14ac:dyDescent="0.2">
      <c r="A788" s="42" t="s">
        <v>14</v>
      </c>
      <c r="B788" s="57" t="s">
        <v>81</v>
      </c>
      <c r="C788" s="42" t="s">
        <v>14</v>
      </c>
      <c r="D788" s="34">
        <v>461287</v>
      </c>
      <c r="E788" s="48">
        <v>508200133101</v>
      </c>
      <c r="F788" s="42" t="s">
        <v>1</v>
      </c>
      <c r="G788" s="42" t="s">
        <v>2</v>
      </c>
      <c r="H788" s="40" t="str">
        <f>IF(OR(' Base Geral '!J788="D - RETURN WITHOUT CONSUMPTION",' Base Geral '!J788="CB - CONSUMED BILLABLE")," SOLICITAÇÃO DE COLETA",IF(J788="X - NOT RECEIVED","CONFIRMAR NÃO RECEBIMENTO DO CSE",IF(OR(' Base Geral '!J788="SEM DESTINAÇÃO",' Base Geral '!J788="V - LEFT ON NOTIFICATION")," DESTINAÇÃO/SOLICITAÇÃO DE COLETA",0)))</f>
        <v xml:space="preserve"> DESTINAÇÃO/SOLICITAÇÃO DE COLETA</v>
      </c>
      <c r="I788" s="49"/>
      <c r="J788" s="2" t="s">
        <v>56</v>
      </c>
      <c r="K788" s="2"/>
      <c r="L788" s="2" t="s">
        <v>6</v>
      </c>
      <c r="M788" s="2"/>
      <c r="N788" s="2" t="s">
        <v>4</v>
      </c>
      <c r="O788" s="2" t="s">
        <v>21</v>
      </c>
      <c r="P788" s="2" t="s">
        <v>137</v>
      </c>
      <c r="Q788" s="2">
        <v>11214650</v>
      </c>
      <c r="R788" s="15">
        <f>VLOOKUP(Tabela1[[#This Row],[Material]],'R$_ Ferramentas'!A:B,2,0)</f>
        <v>232.02</v>
      </c>
      <c r="S788" s="50" t="s">
        <v>50</v>
      </c>
      <c r="T788" s="50" t="s">
        <v>50</v>
      </c>
      <c r="U788" s="2">
        <v>11214650</v>
      </c>
      <c r="V788" s="2">
        <v>200921</v>
      </c>
      <c r="W788" s="49">
        <v>44074</v>
      </c>
      <c r="X788" s="40">
        <f>Tabela1[[#Headers],[01/09/2020]]-Tabela1[[#This Row],[Data NF Cliente]]</f>
        <v>1</v>
      </c>
      <c r="Y788" s="12" t="str">
        <f>_xlfn.IFS(X788&lt;=10,"1. 1 a 10 dias",X788&lt;=20,"2. 11 a 20 dias",X788&lt;=30,"3. 21 a 30 dias",X788&lt;=60,"4. 31 a 60 dias",X788&gt;60,"5.&gt; 60 dias")</f>
        <v>1. 1 a 10 dias</v>
      </c>
      <c r="Z788" s="2" t="s">
        <v>53</v>
      </c>
      <c r="AA788" s="2">
        <v>0</v>
      </c>
      <c r="AB788" s="49"/>
    </row>
    <row r="789" spans="1:28" x14ac:dyDescent="0.2">
      <c r="A789" s="58" t="s">
        <v>123</v>
      </c>
      <c r="B789" s="57" t="s">
        <v>81</v>
      </c>
      <c r="C789" s="42" t="s">
        <v>14</v>
      </c>
      <c r="D789" s="34">
        <v>461301</v>
      </c>
      <c r="E789" s="48">
        <v>508200136346</v>
      </c>
      <c r="F789" s="42" t="s">
        <v>1</v>
      </c>
      <c r="G789" s="42" t="s">
        <v>2</v>
      </c>
      <c r="H789" s="40" t="str">
        <f>IF(OR(' Base Geral '!J789="D - RETURN WITHOUT CONSUMPTION",' Base Geral '!J789="CB - CONSUMED BILLABLE")," SOLICITAÇÃO DE COLETA",IF(J789="X - NOT RECEIVED","CONFIRMAR NÃO RECEBIMENTO DO CSE",IF(OR(' Base Geral '!J789="SEM DESTINAÇÃO",' Base Geral '!J789="V - LEFT ON NOTIFICATION")," DESTINAÇÃO/SOLICITAÇÃO DE COLETA",0)))</f>
        <v xml:space="preserve"> DESTINAÇÃO/SOLICITAÇÃO DE COLETA</v>
      </c>
      <c r="I789" s="49"/>
      <c r="J789" s="2" t="s">
        <v>56</v>
      </c>
      <c r="K789" s="2" t="s">
        <v>50</v>
      </c>
      <c r="L789" s="2" t="s">
        <v>6</v>
      </c>
      <c r="M789" s="2"/>
      <c r="N789" s="2" t="s">
        <v>4</v>
      </c>
      <c r="O789" s="2" t="s">
        <v>21</v>
      </c>
      <c r="P789" s="2" t="s">
        <v>314</v>
      </c>
      <c r="Q789" s="2">
        <v>11071023</v>
      </c>
      <c r="R789" s="15">
        <f>VLOOKUP(Tabela1[[#This Row],[Material]],'R$_ Ferramentas'!A:B,2,0)</f>
        <v>1001.13</v>
      </c>
      <c r="S789" s="50" t="s">
        <v>50</v>
      </c>
      <c r="T789" s="50" t="s">
        <v>50</v>
      </c>
      <c r="U789" s="2" t="s">
        <v>292</v>
      </c>
      <c r="V789" s="2">
        <v>200925</v>
      </c>
      <c r="W789" s="49">
        <v>44074</v>
      </c>
      <c r="X789" s="40">
        <f>Tabela1[[#Headers],[01/09/2020]]-Tabela1[[#This Row],[Data NF Cliente]]</f>
        <v>1</v>
      </c>
      <c r="Y789" s="12" t="str">
        <f>_xlfn.IFS(X789&lt;=10,"1. 1 a 10 dias",X789&lt;=20,"2. 11 a 20 dias",X789&lt;=30,"3. 21 a 30 dias",X789&lt;=60,"4. 31 a 60 dias",X789&gt;60,"5.&gt; 60 dias")</f>
        <v>1. 1 a 10 dias</v>
      </c>
      <c r="Z789" s="2" t="s">
        <v>53</v>
      </c>
      <c r="AA789" s="2">
        <v>0</v>
      </c>
      <c r="AB789" s="49"/>
    </row>
    <row r="790" spans="1:28" x14ac:dyDescent="0.2">
      <c r="A790" s="58" t="s">
        <v>123</v>
      </c>
      <c r="B790" s="57" t="s">
        <v>81</v>
      </c>
      <c r="C790" s="42" t="s">
        <v>14</v>
      </c>
      <c r="D790" s="34">
        <v>461308</v>
      </c>
      <c r="E790" s="48">
        <v>508200131786</v>
      </c>
      <c r="F790" s="42" t="s">
        <v>1</v>
      </c>
      <c r="G790" s="42" t="s">
        <v>2</v>
      </c>
      <c r="H790" s="40" t="str">
        <f>IF(OR(' Base Geral '!J790="D - RETURN WITHOUT CONSUMPTION",' Base Geral '!J790="CB - CONSUMED BILLABLE")," SOLICITAÇÃO DE COLETA",IF(J790="X - NOT RECEIVED","CONFIRMAR NÃO RECEBIMENTO DO CSE",IF(OR(' Base Geral '!J790="SEM DESTINAÇÃO",' Base Geral '!J790="V - LEFT ON NOTIFICATION")," DESTINAÇÃO/SOLICITAÇÃO DE COLETA",0)))</f>
        <v xml:space="preserve"> DESTINAÇÃO/SOLICITAÇÃO DE COLETA</v>
      </c>
      <c r="I790" s="49"/>
      <c r="J790" s="2" t="s">
        <v>56</v>
      </c>
      <c r="K790" s="2"/>
      <c r="L790" s="2" t="s">
        <v>6</v>
      </c>
      <c r="M790" s="2"/>
      <c r="N790" s="2"/>
      <c r="O790" s="2" t="s">
        <v>122</v>
      </c>
      <c r="P790" s="2" t="s">
        <v>137</v>
      </c>
      <c r="Q790" s="2">
        <v>10814955</v>
      </c>
      <c r="R790" s="15">
        <f>VLOOKUP(Tabela1[[#This Row],[Material]],'R$_ Ferramentas'!A:B,2,0)</f>
        <v>215.64</v>
      </c>
      <c r="S790" s="50" t="s">
        <v>50</v>
      </c>
      <c r="T790" s="50" t="s">
        <v>50</v>
      </c>
      <c r="U790" s="2" t="s">
        <v>778</v>
      </c>
      <c r="V790" s="2">
        <v>200916</v>
      </c>
      <c r="W790" s="49">
        <v>44074</v>
      </c>
      <c r="X790" s="40">
        <f>Tabela1[[#Headers],[01/09/2020]]-Tabela1[[#This Row],[Data NF Cliente]]</f>
        <v>1</v>
      </c>
      <c r="Y790" s="12" t="str">
        <f>_xlfn.IFS(X790&lt;=10,"1. 1 a 10 dias",X790&lt;=20,"2. 11 a 20 dias",X790&lt;=30,"3. 21 a 30 dias",X790&lt;=60,"4. 31 a 60 dias",X790&gt;60,"5.&gt; 60 dias")</f>
        <v>1. 1 a 10 dias</v>
      </c>
      <c r="Z790" s="2" t="s">
        <v>53</v>
      </c>
      <c r="AA790" s="2">
        <v>0</v>
      </c>
      <c r="AB790" s="49"/>
    </row>
    <row r="791" spans="1:28" x14ac:dyDescent="0.2">
      <c r="A791" s="58" t="s">
        <v>123</v>
      </c>
      <c r="B791" s="57" t="s">
        <v>81</v>
      </c>
      <c r="C791" s="42" t="s">
        <v>14</v>
      </c>
      <c r="D791" s="34">
        <v>461309</v>
      </c>
      <c r="E791" s="48">
        <v>508200131786</v>
      </c>
      <c r="F791" s="42" t="s">
        <v>1</v>
      </c>
      <c r="G791" s="42" t="s">
        <v>2</v>
      </c>
      <c r="H791" s="40" t="str">
        <f>IF(OR(' Base Geral '!J791="D - RETURN WITHOUT CONSUMPTION",' Base Geral '!J791="CB - CONSUMED BILLABLE")," SOLICITAÇÃO DE COLETA",IF(J791="X - NOT RECEIVED","CONFIRMAR NÃO RECEBIMENTO DO CSE",IF(OR(' Base Geral '!J791="SEM DESTINAÇÃO",' Base Geral '!J791="V - LEFT ON NOTIFICATION")," DESTINAÇÃO/SOLICITAÇÃO DE COLETA",0)))</f>
        <v xml:space="preserve"> DESTINAÇÃO/SOLICITAÇÃO DE COLETA</v>
      </c>
      <c r="I791" s="49"/>
      <c r="J791" s="2" t="s">
        <v>56</v>
      </c>
      <c r="K791" s="2"/>
      <c r="L791" s="2" t="s">
        <v>6</v>
      </c>
      <c r="M791" s="2"/>
      <c r="N791" s="2" t="s">
        <v>4</v>
      </c>
      <c r="O791" s="2" t="s">
        <v>122</v>
      </c>
      <c r="P791" s="2" t="s">
        <v>137</v>
      </c>
      <c r="Q791" s="2">
        <v>10817645</v>
      </c>
      <c r="R791" s="15">
        <f>VLOOKUP(Tabela1[[#This Row],[Material]],'R$_ Ferramentas'!A:B,2,0)</f>
        <v>198.15</v>
      </c>
      <c r="S791" s="50" t="s">
        <v>50</v>
      </c>
      <c r="T791" s="50" t="s">
        <v>50</v>
      </c>
      <c r="U791" s="2" t="s">
        <v>779</v>
      </c>
      <c r="V791" s="2">
        <v>200916</v>
      </c>
      <c r="W791" s="49">
        <v>44074</v>
      </c>
      <c r="X791" s="40">
        <f>Tabela1[[#Headers],[01/09/2020]]-Tabela1[[#This Row],[Data NF Cliente]]</f>
        <v>1</v>
      </c>
      <c r="Y791" s="12" t="str">
        <f>_xlfn.IFS(X791&lt;=10,"1. 1 a 10 dias",X791&lt;=20,"2. 11 a 20 dias",X791&lt;=30,"3. 21 a 30 dias",X791&lt;=60,"4. 31 a 60 dias",X791&gt;60,"5.&gt; 60 dias")</f>
        <v>1. 1 a 10 dias</v>
      </c>
      <c r="Z791" s="2" t="s">
        <v>53</v>
      </c>
      <c r="AA791" s="2">
        <v>0</v>
      </c>
      <c r="AB791" s="49"/>
    </row>
    <row r="792" spans="1:28" x14ac:dyDescent="0.2">
      <c r="A792" s="58" t="s">
        <v>123</v>
      </c>
      <c r="B792" s="57" t="s">
        <v>81</v>
      </c>
      <c r="C792" s="42" t="s">
        <v>14</v>
      </c>
      <c r="D792" s="34">
        <v>461310</v>
      </c>
      <c r="E792" s="48">
        <v>508200131786</v>
      </c>
      <c r="F792" s="42" t="s">
        <v>1</v>
      </c>
      <c r="G792" s="42" t="s">
        <v>2</v>
      </c>
      <c r="H792" s="40" t="str">
        <f>IF(OR(' Base Geral '!J792="D - RETURN WITHOUT CONSUMPTION",' Base Geral '!J792="CB - CONSUMED BILLABLE")," SOLICITAÇÃO DE COLETA",IF(J792="X - NOT RECEIVED","CONFIRMAR NÃO RECEBIMENTO DO CSE",IF(OR(' Base Geral '!J792="SEM DESTINAÇÃO",' Base Geral '!J792="V - LEFT ON NOTIFICATION")," DESTINAÇÃO/SOLICITAÇÃO DE COLETA",0)))</f>
        <v xml:space="preserve"> DESTINAÇÃO/SOLICITAÇÃO DE COLETA</v>
      </c>
      <c r="I792" s="49"/>
      <c r="J792" s="2" t="s">
        <v>56</v>
      </c>
      <c r="K792" s="2"/>
      <c r="L792" s="2" t="s">
        <v>6</v>
      </c>
      <c r="M792" s="2"/>
      <c r="N792" s="2" t="s">
        <v>4</v>
      </c>
      <c r="O792" s="2" t="s">
        <v>122</v>
      </c>
      <c r="P792" s="2" t="s">
        <v>137</v>
      </c>
      <c r="Q792" s="2">
        <v>10322338</v>
      </c>
      <c r="R792" s="15">
        <f>VLOOKUP(Tabela1[[#This Row],[Material]],'R$_ Ferramentas'!A:B,2,0)</f>
        <v>499.65</v>
      </c>
      <c r="S792" s="50" t="s">
        <v>50</v>
      </c>
      <c r="T792" s="50" t="s">
        <v>50</v>
      </c>
      <c r="U792" s="2" t="s">
        <v>780</v>
      </c>
      <c r="V792" s="2">
        <v>200916</v>
      </c>
      <c r="W792" s="49">
        <v>44074</v>
      </c>
      <c r="X792" s="40">
        <f>Tabela1[[#Headers],[01/09/2020]]-Tabela1[[#This Row],[Data NF Cliente]]</f>
        <v>1</v>
      </c>
      <c r="Y792" s="12" t="str">
        <f>_xlfn.IFS(X792&lt;=10,"1. 1 a 10 dias",X792&lt;=20,"2. 11 a 20 dias",X792&lt;=30,"3. 21 a 30 dias",X792&lt;=60,"4. 31 a 60 dias",X792&gt;60,"5.&gt; 60 dias")</f>
        <v>1. 1 a 10 dias</v>
      </c>
      <c r="Z792" s="2" t="s">
        <v>53</v>
      </c>
      <c r="AA792" s="2">
        <v>0</v>
      </c>
      <c r="AB792" s="49"/>
    </row>
    <row r="793" spans="1:28" x14ac:dyDescent="0.2">
      <c r="A793" s="58" t="s">
        <v>123</v>
      </c>
      <c r="B793" s="57" t="s">
        <v>81</v>
      </c>
      <c r="C793" s="42" t="s">
        <v>14</v>
      </c>
      <c r="D793" s="34">
        <v>461311</v>
      </c>
      <c r="E793" s="48">
        <v>508200131786</v>
      </c>
      <c r="F793" s="42" t="s">
        <v>1</v>
      </c>
      <c r="G793" s="42" t="s">
        <v>2</v>
      </c>
      <c r="H793" s="40" t="str">
        <f>IF(OR(' Base Geral '!J793="D - RETURN WITHOUT CONSUMPTION",' Base Geral '!J793="CB - CONSUMED BILLABLE")," SOLICITAÇÃO DE COLETA",IF(J793="X - NOT RECEIVED","CONFIRMAR NÃO RECEBIMENTO DO CSE",IF(OR(' Base Geral '!J793="SEM DESTINAÇÃO",' Base Geral '!J793="V - LEFT ON NOTIFICATION")," DESTINAÇÃO/SOLICITAÇÃO DE COLETA",0)))</f>
        <v xml:space="preserve"> DESTINAÇÃO/SOLICITAÇÃO DE COLETA</v>
      </c>
      <c r="I793" s="49"/>
      <c r="J793" s="2" t="s">
        <v>56</v>
      </c>
      <c r="K793" s="2" t="s">
        <v>50</v>
      </c>
      <c r="L793" s="2" t="s">
        <v>6</v>
      </c>
      <c r="M793" s="2"/>
      <c r="N793" s="2" t="s">
        <v>4</v>
      </c>
      <c r="O793" s="2" t="s">
        <v>122</v>
      </c>
      <c r="P793" s="2" t="s">
        <v>137</v>
      </c>
      <c r="Q793" s="2">
        <v>10313879</v>
      </c>
      <c r="R793" s="15">
        <f>VLOOKUP(Tabela1[[#This Row],[Material]],'R$_ Ferramentas'!A:B,2,0)</f>
        <v>338.62</v>
      </c>
      <c r="S793" s="50" t="s">
        <v>50</v>
      </c>
      <c r="T793" s="50" t="s">
        <v>50</v>
      </c>
      <c r="U793" s="2" t="s">
        <v>781</v>
      </c>
      <c r="V793" s="2">
        <v>200916</v>
      </c>
      <c r="W793" s="49">
        <v>44074</v>
      </c>
      <c r="X793" s="40">
        <f>Tabela1[[#Headers],[01/09/2020]]-Tabela1[[#This Row],[Data NF Cliente]]</f>
        <v>1</v>
      </c>
      <c r="Y793" s="12" t="str">
        <f>_xlfn.IFS(X793&lt;=10,"1. 1 a 10 dias",X793&lt;=20,"2. 11 a 20 dias",X793&lt;=30,"3. 21 a 30 dias",X793&lt;=60,"4. 31 a 60 dias",X793&gt;60,"5.&gt; 60 dias")</f>
        <v>1. 1 a 10 dias</v>
      </c>
      <c r="Z793" s="2" t="s">
        <v>53</v>
      </c>
      <c r="AA793" s="2">
        <v>0</v>
      </c>
      <c r="AB793" s="49"/>
    </row>
    <row r="794" spans="1:28" x14ac:dyDescent="0.2">
      <c r="A794" s="58" t="s">
        <v>123</v>
      </c>
      <c r="B794" s="57" t="s">
        <v>81</v>
      </c>
      <c r="C794" s="42" t="s">
        <v>14</v>
      </c>
      <c r="D794" s="34">
        <v>461312</v>
      </c>
      <c r="E794" s="48">
        <v>508200131786</v>
      </c>
      <c r="F794" s="42" t="s">
        <v>1</v>
      </c>
      <c r="G794" s="42" t="s">
        <v>2</v>
      </c>
      <c r="H794" s="40" t="str">
        <f>IF(OR(' Base Geral '!J794="D - RETURN WITHOUT CONSUMPTION",' Base Geral '!J794="CB - CONSUMED BILLABLE")," SOLICITAÇÃO DE COLETA",IF(J794="X - NOT RECEIVED","CONFIRMAR NÃO RECEBIMENTO DO CSE",IF(OR(' Base Geral '!J794="SEM DESTINAÇÃO",' Base Geral '!J794="V - LEFT ON NOTIFICATION")," DESTINAÇÃO/SOLICITAÇÃO DE COLETA",0)))</f>
        <v xml:space="preserve"> DESTINAÇÃO/SOLICITAÇÃO DE COLETA</v>
      </c>
      <c r="I794" s="49"/>
      <c r="J794" s="2" t="s">
        <v>56</v>
      </c>
      <c r="K794" s="2"/>
      <c r="L794" s="2" t="s">
        <v>6</v>
      </c>
      <c r="M794" s="2"/>
      <c r="N794" s="2" t="s">
        <v>4</v>
      </c>
      <c r="O794" s="2" t="s">
        <v>122</v>
      </c>
      <c r="P794" s="2" t="s">
        <v>137</v>
      </c>
      <c r="Q794" s="2">
        <v>10313879</v>
      </c>
      <c r="R794" s="15">
        <f>VLOOKUP(Tabela1[[#This Row],[Material]],'R$_ Ferramentas'!A:B,2,0)</f>
        <v>338.62</v>
      </c>
      <c r="S794" s="50" t="s">
        <v>50</v>
      </c>
      <c r="T794" s="50" t="s">
        <v>50</v>
      </c>
      <c r="U794" s="2" t="s">
        <v>781</v>
      </c>
      <c r="V794" s="2">
        <v>200916</v>
      </c>
      <c r="W794" s="49">
        <v>44074</v>
      </c>
      <c r="X794" s="40">
        <f>Tabela1[[#Headers],[01/09/2020]]-Tabela1[[#This Row],[Data NF Cliente]]</f>
        <v>1</v>
      </c>
      <c r="Y794" s="12" t="str">
        <f>_xlfn.IFS(X794&lt;=10,"1. 1 a 10 dias",X794&lt;=20,"2. 11 a 20 dias",X794&lt;=30,"3. 21 a 30 dias",X794&lt;=60,"4. 31 a 60 dias",X794&gt;60,"5.&gt; 60 dias")</f>
        <v>1. 1 a 10 dias</v>
      </c>
      <c r="Z794" s="2" t="s">
        <v>53</v>
      </c>
      <c r="AA794" s="2">
        <v>0</v>
      </c>
      <c r="AB794" s="49"/>
    </row>
    <row r="795" spans="1:28" x14ac:dyDescent="0.2">
      <c r="A795" s="58" t="s">
        <v>123</v>
      </c>
      <c r="B795" s="57" t="s">
        <v>81</v>
      </c>
      <c r="C795" s="42" t="s">
        <v>14</v>
      </c>
      <c r="D795" s="34">
        <v>461363</v>
      </c>
      <c r="E795" s="48">
        <v>508200131862</v>
      </c>
      <c r="F795" s="42" t="s">
        <v>1</v>
      </c>
      <c r="G795" s="42" t="s">
        <v>2</v>
      </c>
      <c r="H795" s="40" t="str">
        <f>IF(OR(' Base Geral '!J795="D - RETURN WITHOUT CONSUMPTION",' Base Geral '!J795="CB - CONSUMED BILLABLE")," SOLICITAÇÃO DE COLETA",IF(J795="X - NOT RECEIVED","CONFIRMAR NÃO RECEBIMENTO DO CSE",IF(OR(' Base Geral '!J795="SEM DESTINAÇÃO",' Base Geral '!J795="V - LEFT ON NOTIFICATION")," DESTINAÇÃO/SOLICITAÇÃO DE COLETA",0)))</f>
        <v xml:space="preserve"> DESTINAÇÃO/SOLICITAÇÃO DE COLETA</v>
      </c>
      <c r="I795" s="49"/>
      <c r="J795" s="2" t="s">
        <v>56</v>
      </c>
      <c r="K795" s="2"/>
      <c r="L795" s="2" t="s">
        <v>6</v>
      </c>
      <c r="M795" s="2"/>
      <c r="N795" s="2" t="s">
        <v>4</v>
      </c>
      <c r="O795" s="2" t="s">
        <v>21</v>
      </c>
      <c r="P795" s="2" t="s">
        <v>102</v>
      </c>
      <c r="Q795" s="2">
        <v>10457637</v>
      </c>
      <c r="R795" s="15">
        <f>VLOOKUP(Tabela1[[#This Row],[Material]],'R$_ Ferramentas'!A:B,2,0)</f>
        <v>692.03</v>
      </c>
      <c r="S795" s="50" t="s">
        <v>50</v>
      </c>
      <c r="T795" s="50" t="s">
        <v>50</v>
      </c>
      <c r="U795" s="2" t="s">
        <v>782</v>
      </c>
      <c r="V795" s="2">
        <v>200871</v>
      </c>
      <c r="W795" s="49">
        <v>44074</v>
      </c>
      <c r="X795" s="40">
        <f>Tabela1[[#Headers],[01/09/2020]]-Tabela1[[#This Row],[Data NF Cliente]]</f>
        <v>1</v>
      </c>
      <c r="Y795" s="12" t="str">
        <f>_xlfn.IFS(X795&lt;=10,"1. 1 a 10 dias",X795&lt;=20,"2. 11 a 20 dias",X795&lt;=30,"3. 21 a 30 dias",X795&lt;=60,"4. 31 a 60 dias",X795&gt;60,"5.&gt; 60 dias")</f>
        <v>1. 1 a 10 dias</v>
      </c>
      <c r="Z795" s="2" t="s">
        <v>53</v>
      </c>
      <c r="AA795" s="2">
        <v>0</v>
      </c>
      <c r="AB795" s="49"/>
    </row>
    <row r="796" spans="1:28" x14ac:dyDescent="0.2">
      <c r="A796" s="58" t="s">
        <v>123</v>
      </c>
      <c r="B796" s="57" t="s">
        <v>81</v>
      </c>
      <c r="C796" s="42" t="s">
        <v>14</v>
      </c>
      <c r="D796" s="34">
        <v>461364</v>
      </c>
      <c r="E796" s="48">
        <v>508200131862</v>
      </c>
      <c r="F796" s="42" t="s">
        <v>1</v>
      </c>
      <c r="G796" s="42" t="s">
        <v>2</v>
      </c>
      <c r="H796" s="40" t="str">
        <f>IF(OR(' Base Geral '!J796="D - RETURN WITHOUT CONSUMPTION",' Base Geral '!J796="CB - CONSUMED BILLABLE")," SOLICITAÇÃO DE COLETA",IF(J796="X - NOT RECEIVED","CONFIRMAR NÃO RECEBIMENTO DO CSE",IF(OR(' Base Geral '!J796="SEM DESTINAÇÃO",' Base Geral '!J796="V - LEFT ON NOTIFICATION")," DESTINAÇÃO/SOLICITAÇÃO DE COLETA",0)))</f>
        <v xml:space="preserve"> DESTINAÇÃO/SOLICITAÇÃO DE COLETA</v>
      </c>
      <c r="I796" s="49"/>
      <c r="J796" s="2" t="s">
        <v>56</v>
      </c>
      <c r="K796" s="2" t="s">
        <v>50</v>
      </c>
      <c r="L796" s="2" t="s">
        <v>6</v>
      </c>
      <c r="M796" s="2"/>
      <c r="N796" s="2" t="s">
        <v>4</v>
      </c>
      <c r="O796" s="2" t="s">
        <v>21</v>
      </c>
      <c r="P796" s="2" t="s">
        <v>102</v>
      </c>
      <c r="Q796" s="2">
        <v>10457560</v>
      </c>
      <c r="R796" s="15">
        <f>VLOOKUP(Tabela1[[#This Row],[Material]],'R$_ Ferramentas'!A:B,2,0)</f>
        <v>637.38</v>
      </c>
      <c r="S796" s="50" t="s">
        <v>50</v>
      </c>
      <c r="T796" s="50" t="s">
        <v>50</v>
      </c>
      <c r="U796" s="2" t="s">
        <v>783</v>
      </c>
      <c r="V796" s="2">
        <v>200871</v>
      </c>
      <c r="W796" s="49">
        <v>44074</v>
      </c>
      <c r="X796" s="40">
        <f>Tabela1[[#Headers],[01/09/2020]]-Tabela1[[#This Row],[Data NF Cliente]]</f>
        <v>1</v>
      </c>
      <c r="Y796" s="12" t="str">
        <f>_xlfn.IFS(X796&lt;=10,"1. 1 a 10 dias",X796&lt;=20,"2. 11 a 20 dias",X796&lt;=30,"3. 21 a 30 dias",X796&lt;=60,"4. 31 a 60 dias",X796&gt;60,"5.&gt; 60 dias")</f>
        <v>1. 1 a 10 dias</v>
      </c>
      <c r="Z796" s="2" t="s">
        <v>53</v>
      </c>
      <c r="AA796" s="2">
        <v>0</v>
      </c>
      <c r="AB796" s="49"/>
    </row>
    <row r="797" spans="1:28" x14ac:dyDescent="0.2">
      <c r="A797" s="58" t="s">
        <v>123</v>
      </c>
      <c r="B797" s="57" t="s">
        <v>81</v>
      </c>
      <c r="C797" s="42" t="s">
        <v>14</v>
      </c>
      <c r="D797" s="34">
        <v>461365</v>
      </c>
      <c r="E797" s="48">
        <v>508200131862</v>
      </c>
      <c r="F797" s="42" t="s">
        <v>1</v>
      </c>
      <c r="G797" s="42" t="s">
        <v>2</v>
      </c>
      <c r="H797" s="40" t="str">
        <f>IF(OR(' Base Geral '!J797="D - RETURN WITHOUT CONSUMPTION",' Base Geral '!J797="CB - CONSUMED BILLABLE")," SOLICITAÇÃO DE COLETA",IF(J797="X - NOT RECEIVED","CONFIRMAR NÃO RECEBIMENTO DO CSE",IF(OR(' Base Geral '!J797="SEM DESTINAÇÃO",' Base Geral '!J797="V - LEFT ON NOTIFICATION")," DESTINAÇÃO/SOLICITAÇÃO DE COLETA",0)))</f>
        <v xml:space="preserve"> DESTINAÇÃO/SOLICITAÇÃO DE COLETA</v>
      </c>
      <c r="I797" s="49"/>
      <c r="J797" s="2" t="s">
        <v>56</v>
      </c>
      <c r="K797" s="2"/>
      <c r="L797" s="2" t="s">
        <v>6</v>
      </c>
      <c r="M797" s="2"/>
      <c r="N797" s="2"/>
      <c r="O797" s="2" t="s">
        <v>21</v>
      </c>
      <c r="P797" s="2" t="s">
        <v>102</v>
      </c>
      <c r="Q797" s="2">
        <v>11354834</v>
      </c>
      <c r="R797" s="15">
        <f>VLOOKUP(Tabela1[[#This Row],[Material]],'R$_ Ferramentas'!A:B,2,0)</f>
        <v>1774.89</v>
      </c>
      <c r="S797" s="50" t="s">
        <v>50</v>
      </c>
      <c r="T797" s="50" t="s">
        <v>50</v>
      </c>
      <c r="U797" s="2" t="s">
        <v>784</v>
      </c>
      <c r="V797" s="2">
        <v>200871</v>
      </c>
      <c r="W797" s="49">
        <v>44074</v>
      </c>
      <c r="X797" s="40">
        <f>Tabela1[[#Headers],[01/09/2020]]-Tabela1[[#This Row],[Data NF Cliente]]</f>
        <v>1</v>
      </c>
      <c r="Y797" s="12" t="str">
        <f>_xlfn.IFS(X797&lt;=10,"1. 1 a 10 dias",X797&lt;=20,"2. 11 a 20 dias",X797&lt;=30,"3. 21 a 30 dias",X797&lt;=60,"4. 31 a 60 dias",X797&gt;60,"5.&gt; 60 dias")</f>
        <v>1. 1 a 10 dias</v>
      </c>
      <c r="Z797" s="2" t="s">
        <v>53</v>
      </c>
      <c r="AA797" s="2">
        <v>0</v>
      </c>
      <c r="AB797" s="49"/>
    </row>
    <row r="798" spans="1:28" x14ac:dyDescent="0.2">
      <c r="A798" s="58" t="s">
        <v>123</v>
      </c>
      <c r="B798" s="57" t="s">
        <v>81</v>
      </c>
      <c r="C798" s="42" t="s">
        <v>14</v>
      </c>
      <c r="D798" s="34">
        <v>461470</v>
      </c>
      <c r="E798" s="48">
        <v>508200133450</v>
      </c>
      <c r="F798" s="42" t="s">
        <v>1</v>
      </c>
      <c r="G798" s="42" t="s">
        <v>2</v>
      </c>
      <c r="H798" s="40" t="str">
        <f>IF(OR(' Base Geral '!J798="D - RETURN WITHOUT CONSUMPTION",' Base Geral '!J798="CB - CONSUMED BILLABLE")," SOLICITAÇÃO DE COLETA",IF(J798="X - NOT RECEIVED","CONFIRMAR NÃO RECEBIMENTO DO CSE",IF(OR(' Base Geral '!J798="SEM DESTINAÇÃO",' Base Geral '!J798="V - LEFT ON NOTIFICATION")," DESTINAÇÃO/SOLICITAÇÃO DE COLETA",0)))</f>
        <v xml:space="preserve"> DESTINAÇÃO/SOLICITAÇÃO DE COLETA</v>
      </c>
      <c r="I798" s="49"/>
      <c r="J798" s="2" t="s">
        <v>56</v>
      </c>
      <c r="K798" s="2" t="s">
        <v>50</v>
      </c>
      <c r="L798" s="2" t="s">
        <v>6</v>
      </c>
      <c r="M798" s="2"/>
      <c r="N798" s="2" t="s">
        <v>4</v>
      </c>
      <c r="O798" s="2" t="s">
        <v>21</v>
      </c>
      <c r="P798" s="2" t="s">
        <v>227</v>
      </c>
      <c r="Q798" s="2">
        <v>11311695</v>
      </c>
      <c r="R798" s="15">
        <f>VLOOKUP(Tabela1[[#This Row],[Material]],'R$_ Ferramentas'!A:B,2,0)</f>
        <v>329.55</v>
      </c>
      <c r="S798" s="50" t="s">
        <v>50</v>
      </c>
      <c r="T798" s="50" t="s">
        <v>50</v>
      </c>
      <c r="U798" s="2">
        <v>11311695</v>
      </c>
      <c r="V798" s="2">
        <v>200926</v>
      </c>
      <c r="W798" s="49">
        <v>44074</v>
      </c>
      <c r="X798" s="40">
        <f>Tabela1[[#Headers],[01/09/2020]]-Tabela1[[#This Row],[Data NF Cliente]]</f>
        <v>1</v>
      </c>
      <c r="Y798" s="12" t="str">
        <f>_xlfn.IFS(X798&lt;=10,"1. 1 a 10 dias",X798&lt;=20,"2. 11 a 20 dias",X798&lt;=30,"3. 21 a 30 dias",X798&lt;=60,"4. 31 a 60 dias",X798&gt;60,"5.&gt; 60 dias")</f>
        <v>1. 1 a 10 dias</v>
      </c>
      <c r="Z798" s="2" t="s">
        <v>53</v>
      </c>
      <c r="AA798" s="2">
        <v>0</v>
      </c>
      <c r="AB798" s="49"/>
    </row>
    <row r="799" spans="1:28" x14ac:dyDescent="0.2">
      <c r="A799" s="58" t="s">
        <v>123</v>
      </c>
      <c r="B799" s="57" t="s">
        <v>81</v>
      </c>
      <c r="C799" s="42" t="s">
        <v>14</v>
      </c>
      <c r="D799" s="34">
        <v>461471</v>
      </c>
      <c r="E799" s="48">
        <v>508200133450</v>
      </c>
      <c r="F799" s="42" t="s">
        <v>1</v>
      </c>
      <c r="G799" s="42" t="s">
        <v>2</v>
      </c>
      <c r="H799" s="40" t="str">
        <f>IF(OR(' Base Geral '!J799="D - RETURN WITHOUT CONSUMPTION",' Base Geral '!J799="CB - CONSUMED BILLABLE")," SOLICITAÇÃO DE COLETA",IF(J799="X - NOT RECEIVED","CONFIRMAR NÃO RECEBIMENTO DO CSE",IF(OR(' Base Geral '!J799="SEM DESTINAÇÃO",' Base Geral '!J799="V - LEFT ON NOTIFICATION")," DESTINAÇÃO/SOLICITAÇÃO DE COLETA",0)))</f>
        <v xml:space="preserve"> DESTINAÇÃO/SOLICITAÇÃO DE COLETA</v>
      </c>
      <c r="I799" s="49"/>
      <c r="J799" s="2" t="s">
        <v>56</v>
      </c>
      <c r="K799" s="2"/>
      <c r="L799" s="2" t="s">
        <v>6</v>
      </c>
      <c r="M799" s="2"/>
      <c r="N799" s="2" t="s">
        <v>4</v>
      </c>
      <c r="O799" s="2" t="s">
        <v>21</v>
      </c>
      <c r="P799" s="2" t="s">
        <v>227</v>
      </c>
      <c r="Q799" s="2">
        <v>11311746</v>
      </c>
      <c r="R799" s="15">
        <f>VLOOKUP(Tabela1[[#This Row],[Material]],'R$_ Ferramentas'!A:B,2,0)</f>
        <v>272.85000000000002</v>
      </c>
      <c r="S799" s="50" t="s">
        <v>50</v>
      </c>
      <c r="T799" s="50" t="s">
        <v>50</v>
      </c>
      <c r="U799" s="2" t="s">
        <v>575</v>
      </c>
      <c r="V799" s="2">
        <v>200926</v>
      </c>
      <c r="W799" s="49">
        <v>44074</v>
      </c>
      <c r="X799" s="40">
        <f>Tabela1[[#Headers],[01/09/2020]]-Tabela1[[#This Row],[Data NF Cliente]]</f>
        <v>1</v>
      </c>
      <c r="Y799" s="12" t="str">
        <f>_xlfn.IFS(X799&lt;=10,"1. 1 a 10 dias",X799&lt;=20,"2. 11 a 20 dias",X799&lt;=30,"3. 21 a 30 dias",X799&lt;=60,"4. 31 a 60 dias",X799&gt;60,"5.&gt; 60 dias")</f>
        <v>1. 1 a 10 dias</v>
      </c>
      <c r="Z799" s="2" t="s">
        <v>53</v>
      </c>
      <c r="AA799" s="2">
        <v>0</v>
      </c>
      <c r="AB799" s="49"/>
    </row>
    <row r="800" spans="1:28" x14ac:dyDescent="0.2">
      <c r="A800" s="58" t="s">
        <v>123</v>
      </c>
      <c r="B800" s="57" t="s">
        <v>81</v>
      </c>
      <c r="C800" s="42" t="s">
        <v>14</v>
      </c>
      <c r="D800" s="34">
        <v>461472</v>
      </c>
      <c r="E800" s="48">
        <v>508200133450</v>
      </c>
      <c r="F800" s="42" t="s">
        <v>1</v>
      </c>
      <c r="G800" s="42" t="s">
        <v>2</v>
      </c>
      <c r="H800" s="40" t="str">
        <f>IF(OR(' Base Geral '!J800="D - RETURN WITHOUT CONSUMPTION",' Base Geral '!J800="CB - CONSUMED BILLABLE")," SOLICITAÇÃO DE COLETA",IF(J800="X - NOT RECEIVED","CONFIRMAR NÃO RECEBIMENTO DO CSE",IF(OR(' Base Geral '!J800="SEM DESTINAÇÃO",' Base Geral '!J800="V - LEFT ON NOTIFICATION")," DESTINAÇÃO/SOLICITAÇÃO DE COLETA",0)))</f>
        <v xml:space="preserve"> DESTINAÇÃO/SOLICITAÇÃO DE COLETA</v>
      </c>
      <c r="I800" s="49"/>
      <c r="J800" s="2" t="s">
        <v>56</v>
      </c>
      <c r="K800" s="2"/>
      <c r="L800" s="2" t="s">
        <v>6</v>
      </c>
      <c r="M800" s="2"/>
      <c r="N800" s="2" t="s">
        <v>4</v>
      </c>
      <c r="O800" s="2" t="s">
        <v>21</v>
      </c>
      <c r="P800" s="2" t="s">
        <v>227</v>
      </c>
      <c r="Q800" s="2">
        <v>11311747</v>
      </c>
      <c r="R800" s="15">
        <f>VLOOKUP(Tabela1[[#This Row],[Material]],'R$_ Ferramentas'!A:B,2,0)</f>
        <v>570.76</v>
      </c>
      <c r="S800" s="50" t="s">
        <v>50</v>
      </c>
      <c r="T800" s="50" t="s">
        <v>50</v>
      </c>
      <c r="U800" s="2" t="s">
        <v>785</v>
      </c>
      <c r="V800" s="2">
        <v>200926</v>
      </c>
      <c r="W800" s="49">
        <v>44074</v>
      </c>
      <c r="X800" s="40">
        <f>Tabela1[[#Headers],[01/09/2020]]-Tabela1[[#This Row],[Data NF Cliente]]</f>
        <v>1</v>
      </c>
      <c r="Y800" s="12" t="str">
        <f>_xlfn.IFS(X800&lt;=10,"1. 1 a 10 dias",X800&lt;=20,"2. 11 a 20 dias",X800&lt;=30,"3. 21 a 30 dias",X800&lt;=60,"4. 31 a 60 dias",X800&gt;60,"5.&gt; 60 dias")</f>
        <v>1. 1 a 10 dias</v>
      </c>
      <c r="Z800" s="2" t="s">
        <v>53</v>
      </c>
      <c r="AA800" s="2">
        <v>0</v>
      </c>
      <c r="AB800" s="49"/>
    </row>
    <row r="801" spans="1:28" x14ac:dyDescent="0.2">
      <c r="A801" s="58" t="s">
        <v>123</v>
      </c>
      <c r="B801" s="57" t="s">
        <v>81</v>
      </c>
      <c r="C801" s="42" t="s">
        <v>14</v>
      </c>
      <c r="D801" s="34">
        <v>461473</v>
      </c>
      <c r="E801" s="48">
        <v>508200133450</v>
      </c>
      <c r="F801" s="42" t="s">
        <v>1</v>
      </c>
      <c r="G801" s="42" t="s">
        <v>2</v>
      </c>
      <c r="H801" s="40" t="str">
        <f>IF(OR(' Base Geral '!J801="D - RETURN WITHOUT CONSUMPTION",' Base Geral '!J801="CB - CONSUMED BILLABLE")," SOLICITAÇÃO DE COLETA",IF(J801="X - NOT RECEIVED","CONFIRMAR NÃO RECEBIMENTO DO CSE",IF(OR(' Base Geral '!J801="SEM DESTINAÇÃO",' Base Geral '!J801="V - LEFT ON NOTIFICATION")," DESTINAÇÃO/SOLICITAÇÃO DE COLETA",0)))</f>
        <v xml:space="preserve"> DESTINAÇÃO/SOLICITAÇÃO DE COLETA</v>
      </c>
      <c r="I801" s="49"/>
      <c r="J801" s="2" t="s">
        <v>56</v>
      </c>
      <c r="K801" s="2"/>
      <c r="L801" s="2" t="s">
        <v>6</v>
      </c>
      <c r="M801" s="2"/>
      <c r="N801" s="2" t="s">
        <v>4</v>
      </c>
      <c r="O801" s="2" t="s">
        <v>21</v>
      </c>
      <c r="P801" s="2" t="s">
        <v>227</v>
      </c>
      <c r="Q801" s="2">
        <v>11311748</v>
      </c>
      <c r="R801" s="15">
        <f>VLOOKUP(Tabela1[[#This Row],[Material]],'R$_ Ferramentas'!A:B,2,0)</f>
        <v>398.87</v>
      </c>
      <c r="S801" s="50" t="s">
        <v>50</v>
      </c>
      <c r="T801" s="50" t="s">
        <v>50</v>
      </c>
      <c r="U801" s="2" t="s">
        <v>576</v>
      </c>
      <c r="V801" s="2">
        <v>200926</v>
      </c>
      <c r="W801" s="49">
        <v>44074</v>
      </c>
      <c r="X801" s="40">
        <f>Tabela1[[#Headers],[01/09/2020]]-Tabela1[[#This Row],[Data NF Cliente]]</f>
        <v>1</v>
      </c>
      <c r="Y801" s="12" t="str">
        <f>_xlfn.IFS(X801&lt;=10,"1. 1 a 10 dias",X801&lt;=20,"2. 11 a 20 dias",X801&lt;=30,"3. 21 a 30 dias",X801&lt;=60,"4. 31 a 60 dias",X801&gt;60,"5.&gt; 60 dias")</f>
        <v>1. 1 a 10 dias</v>
      </c>
      <c r="Z801" s="2" t="s">
        <v>53</v>
      </c>
      <c r="AA801" s="2">
        <v>0</v>
      </c>
      <c r="AB801" s="49"/>
    </row>
    <row r="802" spans="1:28" x14ac:dyDescent="0.2">
      <c r="A802" s="58" t="s">
        <v>123</v>
      </c>
      <c r="B802" s="57" t="s">
        <v>81</v>
      </c>
      <c r="C802" s="42" t="s">
        <v>14</v>
      </c>
      <c r="D802" s="34">
        <v>461474</v>
      </c>
      <c r="E802" s="48">
        <v>508200133450</v>
      </c>
      <c r="F802" s="42" t="s">
        <v>1</v>
      </c>
      <c r="G802" s="42" t="s">
        <v>2</v>
      </c>
      <c r="H802" s="40" t="str">
        <f>IF(OR(' Base Geral '!J802="D - RETURN WITHOUT CONSUMPTION",' Base Geral '!J802="CB - CONSUMED BILLABLE")," SOLICITAÇÃO DE COLETA",IF(J802="X - NOT RECEIVED","CONFIRMAR NÃO RECEBIMENTO DO CSE",IF(OR(' Base Geral '!J802="SEM DESTINAÇÃO",' Base Geral '!J802="V - LEFT ON NOTIFICATION")," DESTINAÇÃO/SOLICITAÇÃO DE COLETA",0)))</f>
        <v xml:space="preserve"> DESTINAÇÃO/SOLICITAÇÃO DE COLETA</v>
      </c>
      <c r="I802" s="49"/>
      <c r="J802" s="2" t="s">
        <v>56</v>
      </c>
      <c r="K802" s="2"/>
      <c r="L802" s="2" t="s">
        <v>6</v>
      </c>
      <c r="M802" s="2"/>
      <c r="N802" s="2" t="s">
        <v>4</v>
      </c>
      <c r="O802" s="2" t="s">
        <v>21</v>
      </c>
      <c r="P802" s="2" t="s">
        <v>227</v>
      </c>
      <c r="Q802" s="2">
        <v>11311749</v>
      </c>
      <c r="R802" s="15">
        <f>VLOOKUP(Tabela1[[#This Row],[Material]],'R$_ Ferramentas'!A:B,2,0)</f>
        <v>115.25</v>
      </c>
      <c r="S802" s="50" t="s">
        <v>50</v>
      </c>
      <c r="T802" s="50" t="s">
        <v>50</v>
      </c>
      <c r="U802" s="2" t="s">
        <v>786</v>
      </c>
      <c r="V802" s="2">
        <v>200926</v>
      </c>
      <c r="W802" s="49">
        <v>44074</v>
      </c>
      <c r="X802" s="40">
        <f>Tabela1[[#Headers],[01/09/2020]]-Tabela1[[#This Row],[Data NF Cliente]]</f>
        <v>1</v>
      </c>
      <c r="Y802" s="12" t="str">
        <f>_xlfn.IFS(X802&lt;=10,"1. 1 a 10 dias",X802&lt;=20,"2. 11 a 20 dias",X802&lt;=30,"3. 21 a 30 dias",X802&lt;=60,"4. 31 a 60 dias",X802&gt;60,"5.&gt; 60 dias")</f>
        <v>1. 1 a 10 dias</v>
      </c>
      <c r="Z802" s="2" t="s">
        <v>53</v>
      </c>
      <c r="AA802" s="2">
        <v>0</v>
      </c>
      <c r="AB802" s="49"/>
    </row>
    <row r="803" spans="1:28" x14ac:dyDescent="0.2">
      <c r="A803" s="58" t="s">
        <v>123</v>
      </c>
      <c r="B803" s="57" t="s">
        <v>81</v>
      </c>
      <c r="C803" s="42" t="s">
        <v>14</v>
      </c>
      <c r="D803" s="34">
        <v>461476</v>
      </c>
      <c r="E803" s="48">
        <v>508200133450</v>
      </c>
      <c r="F803" s="42" t="s">
        <v>1</v>
      </c>
      <c r="G803" s="42" t="s">
        <v>2</v>
      </c>
      <c r="H803" s="40" t="str">
        <f>IF(OR(' Base Geral '!J803="D - RETURN WITHOUT CONSUMPTION",' Base Geral '!J803="CB - CONSUMED BILLABLE")," SOLICITAÇÃO DE COLETA",IF(J803="X - NOT RECEIVED","CONFIRMAR NÃO RECEBIMENTO DO CSE",IF(OR(' Base Geral '!J803="SEM DESTINAÇÃO",' Base Geral '!J803="V - LEFT ON NOTIFICATION")," DESTINAÇÃO/SOLICITAÇÃO DE COLETA",0)))</f>
        <v xml:space="preserve"> DESTINAÇÃO/SOLICITAÇÃO DE COLETA</v>
      </c>
      <c r="I803" s="49"/>
      <c r="J803" s="2" t="s">
        <v>56</v>
      </c>
      <c r="K803" s="2"/>
      <c r="L803" s="2" t="s">
        <v>6</v>
      </c>
      <c r="M803" s="2"/>
      <c r="N803" s="2" t="s">
        <v>4</v>
      </c>
      <c r="O803" s="2" t="s">
        <v>21</v>
      </c>
      <c r="P803" s="2" t="s">
        <v>227</v>
      </c>
      <c r="Q803" s="2">
        <v>11311780</v>
      </c>
      <c r="R803" s="15">
        <f>VLOOKUP(Tabela1[[#This Row],[Material]],'R$_ Ferramentas'!A:B,2,0)</f>
        <v>767.72</v>
      </c>
      <c r="S803" s="50" t="s">
        <v>50</v>
      </c>
      <c r="T803" s="50" t="s">
        <v>50</v>
      </c>
      <c r="U803" s="2" t="s">
        <v>787</v>
      </c>
      <c r="V803" s="2">
        <v>200926</v>
      </c>
      <c r="W803" s="49">
        <v>44074</v>
      </c>
      <c r="X803" s="40">
        <f>Tabela1[[#Headers],[01/09/2020]]-Tabela1[[#This Row],[Data NF Cliente]]</f>
        <v>1</v>
      </c>
      <c r="Y803" s="12" t="str">
        <f>_xlfn.IFS(X803&lt;=10,"1. 1 a 10 dias",X803&lt;=20,"2. 11 a 20 dias",X803&lt;=30,"3. 21 a 30 dias",X803&lt;=60,"4. 31 a 60 dias",X803&gt;60,"5.&gt; 60 dias")</f>
        <v>1. 1 a 10 dias</v>
      </c>
      <c r="Z803" s="2" t="s">
        <v>53</v>
      </c>
      <c r="AA803" s="2">
        <v>0</v>
      </c>
      <c r="AB803" s="49"/>
    </row>
    <row r="804" spans="1:28" x14ac:dyDescent="0.2">
      <c r="A804" s="58" t="s">
        <v>123</v>
      </c>
      <c r="B804" s="57" t="s">
        <v>81</v>
      </c>
      <c r="C804" s="42" t="s">
        <v>14</v>
      </c>
      <c r="D804" s="34">
        <v>461478</v>
      </c>
      <c r="E804" s="48">
        <v>508200133450</v>
      </c>
      <c r="F804" s="42" t="s">
        <v>1</v>
      </c>
      <c r="G804" s="42" t="s">
        <v>2</v>
      </c>
      <c r="H804" s="40" t="str">
        <f>IF(OR(' Base Geral '!J804="D - RETURN WITHOUT CONSUMPTION",' Base Geral '!J804="CB - CONSUMED BILLABLE")," SOLICITAÇÃO DE COLETA",IF(J804="X - NOT RECEIVED","CONFIRMAR NÃO RECEBIMENTO DO CSE",IF(OR(' Base Geral '!J804="SEM DESTINAÇÃO",' Base Geral '!J804="V - LEFT ON NOTIFICATION")," DESTINAÇÃO/SOLICITAÇÃO DE COLETA",0)))</f>
        <v xml:space="preserve"> DESTINAÇÃO/SOLICITAÇÃO DE COLETA</v>
      </c>
      <c r="I804" s="49"/>
      <c r="J804" s="2" t="s">
        <v>56</v>
      </c>
      <c r="K804" s="2"/>
      <c r="L804" s="2" t="s">
        <v>6</v>
      </c>
      <c r="M804" s="2"/>
      <c r="N804" s="2" t="s">
        <v>4</v>
      </c>
      <c r="O804" s="2" t="s">
        <v>21</v>
      </c>
      <c r="P804" s="2" t="s">
        <v>227</v>
      </c>
      <c r="Q804" s="2">
        <v>11311780</v>
      </c>
      <c r="R804" s="15">
        <f>VLOOKUP(Tabela1[[#This Row],[Material]],'R$_ Ferramentas'!A:B,2,0)</f>
        <v>767.72</v>
      </c>
      <c r="S804" s="50" t="s">
        <v>50</v>
      </c>
      <c r="T804" s="50" t="s">
        <v>50</v>
      </c>
      <c r="U804" s="2" t="s">
        <v>787</v>
      </c>
      <c r="V804" s="2">
        <v>200926</v>
      </c>
      <c r="W804" s="49">
        <v>44074</v>
      </c>
      <c r="X804" s="40">
        <f>Tabela1[[#Headers],[01/09/2020]]-Tabela1[[#This Row],[Data NF Cliente]]</f>
        <v>1</v>
      </c>
      <c r="Y804" s="12" t="str">
        <f>_xlfn.IFS(X804&lt;=10,"1. 1 a 10 dias",X804&lt;=20,"2. 11 a 20 dias",X804&lt;=30,"3. 21 a 30 dias",X804&lt;=60,"4. 31 a 60 dias",X804&gt;60,"5.&gt; 60 dias")</f>
        <v>1. 1 a 10 dias</v>
      </c>
      <c r="Z804" s="2" t="s">
        <v>53</v>
      </c>
      <c r="AA804" s="2">
        <v>0</v>
      </c>
      <c r="AB804" s="49"/>
    </row>
    <row r="805" spans="1:28" x14ac:dyDescent="0.2">
      <c r="A805" s="58" t="s">
        <v>123</v>
      </c>
      <c r="B805" s="57" t="s">
        <v>81</v>
      </c>
      <c r="C805" s="42" t="s">
        <v>14</v>
      </c>
      <c r="D805" s="34">
        <v>461480</v>
      </c>
      <c r="E805" s="48">
        <v>508200133450</v>
      </c>
      <c r="F805" s="42" t="s">
        <v>1</v>
      </c>
      <c r="G805" s="42" t="s">
        <v>2</v>
      </c>
      <c r="H805" s="40" t="str">
        <f>IF(OR(' Base Geral '!J805="D - RETURN WITHOUT CONSUMPTION",' Base Geral '!J805="CB - CONSUMED BILLABLE")," SOLICITAÇÃO DE COLETA",IF(J805="X - NOT RECEIVED","CONFIRMAR NÃO RECEBIMENTO DO CSE",IF(OR(' Base Geral '!J805="SEM DESTINAÇÃO",' Base Geral '!J805="V - LEFT ON NOTIFICATION")," DESTINAÇÃO/SOLICITAÇÃO DE COLETA",0)))</f>
        <v xml:space="preserve"> DESTINAÇÃO/SOLICITAÇÃO DE COLETA</v>
      </c>
      <c r="I805" s="49"/>
      <c r="J805" s="2" t="s">
        <v>56</v>
      </c>
      <c r="K805" s="2"/>
      <c r="L805" s="2" t="s">
        <v>6</v>
      </c>
      <c r="M805" s="2"/>
      <c r="N805" s="2" t="s">
        <v>4</v>
      </c>
      <c r="O805" s="2" t="s">
        <v>21</v>
      </c>
      <c r="P805" s="2" t="s">
        <v>227</v>
      </c>
      <c r="Q805" s="2">
        <v>11311780</v>
      </c>
      <c r="R805" s="15">
        <f>VLOOKUP(Tabela1[[#This Row],[Material]],'R$_ Ferramentas'!A:B,2,0)</f>
        <v>767.72</v>
      </c>
      <c r="S805" s="50" t="s">
        <v>50</v>
      </c>
      <c r="T805" s="50" t="s">
        <v>50</v>
      </c>
      <c r="U805" s="2" t="s">
        <v>787</v>
      </c>
      <c r="V805" s="2">
        <v>200926</v>
      </c>
      <c r="W805" s="49">
        <v>44074</v>
      </c>
      <c r="X805" s="40">
        <f>Tabela1[[#Headers],[01/09/2020]]-Tabela1[[#This Row],[Data NF Cliente]]</f>
        <v>1</v>
      </c>
      <c r="Y805" s="12" t="str">
        <f>_xlfn.IFS(X805&lt;=10,"1. 1 a 10 dias",X805&lt;=20,"2. 11 a 20 dias",X805&lt;=30,"3. 21 a 30 dias",X805&lt;=60,"4. 31 a 60 dias",X805&gt;60,"5.&gt; 60 dias")</f>
        <v>1. 1 a 10 dias</v>
      </c>
      <c r="Z805" s="2" t="s">
        <v>53</v>
      </c>
      <c r="AA805" s="2">
        <v>0</v>
      </c>
      <c r="AB805" s="49"/>
    </row>
    <row r="806" spans="1:28" x14ac:dyDescent="0.2">
      <c r="A806" s="42" t="s">
        <v>16</v>
      </c>
      <c r="B806" s="57" t="s">
        <v>82</v>
      </c>
      <c r="C806" s="42" t="s">
        <v>16</v>
      </c>
      <c r="D806" s="34">
        <v>463491</v>
      </c>
      <c r="E806" s="48">
        <v>508100561528</v>
      </c>
      <c r="F806" s="42" t="s">
        <v>8</v>
      </c>
      <c r="G806" s="42" t="s">
        <v>9</v>
      </c>
      <c r="H806" s="40" t="str">
        <f>IF(OR(' Base Geral '!J806="D - RETURN WITHOUT CONSUMPTION",' Base Geral '!J806="CB - CONSUMED BILLABLE")," SOLICITAÇÃO DE COLETA",IF(J806="X - NOT RECEIVED","CONFIRMAR NÃO RECEBIMENTO DO CSE",IF(OR(' Base Geral '!J806="SEM DESTINAÇÃO",' Base Geral '!J806="V - LEFT ON NOTIFICATION")," DESTINAÇÃO/SOLICITAÇÃO DE COLETA",0)))</f>
        <v xml:space="preserve"> DESTINAÇÃO/SOLICITAÇÃO DE COLETA</v>
      </c>
      <c r="I806" s="49"/>
      <c r="J806" s="2" t="s">
        <v>56</v>
      </c>
      <c r="K806" s="2" t="s">
        <v>50</v>
      </c>
      <c r="L806" s="2" t="s">
        <v>6</v>
      </c>
      <c r="M806" s="2"/>
      <c r="N806" s="2"/>
      <c r="O806" s="2" t="s">
        <v>651</v>
      </c>
      <c r="P806" s="2" t="s">
        <v>124</v>
      </c>
      <c r="Q806" s="2">
        <v>10168082</v>
      </c>
      <c r="R806" s="15">
        <f>VLOOKUP(Tabela1[[#This Row],[Material]],'R$_ Ferramentas'!A:B,2,0)</f>
        <v>148.84</v>
      </c>
      <c r="S806" s="50" t="s">
        <v>50</v>
      </c>
      <c r="T806" s="50" t="s">
        <v>50</v>
      </c>
      <c r="U806" s="2" t="s">
        <v>753</v>
      </c>
      <c r="V806" s="2">
        <v>94854</v>
      </c>
      <c r="W806" s="49">
        <v>44074</v>
      </c>
      <c r="X806" s="40">
        <f>Tabela1[[#Headers],[01/09/2020]]-Tabela1[[#This Row],[Data NF Cliente]]</f>
        <v>1</v>
      </c>
      <c r="Y806" s="12" t="str">
        <f>_xlfn.IFS(X806&lt;=10,"1. 1 a 10 dias",X806&lt;=20,"2. 11 a 20 dias",X806&lt;=30,"3. 21 a 30 dias",X806&lt;=60,"4. 31 a 60 dias",X806&gt;60,"5.&gt; 60 dias")</f>
        <v>1. 1 a 10 dias</v>
      </c>
      <c r="Z806" s="2" t="s">
        <v>5</v>
      </c>
      <c r="AA806" s="2">
        <v>0</v>
      </c>
      <c r="AB806" s="49"/>
    </row>
    <row r="807" spans="1:28" x14ac:dyDescent="0.2">
      <c r="A807" s="42" t="s">
        <v>14</v>
      </c>
      <c r="B807" s="57" t="s">
        <v>82</v>
      </c>
      <c r="C807" s="42" t="s">
        <v>14</v>
      </c>
      <c r="D807" s="34">
        <v>463939</v>
      </c>
      <c r="E807" s="48">
        <v>508100568138</v>
      </c>
      <c r="F807" s="42" t="s">
        <v>1</v>
      </c>
      <c r="G807" s="42" t="s">
        <v>2</v>
      </c>
      <c r="H807" s="40" t="str">
        <f>IF(OR(' Base Geral '!J807="D - RETURN WITHOUT CONSUMPTION",' Base Geral '!J807="CB - CONSUMED BILLABLE")," SOLICITAÇÃO DE COLETA",IF(J807="X - NOT RECEIVED","CONFIRMAR NÃO RECEBIMENTO DO CSE",IF(OR(' Base Geral '!J807="SEM DESTINAÇÃO",' Base Geral '!J807="V - LEFT ON NOTIFICATION")," DESTINAÇÃO/SOLICITAÇÃO DE COLETA",0)))</f>
        <v xml:space="preserve"> DESTINAÇÃO/SOLICITAÇÃO DE COLETA</v>
      </c>
      <c r="I807" s="49"/>
      <c r="J807" s="2" t="s">
        <v>56</v>
      </c>
      <c r="K807" s="2"/>
      <c r="L807" s="2" t="s">
        <v>6</v>
      </c>
      <c r="M807" s="2"/>
      <c r="N807" s="2" t="s">
        <v>4</v>
      </c>
      <c r="O807" s="2" t="s">
        <v>652</v>
      </c>
      <c r="P807" s="2" t="s">
        <v>487</v>
      </c>
      <c r="Q807" s="2">
        <v>10273940</v>
      </c>
      <c r="R807" s="15">
        <f>VLOOKUP(Tabela1[[#This Row],[Material]],'R$_ Ferramentas'!A:B,2,0)</f>
        <v>2290.1799999999998</v>
      </c>
      <c r="S807" s="50" t="s">
        <v>50</v>
      </c>
      <c r="T807" s="50" t="s">
        <v>50</v>
      </c>
      <c r="U807" s="2" t="s">
        <v>813</v>
      </c>
      <c r="V807" s="2">
        <v>200869</v>
      </c>
      <c r="W807" s="49">
        <v>44074</v>
      </c>
      <c r="X807" s="40">
        <f>Tabela1[[#Headers],[01/09/2020]]-Tabela1[[#This Row],[Data NF Cliente]]</f>
        <v>1</v>
      </c>
      <c r="Y807" s="12" t="str">
        <f>_xlfn.IFS(X807&lt;=10,"1. 1 a 10 dias",X807&lt;=20,"2. 11 a 20 dias",X807&lt;=30,"3. 21 a 30 dias",X807&lt;=60,"4. 31 a 60 dias",X807&gt;60,"5.&gt; 60 dias")</f>
        <v>1. 1 a 10 dias</v>
      </c>
      <c r="Z807" s="2" t="s">
        <v>53</v>
      </c>
      <c r="AA807" s="2">
        <v>0</v>
      </c>
      <c r="AB807" s="49"/>
    </row>
    <row r="808" spans="1:28" x14ac:dyDescent="0.2">
      <c r="A808" s="42" t="s">
        <v>14</v>
      </c>
      <c r="B808" s="57" t="s">
        <v>82</v>
      </c>
      <c r="C808" s="42" t="s">
        <v>14</v>
      </c>
      <c r="D808" s="34">
        <v>463940</v>
      </c>
      <c r="E808" s="48">
        <v>508100568138</v>
      </c>
      <c r="F808" s="42" t="s">
        <v>1</v>
      </c>
      <c r="G808" s="42" t="s">
        <v>2</v>
      </c>
      <c r="H808" s="40" t="str">
        <f>IF(OR(' Base Geral '!J808="D - RETURN WITHOUT CONSUMPTION",' Base Geral '!J808="CB - CONSUMED BILLABLE")," SOLICITAÇÃO DE COLETA",IF(J808="X - NOT RECEIVED","CONFIRMAR NÃO RECEBIMENTO DO CSE",IF(OR(' Base Geral '!J808="SEM DESTINAÇÃO",' Base Geral '!J808="V - LEFT ON NOTIFICATION")," DESTINAÇÃO/SOLICITAÇÃO DE COLETA",0)))</f>
        <v xml:space="preserve"> DESTINAÇÃO/SOLICITAÇÃO DE COLETA</v>
      </c>
      <c r="I808" s="49"/>
      <c r="J808" s="2" t="s">
        <v>56</v>
      </c>
      <c r="K808" s="2"/>
      <c r="L808" s="2" t="s">
        <v>6</v>
      </c>
      <c r="M808" s="2"/>
      <c r="N808" s="2" t="s">
        <v>4</v>
      </c>
      <c r="O808" s="2" t="s">
        <v>652</v>
      </c>
      <c r="P808" s="2" t="s">
        <v>487</v>
      </c>
      <c r="Q808" s="2">
        <v>10183280</v>
      </c>
      <c r="R808" s="15">
        <f>VLOOKUP(Tabela1[[#This Row],[Material]],'R$_ Ferramentas'!A:B,2,0)</f>
        <v>1735.63</v>
      </c>
      <c r="S808" s="50" t="s">
        <v>50</v>
      </c>
      <c r="T808" s="50" t="s">
        <v>50</v>
      </c>
      <c r="U808" s="2" t="s">
        <v>814</v>
      </c>
      <c r="V808" s="2">
        <v>200869</v>
      </c>
      <c r="W808" s="49">
        <v>44074</v>
      </c>
      <c r="X808" s="40">
        <f>Tabela1[[#Headers],[01/09/2020]]-Tabela1[[#This Row],[Data NF Cliente]]</f>
        <v>1</v>
      </c>
      <c r="Y808" s="12" t="str">
        <f>_xlfn.IFS(X808&lt;=10,"1. 1 a 10 dias",X808&lt;=20,"2. 11 a 20 dias",X808&lt;=30,"3. 21 a 30 dias",X808&lt;=60,"4. 31 a 60 dias",X808&gt;60,"5.&gt; 60 dias")</f>
        <v>1. 1 a 10 dias</v>
      </c>
      <c r="Z808" s="2" t="s">
        <v>53</v>
      </c>
      <c r="AA808" s="2">
        <v>0</v>
      </c>
      <c r="AB808" s="49"/>
    </row>
    <row r="809" spans="1:28" x14ac:dyDescent="0.2">
      <c r="A809" s="42" t="s">
        <v>14</v>
      </c>
      <c r="B809" s="57" t="s">
        <v>82</v>
      </c>
      <c r="C809" s="42" t="s">
        <v>14</v>
      </c>
      <c r="D809" s="34">
        <v>463941</v>
      </c>
      <c r="E809" s="48">
        <v>508100568138</v>
      </c>
      <c r="F809" s="42" t="s">
        <v>1</v>
      </c>
      <c r="G809" s="42" t="s">
        <v>2</v>
      </c>
      <c r="H809" s="40" t="str">
        <f>IF(OR(' Base Geral '!J809="D - RETURN WITHOUT CONSUMPTION",' Base Geral '!J809="CB - CONSUMED BILLABLE")," SOLICITAÇÃO DE COLETA",IF(J809="X - NOT RECEIVED","CONFIRMAR NÃO RECEBIMENTO DO CSE",IF(OR(' Base Geral '!J809="SEM DESTINAÇÃO",' Base Geral '!J809="V - LEFT ON NOTIFICATION")," DESTINAÇÃO/SOLICITAÇÃO DE COLETA",0)))</f>
        <v xml:space="preserve"> DESTINAÇÃO/SOLICITAÇÃO DE COLETA</v>
      </c>
      <c r="I809" s="49"/>
      <c r="J809" s="2" t="s">
        <v>56</v>
      </c>
      <c r="K809" s="2" t="s">
        <v>50</v>
      </c>
      <c r="L809" s="2" t="s">
        <v>6</v>
      </c>
      <c r="M809" s="2"/>
      <c r="N809" s="2" t="s">
        <v>4</v>
      </c>
      <c r="O809" s="2" t="s">
        <v>652</v>
      </c>
      <c r="P809" s="2" t="s">
        <v>487</v>
      </c>
      <c r="Q809" s="2">
        <v>10183279</v>
      </c>
      <c r="R809" s="15">
        <f>VLOOKUP(Tabela1[[#This Row],[Material]],'R$_ Ferramentas'!A:B,2,0)</f>
        <v>1834.83</v>
      </c>
      <c r="S809" s="50" t="s">
        <v>50</v>
      </c>
      <c r="T809" s="50" t="s">
        <v>50</v>
      </c>
      <c r="U809" s="2" t="s">
        <v>538</v>
      </c>
      <c r="V809" s="2">
        <v>200869</v>
      </c>
      <c r="W809" s="49">
        <v>44074</v>
      </c>
      <c r="X809" s="40">
        <f>Tabela1[[#Headers],[01/09/2020]]-Tabela1[[#This Row],[Data NF Cliente]]</f>
        <v>1</v>
      </c>
      <c r="Y809" s="12" t="str">
        <f>_xlfn.IFS(X809&lt;=10,"1. 1 a 10 dias",X809&lt;=20,"2. 11 a 20 dias",X809&lt;=30,"3. 21 a 30 dias",X809&lt;=60,"4. 31 a 60 dias",X809&gt;60,"5.&gt; 60 dias")</f>
        <v>1. 1 a 10 dias</v>
      </c>
      <c r="Z809" s="2" t="s">
        <v>53</v>
      </c>
      <c r="AA809" s="2">
        <v>0</v>
      </c>
      <c r="AB809" s="49"/>
    </row>
    <row r="810" spans="1:28" x14ac:dyDescent="0.2">
      <c r="A810" s="42" t="s">
        <v>16</v>
      </c>
      <c r="B810" s="57" t="s">
        <v>82</v>
      </c>
      <c r="C810" s="42" t="s">
        <v>16</v>
      </c>
      <c r="D810" s="34">
        <v>464148</v>
      </c>
      <c r="E810" s="48">
        <v>508100561528</v>
      </c>
      <c r="F810" s="42" t="s">
        <v>8</v>
      </c>
      <c r="G810" s="42" t="s">
        <v>9</v>
      </c>
      <c r="H810" s="40" t="str">
        <f>IF(OR(' Base Geral '!J810="D - RETURN WITHOUT CONSUMPTION",' Base Geral '!J810="CB - CONSUMED BILLABLE")," SOLICITAÇÃO DE COLETA",IF(J810="X - NOT RECEIVED","CONFIRMAR NÃO RECEBIMENTO DO CSE",IF(OR(' Base Geral '!J810="SEM DESTINAÇÃO",' Base Geral '!J810="V - LEFT ON NOTIFICATION")," DESTINAÇÃO/SOLICITAÇÃO DE COLETA",0)))</f>
        <v xml:space="preserve"> DESTINAÇÃO/SOLICITAÇÃO DE COLETA</v>
      </c>
      <c r="I810" s="49"/>
      <c r="J810" s="2" t="s">
        <v>56</v>
      </c>
      <c r="K810" s="2"/>
      <c r="L810" s="2" t="s">
        <v>6</v>
      </c>
      <c r="M810" s="2"/>
      <c r="N810" s="2"/>
      <c r="O810" s="2" t="s">
        <v>651</v>
      </c>
      <c r="P810" s="2" t="s">
        <v>124</v>
      </c>
      <c r="Q810" s="2">
        <v>10168082</v>
      </c>
      <c r="R810" s="15">
        <f>VLOOKUP(Tabela1[[#This Row],[Material]],'R$_ Ferramentas'!A:B,2,0)</f>
        <v>148.84</v>
      </c>
      <c r="S810" s="50" t="s">
        <v>50</v>
      </c>
      <c r="T810" s="50" t="s">
        <v>50</v>
      </c>
      <c r="U810" s="2" t="s">
        <v>753</v>
      </c>
      <c r="V810" s="2">
        <v>94854</v>
      </c>
      <c r="W810" s="49">
        <v>44074</v>
      </c>
      <c r="X810" s="40">
        <f>Tabela1[[#Headers],[01/09/2020]]-Tabela1[[#This Row],[Data NF Cliente]]</f>
        <v>1</v>
      </c>
      <c r="Y810" s="12" t="str">
        <f>_xlfn.IFS(X810&lt;=10,"1. 1 a 10 dias",X810&lt;=20,"2. 11 a 20 dias",X810&lt;=30,"3. 21 a 30 dias",X810&lt;=60,"4. 31 a 60 dias",X810&gt;60,"5.&gt; 60 dias")</f>
        <v>1. 1 a 10 dias</v>
      </c>
      <c r="Z810" s="2" t="s">
        <v>5</v>
      </c>
      <c r="AA810" s="2">
        <v>0</v>
      </c>
      <c r="AB810" s="49"/>
    </row>
    <row r="811" spans="1:28" x14ac:dyDescent="0.2">
      <c r="A811" s="42" t="s">
        <v>16</v>
      </c>
      <c r="B811" s="57" t="s">
        <v>82</v>
      </c>
      <c r="C811" s="42" t="s">
        <v>16</v>
      </c>
      <c r="D811" s="34">
        <v>464149</v>
      </c>
      <c r="E811" s="48">
        <v>508100561528</v>
      </c>
      <c r="F811" s="42" t="s">
        <v>1</v>
      </c>
      <c r="G811" s="42" t="s">
        <v>2</v>
      </c>
      <c r="H811" s="40" t="str">
        <f>IF(OR(' Base Geral '!J811="D - RETURN WITHOUT CONSUMPTION",' Base Geral '!J811="CB - CONSUMED BILLABLE")," SOLICITAÇÃO DE COLETA",IF(J811="X - NOT RECEIVED","CONFIRMAR NÃO RECEBIMENTO DO CSE",IF(OR(' Base Geral '!J811="SEM DESTINAÇÃO",' Base Geral '!J811="V - LEFT ON NOTIFICATION")," DESTINAÇÃO/SOLICITAÇÃO DE COLETA",0)))</f>
        <v xml:space="preserve"> DESTINAÇÃO/SOLICITAÇÃO DE COLETA</v>
      </c>
      <c r="I811" s="49"/>
      <c r="J811" s="2" t="s">
        <v>56</v>
      </c>
      <c r="K811" s="2" t="s">
        <v>50</v>
      </c>
      <c r="L811" s="2" t="s">
        <v>6</v>
      </c>
      <c r="M811" s="2"/>
      <c r="N811" s="2" t="s">
        <v>4</v>
      </c>
      <c r="O811" s="2" t="s">
        <v>651</v>
      </c>
      <c r="P811" s="2" t="s">
        <v>124</v>
      </c>
      <c r="Q811" s="2">
        <v>10131500</v>
      </c>
      <c r="R811" s="15">
        <f>VLOOKUP(Tabela1[[#This Row],[Material]],'R$_ Ferramentas'!A:B,2,0)</f>
        <v>4262.3500000000004</v>
      </c>
      <c r="S811" s="50" t="s">
        <v>50</v>
      </c>
      <c r="T811" s="50" t="s">
        <v>50</v>
      </c>
      <c r="U811" s="2" t="s">
        <v>365</v>
      </c>
      <c r="V811" s="2">
        <v>200896</v>
      </c>
      <c r="W811" s="49">
        <v>44074</v>
      </c>
      <c r="X811" s="40">
        <f>Tabela1[[#Headers],[01/09/2020]]-Tabela1[[#This Row],[Data NF Cliente]]</f>
        <v>1</v>
      </c>
      <c r="Y811" s="12" t="str">
        <f>_xlfn.IFS(X811&lt;=10,"1. 1 a 10 dias",X811&lt;=20,"2. 11 a 20 dias",X811&lt;=30,"3. 21 a 30 dias",X811&lt;=60,"4. 31 a 60 dias",X811&gt;60,"5.&gt; 60 dias")</f>
        <v>1. 1 a 10 dias</v>
      </c>
      <c r="Z811" s="2">
        <v>5422</v>
      </c>
      <c r="AA811" s="2">
        <v>0</v>
      </c>
      <c r="AB811" s="49"/>
    </row>
    <row r="812" spans="1:28" x14ac:dyDescent="0.2">
      <c r="A812" s="58" t="s">
        <v>123</v>
      </c>
      <c r="B812" s="57" t="s">
        <v>81</v>
      </c>
      <c r="C812" s="42" t="s">
        <v>14</v>
      </c>
      <c r="D812" s="34">
        <v>464710</v>
      </c>
      <c r="E812" s="48">
        <v>508100570060</v>
      </c>
      <c r="F812" s="42" t="s">
        <v>1</v>
      </c>
      <c r="G812" s="42" t="s">
        <v>2</v>
      </c>
      <c r="H812" s="40" t="str">
        <f>IF(OR(' Base Geral '!J812="D - RETURN WITHOUT CONSUMPTION",' Base Geral '!J812="CB - CONSUMED BILLABLE")," SOLICITAÇÃO DE COLETA",IF(J812="X - NOT RECEIVED","CONFIRMAR NÃO RECEBIMENTO DO CSE",IF(OR(' Base Geral '!J812="SEM DESTINAÇÃO",' Base Geral '!J812="V - LEFT ON NOTIFICATION")," DESTINAÇÃO/SOLICITAÇÃO DE COLETA",0)))</f>
        <v xml:space="preserve"> DESTINAÇÃO/SOLICITAÇÃO DE COLETA</v>
      </c>
      <c r="I812" s="49"/>
      <c r="J812" s="2" t="s">
        <v>56</v>
      </c>
      <c r="K812" s="2" t="s">
        <v>50</v>
      </c>
      <c r="L812" s="2" t="s">
        <v>6</v>
      </c>
      <c r="M812" s="2"/>
      <c r="N812" s="2" t="s">
        <v>4</v>
      </c>
      <c r="O812" s="2" t="s">
        <v>87</v>
      </c>
      <c r="P812" s="2" t="s">
        <v>97</v>
      </c>
      <c r="Q812" s="2">
        <v>10487516</v>
      </c>
      <c r="R812" s="15">
        <f>VLOOKUP(Tabela1[[#This Row],[Material]],'R$_ Ferramentas'!A:B,2,0)</f>
        <v>1047.7</v>
      </c>
      <c r="S812" s="50" t="s">
        <v>50</v>
      </c>
      <c r="T812" s="50" t="s">
        <v>50</v>
      </c>
      <c r="U812" s="2" t="s">
        <v>845</v>
      </c>
      <c r="V812" s="2">
        <v>200879</v>
      </c>
      <c r="W812" s="49">
        <v>44074</v>
      </c>
      <c r="X812" s="40">
        <f>Tabela1[[#Headers],[01/09/2020]]-Tabela1[[#This Row],[Data NF Cliente]]</f>
        <v>1</v>
      </c>
      <c r="Y812" s="12" t="str">
        <f>_xlfn.IFS(X812&lt;=10,"1. 1 a 10 dias",X812&lt;=20,"2. 11 a 20 dias",X812&lt;=30,"3. 21 a 30 dias",X812&lt;=60,"4. 31 a 60 dias",X812&gt;60,"5.&gt; 60 dias")</f>
        <v>1. 1 a 10 dias</v>
      </c>
      <c r="Z812" s="2" t="s">
        <v>53</v>
      </c>
      <c r="AA812" s="2">
        <v>0</v>
      </c>
      <c r="AB812" s="49"/>
    </row>
    <row r="813" spans="1:28" x14ac:dyDescent="0.2">
      <c r="A813" s="58" t="s">
        <v>123</v>
      </c>
      <c r="B813" s="57" t="s">
        <v>81</v>
      </c>
      <c r="C813" s="42" t="s">
        <v>14</v>
      </c>
      <c r="D813" s="34">
        <v>464711</v>
      </c>
      <c r="E813" s="48">
        <v>508100570060</v>
      </c>
      <c r="F813" s="42" t="s">
        <v>1</v>
      </c>
      <c r="G813" s="42" t="s">
        <v>2</v>
      </c>
      <c r="H813" s="40" t="str">
        <f>IF(OR(' Base Geral '!J813="D - RETURN WITHOUT CONSUMPTION",' Base Geral '!J813="CB - CONSUMED BILLABLE")," SOLICITAÇÃO DE COLETA",IF(J813="X - NOT RECEIVED","CONFIRMAR NÃO RECEBIMENTO DO CSE",IF(OR(' Base Geral '!J813="SEM DESTINAÇÃO",' Base Geral '!J813="V - LEFT ON NOTIFICATION")," DESTINAÇÃO/SOLICITAÇÃO DE COLETA",0)))</f>
        <v xml:space="preserve"> DESTINAÇÃO/SOLICITAÇÃO DE COLETA</v>
      </c>
      <c r="I813" s="49"/>
      <c r="J813" s="2" t="s">
        <v>56</v>
      </c>
      <c r="K813" s="2"/>
      <c r="L813" s="2" t="s">
        <v>6</v>
      </c>
      <c r="M813" s="2"/>
      <c r="N813" s="2" t="s">
        <v>4</v>
      </c>
      <c r="O813" s="2" t="s">
        <v>87</v>
      </c>
      <c r="P813" s="2" t="s">
        <v>97</v>
      </c>
      <c r="Q813" s="2">
        <v>10487516</v>
      </c>
      <c r="R813" s="15">
        <f>VLOOKUP(Tabela1[[#This Row],[Material]],'R$_ Ferramentas'!A:B,2,0)</f>
        <v>1047.7</v>
      </c>
      <c r="S813" s="50" t="s">
        <v>50</v>
      </c>
      <c r="T813" s="50" t="s">
        <v>50</v>
      </c>
      <c r="U813" s="2" t="s">
        <v>845</v>
      </c>
      <c r="V813" s="2">
        <v>200879</v>
      </c>
      <c r="W813" s="49">
        <v>44074</v>
      </c>
      <c r="X813" s="40">
        <f>Tabela1[[#Headers],[01/09/2020]]-Tabela1[[#This Row],[Data NF Cliente]]</f>
        <v>1</v>
      </c>
      <c r="Y813" s="12" t="str">
        <f>_xlfn.IFS(X813&lt;=10,"1. 1 a 10 dias",X813&lt;=20,"2. 11 a 20 dias",X813&lt;=30,"3. 21 a 30 dias",X813&lt;=60,"4. 31 a 60 dias",X813&gt;60,"5.&gt; 60 dias")</f>
        <v>1. 1 a 10 dias</v>
      </c>
      <c r="Z813" s="2" t="s">
        <v>53</v>
      </c>
      <c r="AA813" s="2">
        <v>0</v>
      </c>
      <c r="AB813" s="49"/>
    </row>
    <row r="814" spans="1:28" x14ac:dyDescent="0.2">
      <c r="A814" s="58" t="s">
        <v>59</v>
      </c>
      <c r="B814" s="57" t="s">
        <v>81</v>
      </c>
      <c r="C814" s="42" t="s">
        <v>17</v>
      </c>
      <c r="D814" s="34">
        <v>464834</v>
      </c>
      <c r="E814" s="48">
        <v>508100569530</v>
      </c>
      <c r="F814" s="42" t="s">
        <v>1</v>
      </c>
      <c r="G814" s="42" t="s">
        <v>2</v>
      </c>
      <c r="H814" s="40" t="str">
        <f>IF(OR(' Base Geral '!J814="D - RETURN WITHOUT CONSUMPTION",' Base Geral '!J814="CB - CONSUMED BILLABLE")," SOLICITAÇÃO DE COLETA",IF(J814="X - NOT RECEIVED","CONFIRMAR NÃO RECEBIMENTO DO CSE",IF(OR(' Base Geral '!J814="SEM DESTINAÇÃO",' Base Geral '!J814="V - LEFT ON NOTIFICATION")," DESTINAÇÃO/SOLICITAÇÃO DE COLETA",0)))</f>
        <v xml:space="preserve"> DESTINAÇÃO/SOLICITAÇÃO DE COLETA</v>
      </c>
      <c r="I814" s="49"/>
      <c r="J814" s="2" t="s">
        <v>56</v>
      </c>
      <c r="K814" s="2" t="s">
        <v>50</v>
      </c>
      <c r="L814" s="2" t="s">
        <v>6</v>
      </c>
      <c r="M814" s="2"/>
      <c r="N814" s="2"/>
      <c r="O814" s="2" t="s">
        <v>659</v>
      </c>
      <c r="P814" s="2" t="s">
        <v>414</v>
      </c>
      <c r="Q814" s="2">
        <v>10462546</v>
      </c>
      <c r="R814" s="15">
        <f>VLOOKUP(Tabela1[[#This Row],[Material]],'R$_ Ferramentas'!A:B,2,0)</f>
        <v>422.05</v>
      </c>
      <c r="S814" s="50" t="s">
        <v>50</v>
      </c>
      <c r="T814" s="50" t="s">
        <v>50</v>
      </c>
      <c r="U814" s="2" t="s">
        <v>590</v>
      </c>
      <c r="V814" s="2">
        <v>200887</v>
      </c>
      <c r="W814" s="49">
        <v>44074</v>
      </c>
      <c r="X814" s="40">
        <f>Tabela1[[#Headers],[01/09/2020]]-Tabela1[[#This Row],[Data NF Cliente]]</f>
        <v>1</v>
      </c>
      <c r="Y814" s="12" t="str">
        <f>_xlfn.IFS(X814&lt;=10,"1. 1 a 10 dias",X814&lt;=20,"2. 11 a 20 dias",X814&lt;=30,"3. 21 a 30 dias",X814&lt;=60,"4. 31 a 60 dias",X814&gt;60,"5.&gt; 60 dias")</f>
        <v>1. 1 a 10 dias</v>
      </c>
      <c r="Z814" s="2" t="s">
        <v>53</v>
      </c>
      <c r="AA814" s="2">
        <v>0</v>
      </c>
      <c r="AB814" s="49"/>
    </row>
    <row r="815" spans="1:28" x14ac:dyDescent="0.2">
      <c r="A815" s="58" t="s">
        <v>59</v>
      </c>
      <c r="B815" s="57" t="s">
        <v>81</v>
      </c>
      <c r="C815" s="42" t="s">
        <v>17</v>
      </c>
      <c r="D815" s="34">
        <v>464835</v>
      </c>
      <c r="E815" s="48">
        <v>508100569530</v>
      </c>
      <c r="F815" s="42" t="s">
        <v>1</v>
      </c>
      <c r="G815" s="42" t="s">
        <v>2</v>
      </c>
      <c r="H815" s="40" t="str">
        <f>IF(OR(' Base Geral '!J815="D - RETURN WITHOUT CONSUMPTION",' Base Geral '!J815="CB - CONSUMED BILLABLE")," SOLICITAÇÃO DE COLETA",IF(J815="X - NOT RECEIVED","CONFIRMAR NÃO RECEBIMENTO DO CSE",IF(OR(' Base Geral '!J815="SEM DESTINAÇÃO",' Base Geral '!J815="V - LEFT ON NOTIFICATION")," DESTINAÇÃO/SOLICITAÇÃO DE COLETA",0)))</f>
        <v xml:space="preserve"> DESTINAÇÃO/SOLICITAÇÃO DE COLETA</v>
      </c>
      <c r="I815" s="49"/>
      <c r="J815" s="2" t="s">
        <v>56</v>
      </c>
      <c r="K815" s="2"/>
      <c r="L815" s="2" t="s">
        <v>6</v>
      </c>
      <c r="M815" s="2"/>
      <c r="N815" s="2" t="s">
        <v>4</v>
      </c>
      <c r="O815" s="2" t="s">
        <v>659</v>
      </c>
      <c r="P815" s="2" t="s">
        <v>414</v>
      </c>
      <c r="Q815" s="2">
        <v>10809712</v>
      </c>
      <c r="R815" s="15">
        <f>VLOOKUP(Tabela1[[#This Row],[Material]],'R$_ Ferramentas'!A:B,2,0)</f>
        <v>2078.98</v>
      </c>
      <c r="S815" s="50" t="s">
        <v>50</v>
      </c>
      <c r="T815" s="50" t="s">
        <v>50</v>
      </c>
      <c r="U815" s="2" t="s">
        <v>848</v>
      </c>
      <c r="V815" s="2">
        <v>200887</v>
      </c>
      <c r="W815" s="49">
        <v>44074</v>
      </c>
      <c r="X815" s="40">
        <f>Tabela1[[#Headers],[01/09/2020]]-Tabela1[[#This Row],[Data NF Cliente]]</f>
        <v>1</v>
      </c>
      <c r="Y815" s="12" t="str">
        <f>_xlfn.IFS(X815&lt;=10,"1. 1 a 10 dias",X815&lt;=20,"2. 11 a 20 dias",X815&lt;=30,"3. 21 a 30 dias",X815&lt;=60,"4. 31 a 60 dias",X815&gt;60,"5.&gt; 60 dias")</f>
        <v>1. 1 a 10 dias</v>
      </c>
      <c r="Z815" s="2" t="s">
        <v>53</v>
      </c>
      <c r="AA815" s="2">
        <v>0</v>
      </c>
      <c r="AB815" s="49"/>
    </row>
    <row r="816" spans="1:28" x14ac:dyDescent="0.2">
      <c r="A816" s="58" t="s">
        <v>59</v>
      </c>
      <c r="B816" s="57" t="s">
        <v>81</v>
      </c>
      <c r="C816" s="42" t="s">
        <v>17</v>
      </c>
      <c r="D816" s="34">
        <v>464836</v>
      </c>
      <c r="E816" s="48">
        <v>508100569530</v>
      </c>
      <c r="F816" s="42" t="s">
        <v>1</v>
      </c>
      <c r="G816" s="42" t="s">
        <v>2</v>
      </c>
      <c r="H816" s="40" t="str">
        <f>IF(OR(' Base Geral '!J816="D - RETURN WITHOUT CONSUMPTION",' Base Geral '!J816="CB - CONSUMED BILLABLE")," SOLICITAÇÃO DE COLETA",IF(J816="X - NOT RECEIVED","CONFIRMAR NÃO RECEBIMENTO DO CSE",IF(OR(' Base Geral '!J816="SEM DESTINAÇÃO",' Base Geral '!J816="V - LEFT ON NOTIFICATION")," DESTINAÇÃO/SOLICITAÇÃO DE COLETA",0)))</f>
        <v xml:space="preserve"> DESTINAÇÃO/SOLICITAÇÃO DE COLETA</v>
      </c>
      <c r="I816" s="49"/>
      <c r="J816" s="2" t="s">
        <v>56</v>
      </c>
      <c r="K816" s="2"/>
      <c r="L816" s="2" t="s">
        <v>6</v>
      </c>
      <c r="M816" s="2"/>
      <c r="N816" s="2"/>
      <c r="O816" s="2" t="s">
        <v>659</v>
      </c>
      <c r="P816" s="2" t="s">
        <v>414</v>
      </c>
      <c r="Q816" s="2">
        <v>11241489</v>
      </c>
      <c r="R816" s="15">
        <f>VLOOKUP(Tabela1[[#This Row],[Material]],'R$_ Ferramentas'!A:B,2,0)</f>
        <v>2293.38</v>
      </c>
      <c r="S816" s="50" t="s">
        <v>50</v>
      </c>
      <c r="T816" s="50" t="s">
        <v>50</v>
      </c>
      <c r="U816" s="2" t="s">
        <v>849</v>
      </c>
      <c r="V816" s="2">
        <v>200887</v>
      </c>
      <c r="W816" s="49">
        <v>44074</v>
      </c>
      <c r="X816" s="40">
        <f>Tabela1[[#Headers],[01/09/2020]]-Tabela1[[#This Row],[Data NF Cliente]]</f>
        <v>1</v>
      </c>
      <c r="Y816" s="12" t="str">
        <f>_xlfn.IFS(X816&lt;=10,"1. 1 a 10 dias",X816&lt;=20,"2. 11 a 20 dias",X816&lt;=30,"3. 21 a 30 dias",X816&lt;=60,"4. 31 a 60 dias",X816&gt;60,"5.&gt; 60 dias")</f>
        <v>1. 1 a 10 dias</v>
      </c>
      <c r="Z816" s="2" t="s">
        <v>53</v>
      </c>
      <c r="AA816" s="2">
        <v>0</v>
      </c>
      <c r="AB816" s="49"/>
    </row>
    <row r="817" spans="1:28" x14ac:dyDescent="0.2">
      <c r="A817" s="42" t="s">
        <v>14</v>
      </c>
      <c r="B817" s="57" t="s">
        <v>82</v>
      </c>
      <c r="C817" s="42" t="s">
        <v>14</v>
      </c>
      <c r="D817" s="34">
        <v>465621</v>
      </c>
      <c r="E817" s="48">
        <v>508100569443</v>
      </c>
      <c r="F817" s="42" t="s">
        <v>8</v>
      </c>
      <c r="G817" s="42" t="s">
        <v>9</v>
      </c>
      <c r="H817" s="40" t="str">
        <f>IF(OR(' Base Geral '!J817="D - RETURN WITHOUT CONSUMPTION",' Base Geral '!J817="CB - CONSUMED BILLABLE")," SOLICITAÇÃO DE COLETA",IF(J817="X - NOT RECEIVED","CONFIRMAR NÃO RECEBIMENTO DO CSE",IF(OR(' Base Geral '!J817="SEM DESTINAÇÃO",' Base Geral '!J817="V - LEFT ON NOTIFICATION")," DESTINAÇÃO/SOLICITAÇÃO DE COLETA",0)))</f>
        <v xml:space="preserve"> DESTINAÇÃO/SOLICITAÇÃO DE COLETA</v>
      </c>
      <c r="I817" s="49"/>
      <c r="J817" s="2" t="s">
        <v>56</v>
      </c>
      <c r="K817" s="2" t="s">
        <v>10</v>
      </c>
      <c r="L817" s="2" t="s">
        <v>3</v>
      </c>
      <c r="M817" s="2"/>
      <c r="N817" s="2"/>
      <c r="O817" s="2" t="s">
        <v>454</v>
      </c>
      <c r="P817" s="2" t="s">
        <v>95</v>
      </c>
      <c r="Q817" s="2" t="s">
        <v>664</v>
      </c>
      <c r="R817" s="15">
        <f>VLOOKUP(Tabela1[[#This Row],[Material]],'R$_ Ferramentas'!A:B,2,0)</f>
        <v>3341.27</v>
      </c>
      <c r="S817" s="50" t="s">
        <v>50</v>
      </c>
      <c r="T817" s="50" t="s">
        <v>85</v>
      </c>
      <c r="U817" s="2" t="s">
        <v>870</v>
      </c>
      <c r="V817" s="2">
        <v>94837</v>
      </c>
      <c r="W817" s="49">
        <v>44074</v>
      </c>
      <c r="X817" s="40">
        <f>Tabela1[[#Headers],[01/09/2020]]-Tabela1[[#This Row],[Data NF Cliente]]</f>
        <v>1</v>
      </c>
      <c r="Y817" s="12" t="str">
        <f>_xlfn.IFS(X817&lt;=10,"1. 1 a 10 dias",X817&lt;=20,"2. 11 a 20 dias",X817&lt;=30,"3. 21 a 30 dias",X817&lt;=60,"4. 31 a 60 dias",X817&gt;60,"5.&gt; 60 dias")</f>
        <v>1. 1 a 10 dias</v>
      </c>
      <c r="Z817" s="2" t="s">
        <v>1061</v>
      </c>
      <c r="AA817" s="2">
        <v>0</v>
      </c>
      <c r="AB817" s="49"/>
    </row>
    <row r="818" spans="1:28" x14ac:dyDescent="0.2">
      <c r="A818" s="42" t="s">
        <v>17</v>
      </c>
      <c r="B818" s="57" t="s">
        <v>82</v>
      </c>
      <c r="C818" s="42" t="s">
        <v>17</v>
      </c>
      <c r="D818" s="34">
        <v>465855</v>
      </c>
      <c r="E818" s="48">
        <v>508100571252</v>
      </c>
      <c r="F818" s="42" t="s">
        <v>1</v>
      </c>
      <c r="G818" s="42" t="s">
        <v>2</v>
      </c>
      <c r="H818" s="40" t="str">
        <f>IF(OR(' Base Geral '!J818="D - RETURN WITHOUT CONSUMPTION",' Base Geral '!J818="CB - CONSUMED BILLABLE")," SOLICITAÇÃO DE COLETA",IF(J818="X - NOT RECEIVED","CONFIRMAR NÃO RECEBIMENTO DO CSE",IF(OR(' Base Geral '!J818="SEM DESTINAÇÃO",' Base Geral '!J818="V - LEFT ON NOTIFICATION")," DESTINAÇÃO/SOLICITAÇÃO DE COLETA",0)))</f>
        <v xml:space="preserve"> DESTINAÇÃO/SOLICITAÇÃO DE COLETA</v>
      </c>
      <c r="I818" s="49"/>
      <c r="J818" s="2" t="s">
        <v>56</v>
      </c>
      <c r="K818" s="2"/>
      <c r="L818" s="2" t="s">
        <v>6</v>
      </c>
      <c r="M818" s="2"/>
      <c r="N818" s="2" t="s">
        <v>4</v>
      </c>
      <c r="O818" s="2" t="s">
        <v>457</v>
      </c>
      <c r="P818" s="2" t="s">
        <v>93</v>
      </c>
      <c r="Q818" s="2">
        <v>10168358</v>
      </c>
      <c r="R818" s="15">
        <f>VLOOKUP(Tabela1[[#This Row],[Material]],'R$_ Ferramentas'!A:B,2,0)</f>
        <v>96.85</v>
      </c>
      <c r="S818" s="50" t="s">
        <v>50</v>
      </c>
      <c r="T818" s="50" t="s">
        <v>50</v>
      </c>
      <c r="U818" s="2" t="s">
        <v>752</v>
      </c>
      <c r="V818" s="2">
        <v>200870</v>
      </c>
      <c r="W818" s="49">
        <v>44074</v>
      </c>
      <c r="X818" s="40">
        <f>Tabela1[[#Headers],[01/09/2020]]-Tabela1[[#This Row],[Data NF Cliente]]</f>
        <v>1</v>
      </c>
      <c r="Y818" s="12" t="str">
        <f>_xlfn.IFS(X818&lt;=10,"1. 1 a 10 dias",X818&lt;=20,"2. 11 a 20 dias",X818&lt;=30,"3. 21 a 30 dias",X818&lt;=60,"4. 31 a 60 dias",X818&gt;60,"5.&gt; 60 dias")</f>
        <v>1. 1 a 10 dias</v>
      </c>
      <c r="Z818" s="2" t="s">
        <v>53</v>
      </c>
      <c r="AA818" s="2">
        <v>0</v>
      </c>
      <c r="AB818" s="49"/>
    </row>
    <row r="819" spans="1:28" x14ac:dyDescent="0.2">
      <c r="A819" s="42" t="s">
        <v>17</v>
      </c>
      <c r="B819" s="57" t="s">
        <v>82</v>
      </c>
      <c r="C819" s="42" t="s">
        <v>17</v>
      </c>
      <c r="D819" s="34">
        <v>465856</v>
      </c>
      <c r="E819" s="48">
        <v>508100571252</v>
      </c>
      <c r="F819" s="42" t="s">
        <v>1</v>
      </c>
      <c r="G819" s="42" t="s">
        <v>2</v>
      </c>
      <c r="H819" s="40" t="str">
        <f>IF(OR(' Base Geral '!J819="D - RETURN WITHOUT CONSUMPTION",' Base Geral '!J819="CB - CONSUMED BILLABLE")," SOLICITAÇÃO DE COLETA",IF(J819="X - NOT RECEIVED","CONFIRMAR NÃO RECEBIMENTO DO CSE",IF(OR(' Base Geral '!J819="SEM DESTINAÇÃO",' Base Geral '!J819="V - LEFT ON NOTIFICATION")," DESTINAÇÃO/SOLICITAÇÃO DE COLETA",0)))</f>
        <v xml:space="preserve"> DESTINAÇÃO/SOLICITAÇÃO DE COLETA</v>
      </c>
      <c r="I819" s="49"/>
      <c r="J819" s="2" t="s">
        <v>56</v>
      </c>
      <c r="K819" s="2" t="s">
        <v>50</v>
      </c>
      <c r="L819" s="2" t="s">
        <v>6</v>
      </c>
      <c r="M819" s="2"/>
      <c r="N819" s="2" t="s">
        <v>4</v>
      </c>
      <c r="O819" s="2" t="s">
        <v>457</v>
      </c>
      <c r="P819" s="2" t="s">
        <v>93</v>
      </c>
      <c r="Q819" s="2">
        <v>10167710</v>
      </c>
      <c r="R819" s="15">
        <f>VLOOKUP(Tabela1[[#This Row],[Material]],'R$_ Ferramentas'!A:B,2,0)</f>
        <v>1873.35</v>
      </c>
      <c r="S819" s="50" t="s">
        <v>50</v>
      </c>
      <c r="T819" s="50" t="s">
        <v>50</v>
      </c>
      <c r="U819" s="2" t="s">
        <v>874</v>
      </c>
      <c r="V819" s="2">
        <v>200870</v>
      </c>
      <c r="W819" s="49">
        <v>44074</v>
      </c>
      <c r="X819" s="40">
        <f>Tabela1[[#Headers],[01/09/2020]]-Tabela1[[#This Row],[Data NF Cliente]]</f>
        <v>1</v>
      </c>
      <c r="Y819" s="12" t="str">
        <f>_xlfn.IFS(X819&lt;=10,"1. 1 a 10 dias",X819&lt;=20,"2. 11 a 20 dias",X819&lt;=30,"3. 21 a 30 dias",X819&lt;=60,"4. 31 a 60 dias",X819&gt;60,"5.&gt; 60 dias")</f>
        <v>1. 1 a 10 dias</v>
      </c>
      <c r="Z819" s="2" t="s">
        <v>53</v>
      </c>
      <c r="AA819" s="2">
        <v>0</v>
      </c>
      <c r="AB819" s="49"/>
    </row>
    <row r="820" spans="1:28" x14ac:dyDescent="0.2">
      <c r="A820" s="42" t="s">
        <v>17</v>
      </c>
      <c r="B820" s="57" t="s">
        <v>82</v>
      </c>
      <c r="C820" s="42" t="s">
        <v>17</v>
      </c>
      <c r="D820" s="34">
        <v>465857</v>
      </c>
      <c r="E820" s="48">
        <v>508100571252</v>
      </c>
      <c r="F820" s="42" t="s">
        <v>1</v>
      </c>
      <c r="G820" s="42" t="s">
        <v>2</v>
      </c>
      <c r="H820" s="40" t="str">
        <f>IF(OR(' Base Geral '!J820="D - RETURN WITHOUT CONSUMPTION",' Base Geral '!J820="CB - CONSUMED BILLABLE")," SOLICITAÇÃO DE COLETA",IF(J820="X - NOT RECEIVED","CONFIRMAR NÃO RECEBIMENTO DO CSE",IF(OR(' Base Geral '!J820="SEM DESTINAÇÃO",' Base Geral '!J820="V - LEFT ON NOTIFICATION")," DESTINAÇÃO/SOLICITAÇÃO DE COLETA",0)))</f>
        <v xml:space="preserve"> DESTINAÇÃO/SOLICITAÇÃO DE COLETA</v>
      </c>
      <c r="I820" s="49"/>
      <c r="J820" s="2" t="s">
        <v>56</v>
      </c>
      <c r="K820" s="2"/>
      <c r="L820" s="2" t="s">
        <v>6</v>
      </c>
      <c r="M820" s="2"/>
      <c r="N820" s="2" t="s">
        <v>4</v>
      </c>
      <c r="O820" s="2" t="s">
        <v>457</v>
      </c>
      <c r="P820" s="2" t="s">
        <v>93</v>
      </c>
      <c r="Q820" s="2">
        <v>10168075</v>
      </c>
      <c r="R820" s="15">
        <f>VLOOKUP(Tabela1[[#This Row],[Material]],'R$_ Ferramentas'!A:B,2,0)</f>
        <v>13175.42</v>
      </c>
      <c r="S820" s="50" t="s">
        <v>50</v>
      </c>
      <c r="T820" s="50" t="s">
        <v>50</v>
      </c>
      <c r="U820" s="2" t="s">
        <v>750</v>
      </c>
      <c r="V820" s="2">
        <v>200870</v>
      </c>
      <c r="W820" s="49">
        <v>44074</v>
      </c>
      <c r="X820" s="40">
        <f>Tabela1[[#Headers],[01/09/2020]]-Tabela1[[#This Row],[Data NF Cliente]]</f>
        <v>1</v>
      </c>
      <c r="Y820" s="12" t="str">
        <f>_xlfn.IFS(X820&lt;=10,"1. 1 a 10 dias",X820&lt;=20,"2. 11 a 20 dias",X820&lt;=30,"3. 21 a 30 dias",X820&lt;=60,"4. 31 a 60 dias",X820&gt;60,"5.&gt; 60 dias")</f>
        <v>1. 1 a 10 dias</v>
      </c>
      <c r="Z820" s="2" t="s">
        <v>53</v>
      </c>
      <c r="AA820" s="2">
        <v>0</v>
      </c>
      <c r="AB820" s="49"/>
    </row>
    <row r="821" spans="1:28" x14ac:dyDescent="0.2">
      <c r="A821" s="42" t="s">
        <v>7</v>
      </c>
      <c r="B821" s="57" t="s">
        <v>82</v>
      </c>
      <c r="C821" s="42" t="s">
        <v>7</v>
      </c>
      <c r="D821" s="34">
        <v>466017</v>
      </c>
      <c r="E821" s="48">
        <v>508100570206</v>
      </c>
      <c r="F821" s="42" t="s">
        <v>1</v>
      </c>
      <c r="G821" s="42" t="s">
        <v>2</v>
      </c>
      <c r="H821" s="40" t="str">
        <f>IF(OR(' Base Geral '!J821="D - RETURN WITHOUT CONSUMPTION",' Base Geral '!J821="CB - CONSUMED BILLABLE")," SOLICITAÇÃO DE COLETA",IF(J821="X - NOT RECEIVED","CONFIRMAR NÃO RECEBIMENTO DO CSE",IF(OR(' Base Geral '!J821="SEM DESTINAÇÃO",' Base Geral '!J821="V - LEFT ON NOTIFICATION")," DESTINAÇÃO/SOLICITAÇÃO DE COLETA",0)))</f>
        <v xml:space="preserve"> DESTINAÇÃO/SOLICITAÇÃO DE COLETA</v>
      </c>
      <c r="I821" s="49"/>
      <c r="J821" s="2" t="s">
        <v>56</v>
      </c>
      <c r="K821" s="2" t="s">
        <v>10</v>
      </c>
      <c r="L821" s="2" t="s">
        <v>3</v>
      </c>
      <c r="M821" s="2"/>
      <c r="N821" s="2" t="s">
        <v>4</v>
      </c>
      <c r="O821" s="2" t="s">
        <v>342</v>
      </c>
      <c r="P821" s="2" t="s">
        <v>658</v>
      </c>
      <c r="Q821" s="2">
        <v>10023186</v>
      </c>
      <c r="R821" s="15">
        <f>VLOOKUP(Tabela1[[#This Row],[Material]],'R$_ Ferramentas'!A:B,2,0)</f>
        <v>8261.23</v>
      </c>
      <c r="S821" s="50" t="s">
        <v>50</v>
      </c>
      <c r="T821" s="50" t="s">
        <v>85</v>
      </c>
      <c r="U821" s="2" t="s">
        <v>790</v>
      </c>
      <c r="V821" s="2">
        <v>200893</v>
      </c>
      <c r="W821" s="49">
        <v>44074</v>
      </c>
      <c r="X821" s="40">
        <f>Tabela1[[#Headers],[01/09/2020]]-Tabela1[[#This Row],[Data NF Cliente]]</f>
        <v>1</v>
      </c>
      <c r="Y821" s="12" t="str">
        <f>_xlfn.IFS(X821&lt;=10,"1. 1 a 10 dias",X821&lt;=20,"2. 11 a 20 dias",X821&lt;=30,"3. 21 a 30 dias",X821&lt;=60,"4. 31 a 60 dias",X821&gt;60,"5.&gt; 60 dias")</f>
        <v>1. 1 a 10 dias</v>
      </c>
      <c r="Z821" s="2" t="s">
        <v>1065</v>
      </c>
      <c r="AA821" s="2">
        <v>0</v>
      </c>
      <c r="AB821" s="49"/>
    </row>
    <row r="822" spans="1:28" x14ac:dyDescent="0.2">
      <c r="A822" s="42" t="s">
        <v>7</v>
      </c>
      <c r="B822" s="57" t="s">
        <v>82</v>
      </c>
      <c r="C822" s="42" t="s">
        <v>7</v>
      </c>
      <c r="D822" s="34">
        <v>466018</v>
      </c>
      <c r="E822" s="48">
        <v>508100570206</v>
      </c>
      <c r="F822" s="42" t="s">
        <v>1</v>
      </c>
      <c r="G822" s="42" t="s">
        <v>2</v>
      </c>
      <c r="H822" s="40" t="str">
        <f>IF(OR(' Base Geral '!J822="D - RETURN WITHOUT CONSUMPTION",' Base Geral '!J822="CB - CONSUMED BILLABLE")," SOLICITAÇÃO DE COLETA",IF(J822="X - NOT RECEIVED","CONFIRMAR NÃO RECEBIMENTO DO CSE",IF(OR(' Base Geral '!J822="SEM DESTINAÇÃO",' Base Geral '!J822="V - LEFT ON NOTIFICATION")," DESTINAÇÃO/SOLICITAÇÃO DE COLETA",0)))</f>
        <v xml:space="preserve"> DESTINAÇÃO/SOLICITAÇÃO DE COLETA</v>
      </c>
      <c r="I822" s="49"/>
      <c r="J822" s="2" t="s">
        <v>56</v>
      </c>
      <c r="K822" s="2" t="s">
        <v>10</v>
      </c>
      <c r="L822" s="2" t="s">
        <v>3</v>
      </c>
      <c r="M822" s="2"/>
      <c r="N822" s="2" t="s">
        <v>4</v>
      </c>
      <c r="O822" s="2" t="s">
        <v>342</v>
      </c>
      <c r="P822" s="2" t="s">
        <v>658</v>
      </c>
      <c r="Q822" s="2">
        <v>10023186</v>
      </c>
      <c r="R822" s="15">
        <f>VLOOKUP(Tabela1[[#This Row],[Material]],'R$_ Ferramentas'!A:B,2,0)</f>
        <v>8261.23</v>
      </c>
      <c r="S822" s="50" t="s">
        <v>50</v>
      </c>
      <c r="T822" s="50" t="s">
        <v>85</v>
      </c>
      <c r="U822" s="2" t="s">
        <v>790</v>
      </c>
      <c r="V822" s="2">
        <v>200893</v>
      </c>
      <c r="W822" s="49">
        <v>44074</v>
      </c>
      <c r="X822" s="40">
        <f>Tabela1[[#Headers],[01/09/2020]]-Tabela1[[#This Row],[Data NF Cliente]]</f>
        <v>1</v>
      </c>
      <c r="Y822" s="12" t="str">
        <f>_xlfn.IFS(X822&lt;=10,"1. 1 a 10 dias",X822&lt;=20,"2. 11 a 20 dias",X822&lt;=30,"3. 21 a 30 dias",X822&lt;=60,"4. 31 a 60 dias",X822&gt;60,"5.&gt; 60 dias")</f>
        <v>1. 1 a 10 dias</v>
      </c>
      <c r="Z822" s="2" t="s">
        <v>1066</v>
      </c>
      <c r="AA822" s="2">
        <v>0</v>
      </c>
      <c r="AB822" s="49"/>
    </row>
    <row r="823" spans="1:28" x14ac:dyDescent="0.2">
      <c r="A823" s="42" t="s">
        <v>7</v>
      </c>
      <c r="B823" s="57" t="s">
        <v>82</v>
      </c>
      <c r="C823" s="42" t="s">
        <v>7</v>
      </c>
      <c r="D823" s="34">
        <v>466019</v>
      </c>
      <c r="E823" s="48">
        <v>508100570206</v>
      </c>
      <c r="F823" s="42" t="s">
        <v>1</v>
      </c>
      <c r="G823" s="42" t="s">
        <v>2</v>
      </c>
      <c r="H823" s="40" t="str">
        <f>IF(OR(' Base Geral '!J823="D - RETURN WITHOUT CONSUMPTION",' Base Geral '!J823="CB - CONSUMED BILLABLE")," SOLICITAÇÃO DE COLETA",IF(J823="X - NOT RECEIVED","CONFIRMAR NÃO RECEBIMENTO DO CSE",IF(OR(' Base Geral '!J823="SEM DESTINAÇÃO",' Base Geral '!J823="V - LEFT ON NOTIFICATION")," DESTINAÇÃO/SOLICITAÇÃO DE COLETA",0)))</f>
        <v xml:space="preserve"> DESTINAÇÃO/SOLICITAÇÃO DE COLETA</v>
      </c>
      <c r="I823" s="49"/>
      <c r="J823" s="2" t="s">
        <v>56</v>
      </c>
      <c r="K823" s="2"/>
      <c r="L823" s="2" t="s">
        <v>3</v>
      </c>
      <c r="M823" s="2"/>
      <c r="N823" s="2" t="s">
        <v>4</v>
      </c>
      <c r="O823" s="2" t="s">
        <v>342</v>
      </c>
      <c r="P823" s="2" t="s">
        <v>658</v>
      </c>
      <c r="Q823" s="2">
        <v>10023186</v>
      </c>
      <c r="R823" s="15">
        <f>VLOOKUP(Tabela1[[#This Row],[Material]],'R$_ Ferramentas'!A:B,2,0)</f>
        <v>8261.23</v>
      </c>
      <c r="S823" s="50" t="s">
        <v>50</v>
      </c>
      <c r="T823" s="50" t="s">
        <v>85</v>
      </c>
      <c r="U823" s="2" t="s">
        <v>790</v>
      </c>
      <c r="V823" s="2">
        <v>200893</v>
      </c>
      <c r="W823" s="49">
        <v>44074</v>
      </c>
      <c r="X823" s="40">
        <f>Tabela1[[#Headers],[01/09/2020]]-Tabela1[[#This Row],[Data NF Cliente]]</f>
        <v>1</v>
      </c>
      <c r="Y823" s="12" t="str">
        <f>_xlfn.IFS(X823&lt;=10,"1. 1 a 10 dias",X823&lt;=20,"2. 11 a 20 dias",X823&lt;=30,"3. 21 a 30 dias",X823&lt;=60,"4. 31 a 60 dias",X823&gt;60,"5.&gt; 60 dias")</f>
        <v>1. 1 a 10 dias</v>
      </c>
      <c r="Z823" s="2" t="s">
        <v>252</v>
      </c>
      <c r="AA823" s="2">
        <v>0</v>
      </c>
      <c r="AB823" s="49"/>
    </row>
    <row r="824" spans="1:28" x14ac:dyDescent="0.2">
      <c r="A824" s="42" t="s">
        <v>7</v>
      </c>
      <c r="B824" s="57" t="s">
        <v>82</v>
      </c>
      <c r="C824" s="42" t="s">
        <v>7</v>
      </c>
      <c r="D824" s="34">
        <v>466020</v>
      </c>
      <c r="E824" s="48">
        <v>508100570206</v>
      </c>
      <c r="F824" s="42" t="s">
        <v>1</v>
      </c>
      <c r="G824" s="42" t="s">
        <v>2</v>
      </c>
      <c r="H824" s="40" t="str">
        <f>IF(OR(' Base Geral '!J824="D - RETURN WITHOUT CONSUMPTION",' Base Geral '!J824="CB - CONSUMED BILLABLE")," SOLICITAÇÃO DE COLETA",IF(J824="X - NOT RECEIVED","CONFIRMAR NÃO RECEBIMENTO DO CSE",IF(OR(' Base Geral '!J824="SEM DESTINAÇÃO",' Base Geral '!J824="V - LEFT ON NOTIFICATION")," DESTINAÇÃO/SOLICITAÇÃO DE COLETA",0)))</f>
        <v xml:space="preserve"> DESTINAÇÃO/SOLICITAÇÃO DE COLETA</v>
      </c>
      <c r="I824" s="49"/>
      <c r="J824" s="2" t="s">
        <v>56</v>
      </c>
      <c r="K824" s="2" t="s">
        <v>10</v>
      </c>
      <c r="L824" s="2" t="s">
        <v>3</v>
      </c>
      <c r="M824" s="2"/>
      <c r="N824" s="2" t="s">
        <v>4</v>
      </c>
      <c r="O824" s="2" t="s">
        <v>342</v>
      </c>
      <c r="P824" s="2" t="s">
        <v>658</v>
      </c>
      <c r="Q824" s="2">
        <v>10023186</v>
      </c>
      <c r="R824" s="15">
        <f>VLOOKUP(Tabela1[[#This Row],[Material]],'R$_ Ferramentas'!A:B,2,0)</f>
        <v>8261.23</v>
      </c>
      <c r="S824" s="50" t="s">
        <v>50</v>
      </c>
      <c r="T824" s="50" t="s">
        <v>85</v>
      </c>
      <c r="U824" s="2" t="s">
        <v>790</v>
      </c>
      <c r="V824" s="2">
        <v>200893</v>
      </c>
      <c r="W824" s="49">
        <v>44074</v>
      </c>
      <c r="X824" s="40">
        <f>Tabela1[[#Headers],[01/09/2020]]-Tabela1[[#This Row],[Data NF Cliente]]</f>
        <v>1</v>
      </c>
      <c r="Y824" s="12" t="str">
        <f>_xlfn.IFS(X824&lt;=10,"1. 1 a 10 dias",X824&lt;=20,"2. 11 a 20 dias",X824&lt;=30,"3. 21 a 30 dias",X824&lt;=60,"4. 31 a 60 dias",X824&gt;60,"5.&gt; 60 dias")</f>
        <v>1. 1 a 10 dias</v>
      </c>
      <c r="Z824" s="2" t="s">
        <v>1067</v>
      </c>
      <c r="AA824" s="2">
        <v>0</v>
      </c>
      <c r="AB824" s="49"/>
    </row>
    <row r="825" spans="1:28" x14ac:dyDescent="0.2">
      <c r="A825" s="42" t="s">
        <v>7</v>
      </c>
      <c r="B825" s="57" t="s">
        <v>82</v>
      </c>
      <c r="C825" s="42" t="s">
        <v>7</v>
      </c>
      <c r="D825" s="34">
        <v>466021</v>
      </c>
      <c r="E825" s="48">
        <v>508100570206</v>
      </c>
      <c r="F825" s="42" t="s">
        <v>1</v>
      </c>
      <c r="G825" s="42" t="s">
        <v>2</v>
      </c>
      <c r="H825" s="40" t="str">
        <f>IF(OR(' Base Geral '!J825="D - RETURN WITHOUT CONSUMPTION",' Base Geral '!J825="CB - CONSUMED BILLABLE")," SOLICITAÇÃO DE COLETA",IF(J825="X - NOT RECEIVED","CONFIRMAR NÃO RECEBIMENTO DO CSE",IF(OR(' Base Geral '!J825="SEM DESTINAÇÃO",' Base Geral '!J825="V - LEFT ON NOTIFICATION")," DESTINAÇÃO/SOLICITAÇÃO DE COLETA",0)))</f>
        <v xml:space="preserve"> DESTINAÇÃO/SOLICITAÇÃO DE COLETA</v>
      </c>
      <c r="I825" s="49"/>
      <c r="J825" s="2" t="s">
        <v>56</v>
      </c>
      <c r="K825" s="2"/>
      <c r="L825" s="2" t="s">
        <v>3</v>
      </c>
      <c r="M825" s="2"/>
      <c r="N825" s="2" t="s">
        <v>4</v>
      </c>
      <c r="O825" s="2" t="s">
        <v>342</v>
      </c>
      <c r="P825" s="2" t="s">
        <v>658</v>
      </c>
      <c r="Q825" s="2">
        <v>10023186</v>
      </c>
      <c r="R825" s="15">
        <f>VLOOKUP(Tabela1[[#This Row],[Material]],'R$_ Ferramentas'!A:B,2,0)</f>
        <v>8261.23</v>
      </c>
      <c r="S825" s="50" t="s">
        <v>50</v>
      </c>
      <c r="T825" s="50" t="s">
        <v>85</v>
      </c>
      <c r="U825" s="2" t="s">
        <v>790</v>
      </c>
      <c r="V825" s="2">
        <v>200893</v>
      </c>
      <c r="W825" s="49">
        <v>44074</v>
      </c>
      <c r="X825" s="40">
        <f>Tabela1[[#Headers],[01/09/2020]]-Tabela1[[#This Row],[Data NF Cliente]]</f>
        <v>1</v>
      </c>
      <c r="Y825" s="12" t="str">
        <f>_xlfn.IFS(X825&lt;=10,"1. 1 a 10 dias",X825&lt;=20,"2. 11 a 20 dias",X825&lt;=30,"3. 21 a 30 dias",X825&lt;=60,"4. 31 a 60 dias",X825&gt;60,"5.&gt; 60 dias")</f>
        <v>1. 1 a 10 dias</v>
      </c>
      <c r="Z825" s="2" t="s">
        <v>1068</v>
      </c>
      <c r="AA825" s="2">
        <v>0</v>
      </c>
      <c r="AB825" s="49"/>
    </row>
    <row r="826" spans="1:28" x14ac:dyDescent="0.2">
      <c r="A826" s="42" t="s">
        <v>7</v>
      </c>
      <c r="B826" s="57" t="s">
        <v>82</v>
      </c>
      <c r="C826" s="42" t="s">
        <v>7</v>
      </c>
      <c r="D826" s="34">
        <v>466022</v>
      </c>
      <c r="E826" s="48">
        <v>508100570206</v>
      </c>
      <c r="F826" s="42" t="s">
        <v>1</v>
      </c>
      <c r="G826" s="42" t="s">
        <v>2</v>
      </c>
      <c r="H826" s="40" t="str">
        <f>IF(OR(' Base Geral '!J826="D - RETURN WITHOUT CONSUMPTION",' Base Geral '!J826="CB - CONSUMED BILLABLE")," SOLICITAÇÃO DE COLETA",IF(J826="X - NOT RECEIVED","CONFIRMAR NÃO RECEBIMENTO DO CSE",IF(OR(' Base Geral '!J826="SEM DESTINAÇÃO",' Base Geral '!J826="V - LEFT ON NOTIFICATION")," DESTINAÇÃO/SOLICITAÇÃO DE COLETA",0)))</f>
        <v xml:space="preserve"> DESTINAÇÃO/SOLICITAÇÃO DE COLETA</v>
      </c>
      <c r="I826" s="49"/>
      <c r="J826" s="2" t="s">
        <v>56</v>
      </c>
      <c r="K826" s="2"/>
      <c r="L826" s="2" t="s">
        <v>3</v>
      </c>
      <c r="M826" s="2"/>
      <c r="N826" s="2" t="s">
        <v>4</v>
      </c>
      <c r="O826" s="2" t="s">
        <v>342</v>
      </c>
      <c r="P826" s="2" t="s">
        <v>658</v>
      </c>
      <c r="Q826" s="2">
        <v>10023186</v>
      </c>
      <c r="R826" s="15">
        <f>VLOOKUP(Tabela1[[#This Row],[Material]],'R$_ Ferramentas'!A:B,2,0)</f>
        <v>8261.23</v>
      </c>
      <c r="S826" s="50" t="s">
        <v>50</v>
      </c>
      <c r="T826" s="50" t="s">
        <v>85</v>
      </c>
      <c r="U826" s="2" t="s">
        <v>790</v>
      </c>
      <c r="V826" s="2">
        <v>200893</v>
      </c>
      <c r="W826" s="49">
        <v>44074</v>
      </c>
      <c r="X826" s="40">
        <f>Tabela1[[#Headers],[01/09/2020]]-Tabela1[[#This Row],[Data NF Cliente]]</f>
        <v>1</v>
      </c>
      <c r="Y826" s="12" t="str">
        <f>_xlfn.IFS(X826&lt;=10,"1. 1 a 10 dias",X826&lt;=20,"2. 11 a 20 dias",X826&lt;=30,"3. 21 a 30 dias",X826&lt;=60,"4. 31 a 60 dias",X826&gt;60,"5.&gt; 60 dias")</f>
        <v>1. 1 a 10 dias</v>
      </c>
      <c r="Z826" s="2" t="s">
        <v>1069</v>
      </c>
      <c r="AA826" s="2">
        <v>0</v>
      </c>
      <c r="AB826" s="49"/>
    </row>
    <row r="827" spans="1:28" x14ac:dyDescent="0.2">
      <c r="A827" s="42" t="s">
        <v>11</v>
      </c>
      <c r="B827" s="57" t="s">
        <v>81</v>
      </c>
      <c r="C827" s="42" t="s">
        <v>11</v>
      </c>
      <c r="D827" s="34">
        <v>466245</v>
      </c>
      <c r="E827" s="48">
        <v>508100571642</v>
      </c>
      <c r="F827" s="42" t="s">
        <v>1</v>
      </c>
      <c r="G827" s="42" t="s">
        <v>2</v>
      </c>
      <c r="H827" s="40" t="str">
        <f>IF(OR(' Base Geral '!J827="D - RETURN WITHOUT CONSUMPTION",' Base Geral '!J827="CB - CONSUMED BILLABLE")," SOLICITAÇÃO DE COLETA",IF(J827="X - NOT RECEIVED","CONFIRMAR NÃO RECEBIMENTO DO CSE",IF(OR(' Base Geral '!J827="SEM DESTINAÇÃO",' Base Geral '!J827="V - LEFT ON NOTIFICATION")," DESTINAÇÃO/SOLICITAÇÃO DE COLETA",0)))</f>
        <v xml:space="preserve"> DESTINAÇÃO/SOLICITAÇÃO DE COLETA</v>
      </c>
      <c r="I827" s="49"/>
      <c r="J827" s="2" t="s">
        <v>56</v>
      </c>
      <c r="K827" s="2"/>
      <c r="L827" s="2" t="s">
        <v>6</v>
      </c>
      <c r="M827" s="2"/>
      <c r="N827" s="2" t="s">
        <v>4</v>
      </c>
      <c r="O827" s="2" t="s">
        <v>23</v>
      </c>
      <c r="P827" s="2" t="s">
        <v>676</v>
      </c>
      <c r="Q827" s="2">
        <v>10720447</v>
      </c>
      <c r="R827" s="15">
        <f>VLOOKUP(Tabela1[[#This Row],[Material]],'R$_ Ferramentas'!A:B,2,0)</f>
        <v>2683.61</v>
      </c>
      <c r="S827" s="50" t="s">
        <v>50</v>
      </c>
      <c r="T827" s="50" t="s">
        <v>50</v>
      </c>
      <c r="U827" s="2" t="s">
        <v>557</v>
      </c>
      <c r="V827" s="2">
        <v>200914</v>
      </c>
      <c r="W827" s="49">
        <v>44074</v>
      </c>
      <c r="X827" s="40">
        <f>Tabela1[[#Headers],[01/09/2020]]-Tabela1[[#This Row],[Data NF Cliente]]</f>
        <v>1</v>
      </c>
      <c r="Y827" s="12" t="str">
        <f>_xlfn.IFS(X827&lt;=10,"1. 1 a 10 dias",X827&lt;=20,"2. 11 a 20 dias",X827&lt;=30,"3. 21 a 30 dias",X827&lt;=60,"4. 31 a 60 dias",X827&gt;60,"5.&gt; 60 dias")</f>
        <v>1. 1 a 10 dias</v>
      </c>
      <c r="Z827" s="2" t="s">
        <v>53</v>
      </c>
      <c r="AA827" s="2">
        <v>0</v>
      </c>
      <c r="AB827" s="49"/>
    </row>
    <row r="828" spans="1:28" x14ac:dyDescent="0.2">
      <c r="A828" s="42" t="s">
        <v>14</v>
      </c>
      <c r="B828" s="57" t="s">
        <v>82</v>
      </c>
      <c r="C828" s="42" t="s">
        <v>14</v>
      </c>
      <c r="D828" s="34">
        <v>466752</v>
      </c>
      <c r="E828" s="48">
        <v>508100572201</v>
      </c>
      <c r="F828" s="42" t="s">
        <v>1</v>
      </c>
      <c r="G828" s="42" t="s">
        <v>2</v>
      </c>
      <c r="H828" s="40" t="str">
        <f>IF(OR(' Base Geral '!J828="D - RETURN WITHOUT CONSUMPTION",' Base Geral '!J828="CB - CONSUMED BILLABLE")," SOLICITAÇÃO DE COLETA",IF(J828="X - NOT RECEIVED","CONFIRMAR NÃO RECEBIMENTO DO CSE",IF(OR(' Base Geral '!J828="SEM DESTINAÇÃO",' Base Geral '!J828="V - LEFT ON NOTIFICATION")," DESTINAÇÃO/SOLICITAÇÃO DE COLETA",0)))</f>
        <v xml:space="preserve"> DESTINAÇÃO/SOLICITAÇÃO DE COLETA</v>
      </c>
      <c r="I828" s="49"/>
      <c r="J828" s="2" t="s">
        <v>56</v>
      </c>
      <c r="K828" s="2" t="s">
        <v>50</v>
      </c>
      <c r="L828" s="2" t="s">
        <v>6</v>
      </c>
      <c r="M828" s="2"/>
      <c r="N828" s="2" t="s">
        <v>4</v>
      </c>
      <c r="O828" s="2" t="s">
        <v>680</v>
      </c>
      <c r="P828" s="2" t="s">
        <v>335</v>
      </c>
      <c r="Q828" s="2">
        <v>5551283</v>
      </c>
      <c r="R828" s="15">
        <f>VLOOKUP(Tabela1[[#This Row],[Material]],'R$_ Ferramentas'!A:B,2,0)</f>
        <v>8511.4500000000007</v>
      </c>
      <c r="S828" s="50" t="s">
        <v>50</v>
      </c>
      <c r="T828" s="50" t="s">
        <v>50</v>
      </c>
      <c r="U828" s="2" t="s">
        <v>903</v>
      </c>
      <c r="V828" s="2">
        <v>200875</v>
      </c>
      <c r="W828" s="49">
        <v>44074</v>
      </c>
      <c r="X828" s="40">
        <f>Tabela1[[#Headers],[01/09/2020]]-Tabela1[[#This Row],[Data NF Cliente]]</f>
        <v>1</v>
      </c>
      <c r="Y828" s="12" t="str">
        <f>_xlfn.IFS(X828&lt;=10,"1. 1 a 10 dias",X828&lt;=20,"2. 11 a 20 dias",X828&lt;=30,"3. 21 a 30 dias",X828&lt;=60,"4. 31 a 60 dias",X828&gt;60,"5.&gt; 60 dias")</f>
        <v>1. 1 a 10 dias</v>
      </c>
      <c r="Z828" s="2" t="s">
        <v>1076</v>
      </c>
      <c r="AA828" s="2">
        <v>0</v>
      </c>
      <c r="AB828" s="49"/>
    </row>
    <row r="829" spans="1:28" x14ac:dyDescent="0.2">
      <c r="A829" s="42" t="s">
        <v>7</v>
      </c>
      <c r="B829" s="57" t="s">
        <v>82</v>
      </c>
      <c r="C829" s="42" t="s">
        <v>7</v>
      </c>
      <c r="D829" s="34">
        <v>467238</v>
      </c>
      <c r="E829" s="48">
        <v>508100570206</v>
      </c>
      <c r="F829" s="42" t="s">
        <v>1</v>
      </c>
      <c r="G829" s="42" t="s">
        <v>2</v>
      </c>
      <c r="H829" s="40" t="str">
        <f>IF(OR(' Base Geral '!J829="D - RETURN WITHOUT CONSUMPTION",' Base Geral '!J829="CB - CONSUMED BILLABLE")," SOLICITAÇÃO DE COLETA",IF(J829="X - NOT RECEIVED","CONFIRMAR NÃO RECEBIMENTO DO CSE",IF(OR(' Base Geral '!J829="SEM DESTINAÇÃO",' Base Geral '!J829="V - LEFT ON NOTIFICATION")," DESTINAÇÃO/SOLICITAÇÃO DE COLETA",0)))</f>
        <v xml:space="preserve"> DESTINAÇÃO/SOLICITAÇÃO DE COLETA</v>
      </c>
      <c r="I829" s="49"/>
      <c r="J829" s="2" t="s">
        <v>56</v>
      </c>
      <c r="K829" s="2" t="s">
        <v>10</v>
      </c>
      <c r="L829" s="2" t="s">
        <v>3</v>
      </c>
      <c r="M829" s="2"/>
      <c r="N829" s="2" t="s">
        <v>4</v>
      </c>
      <c r="O829" s="2" t="s">
        <v>342</v>
      </c>
      <c r="P829" s="2" t="s">
        <v>658</v>
      </c>
      <c r="Q829" s="2">
        <v>10644531</v>
      </c>
      <c r="R829" s="15">
        <f>VLOOKUP(Tabela1[[#This Row],[Material]],'R$_ Ferramentas'!A:B,2,0)</f>
        <v>6383.99</v>
      </c>
      <c r="S829" s="50" t="s">
        <v>50</v>
      </c>
      <c r="T829" s="50" t="s">
        <v>85</v>
      </c>
      <c r="U829" s="2" t="s">
        <v>920</v>
      </c>
      <c r="V829" s="2">
        <v>200898</v>
      </c>
      <c r="W829" s="49">
        <v>44074</v>
      </c>
      <c r="X829" s="40">
        <f>Tabela1[[#Headers],[01/09/2020]]-Tabela1[[#This Row],[Data NF Cliente]]</f>
        <v>1</v>
      </c>
      <c r="Y829" s="12" t="str">
        <f>_xlfn.IFS(X829&lt;=10,"1. 1 a 10 dias",X829&lt;=20,"2. 11 a 20 dias",X829&lt;=30,"3. 21 a 30 dias",X829&lt;=60,"4. 31 a 60 dias",X829&gt;60,"5.&gt; 60 dias")</f>
        <v>1. 1 a 10 dias</v>
      </c>
      <c r="Z829" s="2" t="s">
        <v>1082</v>
      </c>
      <c r="AA829" s="2">
        <v>0</v>
      </c>
      <c r="AB829" s="49"/>
    </row>
    <row r="830" spans="1:28" x14ac:dyDescent="0.2">
      <c r="A830" s="58" t="s">
        <v>123</v>
      </c>
      <c r="B830" s="57" t="s">
        <v>82</v>
      </c>
      <c r="C830" s="42" t="s">
        <v>14</v>
      </c>
      <c r="D830" s="34">
        <v>467273</v>
      </c>
      <c r="E830" s="48">
        <v>508100566216</v>
      </c>
      <c r="F830" s="42" t="s">
        <v>1</v>
      </c>
      <c r="G830" s="42" t="s">
        <v>2</v>
      </c>
      <c r="H830" s="40" t="str">
        <f>IF(OR(' Base Geral '!J830="D - RETURN WITHOUT CONSUMPTION",' Base Geral '!J830="CB - CONSUMED BILLABLE")," SOLICITAÇÃO DE COLETA",IF(J830="X - NOT RECEIVED","CONFIRMAR NÃO RECEBIMENTO DO CSE",IF(OR(' Base Geral '!J830="SEM DESTINAÇÃO",' Base Geral '!J830="V - LEFT ON NOTIFICATION")," DESTINAÇÃO/SOLICITAÇÃO DE COLETA",0)))</f>
        <v xml:space="preserve"> DESTINAÇÃO/SOLICITAÇÃO DE COLETA</v>
      </c>
      <c r="I830" s="49"/>
      <c r="J830" s="2" t="s">
        <v>56</v>
      </c>
      <c r="K830" s="2" t="s">
        <v>50</v>
      </c>
      <c r="L830" s="2" t="s">
        <v>6</v>
      </c>
      <c r="M830" s="2"/>
      <c r="N830" s="2" t="s">
        <v>4</v>
      </c>
      <c r="O830" s="2" t="s">
        <v>678</v>
      </c>
      <c r="P830" s="2" t="s">
        <v>339</v>
      </c>
      <c r="Q830" s="2">
        <v>10139942</v>
      </c>
      <c r="R830" s="15">
        <f>VLOOKUP(Tabela1[[#This Row],[Material]],'R$_ Ferramentas'!A:B,2,0)</f>
        <v>390.54</v>
      </c>
      <c r="S830" s="50" t="s">
        <v>50</v>
      </c>
      <c r="T830" s="50" t="s">
        <v>50</v>
      </c>
      <c r="U830" s="2" t="s">
        <v>922</v>
      </c>
      <c r="V830" s="2">
        <v>200878</v>
      </c>
      <c r="W830" s="49">
        <v>44074</v>
      </c>
      <c r="X830" s="40">
        <f>Tabela1[[#Headers],[01/09/2020]]-Tabela1[[#This Row],[Data NF Cliente]]</f>
        <v>1</v>
      </c>
      <c r="Y830" s="12" t="str">
        <f>_xlfn.IFS(X830&lt;=10,"1. 1 a 10 dias",X830&lt;=20,"2. 11 a 20 dias",X830&lt;=30,"3. 21 a 30 dias",X830&lt;=60,"4. 31 a 60 dias",X830&gt;60,"5.&gt; 60 dias")</f>
        <v>1. 1 a 10 dias</v>
      </c>
      <c r="Z830" s="2" t="s">
        <v>53</v>
      </c>
      <c r="AA830" s="2">
        <v>0</v>
      </c>
      <c r="AB830" s="49"/>
    </row>
    <row r="831" spans="1:28" x14ac:dyDescent="0.2">
      <c r="A831" s="42" t="s">
        <v>17</v>
      </c>
      <c r="B831" s="57" t="s">
        <v>82</v>
      </c>
      <c r="C831" s="42" t="s">
        <v>17</v>
      </c>
      <c r="D831" s="34">
        <v>467326</v>
      </c>
      <c r="E831" s="48">
        <v>508100560610</v>
      </c>
      <c r="F831" s="42" t="s">
        <v>1</v>
      </c>
      <c r="G831" s="42" t="s">
        <v>2</v>
      </c>
      <c r="H831" s="40" t="str">
        <f>IF(OR(' Base Geral '!J831="D - RETURN WITHOUT CONSUMPTION",' Base Geral '!J831="CB - CONSUMED BILLABLE")," SOLICITAÇÃO DE COLETA",IF(J831="X - NOT RECEIVED","CONFIRMAR NÃO RECEBIMENTO DO CSE",IF(OR(' Base Geral '!J831="SEM DESTINAÇÃO",' Base Geral '!J831="V - LEFT ON NOTIFICATION")," DESTINAÇÃO/SOLICITAÇÃO DE COLETA",0)))</f>
        <v xml:space="preserve"> DESTINAÇÃO/SOLICITAÇÃO DE COLETA</v>
      </c>
      <c r="I831" s="49"/>
      <c r="J831" s="2" t="s">
        <v>56</v>
      </c>
      <c r="K831" s="2" t="s">
        <v>10</v>
      </c>
      <c r="L831" s="2" t="s">
        <v>3</v>
      </c>
      <c r="M831" s="2"/>
      <c r="N831" s="2" t="s">
        <v>4</v>
      </c>
      <c r="O831" s="2" t="s">
        <v>272</v>
      </c>
      <c r="P831" s="2" t="s">
        <v>145</v>
      </c>
      <c r="Q831" s="2">
        <v>7579555</v>
      </c>
      <c r="R831" s="15">
        <f>VLOOKUP(Tabela1[[#This Row],[Material]],'R$_ Ferramentas'!A:B,2,0)</f>
        <v>21432.84</v>
      </c>
      <c r="S831" s="50" t="s">
        <v>50</v>
      </c>
      <c r="T831" s="50" t="s">
        <v>85</v>
      </c>
      <c r="U831" s="2" t="s">
        <v>792</v>
      </c>
      <c r="V831" s="2">
        <v>200883</v>
      </c>
      <c r="W831" s="49">
        <v>44074</v>
      </c>
      <c r="X831" s="40">
        <f>Tabela1[[#Headers],[01/09/2020]]-Tabela1[[#This Row],[Data NF Cliente]]</f>
        <v>1</v>
      </c>
      <c r="Y831" s="12" t="str">
        <f>_xlfn.IFS(X831&lt;=10,"1. 1 a 10 dias",X831&lt;=20,"2. 11 a 20 dias",X831&lt;=30,"3. 21 a 30 dias",X831&lt;=60,"4. 31 a 60 dias",X831&gt;60,"5.&gt; 60 dias")</f>
        <v>1. 1 a 10 dias</v>
      </c>
      <c r="Z831" s="2" t="s">
        <v>1083</v>
      </c>
      <c r="AA831" s="2">
        <v>0</v>
      </c>
      <c r="AB831" s="49"/>
    </row>
    <row r="832" spans="1:28" x14ac:dyDescent="0.2">
      <c r="A832" s="42" t="s">
        <v>17</v>
      </c>
      <c r="B832" s="57" t="s">
        <v>82</v>
      </c>
      <c r="C832" s="42" t="s">
        <v>17</v>
      </c>
      <c r="D832" s="34">
        <v>467327</v>
      </c>
      <c r="E832" s="48">
        <v>508100560610</v>
      </c>
      <c r="F832" s="42" t="s">
        <v>1</v>
      </c>
      <c r="G832" s="42" t="s">
        <v>2</v>
      </c>
      <c r="H832" s="40" t="str">
        <f>IF(OR(' Base Geral '!J832="D - RETURN WITHOUT CONSUMPTION",' Base Geral '!J832="CB - CONSUMED BILLABLE")," SOLICITAÇÃO DE COLETA",IF(J832="X - NOT RECEIVED","CONFIRMAR NÃO RECEBIMENTO DO CSE",IF(OR(' Base Geral '!J832="SEM DESTINAÇÃO",' Base Geral '!J832="V - LEFT ON NOTIFICATION")," DESTINAÇÃO/SOLICITAÇÃO DE COLETA",0)))</f>
        <v xml:space="preserve"> DESTINAÇÃO/SOLICITAÇÃO DE COLETA</v>
      </c>
      <c r="I832" s="49"/>
      <c r="J832" s="2" t="s">
        <v>56</v>
      </c>
      <c r="K832" s="2"/>
      <c r="L832" s="2" t="s">
        <v>3</v>
      </c>
      <c r="M832" s="2"/>
      <c r="N832" s="2" t="s">
        <v>4</v>
      </c>
      <c r="O832" s="2" t="s">
        <v>272</v>
      </c>
      <c r="P832" s="2" t="s">
        <v>145</v>
      </c>
      <c r="Q832" s="2">
        <v>7579555</v>
      </c>
      <c r="R832" s="15">
        <f>VLOOKUP(Tabela1[[#This Row],[Material]],'R$_ Ferramentas'!A:B,2,0)</f>
        <v>21432.84</v>
      </c>
      <c r="S832" s="50" t="s">
        <v>50</v>
      </c>
      <c r="T832" s="50" t="s">
        <v>85</v>
      </c>
      <c r="U832" s="2" t="s">
        <v>792</v>
      </c>
      <c r="V832" s="2">
        <v>200883</v>
      </c>
      <c r="W832" s="49">
        <v>44074</v>
      </c>
      <c r="X832" s="40">
        <f>Tabela1[[#Headers],[01/09/2020]]-Tabela1[[#This Row],[Data NF Cliente]]</f>
        <v>1</v>
      </c>
      <c r="Y832" s="12" t="str">
        <f>_xlfn.IFS(X832&lt;=10,"1. 1 a 10 dias",X832&lt;=20,"2. 11 a 20 dias",X832&lt;=30,"3. 21 a 30 dias",X832&lt;=60,"4. 31 a 60 dias",X832&gt;60,"5.&gt; 60 dias")</f>
        <v>1. 1 a 10 dias</v>
      </c>
      <c r="Z832" s="2" t="s">
        <v>1084</v>
      </c>
      <c r="AA832" s="2">
        <v>0</v>
      </c>
      <c r="AB832" s="49"/>
    </row>
    <row r="833" spans="1:28" x14ac:dyDescent="0.2">
      <c r="A833" s="42" t="s">
        <v>17</v>
      </c>
      <c r="B833" s="57" t="s">
        <v>82</v>
      </c>
      <c r="C833" s="42" t="s">
        <v>17</v>
      </c>
      <c r="D833" s="34">
        <v>467538</v>
      </c>
      <c r="E833" s="48">
        <v>508100573222</v>
      </c>
      <c r="F833" s="42" t="s">
        <v>1</v>
      </c>
      <c r="G833" s="42" t="s">
        <v>2</v>
      </c>
      <c r="H833" s="40" t="str">
        <f>IF(OR(' Base Geral '!J833="D - RETURN WITHOUT CONSUMPTION",' Base Geral '!J833="CB - CONSUMED BILLABLE")," SOLICITAÇÃO DE COLETA",IF(J833="X - NOT RECEIVED","CONFIRMAR NÃO RECEBIMENTO DO CSE",IF(OR(' Base Geral '!J833="SEM DESTINAÇÃO",' Base Geral '!J833="V - LEFT ON NOTIFICATION")," DESTINAÇÃO/SOLICITAÇÃO DE COLETA",0)))</f>
        <v xml:space="preserve"> DESTINAÇÃO/SOLICITAÇÃO DE COLETA</v>
      </c>
      <c r="I833" s="49"/>
      <c r="J833" s="2" t="s">
        <v>56</v>
      </c>
      <c r="K833" s="2" t="s">
        <v>50</v>
      </c>
      <c r="L833" s="2" t="s">
        <v>6</v>
      </c>
      <c r="M833" s="2"/>
      <c r="N833" s="2" t="s">
        <v>4</v>
      </c>
      <c r="O833" s="2" t="s">
        <v>692</v>
      </c>
      <c r="P833" s="2" t="s">
        <v>218</v>
      </c>
      <c r="Q833" s="2">
        <v>10500087</v>
      </c>
      <c r="R833" s="15">
        <f>VLOOKUP(Tabela1[[#This Row],[Material]],'R$_ Ferramentas'!A:B,2,0)</f>
        <v>6845.91</v>
      </c>
      <c r="S833" s="50" t="s">
        <v>50</v>
      </c>
      <c r="T833" s="50" t="s">
        <v>50</v>
      </c>
      <c r="U833" s="2" t="s">
        <v>940</v>
      </c>
      <c r="V833" s="2">
        <v>200874</v>
      </c>
      <c r="W833" s="49">
        <v>44074</v>
      </c>
      <c r="X833" s="40">
        <f>Tabela1[[#Headers],[01/09/2020]]-Tabela1[[#This Row],[Data NF Cliente]]</f>
        <v>1</v>
      </c>
      <c r="Y833" s="12" t="str">
        <f>_xlfn.IFS(X833&lt;=10,"1. 1 a 10 dias",X833&lt;=20,"2. 11 a 20 dias",X833&lt;=30,"3. 21 a 30 dias",X833&lt;=60,"4. 31 a 60 dias",X833&gt;60,"5.&gt; 60 dias")</f>
        <v>1. 1 a 10 dias</v>
      </c>
      <c r="Z833" s="2">
        <v>3016</v>
      </c>
      <c r="AA833" s="2">
        <v>0</v>
      </c>
      <c r="AB833" s="49"/>
    </row>
    <row r="834" spans="1:28" x14ac:dyDescent="0.2">
      <c r="A834" s="42" t="s">
        <v>17</v>
      </c>
      <c r="B834" s="57" t="s">
        <v>82</v>
      </c>
      <c r="C834" s="42" t="s">
        <v>17</v>
      </c>
      <c r="D834" s="34">
        <v>467688</v>
      </c>
      <c r="E834" s="48">
        <v>508100568556</v>
      </c>
      <c r="F834" s="42" t="s">
        <v>8</v>
      </c>
      <c r="G834" s="42" t="s">
        <v>9</v>
      </c>
      <c r="H834" s="40" t="str">
        <f>IF(OR(' Base Geral '!J834="D - RETURN WITHOUT CONSUMPTION",' Base Geral '!J834="CB - CONSUMED BILLABLE")," SOLICITAÇÃO DE COLETA",IF(J834="X - NOT RECEIVED","CONFIRMAR NÃO RECEBIMENTO DO CSE",IF(OR(' Base Geral '!J834="SEM DESTINAÇÃO",' Base Geral '!J834="V - LEFT ON NOTIFICATION")," DESTINAÇÃO/SOLICITAÇÃO DE COLETA",0)))</f>
        <v xml:space="preserve"> DESTINAÇÃO/SOLICITAÇÃO DE COLETA</v>
      </c>
      <c r="I834" s="49"/>
      <c r="J834" s="2" t="s">
        <v>56</v>
      </c>
      <c r="K834" s="2" t="s">
        <v>50</v>
      </c>
      <c r="L834" s="2" t="s">
        <v>6</v>
      </c>
      <c r="M834" s="2"/>
      <c r="N834" s="2"/>
      <c r="O834" s="2" t="s">
        <v>15</v>
      </c>
      <c r="P834" s="2" t="s">
        <v>700</v>
      </c>
      <c r="Q834" s="2">
        <v>8870417</v>
      </c>
      <c r="R834" s="15">
        <f>VLOOKUP(Tabela1[[#This Row],[Material]],'R$_ Ferramentas'!A:B,2,0)</f>
        <v>5913.65</v>
      </c>
      <c r="S834" s="50" t="s">
        <v>50</v>
      </c>
      <c r="T834" s="50" t="s">
        <v>50</v>
      </c>
      <c r="U834" s="2" t="s">
        <v>959</v>
      </c>
      <c r="V834" s="2">
        <v>94856</v>
      </c>
      <c r="W834" s="49">
        <v>44074</v>
      </c>
      <c r="X834" s="40">
        <f>Tabela1[[#Headers],[01/09/2020]]-Tabela1[[#This Row],[Data NF Cliente]]</f>
        <v>1</v>
      </c>
      <c r="Y834" s="12" t="str">
        <f>_xlfn.IFS(X834&lt;=10,"1. 1 a 10 dias",X834&lt;=20,"2. 11 a 20 dias",X834&lt;=30,"3. 21 a 30 dias",X834&lt;=60,"4. 31 a 60 dias",X834&gt;60,"5.&gt; 60 dias")</f>
        <v>1. 1 a 10 dias</v>
      </c>
      <c r="Z834" s="2" t="s">
        <v>5</v>
      </c>
      <c r="AA834" s="2">
        <v>0</v>
      </c>
      <c r="AB834" s="49"/>
    </row>
    <row r="835" spans="1:28" x14ac:dyDescent="0.2">
      <c r="A835" s="42" t="s">
        <v>16</v>
      </c>
      <c r="B835" s="57" t="s">
        <v>82</v>
      </c>
      <c r="C835" s="42" t="s">
        <v>16</v>
      </c>
      <c r="D835" s="34">
        <v>467859</v>
      </c>
      <c r="E835" s="48">
        <v>508100573473</v>
      </c>
      <c r="F835" s="42" t="s">
        <v>8</v>
      </c>
      <c r="G835" s="42" t="s">
        <v>9</v>
      </c>
      <c r="H835" s="40" t="str">
        <f>IF(OR(' Base Geral '!J835="D - RETURN WITHOUT CONSUMPTION",' Base Geral '!J835="CB - CONSUMED BILLABLE")," SOLICITAÇÃO DE COLETA",IF(J835="X - NOT RECEIVED","CONFIRMAR NÃO RECEBIMENTO DO CSE",IF(OR(' Base Geral '!J835="SEM DESTINAÇÃO",' Base Geral '!J835="V - LEFT ON NOTIFICATION")," DESTINAÇÃO/SOLICITAÇÃO DE COLETA",0)))</f>
        <v xml:space="preserve"> DESTINAÇÃO/SOLICITAÇÃO DE COLETA</v>
      </c>
      <c r="I835" s="49"/>
      <c r="J835" s="2" t="s">
        <v>56</v>
      </c>
      <c r="K835" s="2"/>
      <c r="L835" s="2" t="s">
        <v>6</v>
      </c>
      <c r="M835" s="2"/>
      <c r="N835" s="2"/>
      <c r="O835" s="2" t="s">
        <v>21</v>
      </c>
      <c r="P835" s="2" t="s">
        <v>699</v>
      </c>
      <c r="Q835" s="2">
        <v>11061881</v>
      </c>
      <c r="R835" s="15">
        <f>VLOOKUP(Tabela1[[#This Row],[Material]],'R$_ Ferramentas'!A:B,2,0)</f>
        <v>722.99</v>
      </c>
      <c r="S835" s="50" t="s">
        <v>50</v>
      </c>
      <c r="T835" s="50" t="s">
        <v>50</v>
      </c>
      <c r="U835" s="2" t="s">
        <v>765</v>
      </c>
      <c r="V835" s="2">
        <v>94839</v>
      </c>
      <c r="W835" s="49">
        <v>44074</v>
      </c>
      <c r="X835" s="40">
        <f>Tabela1[[#Headers],[01/09/2020]]-Tabela1[[#This Row],[Data NF Cliente]]</f>
        <v>1</v>
      </c>
      <c r="Y835" s="12" t="str">
        <f>_xlfn.IFS(X835&lt;=10,"1. 1 a 10 dias",X835&lt;=20,"2. 11 a 20 dias",X835&lt;=30,"3. 21 a 30 dias",X835&lt;=60,"4. 31 a 60 dias",X835&gt;60,"5.&gt; 60 dias")</f>
        <v>1. 1 a 10 dias</v>
      </c>
      <c r="Z835" s="2" t="s">
        <v>5</v>
      </c>
      <c r="AA835" s="2">
        <v>0</v>
      </c>
      <c r="AB835" s="49"/>
    </row>
    <row r="836" spans="1:28" x14ac:dyDescent="0.2">
      <c r="A836" s="42" t="s">
        <v>17</v>
      </c>
      <c r="B836" s="57" t="s">
        <v>82</v>
      </c>
      <c r="C836" s="42" t="s">
        <v>17</v>
      </c>
      <c r="D836" s="34">
        <v>467891</v>
      </c>
      <c r="E836" s="48">
        <v>508100572724</v>
      </c>
      <c r="F836" s="42" t="s">
        <v>8</v>
      </c>
      <c r="G836" s="42" t="s">
        <v>9</v>
      </c>
      <c r="H836" s="40" t="str">
        <f>IF(OR(' Base Geral '!J836="D - RETURN WITHOUT CONSUMPTION",' Base Geral '!J836="CB - CONSUMED BILLABLE")," SOLICITAÇÃO DE COLETA",IF(J836="X - NOT RECEIVED","CONFIRMAR NÃO RECEBIMENTO DO CSE",IF(OR(' Base Geral '!J836="SEM DESTINAÇÃO",' Base Geral '!J836="V - LEFT ON NOTIFICATION")," DESTINAÇÃO/SOLICITAÇÃO DE COLETA",0)))</f>
        <v xml:space="preserve"> DESTINAÇÃO/SOLICITAÇÃO DE COLETA</v>
      </c>
      <c r="I836" s="49"/>
      <c r="J836" s="2" t="s">
        <v>56</v>
      </c>
      <c r="K836" s="2" t="s">
        <v>10</v>
      </c>
      <c r="L836" s="2" t="s">
        <v>3</v>
      </c>
      <c r="M836" s="2"/>
      <c r="N836" s="2"/>
      <c r="O836" s="2" t="s">
        <v>266</v>
      </c>
      <c r="P836" s="2" t="s">
        <v>705</v>
      </c>
      <c r="Q836" s="2" t="s">
        <v>706</v>
      </c>
      <c r="R836" s="15">
        <f>VLOOKUP(Tabela1[[#This Row],[Material]],'R$_ Ferramentas'!A:B,2,0)</f>
        <v>1977.69</v>
      </c>
      <c r="S836" s="50" t="s">
        <v>50</v>
      </c>
      <c r="T836" s="50" t="s">
        <v>85</v>
      </c>
      <c r="U836" s="2" t="s">
        <v>967</v>
      </c>
      <c r="V836" s="2">
        <v>94860</v>
      </c>
      <c r="W836" s="49">
        <v>44074</v>
      </c>
      <c r="X836" s="40">
        <f>Tabela1[[#Headers],[01/09/2020]]-Tabela1[[#This Row],[Data NF Cliente]]</f>
        <v>1</v>
      </c>
      <c r="Y836" s="12" t="str">
        <f>_xlfn.IFS(X836&lt;=10,"1. 1 a 10 dias",X836&lt;=20,"2. 11 a 20 dias",X836&lt;=30,"3. 21 a 30 dias",X836&lt;=60,"4. 31 a 60 dias",X836&gt;60,"5.&gt; 60 dias")</f>
        <v>1. 1 a 10 dias</v>
      </c>
      <c r="Z836" s="2">
        <v>11684</v>
      </c>
      <c r="AA836" s="2">
        <v>0</v>
      </c>
      <c r="AB836" s="49"/>
    </row>
    <row r="837" spans="1:28" x14ac:dyDescent="0.2">
      <c r="A837" s="42" t="s">
        <v>17</v>
      </c>
      <c r="B837" s="57" t="s">
        <v>82</v>
      </c>
      <c r="C837" s="42" t="s">
        <v>17</v>
      </c>
      <c r="D837" s="34">
        <v>467892</v>
      </c>
      <c r="E837" s="48">
        <v>508100572724</v>
      </c>
      <c r="F837" s="42" t="s">
        <v>8</v>
      </c>
      <c r="G837" s="42" t="s">
        <v>9</v>
      </c>
      <c r="H837" s="40" t="str">
        <f>IF(OR(' Base Geral '!J837="D - RETURN WITHOUT CONSUMPTION",' Base Geral '!J837="CB - CONSUMED BILLABLE")," SOLICITAÇÃO DE COLETA",IF(J837="X - NOT RECEIVED","CONFIRMAR NÃO RECEBIMENTO DO CSE",IF(OR(' Base Geral '!J837="SEM DESTINAÇÃO",' Base Geral '!J837="V - LEFT ON NOTIFICATION")," DESTINAÇÃO/SOLICITAÇÃO DE COLETA",0)))</f>
        <v xml:space="preserve"> DESTINAÇÃO/SOLICITAÇÃO DE COLETA</v>
      </c>
      <c r="I837" s="49"/>
      <c r="J837" s="2" t="s">
        <v>56</v>
      </c>
      <c r="K837" s="2"/>
      <c r="L837" s="2" t="s">
        <v>6</v>
      </c>
      <c r="M837" s="2"/>
      <c r="N837" s="2"/>
      <c r="O837" s="2" t="s">
        <v>266</v>
      </c>
      <c r="P837" s="2" t="s">
        <v>705</v>
      </c>
      <c r="Q837" s="2" t="s">
        <v>707</v>
      </c>
      <c r="R837" s="15">
        <f>VLOOKUP(Tabela1[[#This Row],[Material]],'R$_ Ferramentas'!A:B,2,0)</f>
        <v>143.99</v>
      </c>
      <c r="S837" s="50" t="s">
        <v>50</v>
      </c>
      <c r="T837" s="50" t="s">
        <v>50</v>
      </c>
      <c r="U837" s="2" t="s">
        <v>968</v>
      </c>
      <c r="V837" s="2">
        <v>94860</v>
      </c>
      <c r="W837" s="49">
        <v>44074</v>
      </c>
      <c r="X837" s="40">
        <f>Tabela1[[#Headers],[01/09/2020]]-Tabela1[[#This Row],[Data NF Cliente]]</f>
        <v>1</v>
      </c>
      <c r="Y837" s="12" t="str">
        <f>_xlfn.IFS(X837&lt;=10,"1. 1 a 10 dias",X837&lt;=20,"2. 11 a 20 dias",X837&lt;=30,"3. 21 a 30 dias",X837&lt;=60,"4. 31 a 60 dias",X837&gt;60,"5.&gt; 60 dias")</f>
        <v>1. 1 a 10 dias</v>
      </c>
      <c r="Z837" s="2" t="s">
        <v>5</v>
      </c>
      <c r="AA837" s="2">
        <v>0</v>
      </c>
      <c r="AB837" s="49"/>
    </row>
    <row r="838" spans="1:28" x14ac:dyDescent="0.2">
      <c r="A838" s="42" t="s">
        <v>17</v>
      </c>
      <c r="B838" s="57" t="s">
        <v>82</v>
      </c>
      <c r="C838" s="42" t="s">
        <v>17</v>
      </c>
      <c r="D838" s="34">
        <v>467893</v>
      </c>
      <c r="E838" s="48">
        <v>508100572724</v>
      </c>
      <c r="F838" s="42" t="s">
        <v>8</v>
      </c>
      <c r="G838" s="42" t="s">
        <v>9</v>
      </c>
      <c r="H838" s="40" t="str">
        <f>IF(OR(' Base Geral '!J838="D - RETURN WITHOUT CONSUMPTION",' Base Geral '!J838="CB - CONSUMED BILLABLE")," SOLICITAÇÃO DE COLETA",IF(J838="X - NOT RECEIVED","CONFIRMAR NÃO RECEBIMENTO DO CSE",IF(OR(' Base Geral '!J838="SEM DESTINAÇÃO",' Base Geral '!J838="V - LEFT ON NOTIFICATION")," DESTINAÇÃO/SOLICITAÇÃO DE COLETA",0)))</f>
        <v xml:space="preserve"> DESTINAÇÃO/SOLICITAÇÃO DE COLETA</v>
      </c>
      <c r="I838" s="49"/>
      <c r="J838" s="2" t="s">
        <v>56</v>
      </c>
      <c r="K838" s="2"/>
      <c r="L838" s="2" t="s">
        <v>6</v>
      </c>
      <c r="M838" s="2"/>
      <c r="N838" s="2"/>
      <c r="O838" s="2" t="s">
        <v>266</v>
      </c>
      <c r="P838" s="2" t="s">
        <v>705</v>
      </c>
      <c r="Q838" s="2" t="s">
        <v>708</v>
      </c>
      <c r="R838" s="15">
        <f>VLOOKUP(Tabela1[[#This Row],[Material]],'R$_ Ferramentas'!A:B,2,0)</f>
        <v>150.94</v>
      </c>
      <c r="S838" s="50" t="s">
        <v>50</v>
      </c>
      <c r="T838" s="50" t="s">
        <v>50</v>
      </c>
      <c r="U838" s="2" t="s">
        <v>969</v>
      </c>
      <c r="V838" s="2">
        <v>94860</v>
      </c>
      <c r="W838" s="49">
        <v>44074</v>
      </c>
      <c r="X838" s="40">
        <f>Tabela1[[#Headers],[01/09/2020]]-Tabela1[[#This Row],[Data NF Cliente]]</f>
        <v>1</v>
      </c>
      <c r="Y838" s="12" t="str">
        <f>_xlfn.IFS(X838&lt;=10,"1. 1 a 10 dias",X838&lt;=20,"2. 11 a 20 dias",X838&lt;=30,"3. 21 a 30 dias",X838&lt;=60,"4. 31 a 60 dias",X838&gt;60,"5.&gt; 60 dias")</f>
        <v>1. 1 a 10 dias</v>
      </c>
      <c r="Z838" s="2" t="s">
        <v>5</v>
      </c>
      <c r="AA838" s="2">
        <v>0</v>
      </c>
      <c r="AB838" s="49"/>
    </row>
    <row r="839" spans="1:28" x14ac:dyDescent="0.2">
      <c r="A839" s="42" t="s">
        <v>17</v>
      </c>
      <c r="B839" s="57" t="s">
        <v>82</v>
      </c>
      <c r="C839" s="42" t="s">
        <v>17</v>
      </c>
      <c r="D839" s="34">
        <v>467894</v>
      </c>
      <c r="E839" s="48">
        <v>508100572724</v>
      </c>
      <c r="F839" s="42" t="s">
        <v>8</v>
      </c>
      <c r="G839" s="42" t="s">
        <v>9</v>
      </c>
      <c r="H839" s="40" t="str">
        <f>IF(OR(' Base Geral '!J839="D - RETURN WITHOUT CONSUMPTION",' Base Geral '!J839="CB - CONSUMED BILLABLE")," SOLICITAÇÃO DE COLETA",IF(J839="X - NOT RECEIVED","CONFIRMAR NÃO RECEBIMENTO DO CSE",IF(OR(' Base Geral '!J839="SEM DESTINAÇÃO",' Base Geral '!J839="V - LEFT ON NOTIFICATION")," DESTINAÇÃO/SOLICITAÇÃO DE COLETA",0)))</f>
        <v xml:space="preserve"> DESTINAÇÃO/SOLICITAÇÃO DE COLETA</v>
      </c>
      <c r="I839" s="49"/>
      <c r="J839" s="2" t="s">
        <v>56</v>
      </c>
      <c r="K839" s="2"/>
      <c r="L839" s="2" t="s">
        <v>6</v>
      </c>
      <c r="M839" s="2"/>
      <c r="N839" s="2"/>
      <c r="O839" s="2" t="s">
        <v>266</v>
      </c>
      <c r="P839" s="2" t="s">
        <v>705</v>
      </c>
      <c r="Q839" s="2" t="s">
        <v>709</v>
      </c>
      <c r="R839" s="15">
        <f>VLOOKUP(Tabela1[[#This Row],[Material]],'R$_ Ferramentas'!A:B,2,0)</f>
        <v>1030.78</v>
      </c>
      <c r="S839" s="50" t="s">
        <v>50</v>
      </c>
      <c r="T839" s="50" t="s">
        <v>50</v>
      </c>
      <c r="U839" s="2" t="s">
        <v>970</v>
      </c>
      <c r="V839" s="2">
        <v>94860</v>
      </c>
      <c r="W839" s="49">
        <v>44074</v>
      </c>
      <c r="X839" s="40">
        <f>Tabela1[[#Headers],[01/09/2020]]-Tabela1[[#This Row],[Data NF Cliente]]</f>
        <v>1</v>
      </c>
      <c r="Y839" s="12" t="str">
        <f>_xlfn.IFS(X839&lt;=10,"1. 1 a 10 dias",X839&lt;=20,"2. 11 a 20 dias",X839&lt;=30,"3. 21 a 30 dias",X839&lt;=60,"4. 31 a 60 dias",X839&gt;60,"5.&gt; 60 dias")</f>
        <v>1. 1 a 10 dias</v>
      </c>
      <c r="Z839" s="2" t="s">
        <v>5</v>
      </c>
      <c r="AA839" s="2">
        <v>0</v>
      </c>
      <c r="AB839" s="49"/>
    </row>
    <row r="840" spans="1:28" x14ac:dyDescent="0.2">
      <c r="A840" s="42" t="s">
        <v>17</v>
      </c>
      <c r="B840" s="57" t="s">
        <v>82</v>
      </c>
      <c r="C840" s="42" t="s">
        <v>17</v>
      </c>
      <c r="D840" s="34">
        <v>467895</v>
      </c>
      <c r="E840" s="48">
        <v>508100572724</v>
      </c>
      <c r="F840" s="42" t="s">
        <v>8</v>
      </c>
      <c r="G840" s="42" t="s">
        <v>9</v>
      </c>
      <c r="H840" s="40" t="str">
        <f>IF(OR(' Base Geral '!J840="D - RETURN WITHOUT CONSUMPTION",' Base Geral '!J840="CB - CONSUMED BILLABLE")," SOLICITAÇÃO DE COLETA",IF(J840="X - NOT RECEIVED","CONFIRMAR NÃO RECEBIMENTO DO CSE",IF(OR(' Base Geral '!J840="SEM DESTINAÇÃO",' Base Geral '!J840="V - LEFT ON NOTIFICATION")," DESTINAÇÃO/SOLICITAÇÃO DE COLETA",0)))</f>
        <v xml:space="preserve"> DESTINAÇÃO/SOLICITAÇÃO DE COLETA</v>
      </c>
      <c r="I840" s="49"/>
      <c r="J840" s="2" t="s">
        <v>56</v>
      </c>
      <c r="K840" s="2"/>
      <c r="L840" s="2" t="s">
        <v>6</v>
      </c>
      <c r="M840" s="2"/>
      <c r="N840" s="2"/>
      <c r="O840" s="2" t="s">
        <v>266</v>
      </c>
      <c r="P840" s="2" t="s">
        <v>705</v>
      </c>
      <c r="Q840" s="2" t="s">
        <v>709</v>
      </c>
      <c r="R840" s="15">
        <f>VLOOKUP(Tabela1[[#This Row],[Material]],'R$_ Ferramentas'!A:B,2,0)</f>
        <v>1030.78</v>
      </c>
      <c r="S840" s="50" t="s">
        <v>50</v>
      </c>
      <c r="T840" s="50" t="s">
        <v>50</v>
      </c>
      <c r="U840" s="2" t="s">
        <v>970</v>
      </c>
      <c r="V840" s="2">
        <v>94860</v>
      </c>
      <c r="W840" s="49">
        <v>44074</v>
      </c>
      <c r="X840" s="40">
        <f>Tabela1[[#Headers],[01/09/2020]]-Tabela1[[#This Row],[Data NF Cliente]]</f>
        <v>1</v>
      </c>
      <c r="Y840" s="12" t="str">
        <f>_xlfn.IFS(X840&lt;=10,"1. 1 a 10 dias",X840&lt;=20,"2. 11 a 20 dias",X840&lt;=30,"3. 21 a 30 dias",X840&lt;=60,"4. 31 a 60 dias",X840&gt;60,"5.&gt; 60 dias")</f>
        <v>1. 1 a 10 dias</v>
      </c>
      <c r="Z840" s="2" t="s">
        <v>5</v>
      </c>
      <c r="AA840" s="2">
        <v>0</v>
      </c>
      <c r="AB840" s="49"/>
    </row>
    <row r="841" spans="1:28" x14ac:dyDescent="0.2">
      <c r="A841" s="58" t="s">
        <v>159</v>
      </c>
      <c r="B841" s="57" t="s">
        <v>81</v>
      </c>
      <c r="C841" s="42" t="s">
        <v>11</v>
      </c>
      <c r="D841" s="34">
        <v>467976</v>
      </c>
      <c r="E841" s="48">
        <v>508100573784</v>
      </c>
      <c r="F841" s="42" t="s">
        <v>1</v>
      </c>
      <c r="G841" s="42" t="s">
        <v>2</v>
      </c>
      <c r="H841" s="40" t="str">
        <f>IF(OR(' Base Geral '!J841="D - RETURN WITHOUT CONSUMPTION",' Base Geral '!J841="CB - CONSUMED BILLABLE")," SOLICITAÇÃO DE COLETA",IF(J841="X - NOT RECEIVED","CONFIRMAR NÃO RECEBIMENTO DO CSE",IF(OR(' Base Geral '!J841="SEM DESTINAÇÃO",' Base Geral '!J841="V - LEFT ON NOTIFICATION")," DESTINAÇÃO/SOLICITAÇÃO DE COLETA",0)))</f>
        <v xml:space="preserve"> DESTINAÇÃO/SOLICITAÇÃO DE COLETA</v>
      </c>
      <c r="I841" s="49"/>
      <c r="J841" s="2" t="s">
        <v>56</v>
      </c>
      <c r="K841" s="2" t="s">
        <v>50</v>
      </c>
      <c r="L841" s="2" t="s">
        <v>6</v>
      </c>
      <c r="M841" s="2"/>
      <c r="N841" s="2" t="s">
        <v>4</v>
      </c>
      <c r="O841" s="2" t="s">
        <v>173</v>
      </c>
      <c r="P841" s="2" t="s">
        <v>438</v>
      </c>
      <c r="Q841" s="2">
        <v>10455793</v>
      </c>
      <c r="R841" s="15">
        <f>VLOOKUP(Tabela1[[#This Row],[Material]],'R$_ Ferramentas'!A:B,2,0)</f>
        <v>188.49</v>
      </c>
      <c r="S841" s="50" t="s">
        <v>50</v>
      </c>
      <c r="T841" s="50" t="s">
        <v>50</v>
      </c>
      <c r="U841" s="2" t="s">
        <v>206</v>
      </c>
      <c r="V841" s="2">
        <v>200930</v>
      </c>
      <c r="W841" s="49">
        <v>44074</v>
      </c>
      <c r="X841" s="40">
        <f>Tabela1[[#Headers],[01/09/2020]]-Tabela1[[#This Row],[Data NF Cliente]]</f>
        <v>1</v>
      </c>
      <c r="Y841" s="12" t="str">
        <f>_xlfn.IFS(X841&lt;=10,"1. 1 a 10 dias",X841&lt;=20,"2. 11 a 20 dias",X841&lt;=30,"3. 21 a 30 dias",X841&lt;=60,"4. 31 a 60 dias",X841&gt;60,"5.&gt; 60 dias")</f>
        <v>1. 1 a 10 dias</v>
      </c>
      <c r="Z841" s="2" t="s">
        <v>53</v>
      </c>
      <c r="AA841" s="2">
        <v>0</v>
      </c>
      <c r="AB841" s="49"/>
    </row>
    <row r="842" spans="1:28" x14ac:dyDescent="0.2">
      <c r="A842" s="58" t="s">
        <v>159</v>
      </c>
      <c r="B842" s="57" t="s">
        <v>81</v>
      </c>
      <c r="C842" s="42" t="s">
        <v>11</v>
      </c>
      <c r="D842" s="34">
        <v>467977</v>
      </c>
      <c r="E842" s="48">
        <v>508100573784</v>
      </c>
      <c r="F842" s="42" t="s">
        <v>1</v>
      </c>
      <c r="G842" s="42" t="s">
        <v>2</v>
      </c>
      <c r="H842" s="40" t="str">
        <f>IF(OR(' Base Geral '!J842="D - RETURN WITHOUT CONSUMPTION",' Base Geral '!J842="CB - CONSUMED BILLABLE")," SOLICITAÇÃO DE COLETA",IF(J842="X - NOT RECEIVED","CONFIRMAR NÃO RECEBIMENTO DO CSE",IF(OR(' Base Geral '!J842="SEM DESTINAÇÃO",' Base Geral '!J842="V - LEFT ON NOTIFICATION")," DESTINAÇÃO/SOLICITAÇÃO DE COLETA",0)))</f>
        <v xml:space="preserve"> DESTINAÇÃO/SOLICITAÇÃO DE COLETA</v>
      </c>
      <c r="I842" s="49"/>
      <c r="J842" s="2" t="s">
        <v>56</v>
      </c>
      <c r="K842" s="2"/>
      <c r="L842" s="2" t="s">
        <v>6</v>
      </c>
      <c r="M842" s="2"/>
      <c r="N842" s="2" t="s">
        <v>4</v>
      </c>
      <c r="O842" s="2" t="s">
        <v>173</v>
      </c>
      <c r="P842" s="2" t="s">
        <v>438</v>
      </c>
      <c r="Q842" s="2">
        <v>10455793</v>
      </c>
      <c r="R842" s="15">
        <f>VLOOKUP(Tabela1[[#This Row],[Material]],'R$_ Ferramentas'!A:B,2,0)</f>
        <v>188.49</v>
      </c>
      <c r="S842" s="50" t="s">
        <v>50</v>
      </c>
      <c r="T842" s="50" t="s">
        <v>50</v>
      </c>
      <c r="U842" s="2" t="s">
        <v>206</v>
      </c>
      <c r="V842" s="2">
        <v>200930</v>
      </c>
      <c r="W842" s="49">
        <v>44074</v>
      </c>
      <c r="X842" s="40">
        <f>Tabela1[[#Headers],[01/09/2020]]-Tabela1[[#This Row],[Data NF Cliente]]</f>
        <v>1</v>
      </c>
      <c r="Y842" s="12" t="str">
        <f>_xlfn.IFS(X842&lt;=10,"1. 1 a 10 dias",X842&lt;=20,"2. 11 a 20 dias",X842&lt;=30,"3. 21 a 30 dias",X842&lt;=60,"4. 31 a 60 dias",X842&gt;60,"5.&gt; 60 dias")</f>
        <v>1. 1 a 10 dias</v>
      </c>
      <c r="Z842" s="2" t="s">
        <v>53</v>
      </c>
      <c r="AA842" s="2">
        <v>0</v>
      </c>
      <c r="AB842" s="49"/>
    </row>
    <row r="843" spans="1:28" x14ac:dyDescent="0.2">
      <c r="A843" s="42" t="s">
        <v>7</v>
      </c>
      <c r="B843" s="57" t="s">
        <v>81</v>
      </c>
      <c r="C843" s="42" t="s">
        <v>7</v>
      </c>
      <c r="D843" s="34">
        <v>468182</v>
      </c>
      <c r="E843" s="48">
        <v>508100573925</v>
      </c>
      <c r="F843" s="42" t="s">
        <v>1</v>
      </c>
      <c r="G843" s="42" t="s">
        <v>2</v>
      </c>
      <c r="H843" s="40" t="str">
        <f>IF(OR(' Base Geral '!J843="D - RETURN WITHOUT CONSUMPTION",' Base Geral '!J843="CB - CONSUMED BILLABLE")," SOLICITAÇÃO DE COLETA",IF(J843="X - NOT RECEIVED","CONFIRMAR NÃO RECEBIMENTO DO CSE",IF(OR(' Base Geral '!J843="SEM DESTINAÇÃO",' Base Geral '!J843="V - LEFT ON NOTIFICATION")," DESTINAÇÃO/SOLICITAÇÃO DE COLETA",0)))</f>
        <v xml:space="preserve"> DESTINAÇÃO/SOLICITAÇÃO DE COLETA</v>
      </c>
      <c r="I843" s="49"/>
      <c r="J843" s="2" t="s">
        <v>56</v>
      </c>
      <c r="K843" s="2" t="s">
        <v>10</v>
      </c>
      <c r="L843" s="2" t="s">
        <v>3</v>
      </c>
      <c r="M843" s="2"/>
      <c r="N843" s="2" t="s">
        <v>4</v>
      </c>
      <c r="O843" s="2" t="s">
        <v>21</v>
      </c>
      <c r="P843" s="2" t="s">
        <v>691</v>
      </c>
      <c r="Q843" s="2">
        <v>10950983</v>
      </c>
      <c r="R843" s="15">
        <f>VLOOKUP(Tabela1[[#This Row],[Material]],'R$_ Ferramentas'!A:B,2,0)</f>
        <v>9064.89</v>
      </c>
      <c r="S843" s="50" t="s">
        <v>50</v>
      </c>
      <c r="T843" s="50" t="s">
        <v>85</v>
      </c>
      <c r="U843" s="2" t="s">
        <v>1004</v>
      </c>
      <c r="V843" s="2">
        <v>200900</v>
      </c>
      <c r="W843" s="49">
        <v>44074</v>
      </c>
      <c r="X843" s="40">
        <f>Tabela1[[#Headers],[01/09/2020]]-Tabela1[[#This Row],[Data NF Cliente]]</f>
        <v>1</v>
      </c>
      <c r="Y843" s="12" t="str">
        <f>_xlfn.IFS(X843&lt;=10,"1. 1 a 10 dias",X843&lt;=20,"2. 11 a 20 dias",X843&lt;=30,"3. 21 a 30 dias",X843&lt;=60,"4. 31 a 60 dias",X843&gt;60,"5.&gt; 60 dias")</f>
        <v>1. 1 a 10 dias</v>
      </c>
      <c r="Z843" s="2" t="s">
        <v>1108</v>
      </c>
      <c r="AA843" s="2">
        <v>0</v>
      </c>
      <c r="AB843" s="49"/>
    </row>
    <row r="844" spans="1:28" x14ac:dyDescent="0.2">
      <c r="A844" s="42" t="s">
        <v>17</v>
      </c>
      <c r="B844" s="57" t="s">
        <v>81</v>
      </c>
      <c r="C844" s="42" t="s">
        <v>17</v>
      </c>
      <c r="D844" s="34">
        <v>468203</v>
      </c>
      <c r="E844" s="48">
        <v>508100573557</v>
      </c>
      <c r="F844" s="42" t="s">
        <v>1</v>
      </c>
      <c r="G844" s="42" t="s">
        <v>2</v>
      </c>
      <c r="H844" s="40" t="str">
        <f>IF(OR(' Base Geral '!J844="D - RETURN WITHOUT CONSUMPTION",' Base Geral '!J844="CB - CONSUMED BILLABLE")," SOLICITAÇÃO DE COLETA",IF(J844="X - NOT RECEIVED","CONFIRMAR NÃO RECEBIMENTO DO CSE",IF(OR(' Base Geral '!J844="SEM DESTINAÇÃO",' Base Geral '!J844="V - LEFT ON NOTIFICATION")," DESTINAÇÃO/SOLICITAÇÃO DE COLETA",0)))</f>
        <v xml:space="preserve"> SOLICITAÇÃO DE COLETA</v>
      </c>
      <c r="I844" s="49">
        <v>44074</v>
      </c>
      <c r="J844" s="2" t="s">
        <v>13</v>
      </c>
      <c r="K844" s="2"/>
      <c r="L844" s="2" t="s">
        <v>6</v>
      </c>
      <c r="M844" s="2"/>
      <c r="N844" s="2" t="s">
        <v>4</v>
      </c>
      <c r="O844" s="2" t="s">
        <v>413</v>
      </c>
      <c r="P844" s="2" t="s">
        <v>722</v>
      </c>
      <c r="Q844" s="2">
        <v>10708460</v>
      </c>
      <c r="R844" s="15">
        <f>VLOOKUP(Tabela1[[#This Row],[Material]],'R$_ Ferramentas'!A:B,2,0)</f>
        <v>247.52</v>
      </c>
      <c r="S844" s="50" t="s">
        <v>50</v>
      </c>
      <c r="T844" s="50" t="s">
        <v>50</v>
      </c>
      <c r="U844" s="2" t="s">
        <v>1012</v>
      </c>
      <c r="V844" s="2">
        <v>200877</v>
      </c>
      <c r="W844" s="49">
        <v>44074</v>
      </c>
      <c r="X844" s="40">
        <f>Tabela1[[#Headers],[01/09/2020]]-Tabela1[[#This Row],[Data NF Cliente]]</f>
        <v>1</v>
      </c>
      <c r="Y844" s="12" t="str">
        <f>_xlfn.IFS(X844&lt;=10,"1. 1 a 10 dias",X844&lt;=20,"2. 11 a 20 dias",X844&lt;=30,"3. 21 a 30 dias",X844&lt;=60,"4. 31 a 60 dias",X844&gt;60,"5.&gt; 60 dias")</f>
        <v>1. 1 a 10 dias</v>
      </c>
      <c r="Z844" s="2" t="s">
        <v>53</v>
      </c>
      <c r="AA844" s="2">
        <v>0</v>
      </c>
      <c r="AB844" s="49"/>
    </row>
    <row r="845" spans="1:28" x14ac:dyDescent="0.2">
      <c r="A845" s="42" t="s">
        <v>17</v>
      </c>
      <c r="B845" s="57" t="s">
        <v>81</v>
      </c>
      <c r="C845" s="42" t="s">
        <v>17</v>
      </c>
      <c r="D845" s="34">
        <v>468204</v>
      </c>
      <c r="E845" s="48">
        <v>508100573557</v>
      </c>
      <c r="F845" s="42" t="s">
        <v>1</v>
      </c>
      <c r="G845" s="42" t="s">
        <v>2</v>
      </c>
      <c r="H845" s="40" t="str">
        <f>IF(OR(' Base Geral '!J845="D - RETURN WITHOUT CONSUMPTION",' Base Geral '!J845="CB - CONSUMED BILLABLE")," SOLICITAÇÃO DE COLETA",IF(J845="X - NOT RECEIVED","CONFIRMAR NÃO RECEBIMENTO DO CSE",IF(OR(' Base Geral '!J845="SEM DESTINAÇÃO",' Base Geral '!J845="V - LEFT ON NOTIFICATION")," DESTINAÇÃO/SOLICITAÇÃO DE COLETA",0)))</f>
        <v xml:space="preserve"> SOLICITAÇÃO DE COLETA</v>
      </c>
      <c r="I845" s="49">
        <v>44074</v>
      </c>
      <c r="J845" s="2" t="s">
        <v>13</v>
      </c>
      <c r="K845" s="2"/>
      <c r="L845" s="2" t="s">
        <v>6</v>
      </c>
      <c r="M845" s="2"/>
      <c r="N845" s="2"/>
      <c r="O845" s="2" t="s">
        <v>413</v>
      </c>
      <c r="P845" s="2" t="s">
        <v>722</v>
      </c>
      <c r="Q845" s="2">
        <v>10638790</v>
      </c>
      <c r="R845" s="15">
        <f>VLOOKUP(Tabela1[[#This Row],[Material]],'R$_ Ferramentas'!A:B,2,0)</f>
        <v>323.77</v>
      </c>
      <c r="S845" s="50" t="s">
        <v>50</v>
      </c>
      <c r="T845" s="50" t="s">
        <v>50</v>
      </c>
      <c r="U845" s="2" t="s">
        <v>1013</v>
      </c>
      <c r="V845" s="2">
        <v>200877</v>
      </c>
      <c r="W845" s="49">
        <v>44074</v>
      </c>
      <c r="X845" s="40">
        <f>Tabela1[[#Headers],[01/09/2020]]-Tabela1[[#This Row],[Data NF Cliente]]</f>
        <v>1</v>
      </c>
      <c r="Y845" s="12" t="str">
        <f>_xlfn.IFS(X845&lt;=10,"1. 1 a 10 dias",X845&lt;=20,"2. 11 a 20 dias",X845&lt;=30,"3. 21 a 30 dias",X845&lt;=60,"4. 31 a 60 dias",X845&gt;60,"5.&gt; 60 dias")</f>
        <v>1. 1 a 10 dias</v>
      </c>
      <c r="Z845" s="2" t="s">
        <v>53</v>
      </c>
      <c r="AA845" s="2">
        <v>0</v>
      </c>
      <c r="AB845" s="49"/>
    </row>
    <row r="846" spans="1:28" x14ac:dyDescent="0.2">
      <c r="A846" s="42" t="s">
        <v>17</v>
      </c>
      <c r="B846" s="57" t="s">
        <v>81</v>
      </c>
      <c r="C846" s="42" t="s">
        <v>17</v>
      </c>
      <c r="D846" s="34">
        <v>468205</v>
      </c>
      <c r="E846" s="48">
        <v>508100573557</v>
      </c>
      <c r="F846" s="42" t="s">
        <v>1</v>
      </c>
      <c r="G846" s="42" t="s">
        <v>2</v>
      </c>
      <c r="H846" s="40" t="str">
        <f>IF(OR(' Base Geral '!J846="D - RETURN WITHOUT CONSUMPTION",' Base Geral '!J846="CB - CONSUMED BILLABLE")," SOLICITAÇÃO DE COLETA",IF(J846="X - NOT RECEIVED","CONFIRMAR NÃO RECEBIMENTO DO CSE",IF(OR(' Base Geral '!J846="SEM DESTINAÇÃO",' Base Geral '!J846="V - LEFT ON NOTIFICATION")," DESTINAÇÃO/SOLICITAÇÃO DE COLETA",0)))</f>
        <v xml:space="preserve"> SOLICITAÇÃO DE COLETA</v>
      </c>
      <c r="I846" s="49">
        <v>44074</v>
      </c>
      <c r="J846" s="2" t="s">
        <v>13</v>
      </c>
      <c r="K846" s="2"/>
      <c r="L846" s="2" t="s">
        <v>6</v>
      </c>
      <c r="M846" s="2"/>
      <c r="N846" s="2" t="s">
        <v>4</v>
      </c>
      <c r="O846" s="2" t="s">
        <v>413</v>
      </c>
      <c r="P846" s="2" t="s">
        <v>722</v>
      </c>
      <c r="Q846" s="2">
        <v>10706420</v>
      </c>
      <c r="R846" s="15">
        <f>VLOOKUP(Tabela1[[#This Row],[Material]],'R$_ Ferramentas'!A:B,2,0)</f>
        <v>53.28</v>
      </c>
      <c r="S846" s="50" t="s">
        <v>50</v>
      </c>
      <c r="T846" s="50" t="s">
        <v>50</v>
      </c>
      <c r="U846" s="2" t="s">
        <v>1014</v>
      </c>
      <c r="V846" s="2">
        <v>200877</v>
      </c>
      <c r="W846" s="49">
        <v>44074</v>
      </c>
      <c r="X846" s="40">
        <f>Tabela1[[#Headers],[01/09/2020]]-Tabela1[[#This Row],[Data NF Cliente]]</f>
        <v>1</v>
      </c>
      <c r="Y846" s="12" t="str">
        <f>_xlfn.IFS(X846&lt;=10,"1. 1 a 10 dias",X846&lt;=20,"2. 11 a 20 dias",X846&lt;=30,"3. 21 a 30 dias",X846&lt;=60,"4. 31 a 60 dias",X846&gt;60,"5.&gt; 60 dias")</f>
        <v>1. 1 a 10 dias</v>
      </c>
      <c r="Z846" s="2" t="s">
        <v>53</v>
      </c>
      <c r="AA846" s="2">
        <v>0</v>
      </c>
      <c r="AB846" s="49"/>
    </row>
    <row r="847" spans="1:28" x14ac:dyDescent="0.2">
      <c r="A847" s="42" t="s">
        <v>17</v>
      </c>
      <c r="B847" s="57" t="s">
        <v>81</v>
      </c>
      <c r="C847" s="42" t="s">
        <v>17</v>
      </c>
      <c r="D847" s="34">
        <v>468206</v>
      </c>
      <c r="E847" s="48">
        <v>508100573557</v>
      </c>
      <c r="F847" s="42" t="s">
        <v>1</v>
      </c>
      <c r="G847" s="42" t="s">
        <v>2</v>
      </c>
      <c r="H847" s="40" t="str">
        <f>IF(OR(' Base Geral '!J847="D - RETURN WITHOUT CONSUMPTION",' Base Geral '!J847="CB - CONSUMED BILLABLE")," SOLICITAÇÃO DE COLETA",IF(J847="X - NOT RECEIVED","CONFIRMAR NÃO RECEBIMENTO DO CSE",IF(OR(' Base Geral '!J847="SEM DESTINAÇÃO",' Base Geral '!J847="V - LEFT ON NOTIFICATION")," DESTINAÇÃO/SOLICITAÇÃO DE COLETA",0)))</f>
        <v xml:space="preserve"> SOLICITAÇÃO DE COLETA</v>
      </c>
      <c r="I847" s="49">
        <v>44074</v>
      </c>
      <c r="J847" s="2" t="s">
        <v>13</v>
      </c>
      <c r="K847" s="2" t="s">
        <v>50</v>
      </c>
      <c r="L847" s="2" t="s">
        <v>6</v>
      </c>
      <c r="M847" s="2"/>
      <c r="N847" s="2" t="s">
        <v>4</v>
      </c>
      <c r="O847" s="2" t="s">
        <v>413</v>
      </c>
      <c r="P847" s="2" t="s">
        <v>722</v>
      </c>
      <c r="Q847" s="2">
        <v>10476284</v>
      </c>
      <c r="R847" s="15">
        <f>VLOOKUP(Tabela1[[#This Row],[Material]],'R$_ Ferramentas'!A:B,2,0)</f>
        <v>426.54</v>
      </c>
      <c r="S847" s="50" t="s">
        <v>50</v>
      </c>
      <c r="T847" s="50" t="s">
        <v>50</v>
      </c>
      <c r="U847" s="2" t="s">
        <v>1015</v>
      </c>
      <c r="V847" s="2">
        <v>200877</v>
      </c>
      <c r="W847" s="49">
        <v>44074</v>
      </c>
      <c r="X847" s="40">
        <f>Tabela1[[#Headers],[01/09/2020]]-Tabela1[[#This Row],[Data NF Cliente]]</f>
        <v>1</v>
      </c>
      <c r="Y847" s="12" t="str">
        <f>_xlfn.IFS(X847&lt;=10,"1. 1 a 10 dias",X847&lt;=20,"2. 11 a 20 dias",X847&lt;=30,"3. 21 a 30 dias",X847&lt;=60,"4. 31 a 60 dias",X847&gt;60,"5.&gt; 60 dias")</f>
        <v>1. 1 a 10 dias</v>
      </c>
      <c r="Z847" s="2" t="s">
        <v>53</v>
      </c>
      <c r="AA847" s="2">
        <v>0</v>
      </c>
      <c r="AB847" s="49"/>
    </row>
    <row r="848" spans="1:28" x14ac:dyDescent="0.2">
      <c r="A848" s="42" t="s">
        <v>17</v>
      </c>
      <c r="B848" s="57" t="s">
        <v>81</v>
      </c>
      <c r="C848" s="42" t="s">
        <v>17</v>
      </c>
      <c r="D848" s="34">
        <v>468207</v>
      </c>
      <c r="E848" s="48">
        <v>508100574023</v>
      </c>
      <c r="F848" s="42" t="s">
        <v>1</v>
      </c>
      <c r="G848" s="42" t="s">
        <v>2</v>
      </c>
      <c r="H848" s="40" t="str">
        <f>IF(OR(' Base Geral '!J848="D - RETURN WITHOUT CONSUMPTION",' Base Geral '!J848="CB - CONSUMED BILLABLE")," SOLICITAÇÃO DE COLETA",IF(J848="X - NOT RECEIVED","CONFIRMAR NÃO RECEBIMENTO DO CSE",IF(OR(' Base Geral '!J848="SEM DESTINAÇÃO",' Base Geral '!J848="V - LEFT ON NOTIFICATION")," DESTINAÇÃO/SOLICITAÇÃO DE COLETA",0)))</f>
        <v xml:space="preserve"> SOLICITAÇÃO DE COLETA</v>
      </c>
      <c r="I848" s="49">
        <v>44074</v>
      </c>
      <c r="J848" s="2" t="s">
        <v>13</v>
      </c>
      <c r="K848" s="2"/>
      <c r="L848" s="2" t="s">
        <v>6</v>
      </c>
      <c r="M848" s="2"/>
      <c r="N848" s="2" t="s">
        <v>4</v>
      </c>
      <c r="O848" s="2" t="s">
        <v>413</v>
      </c>
      <c r="P848" s="2" t="s">
        <v>722</v>
      </c>
      <c r="Q848" s="2">
        <v>10481999</v>
      </c>
      <c r="R848" s="15">
        <f>VLOOKUP(Tabela1[[#This Row],[Material]],'R$_ Ferramentas'!A:B,2,0)</f>
        <v>885.48</v>
      </c>
      <c r="S848" s="50" t="s">
        <v>50</v>
      </c>
      <c r="T848" s="50" t="s">
        <v>50</v>
      </c>
      <c r="U848" s="2" t="s">
        <v>1016</v>
      </c>
      <c r="V848" s="2">
        <v>200876</v>
      </c>
      <c r="W848" s="49">
        <v>44074</v>
      </c>
      <c r="X848" s="40">
        <f>Tabela1[[#Headers],[01/09/2020]]-Tabela1[[#This Row],[Data NF Cliente]]</f>
        <v>1</v>
      </c>
      <c r="Y848" s="12" t="str">
        <f>_xlfn.IFS(X848&lt;=10,"1. 1 a 10 dias",X848&lt;=20,"2. 11 a 20 dias",X848&lt;=30,"3. 21 a 30 dias",X848&lt;=60,"4. 31 a 60 dias",X848&gt;60,"5.&gt; 60 dias")</f>
        <v>1. 1 a 10 dias</v>
      </c>
      <c r="Z848" s="2" t="s">
        <v>53</v>
      </c>
      <c r="AA848" s="2">
        <v>0</v>
      </c>
      <c r="AB848" s="49"/>
    </row>
    <row r="849" spans="1:28" x14ac:dyDescent="0.2">
      <c r="A849" s="42" t="s">
        <v>17</v>
      </c>
      <c r="B849" s="57" t="s">
        <v>81</v>
      </c>
      <c r="C849" s="42" t="s">
        <v>17</v>
      </c>
      <c r="D849" s="34">
        <v>468209</v>
      </c>
      <c r="E849" s="48">
        <v>508100574023</v>
      </c>
      <c r="F849" s="42" t="s">
        <v>1</v>
      </c>
      <c r="G849" s="42" t="s">
        <v>2</v>
      </c>
      <c r="H849" s="40" t="str">
        <f>IF(OR(' Base Geral '!J849="D - RETURN WITHOUT CONSUMPTION",' Base Geral '!J849="CB - CONSUMED BILLABLE")," SOLICITAÇÃO DE COLETA",IF(J849="X - NOT RECEIVED","CONFIRMAR NÃO RECEBIMENTO DO CSE",IF(OR(' Base Geral '!J849="SEM DESTINAÇÃO",' Base Geral '!J849="V - LEFT ON NOTIFICATION")," DESTINAÇÃO/SOLICITAÇÃO DE COLETA",0)))</f>
        <v xml:space="preserve"> SOLICITAÇÃO DE COLETA</v>
      </c>
      <c r="I849" s="49">
        <v>44074</v>
      </c>
      <c r="J849" s="2" t="s">
        <v>13</v>
      </c>
      <c r="K849" s="2"/>
      <c r="L849" s="2" t="s">
        <v>6</v>
      </c>
      <c r="M849" s="2"/>
      <c r="N849" s="2" t="s">
        <v>4</v>
      </c>
      <c r="O849" s="2" t="s">
        <v>413</v>
      </c>
      <c r="P849" s="2" t="s">
        <v>722</v>
      </c>
      <c r="Q849" s="2">
        <v>10336859</v>
      </c>
      <c r="R849" s="15">
        <f>VLOOKUP(Tabela1[[#This Row],[Material]],'R$_ Ferramentas'!A:B,2,0)</f>
        <v>640.44000000000005</v>
      </c>
      <c r="S849" s="50" t="s">
        <v>50</v>
      </c>
      <c r="T849" s="50" t="s">
        <v>50</v>
      </c>
      <c r="U849" s="2" t="s">
        <v>760</v>
      </c>
      <c r="V849" s="2">
        <v>200876</v>
      </c>
      <c r="W849" s="49">
        <v>44074</v>
      </c>
      <c r="X849" s="40">
        <f>Tabela1[[#Headers],[01/09/2020]]-Tabela1[[#This Row],[Data NF Cliente]]</f>
        <v>1</v>
      </c>
      <c r="Y849" s="12" t="str">
        <f>_xlfn.IFS(X849&lt;=10,"1. 1 a 10 dias",X849&lt;=20,"2. 11 a 20 dias",X849&lt;=30,"3. 21 a 30 dias",X849&lt;=60,"4. 31 a 60 dias",X849&gt;60,"5.&gt; 60 dias")</f>
        <v>1. 1 a 10 dias</v>
      </c>
      <c r="Z849" s="2" t="s">
        <v>53</v>
      </c>
      <c r="AA849" s="2">
        <v>0</v>
      </c>
      <c r="AB849" s="49"/>
    </row>
    <row r="850" spans="1:28" x14ac:dyDescent="0.2">
      <c r="A850" s="58" t="s">
        <v>123</v>
      </c>
      <c r="B850" s="57" t="s">
        <v>81</v>
      </c>
      <c r="C850" s="42" t="s">
        <v>14</v>
      </c>
      <c r="D850" s="34">
        <v>468220</v>
      </c>
      <c r="E850" s="48">
        <v>508100573906</v>
      </c>
      <c r="F850" s="42" t="s">
        <v>1</v>
      </c>
      <c r="G850" s="42" t="s">
        <v>2</v>
      </c>
      <c r="H850" s="40" t="str">
        <f>IF(OR(' Base Geral '!J850="D - RETURN WITHOUT CONSUMPTION",' Base Geral '!J850="CB - CONSUMED BILLABLE")," SOLICITAÇÃO DE COLETA",IF(J850="X - NOT RECEIVED","CONFIRMAR NÃO RECEBIMENTO DO CSE",IF(OR(' Base Geral '!J850="SEM DESTINAÇÃO",' Base Geral '!J850="V - LEFT ON NOTIFICATION")," DESTINAÇÃO/SOLICITAÇÃO DE COLETA",0)))</f>
        <v xml:space="preserve"> DESTINAÇÃO/SOLICITAÇÃO DE COLETA</v>
      </c>
      <c r="I850" s="49"/>
      <c r="J850" s="2" t="s">
        <v>56</v>
      </c>
      <c r="K850" s="2" t="s">
        <v>50</v>
      </c>
      <c r="L850" s="2" t="s">
        <v>6</v>
      </c>
      <c r="M850" s="2"/>
      <c r="N850" s="2" t="s">
        <v>4</v>
      </c>
      <c r="O850" s="2" t="s">
        <v>122</v>
      </c>
      <c r="P850" s="2" t="s">
        <v>262</v>
      </c>
      <c r="Q850" s="2">
        <v>10488485</v>
      </c>
      <c r="R850" s="15">
        <f>VLOOKUP(Tabela1[[#This Row],[Material]],'R$_ Ferramentas'!A:B,2,0)</f>
        <v>18383.080000000002</v>
      </c>
      <c r="S850" s="50" t="s">
        <v>50</v>
      </c>
      <c r="T850" s="50" t="s">
        <v>50</v>
      </c>
      <c r="U850" s="2" t="s">
        <v>1017</v>
      </c>
      <c r="V850" s="2">
        <v>200884</v>
      </c>
      <c r="W850" s="49">
        <v>44074</v>
      </c>
      <c r="X850" s="40">
        <f>Tabela1[[#Headers],[01/09/2020]]-Tabela1[[#This Row],[Data NF Cliente]]</f>
        <v>1</v>
      </c>
      <c r="Y850" s="12" t="str">
        <f>_xlfn.IFS(X850&lt;=10,"1. 1 a 10 dias",X850&lt;=20,"2. 11 a 20 dias",X850&lt;=30,"3. 21 a 30 dias",X850&lt;=60,"4. 31 a 60 dias",X850&gt;60,"5.&gt; 60 dias")</f>
        <v>1. 1 a 10 dias</v>
      </c>
      <c r="Z850" s="2" t="s">
        <v>1115</v>
      </c>
      <c r="AA850" s="2">
        <v>0</v>
      </c>
      <c r="AB850" s="49"/>
    </row>
    <row r="851" spans="1:28" x14ac:dyDescent="0.2">
      <c r="A851" s="42" t="s">
        <v>17</v>
      </c>
      <c r="B851" s="57" t="s">
        <v>82</v>
      </c>
      <c r="C851" s="42" t="s">
        <v>17</v>
      </c>
      <c r="D851" s="34">
        <v>468265</v>
      </c>
      <c r="E851" s="48">
        <v>508100573146</v>
      </c>
      <c r="F851" s="42" t="s">
        <v>1</v>
      </c>
      <c r="G851" s="42" t="s">
        <v>2</v>
      </c>
      <c r="H851" s="40" t="str">
        <f>IF(OR(' Base Geral '!J851="D - RETURN WITHOUT CONSUMPTION",' Base Geral '!J851="CB - CONSUMED BILLABLE")," SOLICITAÇÃO DE COLETA",IF(J851="X - NOT RECEIVED","CONFIRMAR NÃO RECEBIMENTO DO CSE",IF(OR(' Base Geral '!J851="SEM DESTINAÇÃO",' Base Geral '!J851="V - LEFT ON NOTIFICATION")," DESTINAÇÃO/SOLICITAÇÃO DE COLETA",0)))</f>
        <v xml:space="preserve"> DESTINAÇÃO/SOLICITAÇÃO DE COLETA</v>
      </c>
      <c r="I851" s="49"/>
      <c r="J851" s="2" t="s">
        <v>56</v>
      </c>
      <c r="K851" s="2" t="s">
        <v>10</v>
      </c>
      <c r="L851" s="2" t="s">
        <v>3</v>
      </c>
      <c r="M851" s="2"/>
      <c r="N851" s="2" t="s">
        <v>4</v>
      </c>
      <c r="O851" s="2" t="s">
        <v>723</v>
      </c>
      <c r="P851" s="2" t="s">
        <v>348</v>
      </c>
      <c r="Q851" s="2">
        <v>7391886</v>
      </c>
      <c r="R851" s="15">
        <f>VLOOKUP(Tabela1[[#This Row],[Material]],'R$_ Ferramentas'!A:B,2,0)</f>
        <v>5788.49</v>
      </c>
      <c r="S851" s="50" t="s">
        <v>50</v>
      </c>
      <c r="T851" s="50" t="s">
        <v>85</v>
      </c>
      <c r="U851" s="2" t="s">
        <v>357</v>
      </c>
      <c r="V851" s="2">
        <v>200902</v>
      </c>
      <c r="W851" s="49">
        <v>44074</v>
      </c>
      <c r="X851" s="40">
        <f>Tabela1[[#Headers],[01/09/2020]]-Tabela1[[#This Row],[Data NF Cliente]]</f>
        <v>1</v>
      </c>
      <c r="Y851" s="12" t="str">
        <f>_xlfn.IFS(X851&lt;=10,"1. 1 a 10 dias",X851&lt;=20,"2. 11 a 20 dias",X851&lt;=30,"3. 21 a 30 dias",X851&lt;=60,"4. 31 a 60 dias",X851&gt;60,"5.&gt; 60 dias")</f>
        <v>1. 1 a 10 dias</v>
      </c>
      <c r="Z851" s="2" t="s">
        <v>1116</v>
      </c>
      <c r="AA851" s="2">
        <v>0</v>
      </c>
      <c r="AB851" s="49"/>
    </row>
    <row r="852" spans="1:28" x14ac:dyDescent="0.2">
      <c r="A852" s="42" t="s">
        <v>17</v>
      </c>
      <c r="B852" s="57" t="s">
        <v>82</v>
      </c>
      <c r="C852" s="42" t="s">
        <v>17</v>
      </c>
      <c r="D852" s="34">
        <v>468266</v>
      </c>
      <c r="E852" s="48">
        <v>508100573146</v>
      </c>
      <c r="F852" s="42" t="s">
        <v>1</v>
      </c>
      <c r="G852" s="42" t="s">
        <v>2</v>
      </c>
      <c r="H852" s="40" t="str">
        <f>IF(OR(' Base Geral '!J852="D - RETURN WITHOUT CONSUMPTION",' Base Geral '!J852="CB - CONSUMED BILLABLE")," SOLICITAÇÃO DE COLETA",IF(J852="X - NOT RECEIVED","CONFIRMAR NÃO RECEBIMENTO DO CSE",IF(OR(' Base Geral '!J852="SEM DESTINAÇÃO",' Base Geral '!J852="V - LEFT ON NOTIFICATION")," DESTINAÇÃO/SOLICITAÇÃO DE COLETA",0)))</f>
        <v xml:space="preserve"> DESTINAÇÃO/SOLICITAÇÃO DE COLETA</v>
      </c>
      <c r="I852" s="49"/>
      <c r="J852" s="2" t="s">
        <v>56</v>
      </c>
      <c r="K852" s="2"/>
      <c r="L852" s="2" t="s">
        <v>3</v>
      </c>
      <c r="M852" s="2"/>
      <c r="N852" s="2" t="s">
        <v>4</v>
      </c>
      <c r="O852" s="2" t="s">
        <v>723</v>
      </c>
      <c r="P852" s="2" t="s">
        <v>348</v>
      </c>
      <c r="Q852" s="2">
        <v>10276813</v>
      </c>
      <c r="R852" s="15">
        <f>VLOOKUP(Tabela1[[#This Row],[Material]],'R$_ Ferramentas'!A:B,2,0)</f>
        <v>9805.81</v>
      </c>
      <c r="S852" s="50" t="s">
        <v>50</v>
      </c>
      <c r="T852" s="50" t="s">
        <v>85</v>
      </c>
      <c r="U852" s="2" t="s">
        <v>1018</v>
      </c>
      <c r="V852" s="2">
        <v>200902</v>
      </c>
      <c r="W852" s="49">
        <v>44074</v>
      </c>
      <c r="X852" s="40">
        <f>Tabela1[[#Headers],[01/09/2020]]-Tabela1[[#This Row],[Data NF Cliente]]</f>
        <v>1</v>
      </c>
      <c r="Y852" s="12" t="str">
        <f>_xlfn.IFS(X852&lt;=10,"1. 1 a 10 dias",X852&lt;=20,"2. 11 a 20 dias",X852&lt;=30,"3. 21 a 30 dias",X852&lt;=60,"4. 31 a 60 dias",X852&gt;60,"5.&gt; 60 dias")</f>
        <v>1. 1 a 10 dias</v>
      </c>
      <c r="Z852" s="2" t="s">
        <v>1117</v>
      </c>
      <c r="AA852" s="2">
        <v>0</v>
      </c>
      <c r="AB852" s="49"/>
    </row>
    <row r="853" spans="1:28" x14ac:dyDescent="0.2">
      <c r="A853" s="42" t="s">
        <v>17</v>
      </c>
      <c r="B853" s="57" t="s">
        <v>82</v>
      </c>
      <c r="C853" s="42" t="s">
        <v>17</v>
      </c>
      <c r="D853" s="34">
        <v>468267</v>
      </c>
      <c r="E853" s="48">
        <v>508100573146</v>
      </c>
      <c r="F853" s="42" t="s">
        <v>1</v>
      </c>
      <c r="G853" s="42" t="s">
        <v>2</v>
      </c>
      <c r="H853" s="40" t="str">
        <f>IF(OR(' Base Geral '!J853="D - RETURN WITHOUT CONSUMPTION",' Base Geral '!J853="CB - CONSUMED BILLABLE")," SOLICITAÇÃO DE COLETA",IF(J853="X - NOT RECEIVED","CONFIRMAR NÃO RECEBIMENTO DO CSE",IF(OR(' Base Geral '!J853="SEM DESTINAÇÃO",' Base Geral '!J853="V - LEFT ON NOTIFICATION")," DESTINAÇÃO/SOLICITAÇÃO DE COLETA",0)))</f>
        <v xml:space="preserve"> DESTINAÇÃO/SOLICITAÇÃO DE COLETA</v>
      </c>
      <c r="I853" s="49"/>
      <c r="J853" s="2" t="s">
        <v>56</v>
      </c>
      <c r="K853" s="2"/>
      <c r="L853" s="2" t="s">
        <v>3</v>
      </c>
      <c r="M853" s="2"/>
      <c r="N853" s="2" t="s">
        <v>4</v>
      </c>
      <c r="O853" s="2" t="s">
        <v>723</v>
      </c>
      <c r="P853" s="2" t="s">
        <v>348</v>
      </c>
      <c r="Q853" s="2">
        <v>10018301</v>
      </c>
      <c r="R853" s="15">
        <f>VLOOKUP(Tabela1[[#This Row],[Material]],'R$_ Ferramentas'!A:B,2,0)</f>
        <v>5174.72</v>
      </c>
      <c r="S853" s="50" t="s">
        <v>50</v>
      </c>
      <c r="T853" s="50" t="s">
        <v>85</v>
      </c>
      <c r="U853" s="2" t="s">
        <v>1019</v>
      </c>
      <c r="V853" s="2">
        <v>200902</v>
      </c>
      <c r="W853" s="49">
        <v>44074</v>
      </c>
      <c r="X853" s="40">
        <f>Tabela1[[#Headers],[01/09/2020]]-Tabela1[[#This Row],[Data NF Cliente]]</f>
        <v>1</v>
      </c>
      <c r="Y853" s="12" t="str">
        <f>_xlfn.IFS(X853&lt;=10,"1. 1 a 10 dias",X853&lt;=20,"2. 11 a 20 dias",X853&lt;=30,"3. 21 a 30 dias",X853&lt;=60,"4. 31 a 60 dias",X853&gt;60,"5.&gt; 60 dias")</f>
        <v>1. 1 a 10 dias</v>
      </c>
      <c r="Z853" s="2" t="s">
        <v>1118</v>
      </c>
      <c r="AA853" s="2">
        <v>0</v>
      </c>
      <c r="AB853" s="49"/>
    </row>
    <row r="854" spans="1:28" x14ac:dyDescent="0.2">
      <c r="A854" s="42" t="s">
        <v>17</v>
      </c>
      <c r="B854" s="57" t="s">
        <v>82</v>
      </c>
      <c r="C854" s="42" t="s">
        <v>17</v>
      </c>
      <c r="D854" s="34">
        <v>468268</v>
      </c>
      <c r="E854" s="48">
        <v>508100573146</v>
      </c>
      <c r="F854" s="42" t="s">
        <v>1</v>
      </c>
      <c r="G854" s="42" t="s">
        <v>2</v>
      </c>
      <c r="H854" s="40" t="str">
        <f>IF(OR(' Base Geral '!J854="D - RETURN WITHOUT CONSUMPTION",' Base Geral '!J854="CB - CONSUMED BILLABLE")," SOLICITAÇÃO DE COLETA",IF(J854="X - NOT RECEIVED","CONFIRMAR NÃO RECEBIMENTO DO CSE",IF(OR(' Base Geral '!J854="SEM DESTINAÇÃO",' Base Geral '!J854="V - LEFT ON NOTIFICATION")," DESTINAÇÃO/SOLICITAÇÃO DE COLETA",0)))</f>
        <v xml:space="preserve"> DESTINAÇÃO/SOLICITAÇÃO DE COLETA</v>
      </c>
      <c r="I854" s="49"/>
      <c r="J854" s="2" t="s">
        <v>56</v>
      </c>
      <c r="K854" s="2"/>
      <c r="L854" s="2" t="s">
        <v>3</v>
      </c>
      <c r="M854" s="2"/>
      <c r="N854" s="2" t="s">
        <v>4</v>
      </c>
      <c r="O854" s="2" t="s">
        <v>723</v>
      </c>
      <c r="P854" s="2" t="s">
        <v>348</v>
      </c>
      <c r="Q854" s="2">
        <v>10018540</v>
      </c>
      <c r="R854" s="15">
        <f>VLOOKUP(Tabela1[[#This Row],[Material]],'R$_ Ferramentas'!A:B,2,0)</f>
        <v>4960.43</v>
      </c>
      <c r="S854" s="50" t="s">
        <v>50</v>
      </c>
      <c r="T854" s="50" t="s">
        <v>85</v>
      </c>
      <c r="U854" s="2" t="s">
        <v>1020</v>
      </c>
      <c r="V854" s="2">
        <v>200902</v>
      </c>
      <c r="W854" s="49">
        <v>44074</v>
      </c>
      <c r="X854" s="40">
        <f>Tabela1[[#Headers],[01/09/2020]]-Tabela1[[#This Row],[Data NF Cliente]]</f>
        <v>1</v>
      </c>
      <c r="Y854" s="12" t="str">
        <f>_xlfn.IFS(X854&lt;=10,"1. 1 a 10 dias",X854&lt;=20,"2. 11 a 20 dias",X854&lt;=30,"3. 21 a 30 dias",X854&lt;=60,"4. 31 a 60 dias",X854&gt;60,"5.&gt; 60 dias")</f>
        <v>1. 1 a 10 dias</v>
      </c>
      <c r="Z854" s="2" t="s">
        <v>1119</v>
      </c>
      <c r="AA854" s="2">
        <v>0</v>
      </c>
      <c r="AB854" s="49"/>
    </row>
    <row r="855" spans="1:28" x14ac:dyDescent="0.2">
      <c r="A855" s="42" t="s">
        <v>0</v>
      </c>
      <c r="B855" s="57" t="s">
        <v>82</v>
      </c>
      <c r="C855" s="42" t="s">
        <v>0</v>
      </c>
      <c r="D855" s="34">
        <v>468275</v>
      </c>
      <c r="E855" s="48">
        <v>508100573067</v>
      </c>
      <c r="F855" s="42" t="s">
        <v>1</v>
      </c>
      <c r="G855" s="42" t="s">
        <v>2</v>
      </c>
      <c r="H855" s="40" t="str">
        <f>IF(OR(' Base Geral '!J855="D - RETURN WITHOUT CONSUMPTION",' Base Geral '!J855="CB - CONSUMED BILLABLE")," SOLICITAÇÃO DE COLETA",IF(J855="X - NOT RECEIVED","CONFIRMAR NÃO RECEBIMENTO DO CSE",IF(OR(' Base Geral '!J855="SEM DESTINAÇÃO",' Base Geral '!J855="V - LEFT ON NOTIFICATION")," DESTINAÇÃO/SOLICITAÇÃO DE COLETA",0)))</f>
        <v xml:space="preserve"> DESTINAÇÃO/SOLICITAÇÃO DE COLETA</v>
      </c>
      <c r="I855" s="49"/>
      <c r="J855" s="2" t="s">
        <v>56</v>
      </c>
      <c r="K855" s="2" t="s">
        <v>10</v>
      </c>
      <c r="L855" s="2" t="s">
        <v>3</v>
      </c>
      <c r="M855" s="2"/>
      <c r="N855" s="2" t="s">
        <v>4</v>
      </c>
      <c r="O855" s="2" t="s">
        <v>724</v>
      </c>
      <c r="P855" s="2" t="s">
        <v>444</v>
      </c>
      <c r="Q855" s="2">
        <v>10500104</v>
      </c>
      <c r="R855" s="15">
        <f>VLOOKUP(Tabela1[[#This Row],[Material]],'R$_ Ferramentas'!A:B,2,0)</f>
        <v>6547.02</v>
      </c>
      <c r="S855" s="15" t="str">
        <f>VLOOKUP(Tabela1[[#This Row],[Material]],'R$_ Ferramentas'!E:F,2,0)</f>
        <v>SIM</v>
      </c>
      <c r="T855" s="50" t="s">
        <v>85</v>
      </c>
      <c r="U855" s="2" t="s">
        <v>763</v>
      </c>
      <c r="V855" s="2">
        <v>200886</v>
      </c>
      <c r="W855" s="49">
        <v>44074</v>
      </c>
      <c r="X855" s="40">
        <f>Tabela1[[#Headers],[01/09/2020]]-Tabela1[[#This Row],[Data NF Cliente]]</f>
        <v>1</v>
      </c>
      <c r="Y855" s="12" t="str">
        <f>_xlfn.IFS(X855&lt;=10,"1. 1 a 10 dias",X855&lt;=20,"2. 11 a 20 dias",X855&lt;=30,"3. 21 a 30 dias",X855&lt;=60,"4. 31 a 60 dias",X855&gt;60,"5.&gt; 60 dias")</f>
        <v>1. 1 a 10 dias</v>
      </c>
      <c r="Z855" s="2">
        <v>2109</v>
      </c>
      <c r="AA855" s="2">
        <v>0</v>
      </c>
      <c r="AB855" s="49"/>
    </row>
    <row r="856" spans="1:28" x14ac:dyDescent="0.2">
      <c r="A856" s="42" t="s">
        <v>0</v>
      </c>
      <c r="B856" s="57" t="s">
        <v>81</v>
      </c>
      <c r="C856" s="42" t="s">
        <v>0</v>
      </c>
      <c r="D856" s="34">
        <v>468286</v>
      </c>
      <c r="E856" s="48">
        <v>508100574240</v>
      </c>
      <c r="F856" s="42" t="s">
        <v>1</v>
      </c>
      <c r="G856" s="42" t="s">
        <v>2</v>
      </c>
      <c r="H856" s="40" t="str">
        <f>IF(OR(' Base Geral '!J856="D - RETURN WITHOUT CONSUMPTION",' Base Geral '!J856="CB - CONSUMED BILLABLE")," SOLICITAÇÃO DE COLETA",IF(J856="X - NOT RECEIVED","CONFIRMAR NÃO RECEBIMENTO DO CSE",IF(OR(' Base Geral '!J856="SEM DESTINAÇÃO",' Base Geral '!J856="V - LEFT ON NOTIFICATION")," DESTINAÇÃO/SOLICITAÇÃO DE COLETA",0)))</f>
        <v xml:space="preserve"> DESTINAÇÃO/SOLICITAÇÃO DE COLETA</v>
      </c>
      <c r="I856" s="49"/>
      <c r="J856" s="2" t="s">
        <v>56</v>
      </c>
      <c r="K856" s="2" t="s">
        <v>10</v>
      </c>
      <c r="L856" s="2" t="s">
        <v>3</v>
      </c>
      <c r="M856" s="2"/>
      <c r="N856" s="2" t="s">
        <v>4</v>
      </c>
      <c r="O856" s="2" t="s">
        <v>725</v>
      </c>
      <c r="P856" s="2" t="s">
        <v>316</v>
      </c>
      <c r="Q856" s="2">
        <v>10286285</v>
      </c>
      <c r="R856" s="15">
        <f>VLOOKUP(Tabela1[[#This Row],[Material]],'R$_ Ferramentas'!A:B,2,0)</f>
        <v>30069.33</v>
      </c>
      <c r="S856" s="50" t="s">
        <v>50</v>
      </c>
      <c r="T856" s="50" t="s">
        <v>85</v>
      </c>
      <c r="U856" s="2" t="s">
        <v>1021</v>
      </c>
      <c r="V856" s="2">
        <v>200904</v>
      </c>
      <c r="W856" s="49">
        <v>44074</v>
      </c>
      <c r="X856" s="40">
        <f>Tabela1[[#Headers],[01/09/2020]]-Tabela1[[#This Row],[Data NF Cliente]]</f>
        <v>1</v>
      </c>
      <c r="Y856" s="12" t="str">
        <f>_xlfn.IFS(X856&lt;=10,"1. 1 a 10 dias",X856&lt;=20,"2. 11 a 20 dias",X856&lt;=30,"3. 21 a 30 dias",X856&lt;=60,"4. 31 a 60 dias",X856&gt;60,"5.&gt; 60 dias")</f>
        <v>1. 1 a 10 dias</v>
      </c>
      <c r="Z856" s="2" t="s">
        <v>53</v>
      </c>
      <c r="AA856" s="2">
        <v>0</v>
      </c>
      <c r="AB856" s="49"/>
    </row>
    <row r="857" spans="1:28" x14ac:dyDescent="0.2">
      <c r="A857" s="42" t="s">
        <v>0</v>
      </c>
      <c r="B857" s="57" t="s">
        <v>81</v>
      </c>
      <c r="C857" s="42" t="s">
        <v>0</v>
      </c>
      <c r="D857" s="34">
        <v>468287</v>
      </c>
      <c r="E857" s="48">
        <v>508100574240</v>
      </c>
      <c r="F857" s="42" t="s">
        <v>8</v>
      </c>
      <c r="G857" s="42" t="s">
        <v>22</v>
      </c>
      <c r="H857" s="40" t="str">
        <f>IF(OR(' Base Geral '!J857="D - RETURN WITHOUT CONSUMPTION",' Base Geral '!J857="CB - CONSUMED BILLABLE")," SOLICITAÇÃO DE COLETA",IF(J857="X - NOT RECEIVED","CONFIRMAR NÃO RECEBIMENTO DO CSE",IF(OR(' Base Geral '!J857="SEM DESTINAÇÃO",' Base Geral '!J857="V - LEFT ON NOTIFICATION")," DESTINAÇÃO/SOLICITAÇÃO DE COLETA",0)))</f>
        <v xml:space="preserve"> DESTINAÇÃO/SOLICITAÇÃO DE COLETA</v>
      </c>
      <c r="I857" s="49"/>
      <c r="J857" s="2" t="s">
        <v>56</v>
      </c>
      <c r="K857" s="2" t="s">
        <v>50</v>
      </c>
      <c r="L857" s="2" t="s">
        <v>6</v>
      </c>
      <c r="M857" s="2"/>
      <c r="N857" s="2" t="s">
        <v>4</v>
      </c>
      <c r="O857" s="2" t="s">
        <v>725</v>
      </c>
      <c r="P857" s="2" t="s">
        <v>316</v>
      </c>
      <c r="Q857" s="2">
        <v>10309353</v>
      </c>
      <c r="R857" s="15">
        <f>VLOOKUP(Tabela1[[#This Row],[Material]],'R$_ Ferramentas'!A:B,2,0)</f>
        <v>51.89</v>
      </c>
      <c r="S857" s="50" t="s">
        <v>50</v>
      </c>
      <c r="T857" s="50" t="s">
        <v>50</v>
      </c>
      <c r="U857" s="2" t="s">
        <v>1022</v>
      </c>
      <c r="V857" s="2">
        <v>94857</v>
      </c>
      <c r="W857" s="49">
        <v>44074</v>
      </c>
      <c r="X857" s="40">
        <f>Tabela1[[#Headers],[01/09/2020]]-Tabela1[[#This Row],[Data NF Cliente]]</f>
        <v>1</v>
      </c>
      <c r="Y857" s="12" t="str">
        <f>_xlfn.IFS(X857&lt;=10,"1. 1 a 10 dias",X857&lt;=20,"2. 11 a 20 dias",X857&lt;=30,"3. 21 a 30 dias",X857&lt;=60,"4. 31 a 60 dias",X857&gt;60,"5.&gt; 60 dias")</f>
        <v>1. 1 a 10 dias</v>
      </c>
      <c r="Z857" s="2" t="s">
        <v>5</v>
      </c>
      <c r="AA857" s="2">
        <v>0</v>
      </c>
      <c r="AB857" s="49"/>
    </row>
    <row r="858" spans="1:28" x14ac:dyDescent="0.2">
      <c r="A858" s="42" t="s">
        <v>16</v>
      </c>
      <c r="B858" s="57" t="s">
        <v>82</v>
      </c>
      <c r="C858" s="42" t="s">
        <v>16</v>
      </c>
      <c r="D858" s="34">
        <v>468292</v>
      </c>
      <c r="E858" s="48">
        <v>508100574027</v>
      </c>
      <c r="F858" s="42" t="s">
        <v>1</v>
      </c>
      <c r="G858" s="42" t="s">
        <v>2</v>
      </c>
      <c r="H858" s="40" t="str">
        <f>IF(OR(' Base Geral '!J858="D - RETURN WITHOUT CONSUMPTION",' Base Geral '!J858="CB - CONSUMED BILLABLE")," SOLICITAÇÃO DE COLETA",IF(J858="X - NOT RECEIVED","CONFIRMAR NÃO RECEBIMENTO DO CSE",IF(OR(' Base Geral '!J858="SEM DESTINAÇÃO",' Base Geral '!J858="V - LEFT ON NOTIFICATION")," DESTINAÇÃO/SOLICITAÇÃO DE COLETA",0)))</f>
        <v xml:space="preserve"> DESTINAÇÃO/SOLICITAÇÃO DE COLETA</v>
      </c>
      <c r="I858" s="49"/>
      <c r="J858" s="2" t="s">
        <v>56</v>
      </c>
      <c r="K858" s="2"/>
      <c r="L858" s="2" t="s">
        <v>6</v>
      </c>
      <c r="M858" s="2"/>
      <c r="N858" s="2" t="s">
        <v>4</v>
      </c>
      <c r="O858" s="2" t="s">
        <v>726</v>
      </c>
      <c r="P858" s="2" t="s">
        <v>727</v>
      </c>
      <c r="Q858" s="2">
        <v>4818667</v>
      </c>
      <c r="R858" s="15">
        <f>VLOOKUP(Tabela1[[#This Row],[Material]],'R$_ Ferramentas'!A:B,2,0)</f>
        <v>866.13</v>
      </c>
      <c r="S858" s="15" t="str">
        <f>VLOOKUP(Tabela1[[#This Row],[Material]],'R$_ Ferramentas'!E:F,2,0)</f>
        <v>SIM</v>
      </c>
      <c r="T858" s="50" t="s">
        <v>50</v>
      </c>
      <c r="U858" s="2" t="s">
        <v>1023</v>
      </c>
      <c r="V858" s="2">
        <v>200928</v>
      </c>
      <c r="W858" s="49">
        <v>44074</v>
      </c>
      <c r="X858" s="40">
        <f>Tabela1[[#Headers],[01/09/2020]]-Tabela1[[#This Row],[Data NF Cliente]]</f>
        <v>1</v>
      </c>
      <c r="Y858" s="12" t="str">
        <f>_xlfn.IFS(X858&lt;=10,"1. 1 a 10 dias",X858&lt;=20,"2. 11 a 20 dias",X858&lt;=30,"3. 21 a 30 dias",X858&lt;=60,"4. 31 a 60 dias",X858&gt;60,"5.&gt; 60 dias")</f>
        <v>1. 1 a 10 dias</v>
      </c>
      <c r="Z858" s="2" t="s">
        <v>1120</v>
      </c>
      <c r="AA858" s="2">
        <v>0</v>
      </c>
      <c r="AB858" s="49"/>
    </row>
    <row r="859" spans="1:28" x14ac:dyDescent="0.2">
      <c r="A859" s="42" t="s">
        <v>16</v>
      </c>
      <c r="B859" s="57" t="s">
        <v>82</v>
      </c>
      <c r="C859" s="42" t="s">
        <v>16</v>
      </c>
      <c r="D859" s="34">
        <v>468293</v>
      </c>
      <c r="E859" s="48">
        <v>508100574027</v>
      </c>
      <c r="F859" s="42" t="s">
        <v>1</v>
      </c>
      <c r="G859" s="42" t="s">
        <v>2</v>
      </c>
      <c r="H859" s="40" t="str">
        <f>IF(OR(' Base Geral '!J859="D - RETURN WITHOUT CONSUMPTION",' Base Geral '!J859="CB - CONSUMED BILLABLE")," SOLICITAÇÃO DE COLETA",IF(J859="X - NOT RECEIVED","CONFIRMAR NÃO RECEBIMENTO DO CSE",IF(OR(' Base Geral '!J859="SEM DESTINAÇÃO",' Base Geral '!J859="V - LEFT ON NOTIFICATION")," DESTINAÇÃO/SOLICITAÇÃO DE COLETA",0)))</f>
        <v xml:space="preserve"> DESTINAÇÃO/SOLICITAÇÃO DE COLETA</v>
      </c>
      <c r="I859" s="49"/>
      <c r="J859" s="2" t="s">
        <v>56</v>
      </c>
      <c r="K859" s="2"/>
      <c r="L859" s="2" t="s">
        <v>6</v>
      </c>
      <c r="M859" s="2"/>
      <c r="N859" s="2" t="s">
        <v>4</v>
      </c>
      <c r="O859" s="2" t="s">
        <v>726</v>
      </c>
      <c r="P859" s="2" t="s">
        <v>727</v>
      </c>
      <c r="Q859" s="2">
        <v>10645835</v>
      </c>
      <c r="R859" s="15">
        <f>VLOOKUP(Tabela1[[#This Row],[Material]],'R$_ Ferramentas'!A:B,2,0)</f>
        <v>365.6</v>
      </c>
      <c r="S859" s="50" t="s">
        <v>50</v>
      </c>
      <c r="T859" s="50" t="s">
        <v>50</v>
      </c>
      <c r="U859" s="2" t="s">
        <v>1024</v>
      </c>
      <c r="V859" s="2">
        <v>200928</v>
      </c>
      <c r="W859" s="49">
        <v>44074</v>
      </c>
      <c r="X859" s="40">
        <f>Tabela1[[#Headers],[01/09/2020]]-Tabela1[[#This Row],[Data NF Cliente]]</f>
        <v>1</v>
      </c>
      <c r="Y859" s="12" t="str">
        <f>_xlfn.IFS(X859&lt;=10,"1. 1 a 10 dias",X859&lt;=20,"2. 11 a 20 dias",X859&lt;=30,"3. 21 a 30 dias",X859&lt;=60,"4. 31 a 60 dias",X859&gt;60,"5.&gt; 60 dias")</f>
        <v>1. 1 a 10 dias</v>
      </c>
      <c r="Z859" s="2" t="s">
        <v>53</v>
      </c>
      <c r="AA859" s="2">
        <v>0</v>
      </c>
      <c r="AB859" s="49"/>
    </row>
    <row r="860" spans="1:28" x14ac:dyDescent="0.2">
      <c r="A860" s="42" t="s">
        <v>16</v>
      </c>
      <c r="B860" s="57" t="s">
        <v>82</v>
      </c>
      <c r="C860" s="42" t="s">
        <v>16</v>
      </c>
      <c r="D860" s="34">
        <v>468294</v>
      </c>
      <c r="E860" s="48">
        <v>508100574027</v>
      </c>
      <c r="F860" s="42" t="s">
        <v>1</v>
      </c>
      <c r="G860" s="42" t="s">
        <v>2</v>
      </c>
      <c r="H860" s="40" t="str">
        <f>IF(OR(' Base Geral '!J860="D - RETURN WITHOUT CONSUMPTION",' Base Geral '!J860="CB - CONSUMED BILLABLE")," SOLICITAÇÃO DE COLETA",IF(J860="X - NOT RECEIVED","CONFIRMAR NÃO RECEBIMENTO DO CSE",IF(OR(' Base Geral '!J860="SEM DESTINAÇÃO",' Base Geral '!J860="V - LEFT ON NOTIFICATION")," DESTINAÇÃO/SOLICITAÇÃO DE COLETA",0)))</f>
        <v xml:space="preserve"> DESTINAÇÃO/SOLICITAÇÃO DE COLETA</v>
      </c>
      <c r="I860" s="49"/>
      <c r="J860" s="2" t="s">
        <v>56</v>
      </c>
      <c r="K860" s="2"/>
      <c r="L860" s="2" t="s">
        <v>6</v>
      </c>
      <c r="M860" s="2"/>
      <c r="N860" s="2" t="s">
        <v>4</v>
      </c>
      <c r="O860" s="2" t="s">
        <v>726</v>
      </c>
      <c r="P860" s="2" t="s">
        <v>727</v>
      </c>
      <c r="Q860" s="2">
        <v>5760504</v>
      </c>
      <c r="R860" s="15">
        <f>VLOOKUP(Tabela1[[#This Row],[Material]],'R$_ Ferramentas'!A:B,2,0)</f>
        <v>1608.43</v>
      </c>
      <c r="S860" s="50" t="s">
        <v>50</v>
      </c>
      <c r="T860" s="50" t="s">
        <v>50</v>
      </c>
      <c r="U860" s="2" t="s">
        <v>1025</v>
      </c>
      <c r="V860" s="2">
        <v>200928</v>
      </c>
      <c r="W860" s="49">
        <v>44074</v>
      </c>
      <c r="X860" s="40">
        <f>Tabela1[[#Headers],[01/09/2020]]-Tabela1[[#This Row],[Data NF Cliente]]</f>
        <v>1</v>
      </c>
      <c r="Y860" s="12" t="str">
        <f>_xlfn.IFS(X860&lt;=10,"1. 1 a 10 dias",X860&lt;=20,"2. 11 a 20 dias",X860&lt;=30,"3. 21 a 30 dias",X860&lt;=60,"4. 31 a 60 dias",X860&gt;60,"5.&gt; 60 dias")</f>
        <v>1. 1 a 10 dias</v>
      </c>
      <c r="Z860" s="2" t="s">
        <v>1121</v>
      </c>
      <c r="AA860" s="2">
        <v>0</v>
      </c>
      <c r="AB860" s="49"/>
    </row>
    <row r="861" spans="1:28" x14ac:dyDescent="0.2">
      <c r="A861" s="42" t="s">
        <v>16</v>
      </c>
      <c r="B861" s="57" t="s">
        <v>82</v>
      </c>
      <c r="C861" s="42" t="s">
        <v>16</v>
      </c>
      <c r="D861" s="34">
        <v>468295</v>
      </c>
      <c r="E861" s="48">
        <v>508100574027</v>
      </c>
      <c r="F861" s="42" t="s">
        <v>1</v>
      </c>
      <c r="G861" s="42" t="s">
        <v>2</v>
      </c>
      <c r="H861" s="40" t="str">
        <f>IF(OR(' Base Geral '!J861="D - RETURN WITHOUT CONSUMPTION",' Base Geral '!J861="CB - CONSUMED BILLABLE")," SOLICITAÇÃO DE COLETA",IF(J861="X - NOT RECEIVED","CONFIRMAR NÃO RECEBIMENTO DO CSE",IF(OR(' Base Geral '!J861="SEM DESTINAÇÃO",' Base Geral '!J861="V - LEFT ON NOTIFICATION")," DESTINAÇÃO/SOLICITAÇÃO DE COLETA",0)))</f>
        <v xml:space="preserve"> DESTINAÇÃO/SOLICITAÇÃO DE COLETA</v>
      </c>
      <c r="I861" s="49"/>
      <c r="J861" s="2" t="s">
        <v>56</v>
      </c>
      <c r="K861" s="2"/>
      <c r="L861" s="2" t="s">
        <v>6</v>
      </c>
      <c r="M861" s="2"/>
      <c r="N861" s="2" t="s">
        <v>4</v>
      </c>
      <c r="O861" s="2" t="s">
        <v>726</v>
      </c>
      <c r="P861" s="2" t="s">
        <v>727</v>
      </c>
      <c r="Q861" s="2">
        <v>7750404</v>
      </c>
      <c r="R861" s="15">
        <f>VLOOKUP(Tabela1[[#This Row],[Material]],'R$_ Ferramentas'!A:B,2,0)</f>
        <v>152.84</v>
      </c>
      <c r="S861" s="50" t="s">
        <v>50</v>
      </c>
      <c r="T861" s="50" t="s">
        <v>50</v>
      </c>
      <c r="U861" s="2" t="s">
        <v>1026</v>
      </c>
      <c r="V861" s="2">
        <v>200928</v>
      </c>
      <c r="W861" s="49">
        <v>44074</v>
      </c>
      <c r="X861" s="40">
        <f>Tabela1[[#Headers],[01/09/2020]]-Tabela1[[#This Row],[Data NF Cliente]]</f>
        <v>1</v>
      </c>
      <c r="Y861" s="12" t="str">
        <f>_xlfn.IFS(X861&lt;=10,"1. 1 a 10 dias",X861&lt;=20,"2. 11 a 20 dias",X861&lt;=30,"3. 21 a 30 dias",X861&lt;=60,"4. 31 a 60 dias",X861&gt;60,"5.&gt; 60 dias")</f>
        <v>1. 1 a 10 dias</v>
      </c>
      <c r="Z861" s="2" t="s">
        <v>53</v>
      </c>
      <c r="AA861" s="2">
        <v>0</v>
      </c>
      <c r="AB861" s="49"/>
    </row>
    <row r="862" spans="1:28" x14ac:dyDescent="0.2">
      <c r="A862" s="42" t="s">
        <v>16</v>
      </c>
      <c r="B862" s="57" t="s">
        <v>82</v>
      </c>
      <c r="C862" s="42" t="s">
        <v>16</v>
      </c>
      <c r="D862" s="34">
        <v>468296</v>
      </c>
      <c r="E862" s="48">
        <v>508100574027</v>
      </c>
      <c r="F862" s="42" t="s">
        <v>1</v>
      </c>
      <c r="G862" s="42" t="s">
        <v>2</v>
      </c>
      <c r="H862" s="40" t="str">
        <f>IF(OR(' Base Geral '!J862="D - RETURN WITHOUT CONSUMPTION",' Base Geral '!J862="CB - CONSUMED BILLABLE")," SOLICITAÇÃO DE COLETA",IF(J862="X - NOT RECEIVED","CONFIRMAR NÃO RECEBIMENTO DO CSE",IF(OR(' Base Geral '!J862="SEM DESTINAÇÃO",' Base Geral '!J862="V - LEFT ON NOTIFICATION")," DESTINAÇÃO/SOLICITAÇÃO DE COLETA",0)))</f>
        <v xml:space="preserve"> DESTINAÇÃO/SOLICITAÇÃO DE COLETA</v>
      </c>
      <c r="I862" s="49"/>
      <c r="J862" s="2" t="s">
        <v>56</v>
      </c>
      <c r="K862" s="2" t="s">
        <v>50</v>
      </c>
      <c r="L862" s="2" t="s">
        <v>6</v>
      </c>
      <c r="M862" s="2"/>
      <c r="N862" s="2" t="s">
        <v>4</v>
      </c>
      <c r="O862" s="2" t="s">
        <v>726</v>
      </c>
      <c r="P862" s="2" t="s">
        <v>727</v>
      </c>
      <c r="Q862" s="2">
        <v>3068475</v>
      </c>
      <c r="R862" s="15">
        <f>VLOOKUP(Tabela1[[#This Row],[Material]],'R$_ Ferramentas'!A:B,2,0)</f>
        <v>69.77</v>
      </c>
      <c r="S862" s="50" t="s">
        <v>50</v>
      </c>
      <c r="T862" s="50" t="s">
        <v>50</v>
      </c>
      <c r="U862" s="2" t="s">
        <v>1027</v>
      </c>
      <c r="V862" s="2">
        <v>200928</v>
      </c>
      <c r="W862" s="49">
        <v>44074</v>
      </c>
      <c r="X862" s="40">
        <f>Tabela1[[#Headers],[01/09/2020]]-Tabela1[[#This Row],[Data NF Cliente]]</f>
        <v>1</v>
      </c>
      <c r="Y862" s="12" t="str">
        <f>_xlfn.IFS(X862&lt;=10,"1. 1 a 10 dias",X862&lt;=20,"2. 11 a 20 dias",X862&lt;=30,"3. 21 a 30 dias",X862&lt;=60,"4. 31 a 60 dias",X862&gt;60,"5.&gt; 60 dias")</f>
        <v>1. 1 a 10 dias</v>
      </c>
      <c r="Z862" s="2" t="s">
        <v>53</v>
      </c>
      <c r="AA862" s="2">
        <v>0</v>
      </c>
      <c r="AB862" s="49"/>
    </row>
    <row r="863" spans="1:28" x14ac:dyDescent="0.2">
      <c r="A863" s="42" t="s">
        <v>16</v>
      </c>
      <c r="B863" s="57" t="s">
        <v>82</v>
      </c>
      <c r="C863" s="42" t="s">
        <v>16</v>
      </c>
      <c r="D863" s="34">
        <v>468297</v>
      </c>
      <c r="E863" s="48">
        <v>508100574027</v>
      </c>
      <c r="F863" s="42" t="s">
        <v>1</v>
      </c>
      <c r="G863" s="42" t="s">
        <v>2</v>
      </c>
      <c r="H863" s="40" t="str">
        <f>IF(OR(' Base Geral '!J863="D - RETURN WITHOUT CONSUMPTION",' Base Geral '!J863="CB - CONSUMED BILLABLE")," SOLICITAÇÃO DE COLETA",IF(J863="X - NOT RECEIVED","CONFIRMAR NÃO RECEBIMENTO DO CSE",IF(OR(' Base Geral '!J863="SEM DESTINAÇÃO",' Base Geral '!J863="V - LEFT ON NOTIFICATION")," DESTINAÇÃO/SOLICITAÇÃO DE COLETA",0)))</f>
        <v xml:space="preserve"> DESTINAÇÃO/SOLICITAÇÃO DE COLETA</v>
      </c>
      <c r="I863" s="49"/>
      <c r="J863" s="2" t="s">
        <v>56</v>
      </c>
      <c r="K863" s="2"/>
      <c r="L863" s="2" t="s">
        <v>6</v>
      </c>
      <c r="M863" s="2"/>
      <c r="N863" s="2" t="s">
        <v>4</v>
      </c>
      <c r="O863" s="2" t="s">
        <v>726</v>
      </c>
      <c r="P863" s="2" t="s">
        <v>727</v>
      </c>
      <c r="Q863" s="2">
        <v>3069853</v>
      </c>
      <c r="R863" s="15">
        <f>VLOOKUP(Tabela1[[#This Row],[Material]],'R$_ Ferramentas'!A:B,2,0)</f>
        <v>17.7</v>
      </c>
      <c r="S863" s="50" t="s">
        <v>50</v>
      </c>
      <c r="T863" s="50" t="s">
        <v>50</v>
      </c>
      <c r="U863" s="2" t="s">
        <v>1028</v>
      </c>
      <c r="V863" s="2">
        <v>200928</v>
      </c>
      <c r="W863" s="49">
        <v>44074</v>
      </c>
      <c r="X863" s="40">
        <f>Tabela1[[#Headers],[01/09/2020]]-Tabela1[[#This Row],[Data NF Cliente]]</f>
        <v>1</v>
      </c>
      <c r="Y863" s="12" t="str">
        <f>_xlfn.IFS(X863&lt;=10,"1. 1 a 10 dias",X863&lt;=20,"2. 11 a 20 dias",X863&lt;=30,"3. 21 a 30 dias",X863&lt;=60,"4. 31 a 60 dias",X863&gt;60,"5.&gt; 60 dias")</f>
        <v>1. 1 a 10 dias</v>
      </c>
      <c r="Z863" s="2" t="s">
        <v>53</v>
      </c>
      <c r="AA863" s="2">
        <v>0</v>
      </c>
      <c r="AB863" s="49"/>
    </row>
    <row r="864" spans="1:28" x14ac:dyDescent="0.2">
      <c r="A864" s="42" t="s">
        <v>16</v>
      </c>
      <c r="B864" s="57" t="s">
        <v>82</v>
      </c>
      <c r="C864" s="42" t="s">
        <v>16</v>
      </c>
      <c r="D864" s="34">
        <v>468298</v>
      </c>
      <c r="E864" s="48">
        <v>508100574027</v>
      </c>
      <c r="F864" s="42" t="s">
        <v>1</v>
      </c>
      <c r="G864" s="42" t="s">
        <v>2</v>
      </c>
      <c r="H864" s="40" t="str">
        <f>IF(OR(' Base Geral '!J864="D - RETURN WITHOUT CONSUMPTION",' Base Geral '!J864="CB - CONSUMED BILLABLE")," SOLICITAÇÃO DE COLETA",IF(J864="X - NOT RECEIVED","CONFIRMAR NÃO RECEBIMENTO DO CSE",IF(OR(' Base Geral '!J864="SEM DESTINAÇÃO",' Base Geral '!J864="V - LEFT ON NOTIFICATION")," DESTINAÇÃO/SOLICITAÇÃO DE COLETA",0)))</f>
        <v xml:space="preserve"> DESTINAÇÃO/SOLICITAÇÃO DE COLETA</v>
      </c>
      <c r="I864" s="49"/>
      <c r="J864" s="2" t="s">
        <v>56</v>
      </c>
      <c r="K864" s="2"/>
      <c r="L864" s="2" t="s">
        <v>6</v>
      </c>
      <c r="M864" s="2"/>
      <c r="N864" s="2" t="s">
        <v>4</v>
      </c>
      <c r="O864" s="2" t="s">
        <v>726</v>
      </c>
      <c r="P864" s="2" t="s">
        <v>727</v>
      </c>
      <c r="Q864" s="2">
        <v>3069895</v>
      </c>
      <c r="R864" s="15">
        <f>VLOOKUP(Tabela1[[#This Row],[Material]],'R$_ Ferramentas'!A:B,2,0)</f>
        <v>370.33</v>
      </c>
      <c r="S864" s="50" t="s">
        <v>50</v>
      </c>
      <c r="T864" s="50" t="s">
        <v>50</v>
      </c>
      <c r="U864" s="2" t="s">
        <v>1029</v>
      </c>
      <c r="V864" s="2">
        <v>200928</v>
      </c>
      <c r="W864" s="49">
        <v>44074</v>
      </c>
      <c r="X864" s="40">
        <f>Tabela1[[#Headers],[01/09/2020]]-Tabela1[[#This Row],[Data NF Cliente]]</f>
        <v>1</v>
      </c>
      <c r="Y864" s="12" t="str">
        <f>_xlfn.IFS(X864&lt;=10,"1. 1 a 10 dias",X864&lt;=20,"2. 11 a 20 dias",X864&lt;=30,"3. 21 a 30 dias",X864&lt;=60,"4. 31 a 60 dias",X864&gt;60,"5.&gt; 60 dias")</f>
        <v>1. 1 a 10 dias</v>
      </c>
      <c r="Z864" s="2" t="s">
        <v>53</v>
      </c>
      <c r="AA864" s="2">
        <v>0</v>
      </c>
      <c r="AB864" s="49"/>
    </row>
    <row r="865" spans="1:28" x14ac:dyDescent="0.2">
      <c r="A865" s="42" t="s">
        <v>16</v>
      </c>
      <c r="B865" s="57" t="s">
        <v>82</v>
      </c>
      <c r="C865" s="42" t="s">
        <v>16</v>
      </c>
      <c r="D865" s="34">
        <v>468299</v>
      </c>
      <c r="E865" s="48">
        <v>508100574027</v>
      </c>
      <c r="F865" s="42" t="s">
        <v>1</v>
      </c>
      <c r="G865" s="42" t="s">
        <v>2</v>
      </c>
      <c r="H865" s="40" t="str">
        <f>IF(OR(' Base Geral '!J865="D - RETURN WITHOUT CONSUMPTION",' Base Geral '!J865="CB - CONSUMED BILLABLE")," SOLICITAÇÃO DE COLETA",IF(J865="X - NOT RECEIVED","CONFIRMAR NÃO RECEBIMENTO DO CSE",IF(OR(' Base Geral '!J865="SEM DESTINAÇÃO",' Base Geral '!J865="V - LEFT ON NOTIFICATION")," DESTINAÇÃO/SOLICITAÇÃO DE COLETA",0)))</f>
        <v xml:space="preserve"> DESTINAÇÃO/SOLICITAÇÃO DE COLETA</v>
      </c>
      <c r="I865" s="49"/>
      <c r="J865" s="2" t="s">
        <v>56</v>
      </c>
      <c r="K865" s="2"/>
      <c r="L865" s="2" t="s">
        <v>6</v>
      </c>
      <c r="M865" s="2"/>
      <c r="N865" s="2" t="s">
        <v>4</v>
      </c>
      <c r="O865" s="2" t="s">
        <v>726</v>
      </c>
      <c r="P865" s="2" t="s">
        <v>727</v>
      </c>
      <c r="Q865" s="2">
        <v>7750396</v>
      </c>
      <c r="R865" s="15">
        <f>VLOOKUP(Tabela1[[#This Row],[Material]],'R$_ Ferramentas'!A:B,2,0)</f>
        <v>610.75</v>
      </c>
      <c r="S865" s="50" t="s">
        <v>50</v>
      </c>
      <c r="T865" s="50" t="s">
        <v>50</v>
      </c>
      <c r="U865" s="2" t="s">
        <v>1030</v>
      </c>
      <c r="V865" s="2">
        <v>200928</v>
      </c>
      <c r="W865" s="49">
        <v>44074</v>
      </c>
      <c r="X865" s="40">
        <f>Tabela1[[#Headers],[01/09/2020]]-Tabela1[[#This Row],[Data NF Cliente]]</f>
        <v>1</v>
      </c>
      <c r="Y865" s="12" t="str">
        <f>_xlfn.IFS(X865&lt;=10,"1. 1 a 10 dias",X865&lt;=20,"2. 11 a 20 dias",X865&lt;=30,"3. 21 a 30 dias",X865&lt;=60,"4. 31 a 60 dias",X865&gt;60,"5.&gt; 60 dias")</f>
        <v>1. 1 a 10 dias</v>
      </c>
      <c r="Z865" s="2" t="s">
        <v>53</v>
      </c>
      <c r="AA865" s="2">
        <v>0</v>
      </c>
      <c r="AB865" s="49"/>
    </row>
    <row r="866" spans="1:28" x14ac:dyDescent="0.2">
      <c r="A866" s="58" t="s">
        <v>60</v>
      </c>
      <c r="B866" s="57" t="s">
        <v>81</v>
      </c>
      <c r="C866" s="42" t="s">
        <v>7</v>
      </c>
      <c r="D866" s="34">
        <v>468312</v>
      </c>
      <c r="E866" s="48">
        <v>508100574199</v>
      </c>
      <c r="F866" s="42" t="s">
        <v>1</v>
      </c>
      <c r="G866" s="42" t="s">
        <v>2</v>
      </c>
      <c r="H866" s="40" t="str">
        <f>IF(OR(' Base Geral '!J866="D - RETURN WITHOUT CONSUMPTION",' Base Geral '!J866="CB - CONSUMED BILLABLE")," SOLICITAÇÃO DE COLETA",IF(J866="X - NOT RECEIVED","CONFIRMAR NÃO RECEBIMENTO DO CSE",IF(OR(' Base Geral '!J866="SEM DESTINAÇÃO",' Base Geral '!J866="V - LEFT ON NOTIFICATION")," DESTINAÇÃO/SOLICITAÇÃO DE COLETA",0)))</f>
        <v xml:space="preserve"> DESTINAÇÃO/SOLICITAÇÃO DE COLETA</v>
      </c>
      <c r="I866" s="49"/>
      <c r="J866" s="2" t="s">
        <v>56</v>
      </c>
      <c r="K866" s="2" t="s">
        <v>10</v>
      </c>
      <c r="L866" s="2" t="s">
        <v>3</v>
      </c>
      <c r="M866" s="2"/>
      <c r="N866" s="2" t="s">
        <v>4</v>
      </c>
      <c r="O866" s="2" t="s">
        <v>21</v>
      </c>
      <c r="P866" s="2" t="s">
        <v>671</v>
      </c>
      <c r="Q866" s="2">
        <v>10457312</v>
      </c>
      <c r="R866" s="15">
        <f>VLOOKUP(Tabela1[[#This Row],[Material]],'R$_ Ferramentas'!A:B,2,0)</f>
        <v>2331.84</v>
      </c>
      <c r="S866" s="50" t="s">
        <v>50</v>
      </c>
      <c r="T866" s="50" t="s">
        <v>85</v>
      </c>
      <c r="U866" s="2" t="s">
        <v>205</v>
      </c>
      <c r="V866" s="2">
        <v>200897</v>
      </c>
      <c r="W866" s="49">
        <v>44074</v>
      </c>
      <c r="X866" s="40">
        <f>Tabela1[[#Headers],[01/09/2020]]-Tabela1[[#This Row],[Data NF Cliente]]</f>
        <v>1</v>
      </c>
      <c r="Y866" s="12" t="str">
        <f>_xlfn.IFS(X866&lt;=10,"1. 1 a 10 dias",X866&lt;=20,"2. 11 a 20 dias",X866&lt;=30,"3. 21 a 30 dias",X866&lt;=60,"4. 31 a 60 dias",X866&gt;60,"5.&gt; 60 dias")</f>
        <v>1. 1 a 10 dias</v>
      </c>
      <c r="Z866" s="2" t="s">
        <v>53</v>
      </c>
      <c r="AA866" s="2">
        <v>0</v>
      </c>
      <c r="AB866" s="49"/>
    </row>
    <row r="867" spans="1:28" x14ac:dyDescent="0.2">
      <c r="A867" s="58" t="s">
        <v>60</v>
      </c>
      <c r="B867" s="57" t="s">
        <v>81</v>
      </c>
      <c r="C867" s="42" t="s">
        <v>7</v>
      </c>
      <c r="D867" s="34">
        <v>468313</v>
      </c>
      <c r="E867" s="48">
        <v>508100574199</v>
      </c>
      <c r="F867" s="42" t="s">
        <v>1</v>
      </c>
      <c r="G867" s="42" t="s">
        <v>2</v>
      </c>
      <c r="H867" s="40" t="str">
        <f>IF(OR(' Base Geral '!J867="D - RETURN WITHOUT CONSUMPTION",' Base Geral '!J867="CB - CONSUMED BILLABLE")," SOLICITAÇÃO DE COLETA",IF(J867="X - NOT RECEIVED","CONFIRMAR NÃO RECEBIMENTO DO CSE",IF(OR(' Base Geral '!J867="SEM DESTINAÇÃO",' Base Geral '!J867="V - LEFT ON NOTIFICATION")," DESTINAÇÃO/SOLICITAÇÃO DE COLETA",0)))</f>
        <v xml:space="preserve"> DESTINAÇÃO/SOLICITAÇÃO DE COLETA</v>
      </c>
      <c r="I867" s="49"/>
      <c r="J867" s="2" t="s">
        <v>56</v>
      </c>
      <c r="K867" s="2"/>
      <c r="L867" s="2" t="s">
        <v>6</v>
      </c>
      <c r="M867" s="2"/>
      <c r="N867" s="2" t="s">
        <v>4</v>
      </c>
      <c r="O867" s="2" t="s">
        <v>21</v>
      </c>
      <c r="P867" s="2" t="s">
        <v>671</v>
      </c>
      <c r="Q867" s="2">
        <v>10457810</v>
      </c>
      <c r="R867" s="15">
        <f>VLOOKUP(Tabela1[[#This Row],[Material]],'R$_ Ferramentas'!A:B,2,0)</f>
        <v>1600.01</v>
      </c>
      <c r="S867" s="50" t="s">
        <v>50</v>
      </c>
      <c r="T867" s="50" t="s">
        <v>50</v>
      </c>
      <c r="U867" s="2" t="s">
        <v>1031</v>
      </c>
      <c r="V867" s="2">
        <v>200897</v>
      </c>
      <c r="W867" s="49">
        <v>44074</v>
      </c>
      <c r="X867" s="40">
        <f>Tabela1[[#Headers],[01/09/2020]]-Tabela1[[#This Row],[Data NF Cliente]]</f>
        <v>1</v>
      </c>
      <c r="Y867" s="12" t="str">
        <f>_xlfn.IFS(X867&lt;=10,"1. 1 a 10 dias",X867&lt;=20,"2. 11 a 20 dias",X867&lt;=30,"3. 21 a 30 dias",X867&lt;=60,"4. 31 a 60 dias",X867&gt;60,"5.&gt; 60 dias")</f>
        <v>1. 1 a 10 dias</v>
      </c>
      <c r="Z867" s="2" t="s">
        <v>53</v>
      </c>
      <c r="AA867" s="2">
        <v>0</v>
      </c>
      <c r="AB867" s="49"/>
    </row>
    <row r="868" spans="1:28" x14ac:dyDescent="0.2">
      <c r="A868" s="42" t="s">
        <v>7</v>
      </c>
      <c r="B868" s="57" t="s">
        <v>81</v>
      </c>
      <c r="C868" s="42" t="s">
        <v>7</v>
      </c>
      <c r="D868" s="34">
        <v>468317</v>
      </c>
      <c r="E868" s="48">
        <v>508100574271</v>
      </c>
      <c r="F868" s="42" t="s">
        <v>8</v>
      </c>
      <c r="G868" s="42" t="s">
        <v>22</v>
      </c>
      <c r="H868" s="40" t="str">
        <f>IF(OR(' Base Geral '!J868="D - RETURN WITHOUT CONSUMPTION",' Base Geral '!J868="CB - CONSUMED BILLABLE")," SOLICITAÇÃO DE COLETA",IF(J868="X - NOT RECEIVED","CONFIRMAR NÃO RECEBIMENTO DO CSE",IF(OR(' Base Geral '!J868="SEM DESTINAÇÃO",' Base Geral '!J868="V - LEFT ON NOTIFICATION")," DESTINAÇÃO/SOLICITAÇÃO DE COLETA",0)))</f>
        <v xml:space="preserve"> DESTINAÇÃO/SOLICITAÇÃO DE COLETA</v>
      </c>
      <c r="I868" s="49"/>
      <c r="J868" s="2" t="s">
        <v>56</v>
      </c>
      <c r="K868" s="2" t="s">
        <v>50</v>
      </c>
      <c r="L868" s="2" t="s">
        <v>6</v>
      </c>
      <c r="M868" s="2"/>
      <c r="N868" s="2" t="s">
        <v>4</v>
      </c>
      <c r="O868" s="2" t="s">
        <v>21</v>
      </c>
      <c r="P868" s="2" t="s">
        <v>257</v>
      </c>
      <c r="Q868" s="2">
        <v>11085866</v>
      </c>
      <c r="R868" s="15">
        <f>VLOOKUP(Tabela1[[#This Row],[Material]],'R$_ Ferramentas'!A:B,2,0)</f>
        <v>15646.45</v>
      </c>
      <c r="S868" s="50" t="s">
        <v>50</v>
      </c>
      <c r="T868" s="50" t="s">
        <v>50</v>
      </c>
      <c r="U868" s="2" t="s">
        <v>1032</v>
      </c>
      <c r="V868" s="2">
        <v>94855</v>
      </c>
      <c r="W868" s="49">
        <v>44074</v>
      </c>
      <c r="X868" s="40">
        <f>Tabela1[[#Headers],[01/09/2020]]-Tabela1[[#This Row],[Data NF Cliente]]</f>
        <v>1</v>
      </c>
      <c r="Y868" s="12" t="str">
        <f>_xlfn.IFS(X868&lt;=10,"1. 1 a 10 dias",X868&lt;=20,"2. 11 a 20 dias",X868&lt;=30,"3. 21 a 30 dias",X868&lt;=60,"4. 31 a 60 dias",X868&gt;60,"5.&gt; 60 dias")</f>
        <v>1. 1 a 10 dias</v>
      </c>
      <c r="Z868" s="2" t="s">
        <v>5</v>
      </c>
      <c r="AA868" s="2">
        <v>0</v>
      </c>
      <c r="AB868" s="49"/>
    </row>
    <row r="869" spans="1:28" x14ac:dyDescent="0.2">
      <c r="A869" s="42" t="s">
        <v>7</v>
      </c>
      <c r="B869" s="57" t="s">
        <v>81</v>
      </c>
      <c r="C869" s="42" t="s">
        <v>7</v>
      </c>
      <c r="D869" s="34">
        <v>468318</v>
      </c>
      <c r="E869" s="48">
        <v>508100574271</v>
      </c>
      <c r="F869" s="42" t="s">
        <v>1</v>
      </c>
      <c r="G869" s="42" t="s">
        <v>2</v>
      </c>
      <c r="H869" s="40" t="str">
        <f>IF(OR(' Base Geral '!J869="D - RETURN WITHOUT CONSUMPTION",' Base Geral '!J869="CB - CONSUMED BILLABLE")," SOLICITAÇÃO DE COLETA",IF(J869="X - NOT RECEIVED","CONFIRMAR NÃO RECEBIMENTO DO CSE",IF(OR(' Base Geral '!J869="SEM DESTINAÇÃO",' Base Geral '!J869="V - LEFT ON NOTIFICATION")," DESTINAÇÃO/SOLICITAÇÃO DE COLETA",0)))</f>
        <v xml:space="preserve"> DESTINAÇÃO/SOLICITAÇÃO DE COLETA</v>
      </c>
      <c r="I869" s="49"/>
      <c r="J869" s="2" t="s">
        <v>56</v>
      </c>
      <c r="K869" s="2" t="s">
        <v>10</v>
      </c>
      <c r="L869" s="2" t="s">
        <v>3</v>
      </c>
      <c r="M869" s="2"/>
      <c r="N869" s="2" t="s">
        <v>4</v>
      </c>
      <c r="O869" s="2" t="s">
        <v>21</v>
      </c>
      <c r="P869" s="2" t="s">
        <v>257</v>
      </c>
      <c r="Q869" s="2">
        <v>11085751</v>
      </c>
      <c r="R869" s="15">
        <f>VLOOKUP(Tabela1[[#This Row],[Material]],'R$_ Ferramentas'!A:B,2,0)</f>
        <v>15099.99</v>
      </c>
      <c r="S869" s="50" t="s">
        <v>50</v>
      </c>
      <c r="T869" s="50" t="s">
        <v>85</v>
      </c>
      <c r="U869" s="2" t="s">
        <v>1033</v>
      </c>
      <c r="V869" s="2">
        <v>200901</v>
      </c>
      <c r="W869" s="49">
        <v>44074</v>
      </c>
      <c r="X869" s="40">
        <f>Tabela1[[#Headers],[01/09/2020]]-Tabela1[[#This Row],[Data NF Cliente]]</f>
        <v>1</v>
      </c>
      <c r="Y869" s="12" t="str">
        <f>_xlfn.IFS(X869&lt;=10,"1. 1 a 10 dias",X869&lt;=20,"2. 11 a 20 dias",X869&lt;=30,"3. 21 a 30 dias",X869&lt;=60,"4. 31 a 60 dias",X869&gt;60,"5.&gt; 60 dias")</f>
        <v>1. 1 a 10 dias</v>
      </c>
      <c r="Z869" s="2" t="s">
        <v>53</v>
      </c>
      <c r="AA869" s="2">
        <v>0</v>
      </c>
      <c r="AB869" s="49"/>
    </row>
    <row r="870" spans="1:28" x14ac:dyDescent="0.2">
      <c r="A870" s="58" t="s">
        <v>159</v>
      </c>
      <c r="B870" s="57" t="s">
        <v>81</v>
      </c>
      <c r="C870" s="42" t="s">
        <v>11</v>
      </c>
      <c r="D870" s="34">
        <v>468325</v>
      </c>
      <c r="E870" s="48">
        <v>508100574124</v>
      </c>
      <c r="F870" s="42" t="s">
        <v>1</v>
      </c>
      <c r="G870" s="42" t="s">
        <v>2</v>
      </c>
      <c r="H870" s="40" t="str">
        <f>IF(OR(' Base Geral '!J870="D - RETURN WITHOUT CONSUMPTION",' Base Geral '!J870="CB - CONSUMED BILLABLE")," SOLICITAÇÃO DE COLETA",IF(J870="X - NOT RECEIVED","CONFIRMAR NÃO RECEBIMENTO DO CSE",IF(OR(' Base Geral '!J870="SEM DESTINAÇÃO",' Base Geral '!J870="V - LEFT ON NOTIFICATION")," DESTINAÇÃO/SOLICITAÇÃO DE COLETA",0)))</f>
        <v xml:space="preserve"> DESTINAÇÃO/SOLICITAÇÃO DE COLETA</v>
      </c>
      <c r="I870" s="49"/>
      <c r="J870" s="2" t="s">
        <v>56</v>
      </c>
      <c r="K870" s="2" t="s">
        <v>50</v>
      </c>
      <c r="L870" s="2" t="s">
        <v>6</v>
      </c>
      <c r="M870" s="2"/>
      <c r="N870" s="2" t="s">
        <v>4</v>
      </c>
      <c r="O870" s="2" t="s">
        <v>23</v>
      </c>
      <c r="P870" s="2" t="s">
        <v>321</v>
      </c>
      <c r="Q870" s="2">
        <v>11154357</v>
      </c>
      <c r="R870" s="15">
        <f>VLOOKUP(Tabela1[[#This Row],[Material]],'R$_ Ferramentas'!A:B,2,0)</f>
        <v>3160.28</v>
      </c>
      <c r="S870" s="50" t="s">
        <v>50</v>
      </c>
      <c r="T870" s="50" t="s">
        <v>50</v>
      </c>
      <c r="U870" s="2" t="s">
        <v>1034</v>
      </c>
      <c r="V870" s="2">
        <v>200895</v>
      </c>
      <c r="W870" s="49">
        <v>44074</v>
      </c>
      <c r="X870" s="40">
        <f>Tabela1[[#Headers],[01/09/2020]]-Tabela1[[#This Row],[Data NF Cliente]]</f>
        <v>1</v>
      </c>
      <c r="Y870" s="12" t="str">
        <f>_xlfn.IFS(X870&lt;=10,"1. 1 a 10 dias",X870&lt;=20,"2. 11 a 20 dias",X870&lt;=30,"3. 21 a 30 dias",X870&lt;=60,"4. 31 a 60 dias",X870&gt;60,"5.&gt; 60 dias")</f>
        <v>1. 1 a 10 dias</v>
      </c>
      <c r="Z870" s="2" t="s">
        <v>53</v>
      </c>
      <c r="AA870" s="2">
        <v>0</v>
      </c>
      <c r="AB870" s="49"/>
    </row>
    <row r="871" spans="1:28" x14ac:dyDescent="0.2">
      <c r="A871" s="58" t="s">
        <v>60</v>
      </c>
      <c r="B871" s="57" t="s">
        <v>81</v>
      </c>
      <c r="C871" s="42" t="s">
        <v>7</v>
      </c>
      <c r="D871" s="34">
        <v>468332</v>
      </c>
      <c r="E871" s="48">
        <v>508100570897</v>
      </c>
      <c r="F871" s="42" t="s">
        <v>1</v>
      </c>
      <c r="G871" s="42" t="s">
        <v>2</v>
      </c>
      <c r="H871" s="40" t="str">
        <f>IF(OR(' Base Geral '!J871="D - RETURN WITHOUT CONSUMPTION",' Base Geral '!J871="CB - CONSUMED BILLABLE")," SOLICITAÇÃO DE COLETA",IF(J871="X - NOT RECEIVED","CONFIRMAR NÃO RECEBIMENTO DO CSE",IF(OR(' Base Geral '!J871="SEM DESTINAÇÃO",' Base Geral '!J871="V - LEFT ON NOTIFICATION")," DESTINAÇÃO/SOLICITAÇÃO DE COLETA",0)))</f>
        <v xml:space="preserve"> DESTINAÇÃO/SOLICITAÇÃO DE COLETA</v>
      </c>
      <c r="I871" s="49"/>
      <c r="J871" s="2" t="s">
        <v>56</v>
      </c>
      <c r="K871" s="2" t="s">
        <v>10</v>
      </c>
      <c r="L871" s="2" t="s">
        <v>3</v>
      </c>
      <c r="M871" s="2"/>
      <c r="N871" s="2" t="s">
        <v>4</v>
      </c>
      <c r="O871" s="2" t="s">
        <v>686</v>
      </c>
      <c r="P871" s="2" t="s">
        <v>176</v>
      </c>
      <c r="Q871" s="2">
        <v>10286285</v>
      </c>
      <c r="R871" s="15">
        <f>VLOOKUP(Tabela1[[#This Row],[Material]],'R$_ Ferramentas'!A:B,2,0)</f>
        <v>30069.33</v>
      </c>
      <c r="S871" s="50" t="s">
        <v>50</v>
      </c>
      <c r="T871" s="50" t="s">
        <v>85</v>
      </c>
      <c r="U871" s="2" t="s">
        <v>1021</v>
      </c>
      <c r="V871" s="2">
        <v>200899</v>
      </c>
      <c r="W871" s="49">
        <v>44074</v>
      </c>
      <c r="X871" s="40">
        <f>Tabela1[[#Headers],[01/09/2020]]-Tabela1[[#This Row],[Data NF Cliente]]</f>
        <v>1</v>
      </c>
      <c r="Y871" s="12" t="str">
        <f>_xlfn.IFS(X871&lt;=10,"1. 1 a 10 dias",X871&lt;=20,"2. 11 a 20 dias",X871&lt;=30,"3. 21 a 30 dias",X871&lt;=60,"4. 31 a 60 dias",X871&gt;60,"5.&gt; 60 dias")</f>
        <v>1. 1 a 10 dias</v>
      </c>
      <c r="Z871" s="2" t="s">
        <v>53</v>
      </c>
      <c r="AA871" s="2">
        <v>0</v>
      </c>
      <c r="AB871" s="49"/>
    </row>
    <row r="872" spans="1:28" x14ac:dyDescent="0.2">
      <c r="A872" s="58" t="s">
        <v>60</v>
      </c>
      <c r="B872" s="57" t="s">
        <v>81</v>
      </c>
      <c r="C872" s="42" t="s">
        <v>7</v>
      </c>
      <c r="D872" s="34">
        <v>468333</v>
      </c>
      <c r="E872" s="48">
        <v>508100570897</v>
      </c>
      <c r="F872" s="42" t="s">
        <v>1</v>
      </c>
      <c r="G872" s="42" t="s">
        <v>2</v>
      </c>
      <c r="H872" s="40" t="str">
        <f>IF(OR(' Base Geral '!J872="D - RETURN WITHOUT CONSUMPTION",' Base Geral '!J872="CB - CONSUMED BILLABLE")," SOLICITAÇÃO DE COLETA",IF(J872="X - NOT RECEIVED","CONFIRMAR NÃO RECEBIMENTO DO CSE",IF(OR(' Base Geral '!J872="SEM DESTINAÇÃO",' Base Geral '!J872="V - LEFT ON NOTIFICATION")," DESTINAÇÃO/SOLICITAÇÃO DE COLETA",0)))</f>
        <v xml:space="preserve"> DESTINAÇÃO/SOLICITAÇÃO DE COLETA</v>
      </c>
      <c r="I872" s="49"/>
      <c r="J872" s="2" t="s">
        <v>56</v>
      </c>
      <c r="K872" s="2"/>
      <c r="L872" s="2" t="s">
        <v>6</v>
      </c>
      <c r="M872" s="2"/>
      <c r="N872" s="2" t="s">
        <v>4</v>
      </c>
      <c r="O872" s="2" t="s">
        <v>686</v>
      </c>
      <c r="P872" s="2" t="s">
        <v>176</v>
      </c>
      <c r="Q872" s="2">
        <v>11221816</v>
      </c>
      <c r="R872" s="15">
        <f>VLOOKUP(Tabela1[[#This Row],[Material]],'R$_ Ferramentas'!A:B,2,0)</f>
        <v>4478.28</v>
      </c>
      <c r="S872" s="50" t="s">
        <v>50</v>
      </c>
      <c r="T872" s="50" t="s">
        <v>50</v>
      </c>
      <c r="U872" s="2">
        <v>11221816</v>
      </c>
      <c r="V872" s="2">
        <v>200899</v>
      </c>
      <c r="W872" s="49">
        <v>44074</v>
      </c>
      <c r="X872" s="40">
        <f>Tabela1[[#Headers],[01/09/2020]]-Tabela1[[#This Row],[Data NF Cliente]]</f>
        <v>1</v>
      </c>
      <c r="Y872" s="12" t="str">
        <f>_xlfn.IFS(X872&lt;=10,"1. 1 a 10 dias",X872&lt;=20,"2. 11 a 20 dias",X872&lt;=30,"3. 21 a 30 dias",X872&lt;=60,"4. 31 a 60 dias",X872&gt;60,"5.&gt; 60 dias")</f>
        <v>1. 1 a 10 dias</v>
      </c>
      <c r="Z872" s="2" t="s">
        <v>53</v>
      </c>
      <c r="AA872" s="2">
        <v>0</v>
      </c>
      <c r="AB872" s="49"/>
    </row>
    <row r="873" spans="1:28" x14ac:dyDescent="0.2">
      <c r="A873" s="42" t="s">
        <v>7</v>
      </c>
      <c r="B873" s="57" t="s">
        <v>82</v>
      </c>
      <c r="C873" s="42" t="s">
        <v>7</v>
      </c>
      <c r="D873" s="34">
        <v>468334</v>
      </c>
      <c r="E873" s="48">
        <v>508100573722</v>
      </c>
      <c r="F873" s="42" t="s">
        <v>1</v>
      </c>
      <c r="G873" s="42" t="s">
        <v>2</v>
      </c>
      <c r="H873" s="40" t="str">
        <f>IF(OR(' Base Geral '!J873="D - RETURN WITHOUT CONSUMPTION",' Base Geral '!J873="CB - CONSUMED BILLABLE")," SOLICITAÇÃO DE COLETA",IF(J873="X - NOT RECEIVED","CONFIRMAR NÃO RECEBIMENTO DO CSE",IF(OR(' Base Geral '!J873="SEM DESTINAÇÃO",' Base Geral '!J873="V - LEFT ON NOTIFICATION")," DESTINAÇÃO/SOLICITAÇÃO DE COLETA",0)))</f>
        <v xml:space="preserve"> DESTINAÇÃO/SOLICITAÇÃO DE COLETA</v>
      </c>
      <c r="I873" s="49"/>
      <c r="J873" s="2" t="s">
        <v>56</v>
      </c>
      <c r="K873" s="2"/>
      <c r="L873" s="2" t="s">
        <v>6</v>
      </c>
      <c r="M873" s="2"/>
      <c r="N873" s="2" t="s">
        <v>4</v>
      </c>
      <c r="O873" s="2" t="s">
        <v>728</v>
      </c>
      <c r="P873" s="2" t="s">
        <v>111</v>
      </c>
      <c r="Q873" s="2">
        <v>10499060</v>
      </c>
      <c r="R873" s="15">
        <f>VLOOKUP(Tabela1[[#This Row],[Material]],'R$_ Ferramentas'!A:B,2,0)</f>
        <v>3739.13</v>
      </c>
      <c r="S873" s="50" t="s">
        <v>50</v>
      </c>
      <c r="T873" s="50" t="s">
        <v>50</v>
      </c>
      <c r="U873" s="2" t="s">
        <v>1035</v>
      </c>
      <c r="V873" s="2">
        <v>200906</v>
      </c>
      <c r="W873" s="49">
        <v>44074</v>
      </c>
      <c r="X873" s="40">
        <f>Tabela1[[#Headers],[01/09/2020]]-Tabela1[[#This Row],[Data NF Cliente]]</f>
        <v>1</v>
      </c>
      <c r="Y873" s="12" t="str">
        <f>_xlfn.IFS(X873&lt;=10,"1. 1 a 10 dias",X873&lt;=20,"2. 11 a 20 dias",X873&lt;=30,"3. 21 a 30 dias",X873&lt;=60,"4. 31 a 60 dias",X873&gt;60,"5.&gt; 60 dias")</f>
        <v>1. 1 a 10 dias</v>
      </c>
      <c r="Z873" s="2" t="s">
        <v>1122</v>
      </c>
      <c r="AA873" s="2">
        <v>0</v>
      </c>
      <c r="AB873" s="49"/>
    </row>
    <row r="874" spans="1:28" x14ac:dyDescent="0.2">
      <c r="A874" s="42" t="s">
        <v>11</v>
      </c>
      <c r="B874" s="57" t="s">
        <v>82</v>
      </c>
      <c r="C874" s="42" t="s">
        <v>11</v>
      </c>
      <c r="D874" s="34">
        <v>468335</v>
      </c>
      <c r="E874" s="48">
        <v>508100574358</v>
      </c>
      <c r="F874" s="42" t="s">
        <v>1</v>
      </c>
      <c r="G874" s="42" t="s">
        <v>2</v>
      </c>
      <c r="H874" s="40" t="str">
        <f>IF(OR(' Base Geral '!J874="D - RETURN WITHOUT CONSUMPTION",' Base Geral '!J874="CB - CONSUMED BILLABLE")," SOLICITAÇÃO DE COLETA",IF(J874="X - NOT RECEIVED","CONFIRMAR NÃO RECEBIMENTO DO CSE",IF(OR(' Base Geral '!J874="SEM DESTINAÇÃO",' Base Geral '!J874="V - LEFT ON NOTIFICATION")," DESTINAÇÃO/SOLICITAÇÃO DE COLETA",0)))</f>
        <v xml:space="preserve"> DESTINAÇÃO/SOLICITAÇÃO DE COLETA</v>
      </c>
      <c r="I874" s="49"/>
      <c r="J874" s="2" t="s">
        <v>56</v>
      </c>
      <c r="K874" s="2" t="s">
        <v>50</v>
      </c>
      <c r="L874" s="2" t="s">
        <v>6</v>
      </c>
      <c r="M874" s="2"/>
      <c r="N874" s="2" t="s">
        <v>4</v>
      </c>
      <c r="O874" s="2" t="s">
        <v>23</v>
      </c>
      <c r="P874" s="2" t="s">
        <v>126</v>
      </c>
      <c r="Q874" s="2">
        <v>8721511</v>
      </c>
      <c r="R874" s="15">
        <f>VLOOKUP(Tabela1[[#This Row],[Material]],'R$_ Ferramentas'!A:B,2,0)</f>
        <v>1336.12</v>
      </c>
      <c r="S874" s="50" t="s">
        <v>50</v>
      </c>
      <c r="T874" s="50" t="s">
        <v>50</v>
      </c>
      <c r="U874" s="2" t="s">
        <v>852</v>
      </c>
      <c r="V874" s="2">
        <v>200903</v>
      </c>
      <c r="W874" s="49">
        <v>44074</v>
      </c>
      <c r="X874" s="40">
        <f>Tabela1[[#Headers],[01/09/2020]]-Tabela1[[#This Row],[Data NF Cliente]]</f>
        <v>1</v>
      </c>
      <c r="Y874" s="12" t="str">
        <f>_xlfn.IFS(X874&lt;=10,"1. 1 a 10 dias",X874&lt;=20,"2. 11 a 20 dias",X874&lt;=30,"3. 21 a 30 dias",X874&lt;=60,"4. 31 a 60 dias",X874&gt;60,"5.&gt; 60 dias")</f>
        <v>1. 1 a 10 dias</v>
      </c>
      <c r="Z874" s="2" t="s">
        <v>53</v>
      </c>
      <c r="AA874" s="2">
        <v>0</v>
      </c>
      <c r="AB874" s="49"/>
    </row>
    <row r="875" spans="1:28" x14ac:dyDescent="0.2">
      <c r="A875" s="42" t="s">
        <v>11</v>
      </c>
      <c r="B875" s="57" t="s">
        <v>82</v>
      </c>
      <c r="C875" s="42" t="s">
        <v>11</v>
      </c>
      <c r="D875" s="34">
        <v>468336</v>
      </c>
      <c r="E875" s="48">
        <v>508100574358</v>
      </c>
      <c r="F875" s="42" t="s">
        <v>1</v>
      </c>
      <c r="G875" s="42" t="s">
        <v>2</v>
      </c>
      <c r="H875" s="40" t="str">
        <f>IF(OR(' Base Geral '!J875="D - RETURN WITHOUT CONSUMPTION",' Base Geral '!J875="CB - CONSUMED BILLABLE")," SOLICITAÇÃO DE COLETA",IF(J875="X - NOT RECEIVED","CONFIRMAR NÃO RECEBIMENTO DO CSE",IF(OR(' Base Geral '!J875="SEM DESTINAÇÃO",' Base Geral '!J875="V - LEFT ON NOTIFICATION")," DESTINAÇÃO/SOLICITAÇÃO DE COLETA",0)))</f>
        <v xml:space="preserve"> DESTINAÇÃO/SOLICITAÇÃO DE COLETA</v>
      </c>
      <c r="I875" s="49"/>
      <c r="J875" s="2" t="s">
        <v>56</v>
      </c>
      <c r="K875" s="2"/>
      <c r="L875" s="2" t="s">
        <v>6</v>
      </c>
      <c r="M875" s="2"/>
      <c r="N875" s="2" t="s">
        <v>4</v>
      </c>
      <c r="O875" s="2" t="s">
        <v>23</v>
      </c>
      <c r="P875" s="2" t="s">
        <v>126</v>
      </c>
      <c r="Q875" s="2">
        <v>11007386</v>
      </c>
      <c r="R875" s="15">
        <f>VLOOKUP(Tabela1[[#This Row],[Material]],'R$_ Ferramentas'!A:B,2,0)</f>
        <v>1058.3699999999999</v>
      </c>
      <c r="S875" s="50" t="s">
        <v>50</v>
      </c>
      <c r="T875" s="50" t="s">
        <v>50</v>
      </c>
      <c r="U875" s="2" t="s">
        <v>851</v>
      </c>
      <c r="V875" s="2">
        <v>200903</v>
      </c>
      <c r="W875" s="49">
        <v>44074</v>
      </c>
      <c r="X875" s="40">
        <f>Tabela1[[#Headers],[01/09/2020]]-Tabela1[[#This Row],[Data NF Cliente]]</f>
        <v>1</v>
      </c>
      <c r="Y875" s="12" t="str">
        <f>_xlfn.IFS(X875&lt;=10,"1. 1 a 10 dias",X875&lt;=20,"2. 11 a 20 dias",X875&lt;=30,"3. 21 a 30 dias",X875&lt;=60,"4. 31 a 60 dias",X875&gt;60,"5.&gt; 60 dias")</f>
        <v>1. 1 a 10 dias</v>
      </c>
      <c r="Z875" s="2" t="s">
        <v>53</v>
      </c>
      <c r="AA875" s="2">
        <v>0</v>
      </c>
      <c r="AB875" s="49"/>
    </row>
    <row r="876" spans="1:28" x14ac:dyDescent="0.2">
      <c r="A876" s="42" t="s">
        <v>11</v>
      </c>
      <c r="B876" s="57" t="s">
        <v>82</v>
      </c>
      <c r="C876" s="42" t="s">
        <v>11</v>
      </c>
      <c r="D876" s="34">
        <v>468337</v>
      </c>
      <c r="E876" s="48">
        <v>508100574358</v>
      </c>
      <c r="F876" s="42" t="s">
        <v>1</v>
      </c>
      <c r="G876" s="42" t="s">
        <v>2</v>
      </c>
      <c r="H876" s="40" t="str">
        <f>IF(OR(' Base Geral '!J876="D - RETURN WITHOUT CONSUMPTION",' Base Geral '!J876="CB - CONSUMED BILLABLE")," SOLICITAÇÃO DE COLETA",IF(J876="X - NOT RECEIVED","CONFIRMAR NÃO RECEBIMENTO DO CSE",IF(OR(' Base Geral '!J876="SEM DESTINAÇÃO",' Base Geral '!J876="V - LEFT ON NOTIFICATION")," DESTINAÇÃO/SOLICITAÇÃO DE COLETA",0)))</f>
        <v xml:space="preserve"> DESTINAÇÃO/SOLICITAÇÃO DE COLETA</v>
      </c>
      <c r="I876" s="49"/>
      <c r="J876" s="2" t="s">
        <v>56</v>
      </c>
      <c r="K876" s="2"/>
      <c r="L876" s="2" t="s">
        <v>3</v>
      </c>
      <c r="M876" s="2"/>
      <c r="N876" s="2" t="s">
        <v>4</v>
      </c>
      <c r="O876" s="2" t="s">
        <v>23</v>
      </c>
      <c r="P876" s="2" t="s">
        <v>126</v>
      </c>
      <c r="Q876" s="2">
        <v>10522533</v>
      </c>
      <c r="R876" s="15">
        <f>VLOOKUP(Tabela1[[#This Row],[Material]],'R$_ Ferramentas'!A:B,2,0)</f>
        <v>3037</v>
      </c>
      <c r="S876" s="50" t="s">
        <v>50</v>
      </c>
      <c r="T876" s="50" t="s">
        <v>85</v>
      </c>
      <c r="U876" s="2" t="s">
        <v>850</v>
      </c>
      <c r="V876" s="2">
        <v>200903</v>
      </c>
      <c r="W876" s="49">
        <v>44074</v>
      </c>
      <c r="X876" s="40">
        <f>Tabela1[[#Headers],[01/09/2020]]-Tabela1[[#This Row],[Data NF Cliente]]</f>
        <v>1</v>
      </c>
      <c r="Y876" s="12" t="str">
        <f>_xlfn.IFS(X876&lt;=10,"1. 1 a 10 dias",X876&lt;=20,"2. 11 a 20 dias",X876&lt;=30,"3. 21 a 30 dias",X876&lt;=60,"4. 31 a 60 dias",X876&gt;60,"5.&gt; 60 dias")</f>
        <v>1. 1 a 10 dias</v>
      </c>
      <c r="Z876" s="2" t="s">
        <v>53</v>
      </c>
      <c r="AA876" s="2">
        <v>0</v>
      </c>
      <c r="AB876" s="49"/>
    </row>
    <row r="877" spans="1:28" x14ac:dyDescent="0.2">
      <c r="A877" s="42" t="s">
        <v>16</v>
      </c>
      <c r="B877" s="57" t="s">
        <v>82</v>
      </c>
      <c r="C877" s="42" t="s">
        <v>16</v>
      </c>
      <c r="D877" s="34">
        <v>468342</v>
      </c>
      <c r="E877" s="48">
        <v>508100574027</v>
      </c>
      <c r="F877" s="42" t="s">
        <v>1</v>
      </c>
      <c r="G877" s="42" t="s">
        <v>2</v>
      </c>
      <c r="H877" s="40" t="str">
        <f>IF(OR(' Base Geral '!J877="D - RETURN WITHOUT CONSUMPTION",' Base Geral '!J877="CB - CONSUMED BILLABLE")," SOLICITAÇÃO DE COLETA",IF(J877="X - NOT RECEIVED","CONFIRMAR NÃO RECEBIMENTO DO CSE",IF(OR(' Base Geral '!J877="SEM DESTINAÇÃO",' Base Geral '!J877="V - LEFT ON NOTIFICATION")," DESTINAÇÃO/SOLICITAÇÃO DE COLETA",0)))</f>
        <v xml:space="preserve"> DESTINAÇÃO/SOLICITAÇÃO DE COLETA</v>
      </c>
      <c r="I877" s="49"/>
      <c r="J877" s="2" t="s">
        <v>56</v>
      </c>
      <c r="K877" s="2"/>
      <c r="L877" s="2" t="s">
        <v>6</v>
      </c>
      <c r="M877" s="2"/>
      <c r="N877" s="2" t="s">
        <v>4</v>
      </c>
      <c r="O877" s="2" t="s">
        <v>726</v>
      </c>
      <c r="P877" s="2" t="s">
        <v>727</v>
      </c>
      <c r="Q877" s="2">
        <v>3068483</v>
      </c>
      <c r="R877" s="15">
        <f>VLOOKUP(Tabela1[[#This Row],[Material]],'R$_ Ferramentas'!A:B,2,0)</f>
        <v>997.96</v>
      </c>
      <c r="S877" s="50" t="s">
        <v>50</v>
      </c>
      <c r="T877" s="50" t="s">
        <v>50</v>
      </c>
      <c r="U877" s="2" t="s">
        <v>1036</v>
      </c>
      <c r="V877" s="2">
        <v>200928</v>
      </c>
      <c r="W877" s="49">
        <v>44074</v>
      </c>
      <c r="X877" s="40">
        <f>Tabela1[[#Headers],[01/09/2020]]-Tabela1[[#This Row],[Data NF Cliente]]</f>
        <v>1</v>
      </c>
      <c r="Y877" s="12" t="str">
        <f>_xlfn.IFS(X877&lt;=10,"1. 1 a 10 dias",X877&lt;=20,"2. 11 a 20 dias",X877&lt;=30,"3. 21 a 30 dias",X877&lt;=60,"4. 31 a 60 dias",X877&gt;60,"5.&gt; 60 dias")</f>
        <v>1. 1 a 10 dias</v>
      </c>
      <c r="Z877" s="2" t="s">
        <v>1123</v>
      </c>
      <c r="AA877" s="2">
        <v>0</v>
      </c>
      <c r="AB877" s="49"/>
    </row>
    <row r="878" spans="1:28" x14ac:dyDescent="0.2">
      <c r="A878" s="42" t="s">
        <v>16</v>
      </c>
      <c r="B878" s="57" t="s">
        <v>82</v>
      </c>
      <c r="C878" s="42" t="s">
        <v>16</v>
      </c>
      <c r="D878" s="34">
        <v>468343</v>
      </c>
      <c r="E878" s="48">
        <v>508100574027</v>
      </c>
      <c r="F878" s="42" t="s">
        <v>1</v>
      </c>
      <c r="G878" s="42" t="s">
        <v>2</v>
      </c>
      <c r="H878" s="40" t="str">
        <f>IF(OR(' Base Geral '!J878="D - RETURN WITHOUT CONSUMPTION",' Base Geral '!J878="CB - CONSUMED BILLABLE")," SOLICITAÇÃO DE COLETA",IF(J878="X - NOT RECEIVED","CONFIRMAR NÃO RECEBIMENTO DO CSE",IF(OR(' Base Geral '!J878="SEM DESTINAÇÃO",' Base Geral '!J878="V - LEFT ON NOTIFICATION")," DESTINAÇÃO/SOLICITAÇÃO DE COLETA",0)))</f>
        <v xml:space="preserve"> DESTINAÇÃO/SOLICITAÇÃO DE COLETA</v>
      </c>
      <c r="I878" s="49"/>
      <c r="J878" s="2" t="s">
        <v>56</v>
      </c>
      <c r="K878" s="2"/>
      <c r="L878" s="2" t="s">
        <v>6</v>
      </c>
      <c r="M878" s="2"/>
      <c r="N878" s="2" t="s">
        <v>4</v>
      </c>
      <c r="O878" s="2" t="s">
        <v>726</v>
      </c>
      <c r="P878" s="2" t="s">
        <v>727</v>
      </c>
      <c r="Q878" s="2">
        <v>7751142</v>
      </c>
      <c r="R878" s="15">
        <f>VLOOKUP(Tabela1[[#This Row],[Material]],'R$_ Ferramentas'!A:B,2,0)</f>
        <v>107.77</v>
      </c>
      <c r="S878" s="50" t="s">
        <v>50</v>
      </c>
      <c r="T878" s="50" t="s">
        <v>50</v>
      </c>
      <c r="U878" s="2" t="s">
        <v>1037</v>
      </c>
      <c r="V878" s="2">
        <v>200928</v>
      </c>
      <c r="W878" s="49">
        <v>44074</v>
      </c>
      <c r="X878" s="40">
        <f>Tabela1[[#Headers],[01/09/2020]]-Tabela1[[#This Row],[Data NF Cliente]]</f>
        <v>1</v>
      </c>
      <c r="Y878" s="12" t="str">
        <f>_xlfn.IFS(X878&lt;=10,"1. 1 a 10 dias",X878&lt;=20,"2. 11 a 20 dias",X878&lt;=30,"3. 21 a 30 dias",X878&lt;=60,"4. 31 a 60 dias",X878&gt;60,"5.&gt; 60 dias")</f>
        <v>1. 1 a 10 dias</v>
      </c>
      <c r="Z878" s="2" t="s">
        <v>53</v>
      </c>
      <c r="AA878" s="2">
        <v>0</v>
      </c>
      <c r="AB878" s="49"/>
    </row>
    <row r="879" spans="1:28" x14ac:dyDescent="0.2">
      <c r="A879" s="42" t="s">
        <v>16</v>
      </c>
      <c r="B879" s="57" t="s">
        <v>82</v>
      </c>
      <c r="C879" s="42" t="s">
        <v>16</v>
      </c>
      <c r="D879" s="34">
        <v>468344</v>
      </c>
      <c r="E879" s="48">
        <v>508100574027</v>
      </c>
      <c r="F879" s="42" t="s">
        <v>1</v>
      </c>
      <c r="G879" s="42" t="s">
        <v>2</v>
      </c>
      <c r="H879" s="40" t="str">
        <f>IF(OR(' Base Geral '!J879="D - RETURN WITHOUT CONSUMPTION",' Base Geral '!J879="CB - CONSUMED BILLABLE")," SOLICITAÇÃO DE COLETA",IF(J879="X - NOT RECEIVED","CONFIRMAR NÃO RECEBIMENTO DO CSE",IF(OR(' Base Geral '!J879="SEM DESTINAÇÃO",' Base Geral '!J879="V - LEFT ON NOTIFICATION")," DESTINAÇÃO/SOLICITAÇÃO DE COLETA",0)))</f>
        <v xml:space="preserve"> DESTINAÇÃO/SOLICITAÇÃO DE COLETA</v>
      </c>
      <c r="I879" s="49"/>
      <c r="J879" s="2" t="s">
        <v>56</v>
      </c>
      <c r="K879" s="2"/>
      <c r="L879" s="2" t="s">
        <v>6</v>
      </c>
      <c r="M879" s="2"/>
      <c r="N879" s="2" t="s">
        <v>4</v>
      </c>
      <c r="O879" s="2" t="s">
        <v>726</v>
      </c>
      <c r="P879" s="2" t="s">
        <v>727</v>
      </c>
      <c r="Q879" s="2">
        <v>7751142</v>
      </c>
      <c r="R879" s="15">
        <f>VLOOKUP(Tabela1[[#This Row],[Material]],'R$_ Ferramentas'!A:B,2,0)</f>
        <v>107.77</v>
      </c>
      <c r="S879" s="50" t="s">
        <v>50</v>
      </c>
      <c r="T879" s="50" t="s">
        <v>50</v>
      </c>
      <c r="U879" s="2" t="s">
        <v>1037</v>
      </c>
      <c r="V879" s="2">
        <v>200928</v>
      </c>
      <c r="W879" s="49">
        <v>44074</v>
      </c>
      <c r="X879" s="40">
        <f>Tabela1[[#Headers],[01/09/2020]]-Tabela1[[#This Row],[Data NF Cliente]]</f>
        <v>1</v>
      </c>
      <c r="Y879" s="12" t="str">
        <f>_xlfn.IFS(X879&lt;=10,"1. 1 a 10 dias",X879&lt;=20,"2. 11 a 20 dias",X879&lt;=30,"3. 21 a 30 dias",X879&lt;=60,"4. 31 a 60 dias",X879&gt;60,"5.&gt; 60 dias")</f>
        <v>1. 1 a 10 dias</v>
      </c>
      <c r="Z879" s="2" t="s">
        <v>53</v>
      </c>
      <c r="AA879" s="2">
        <v>0</v>
      </c>
      <c r="AB879" s="49"/>
    </row>
    <row r="880" spans="1:28" x14ac:dyDescent="0.2">
      <c r="A880" s="42" t="s">
        <v>16</v>
      </c>
      <c r="B880" s="57" t="s">
        <v>82</v>
      </c>
      <c r="C880" s="42" t="s">
        <v>16</v>
      </c>
      <c r="D880" s="34">
        <v>468349</v>
      </c>
      <c r="E880" s="48">
        <v>508100546174</v>
      </c>
      <c r="F880" s="42" t="s">
        <v>1</v>
      </c>
      <c r="G880" s="42" t="s">
        <v>2</v>
      </c>
      <c r="H880" s="40" t="str">
        <f>IF(OR(' Base Geral '!J880="D - RETURN WITHOUT CONSUMPTION",' Base Geral '!J880="CB - CONSUMED BILLABLE")," SOLICITAÇÃO DE COLETA",IF(J880="X - NOT RECEIVED","CONFIRMAR NÃO RECEBIMENTO DO CSE",IF(OR(' Base Geral '!J880="SEM DESTINAÇÃO",' Base Geral '!J880="V - LEFT ON NOTIFICATION")," DESTINAÇÃO/SOLICITAÇÃO DE COLETA",0)))</f>
        <v xml:space="preserve"> DESTINAÇÃO/SOLICITAÇÃO DE COLETA</v>
      </c>
      <c r="I880" s="49"/>
      <c r="J880" s="2" t="s">
        <v>56</v>
      </c>
      <c r="K880" s="2" t="s">
        <v>10</v>
      </c>
      <c r="L880" s="2" t="s">
        <v>3</v>
      </c>
      <c r="M880" s="2"/>
      <c r="N880" s="2" t="s">
        <v>4</v>
      </c>
      <c r="O880" s="2" t="s">
        <v>415</v>
      </c>
      <c r="P880" s="2" t="s">
        <v>416</v>
      </c>
      <c r="Q880" s="2">
        <v>5534776</v>
      </c>
      <c r="R880" s="15">
        <f>VLOOKUP(Tabela1[[#This Row],[Material]],'R$_ Ferramentas'!A:B,2,0)</f>
        <v>157614.34</v>
      </c>
      <c r="S880" s="50" t="s">
        <v>50</v>
      </c>
      <c r="T880" s="50" t="s">
        <v>83</v>
      </c>
      <c r="U880" s="2">
        <v>5534776</v>
      </c>
      <c r="V880" s="2">
        <v>200922</v>
      </c>
      <c r="W880" s="49">
        <v>44074</v>
      </c>
      <c r="X880" s="40">
        <f>Tabela1[[#Headers],[01/09/2020]]-Tabela1[[#This Row],[Data NF Cliente]]</f>
        <v>1</v>
      </c>
      <c r="Y880" s="12" t="str">
        <f>_xlfn.IFS(X880&lt;=10,"1. 1 a 10 dias",X880&lt;=20,"2. 11 a 20 dias",X880&lt;=30,"3. 21 a 30 dias",X880&lt;=60,"4. 31 a 60 dias",X880&gt;60,"5.&gt; 60 dias")</f>
        <v>1. 1 a 10 dias</v>
      </c>
      <c r="Z880" s="2" t="s">
        <v>1124</v>
      </c>
      <c r="AA880" s="2">
        <v>0</v>
      </c>
      <c r="AB880" s="49"/>
    </row>
    <row r="881" spans="1:28" x14ac:dyDescent="0.2">
      <c r="A881" s="42" t="s">
        <v>7</v>
      </c>
      <c r="B881" s="57" t="s">
        <v>82</v>
      </c>
      <c r="C881" s="42" t="s">
        <v>7</v>
      </c>
      <c r="D881" s="34">
        <v>468350</v>
      </c>
      <c r="E881" s="48">
        <v>508100573722</v>
      </c>
      <c r="F881" s="42" t="s">
        <v>1</v>
      </c>
      <c r="G881" s="42" t="s">
        <v>2</v>
      </c>
      <c r="H881" s="40" t="str">
        <f>IF(OR(' Base Geral '!J881="D - RETURN WITHOUT CONSUMPTION",' Base Geral '!J881="CB - CONSUMED BILLABLE")," SOLICITAÇÃO DE COLETA",IF(J881="X - NOT RECEIVED","CONFIRMAR NÃO RECEBIMENTO DO CSE",IF(OR(' Base Geral '!J881="SEM DESTINAÇÃO",' Base Geral '!J881="V - LEFT ON NOTIFICATION")," DESTINAÇÃO/SOLICITAÇÃO DE COLETA",0)))</f>
        <v xml:space="preserve"> DESTINAÇÃO/SOLICITAÇÃO DE COLETA</v>
      </c>
      <c r="I881" s="49"/>
      <c r="J881" s="2" t="s">
        <v>56</v>
      </c>
      <c r="K881" s="2"/>
      <c r="L881" s="2" t="s">
        <v>3</v>
      </c>
      <c r="M881" s="2"/>
      <c r="N881" s="2" t="s">
        <v>4</v>
      </c>
      <c r="O881" s="2" t="s">
        <v>728</v>
      </c>
      <c r="P881" s="2" t="s">
        <v>111</v>
      </c>
      <c r="Q881" s="2">
        <v>10498864</v>
      </c>
      <c r="R881" s="15">
        <f>VLOOKUP(Tabela1[[#This Row],[Material]],'R$_ Ferramentas'!A:B,2,0)</f>
        <v>3119.82</v>
      </c>
      <c r="S881" s="50" t="s">
        <v>50</v>
      </c>
      <c r="T881" s="50" t="s">
        <v>85</v>
      </c>
      <c r="U881" s="2">
        <v>10498864</v>
      </c>
      <c r="V881" s="2">
        <v>200906</v>
      </c>
      <c r="W881" s="49">
        <v>44074</v>
      </c>
      <c r="X881" s="40">
        <f>Tabela1[[#Headers],[01/09/2020]]-Tabela1[[#This Row],[Data NF Cliente]]</f>
        <v>1</v>
      </c>
      <c r="Y881" s="12" t="str">
        <f>_xlfn.IFS(X881&lt;=10,"1. 1 a 10 dias",X881&lt;=20,"2. 11 a 20 dias",X881&lt;=30,"3. 21 a 30 dias",X881&lt;=60,"4. 31 a 60 dias",X881&gt;60,"5.&gt; 60 dias")</f>
        <v>1. 1 a 10 dias</v>
      </c>
      <c r="Z881" s="2" t="s">
        <v>1125</v>
      </c>
      <c r="AA881" s="2">
        <v>0</v>
      </c>
      <c r="AB881" s="49"/>
    </row>
    <row r="882" spans="1:28" x14ac:dyDescent="0.2">
      <c r="A882" s="42" t="s">
        <v>7</v>
      </c>
      <c r="B882" s="57" t="s">
        <v>82</v>
      </c>
      <c r="C882" s="42" t="s">
        <v>7</v>
      </c>
      <c r="D882" s="34">
        <v>468351</v>
      </c>
      <c r="E882" s="48">
        <v>508100573722</v>
      </c>
      <c r="F882" s="42" t="s">
        <v>1</v>
      </c>
      <c r="G882" s="42" t="s">
        <v>2</v>
      </c>
      <c r="H882" s="40" t="str">
        <f>IF(OR(' Base Geral '!J882="D - RETURN WITHOUT CONSUMPTION",' Base Geral '!J882="CB - CONSUMED BILLABLE")," SOLICITAÇÃO DE COLETA",IF(J882="X - NOT RECEIVED","CONFIRMAR NÃO RECEBIMENTO DO CSE",IF(OR(' Base Geral '!J882="SEM DESTINAÇÃO",' Base Geral '!J882="V - LEFT ON NOTIFICATION")," DESTINAÇÃO/SOLICITAÇÃO DE COLETA",0)))</f>
        <v xml:space="preserve"> DESTINAÇÃO/SOLICITAÇÃO DE COLETA</v>
      </c>
      <c r="I882" s="49"/>
      <c r="J882" s="2" t="s">
        <v>56</v>
      </c>
      <c r="K882" s="2" t="s">
        <v>50</v>
      </c>
      <c r="L882" s="2" t="s">
        <v>6</v>
      </c>
      <c r="M882" s="2"/>
      <c r="N882" s="2" t="s">
        <v>4</v>
      </c>
      <c r="O882" s="2" t="s">
        <v>728</v>
      </c>
      <c r="P882" s="2" t="s">
        <v>111</v>
      </c>
      <c r="Q882" s="2">
        <v>10131487</v>
      </c>
      <c r="R882" s="15">
        <f>VLOOKUP(Tabela1[[#This Row],[Material]],'R$_ Ferramentas'!A:B,2,0)</f>
        <v>6068.47</v>
      </c>
      <c r="S882" s="50" t="s">
        <v>50</v>
      </c>
      <c r="T882" s="50" t="s">
        <v>50</v>
      </c>
      <c r="U882" s="2" t="s">
        <v>808</v>
      </c>
      <c r="V882" s="2">
        <v>200906</v>
      </c>
      <c r="W882" s="49">
        <v>44074</v>
      </c>
      <c r="X882" s="40">
        <f>Tabela1[[#Headers],[01/09/2020]]-Tabela1[[#This Row],[Data NF Cliente]]</f>
        <v>1</v>
      </c>
      <c r="Y882" s="12" t="str">
        <f>_xlfn.IFS(X882&lt;=10,"1. 1 a 10 dias",X882&lt;=20,"2. 11 a 20 dias",X882&lt;=30,"3. 21 a 30 dias",X882&lt;=60,"4. 31 a 60 dias",X882&gt;60,"5.&gt; 60 dias")</f>
        <v>1. 1 a 10 dias</v>
      </c>
      <c r="Z882" s="2" t="s">
        <v>1126</v>
      </c>
      <c r="AA882" s="2">
        <v>0</v>
      </c>
      <c r="AB882" s="49"/>
    </row>
    <row r="883" spans="1:28" x14ac:dyDescent="0.2">
      <c r="A883" s="42" t="s">
        <v>7</v>
      </c>
      <c r="B883" s="57" t="s">
        <v>82</v>
      </c>
      <c r="C883" s="42" t="s">
        <v>7</v>
      </c>
      <c r="D883" s="34">
        <v>468352</v>
      </c>
      <c r="E883" s="48">
        <v>508100573722</v>
      </c>
      <c r="F883" s="42" t="s">
        <v>1</v>
      </c>
      <c r="G883" s="42" t="s">
        <v>2</v>
      </c>
      <c r="H883" s="40" t="str">
        <f>IF(OR(' Base Geral '!J883="D - RETURN WITHOUT CONSUMPTION",' Base Geral '!J883="CB - CONSUMED BILLABLE")," SOLICITAÇÃO DE COLETA",IF(J883="X - NOT RECEIVED","CONFIRMAR NÃO RECEBIMENTO DO CSE",IF(OR(' Base Geral '!J883="SEM DESTINAÇÃO",' Base Geral '!J883="V - LEFT ON NOTIFICATION")," DESTINAÇÃO/SOLICITAÇÃO DE COLETA",0)))</f>
        <v xml:space="preserve"> DESTINAÇÃO/SOLICITAÇÃO DE COLETA</v>
      </c>
      <c r="I883" s="49"/>
      <c r="J883" s="2" t="s">
        <v>56</v>
      </c>
      <c r="K883" s="2"/>
      <c r="L883" s="2" t="s">
        <v>6</v>
      </c>
      <c r="M883" s="2"/>
      <c r="N883" s="2" t="s">
        <v>4</v>
      </c>
      <c r="O883" s="2" t="s">
        <v>728</v>
      </c>
      <c r="P883" s="2" t="s">
        <v>111</v>
      </c>
      <c r="Q883" s="2">
        <v>10131487</v>
      </c>
      <c r="R883" s="15">
        <f>VLOOKUP(Tabela1[[#This Row],[Material]],'R$_ Ferramentas'!A:B,2,0)</f>
        <v>6068.47</v>
      </c>
      <c r="S883" s="50" t="s">
        <v>50</v>
      </c>
      <c r="T883" s="50" t="s">
        <v>50</v>
      </c>
      <c r="U883" s="2" t="s">
        <v>808</v>
      </c>
      <c r="V883" s="2">
        <v>200906</v>
      </c>
      <c r="W883" s="49">
        <v>44074</v>
      </c>
      <c r="X883" s="40">
        <f>Tabela1[[#Headers],[01/09/2020]]-Tabela1[[#This Row],[Data NF Cliente]]</f>
        <v>1</v>
      </c>
      <c r="Y883" s="12" t="str">
        <f>_xlfn.IFS(X883&lt;=10,"1. 1 a 10 dias",X883&lt;=20,"2. 11 a 20 dias",X883&lt;=30,"3. 21 a 30 dias",X883&lt;=60,"4. 31 a 60 dias",X883&gt;60,"5.&gt; 60 dias")</f>
        <v>1. 1 a 10 dias</v>
      </c>
      <c r="Z883" s="2" t="s">
        <v>1127</v>
      </c>
      <c r="AA883" s="2">
        <v>0</v>
      </c>
      <c r="AB883" s="49"/>
    </row>
    <row r="884" spans="1:28" x14ac:dyDescent="0.2">
      <c r="A884" s="58" t="s">
        <v>159</v>
      </c>
      <c r="B884" s="57" t="s">
        <v>82</v>
      </c>
      <c r="C884" s="42" t="s">
        <v>11</v>
      </c>
      <c r="D884" s="34">
        <v>468363</v>
      </c>
      <c r="E884" s="48">
        <v>508100565956</v>
      </c>
      <c r="F884" s="42" t="s">
        <v>1</v>
      </c>
      <c r="G884" s="42" t="s">
        <v>2</v>
      </c>
      <c r="H884" s="40" t="str">
        <f>IF(OR(' Base Geral '!J884="D - RETURN WITHOUT CONSUMPTION",' Base Geral '!J884="CB - CONSUMED BILLABLE")," SOLICITAÇÃO DE COLETA",IF(J884="X - NOT RECEIVED","CONFIRMAR NÃO RECEBIMENTO DO CSE",IF(OR(' Base Geral '!J884="SEM DESTINAÇÃO",' Base Geral '!J884="V - LEFT ON NOTIFICATION")," DESTINAÇÃO/SOLICITAÇÃO DE COLETA",0)))</f>
        <v xml:space="preserve"> DESTINAÇÃO/SOLICITAÇÃO DE COLETA</v>
      </c>
      <c r="I884" s="49"/>
      <c r="J884" s="2" t="s">
        <v>56</v>
      </c>
      <c r="K884" s="2"/>
      <c r="L884" s="2" t="s">
        <v>6</v>
      </c>
      <c r="M884" s="2"/>
      <c r="N884" s="2" t="s">
        <v>4</v>
      </c>
      <c r="O884" s="2" t="s">
        <v>729</v>
      </c>
      <c r="P884" s="2" t="s">
        <v>705</v>
      </c>
      <c r="Q884" s="2">
        <v>11268442</v>
      </c>
      <c r="R884" s="15">
        <f>VLOOKUP(Tabela1[[#This Row],[Material]],'R$_ Ferramentas'!A:B,2,0)</f>
        <v>1304.52</v>
      </c>
      <c r="S884" s="50" t="s">
        <v>50</v>
      </c>
      <c r="T884" s="50" t="s">
        <v>50</v>
      </c>
      <c r="U884" s="2" t="s">
        <v>1038</v>
      </c>
      <c r="V884" s="2">
        <v>200919</v>
      </c>
      <c r="W884" s="49">
        <v>44074</v>
      </c>
      <c r="X884" s="40">
        <f>Tabela1[[#Headers],[01/09/2020]]-Tabela1[[#This Row],[Data NF Cliente]]</f>
        <v>1</v>
      </c>
      <c r="Y884" s="12" t="str">
        <f>_xlfn.IFS(X884&lt;=10,"1. 1 a 10 dias",X884&lt;=20,"2. 11 a 20 dias",X884&lt;=30,"3. 21 a 30 dias",X884&lt;=60,"4. 31 a 60 dias",X884&gt;60,"5.&gt; 60 dias")</f>
        <v>1. 1 a 10 dias</v>
      </c>
      <c r="Z884" s="2" t="s">
        <v>1128</v>
      </c>
      <c r="AA884" s="2">
        <v>0</v>
      </c>
      <c r="AB884" s="49"/>
    </row>
    <row r="885" spans="1:28" x14ac:dyDescent="0.2">
      <c r="A885" s="58" t="s">
        <v>159</v>
      </c>
      <c r="B885" s="57" t="s">
        <v>82</v>
      </c>
      <c r="C885" s="42" t="s">
        <v>11</v>
      </c>
      <c r="D885" s="34">
        <v>468364</v>
      </c>
      <c r="E885" s="48">
        <v>508100565956</v>
      </c>
      <c r="F885" s="42" t="s">
        <v>1</v>
      </c>
      <c r="G885" s="42" t="s">
        <v>2</v>
      </c>
      <c r="H885" s="40" t="str">
        <f>IF(OR(' Base Geral '!J885="D - RETURN WITHOUT CONSUMPTION",' Base Geral '!J885="CB - CONSUMED BILLABLE")," SOLICITAÇÃO DE COLETA",IF(J885="X - NOT RECEIVED","CONFIRMAR NÃO RECEBIMENTO DO CSE",IF(OR(' Base Geral '!J885="SEM DESTINAÇÃO",' Base Geral '!J885="V - LEFT ON NOTIFICATION")," DESTINAÇÃO/SOLICITAÇÃO DE COLETA",0)))</f>
        <v xml:space="preserve"> DESTINAÇÃO/SOLICITAÇÃO DE COLETA</v>
      </c>
      <c r="I885" s="49"/>
      <c r="J885" s="2" t="s">
        <v>56</v>
      </c>
      <c r="K885" s="2" t="s">
        <v>10</v>
      </c>
      <c r="L885" s="2" t="s">
        <v>3</v>
      </c>
      <c r="M885" s="2"/>
      <c r="N885" s="2" t="s">
        <v>4</v>
      </c>
      <c r="O885" s="2" t="s">
        <v>729</v>
      </c>
      <c r="P885" s="2" t="s">
        <v>705</v>
      </c>
      <c r="Q885" s="2">
        <v>11268441</v>
      </c>
      <c r="R885" s="15">
        <f>VLOOKUP(Tabela1[[#This Row],[Material]],'R$_ Ferramentas'!A:B,2,0)</f>
        <v>3208.33</v>
      </c>
      <c r="S885" s="50" t="s">
        <v>50</v>
      </c>
      <c r="T885" s="50" t="s">
        <v>85</v>
      </c>
      <c r="U885" s="2" t="s">
        <v>1039</v>
      </c>
      <c r="V885" s="2">
        <v>200919</v>
      </c>
      <c r="W885" s="49">
        <v>44074</v>
      </c>
      <c r="X885" s="40">
        <f>Tabela1[[#Headers],[01/09/2020]]-Tabela1[[#This Row],[Data NF Cliente]]</f>
        <v>1</v>
      </c>
      <c r="Y885" s="12" t="str">
        <f>_xlfn.IFS(X885&lt;=10,"1. 1 a 10 dias",X885&lt;=20,"2. 11 a 20 dias",X885&lt;=30,"3. 21 a 30 dias",X885&lt;=60,"4. 31 a 60 dias",X885&gt;60,"5.&gt; 60 dias")</f>
        <v>1. 1 a 10 dias</v>
      </c>
      <c r="Z885" s="2">
        <v>200162</v>
      </c>
      <c r="AA885" s="2">
        <v>0</v>
      </c>
      <c r="AB885" s="49"/>
    </row>
    <row r="886" spans="1:28" x14ac:dyDescent="0.2">
      <c r="A886" s="42" t="s">
        <v>11</v>
      </c>
      <c r="B886" s="57" t="s">
        <v>82</v>
      </c>
      <c r="C886" s="42" t="s">
        <v>11</v>
      </c>
      <c r="D886" s="34">
        <v>468370</v>
      </c>
      <c r="E886" s="48">
        <v>508100574420</v>
      </c>
      <c r="F886" s="42" t="s">
        <v>1</v>
      </c>
      <c r="G886" s="42" t="s">
        <v>2</v>
      </c>
      <c r="H886" s="40" t="str">
        <f>IF(OR(' Base Geral '!J886="D - RETURN WITHOUT CONSUMPTION",' Base Geral '!J886="CB - CONSUMED BILLABLE")," SOLICITAÇÃO DE COLETA",IF(J886="X - NOT RECEIVED","CONFIRMAR NÃO RECEBIMENTO DO CSE",IF(OR(' Base Geral '!J886="SEM DESTINAÇÃO",' Base Geral '!J886="V - LEFT ON NOTIFICATION")," DESTINAÇÃO/SOLICITAÇÃO DE COLETA",0)))</f>
        <v xml:space="preserve"> DESTINAÇÃO/SOLICITAÇÃO DE COLETA</v>
      </c>
      <c r="I886" s="49"/>
      <c r="J886" s="2" t="s">
        <v>56</v>
      </c>
      <c r="K886" s="2" t="s">
        <v>10</v>
      </c>
      <c r="L886" s="2" t="s">
        <v>3</v>
      </c>
      <c r="M886" s="2"/>
      <c r="N886" s="2" t="s">
        <v>4</v>
      </c>
      <c r="O886" s="2" t="s">
        <v>730</v>
      </c>
      <c r="P886" s="2" t="s">
        <v>110</v>
      </c>
      <c r="Q886" s="2">
        <v>4354101</v>
      </c>
      <c r="R886" s="15">
        <f>VLOOKUP(Tabela1[[#This Row],[Material]],'R$_ Ferramentas'!A:B,2,0)</f>
        <v>3003.92</v>
      </c>
      <c r="S886" s="50" t="s">
        <v>50</v>
      </c>
      <c r="T886" s="50" t="s">
        <v>85</v>
      </c>
      <c r="U886" s="2" t="s">
        <v>1040</v>
      </c>
      <c r="V886" s="2">
        <v>200918</v>
      </c>
      <c r="W886" s="49">
        <v>44074</v>
      </c>
      <c r="X886" s="40">
        <f>Tabela1[[#Headers],[01/09/2020]]-Tabela1[[#This Row],[Data NF Cliente]]</f>
        <v>1</v>
      </c>
      <c r="Y886" s="12" t="str">
        <f>_xlfn.IFS(X886&lt;=10,"1. 1 a 10 dias",X886&lt;=20,"2. 11 a 20 dias",X886&lt;=30,"3. 21 a 30 dias",X886&lt;=60,"4. 31 a 60 dias",X886&gt;60,"5.&gt; 60 dias")</f>
        <v>1. 1 a 10 dias</v>
      </c>
      <c r="Z886" s="2" t="s">
        <v>53</v>
      </c>
      <c r="AA886" s="2">
        <v>0</v>
      </c>
      <c r="AB886" s="49"/>
    </row>
    <row r="887" spans="1:28" x14ac:dyDescent="0.2">
      <c r="A887" s="58" t="s">
        <v>159</v>
      </c>
      <c r="B887" s="57" t="s">
        <v>81</v>
      </c>
      <c r="C887" s="42" t="s">
        <v>11</v>
      </c>
      <c r="D887" s="34">
        <v>468377</v>
      </c>
      <c r="E887" s="48">
        <v>508100574214</v>
      </c>
      <c r="F887" s="42" t="s">
        <v>1</v>
      </c>
      <c r="G887" s="42" t="s">
        <v>2</v>
      </c>
      <c r="H887" s="40" t="str">
        <f>IF(OR(' Base Geral '!J887="D - RETURN WITHOUT CONSUMPTION",' Base Geral '!J887="CB - CONSUMED BILLABLE")," SOLICITAÇÃO DE COLETA",IF(J887="X - NOT RECEIVED","CONFIRMAR NÃO RECEBIMENTO DO CSE",IF(OR(' Base Geral '!J887="SEM DESTINAÇÃO",' Base Geral '!J887="V - LEFT ON NOTIFICATION")," DESTINAÇÃO/SOLICITAÇÃO DE COLETA",0)))</f>
        <v xml:space="preserve"> DESTINAÇÃO/SOLICITAÇÃO DE COLETA</v>
      </c>
      <c r="I887" s="49"/>
      <c r="J887" s="2" t="s">
        <v>56</v>
      </c>
      <c r="K887" s="2" t="s">
        <v>50</v>
      </c>
      <c r="L887" s="2" t="s">
        <v>6</v>
      </c>
      <c r="M887" s="2"/>
      <c r="N887" s="2" t="s">
        <v>4</v>
      </c>
      <c r="O887" s="2" t="s">
        <v>23</v>
      </c>
      <c r="P887" s="2" t="s">
        <v>731</v>
      </c>
      <c r="Q887" s="2">
        <v>11085860</v>
      </c>
      <c r="R887" s="15">
        <f>VLOOKUP(Tabela1[[#This Row],[Material]],'R$_ Ferramentas'!A:B,2,0)</f>
        <v>111.12</v>
      </c>
      <c r="S887" s="50" t="s">
        <v>50</v>
      </c>
      <c r="T887" s="50" t="s">
        <v>50</v>
      </c>
      <c r="U887" s="2" t="s">
        <v>1041</v>
      </c>
      <c r="V887" s="2">
        <v>200920</v>
      </c>
      <c r="W887" s="49">
        <v>44074</v>
      </c>
      <c r="X887" s="40">
        <f>Tabela1[[#Headers],[01/09/2020]]-Tabela1[[#This Row],[Data NF Cliente]]</f>
        <v>1</v>
      </c>
      <c r="Y887" s="12" t="str">
        <f>_xlfn.IFS(X887&lt;=10,"1. 1 a 10 dias",X887&lt;=20,"2. 11 a 20 dias",X887&lt;=30,"3. 21 a 30 dias",X887&lt;=60,"4. 31 a 60 dias",X887&gt;60,"5.&gt; 60 dias")</f>
        <v>1. 1 a 10 dias</v>
      </c>
      <c r="Z887" s="2" t="s">
        <v>53</v>
      </c>
      <c r="AA887" s="2">
        <v>0</v>
      </c>
      <c r="AB887" s="49"/>
    </row>
    <row r="888" spans="1:28" x14ac:dyDescent="0.2">
      <c r="A888" s="58" t="s">
        <v>151</v>
      </c>
      <c r="B888" s="57" t="s">
        <v>81</v>
      </c>
      <c r="C888" s="42" t="s">
        <v>0</v>
      </c>
      <c r="D888" s="34">
        <v>468382</v>
      </c>
      <c r="E888" s="48">
        <v>508100574439</v>
      </c>
      <c r="F888" s="42" t="s">
        <v>1</v>
      </c>
      <c r="G888" s="42" t="s">
        <v>2</v>
      </c>
      <c r="H888" s="40" t="str">
        <f>IF(OR(' Base Geral '!J888="D - RETURN WITHOUT CONSUMPTION",' Base Geral '!J888="CB - CONSUMED BILLABLE")," SOLICITAÇÃO DE COLETA",IF(J888="X - NOT RECEIVED","CONFIRMAR NÃO RECEBIMENTO DO CSE",IF(OR(' Base Geral '!J888="SEM DESTINAÇÃO",' Base Geral '!J888="V - LEFT ON NOTIFICATION")," DESTINAÇÃO/SOLICITAÇÃO DE COLETA",0)))</f>
        <v xml:space="preserve"> DESTINAÇÃO/SOLICITAÇÃO DE COLETA</v>
      </c>
      <c r="I888" s="49"/>
      <c r="J888" s="2" t="s">
        <v>56</v>
      </c>
      <c r="K888" s="2" t="s">
        <v>50</v>
      </c>
      <c r="L888" s="2" t="s">
        <v>6</v>
      </c>
      <c r="M888" s="2"/>
      <c r="N888" s="2" t="s">
        <v>4</v>
      </c>
      <c r="O888" s="2" t="s">
        <v>275</v>
      </c>
      <c r="P888" s="2" t="s">
        <v>133</v>
      </c>
      <c r="Q888" s="2">
        <v>10455793</v>
      </c>
      <c r="R888" s="15">
        <f>VLOOKUP(Tabela1[[#This Row],[Material]],'R$_ Ferramentas'!A:B,2,0)</f>
        <v>188.49</v>
      </c>
      <c r="S888" s="50" t="s">
        <v>50</v>
      </c>
      <c r="T888" s="50" t="s">
        <v>50</v>
      </c>
      <c r="U888" s="2" t="s">
        <v>206</v>
      </c>
      <c r="V888" s="2">
        <v>200915</v>
      </c>
      <c r="W888" s="49">
        <v>44074</v>
      </c>
      <c r="X888" s="40">
        <f>Tabela1[[#Headers],[01/09/2020]]-Tabela1[[#This Row],[Data NF Cliente]]</f>
        <v>1</v>
      </c>
      <c r="Y888" s="12" t="str">
        <f>_xlfn.IFS(X888&lt;=10,"1. 1 a 10 dias",X888&lt;=20,"2. 11 a 20 dias",X888&lt;=30,"3. 21 a 30 dias",X888&lt;=60,"4. 31 a 60 dias",X888&gt;60,"5.&gt; 60 dias")</f>
        <v>1. 1 a 10 dias</v>
      </c>
      <c r="Z888" s="2" t="s">
        <v>53</v>
      </c>
      <c r="AA888" s="2">
        <v>0</v>
      </c>
      <c r="AB888" s="49"/>
    </row>
    <row r="889" spans="1:28" x14ac:dyDescent="0.2">
      <c r="A889" s="58" t="s">
        <v>151</v>
      </c>
      <c r="B889" s="57" t="s">
        <v>81</v>
      </c>
      <c r="C889" s="42" t="s">
        <v>0</v>
      </c>
      <c r="D889" s="34">
        <v>468383</v>
      </c>
      <c r="E889" s="48">
        <v>508100574439</v>
      </c>
      <c r="F889" s="42" t="s">
        <v>1</v>
      </c>
      <c r="G889" s="42" t="s">
        <v>2</v>
      </c>
      <c r="H889" s="40" t="str">
        <f>IF(OR(' Base Geral '!J889="D - RETURN WITHOUT CONSUMPTION",' Base Geral '!J889="CB - CONSUMED BILLABLE")," SOLICITAÇÃO DE COLETA",IF(J889="X - NOT RECEIVED","CONFIRMAR NÃO RECEBIMENTO DO CSE",IF(OR(' Base Geral '!J889="SEM DESTINAÇÃO",' Base Geral '!J889="V - LEFT ON NOTIFICATION")," DESTINAÇÃO/SOLICITAÇÃO DE COLETA",0)))</f>
        <v xml:space="preserve"> DESTINAÇÃO/SOLICITAÇÃO DE COLETA</v>
      </c>
      <c r="I889" s="49"/>
      <c r="J889" s="2" t="s">
        <v>56</v>
      </c>
      <c r="K889" s="2"/>
      <c r="L889" s="2" t="s">
        <v>6</v>
      </c>
      <c r="M889" s="2"/>
      <c r="N889" s="2" t="s">
        <v>4</v>
      </c>
      <c r="O889" s="2" t="s">
        <v>275</v>
      </c>
      <c r="P889" s="2" t="s">
        <v>133</v>
      </c>
      <c r="Q889" s="2">
        <v>10455793</v>
      </c>
      <c r="R889" s="15">
        <f>VLOOKUP(Tabela1[[#This Row],[Material]],'R$_ Ferramentas'!A:B,2,0)</f>
        <v>188.49</v>
      </c>
      <c r="S889" s="50" t="s">
        <v>50</v>
      </c>
      <c r="T889" s="50" t="s">
        <v>50</v>
      </c>
      <c r="U889" s="2" t="s">
        <v>206</v>
      </c>
      <c r="V889" s="2">
        <v>200915</v>
      </c>
      <c r="W889" s="49">
        <v>44074</v>
      </c>
      <c r="X889" s="40">
        <f>Tabela1[[#Headers],[01/09/2020]]-Tabela1[[#This Row],[Data NF Cliente]]</f>
        <v>1</v>
      </c>
      <c r="Y889" s="12" t="str">
        <f>_xlfn.IFS(X889&lt;=10,"1. 1 a 10 dias",X889&lt;=20,"2. 11 a 20 dias",X889&lt;=30,"3. 21 a 30 dias",X889&lt;=60,"4. 31 a 60 dias",X889&gt;60,"5.&gt; 60 dias")</f>
        <v>1. 1 a 10 dias</v>
      </c>
      <c r="Z889" s="2" t="s">
        <v>53</v>
      </c>
      <c r="AA889" s="2">
        <v>0</v>
      </c>
      <c r="AB889" s="49"/>
    </row>
    <row r="890" spans="1:28" x14ac:dyDescent="0.2">
      <c r="A890" s="42" t="s">
        <v>16</v>
      </c>
      <c r="B890" s="57" t="s">
        <v>82</v>
      </c>
      <c r="C890" s="42" t="s">
        <v>16</v>
      </c>
      <c r="D890" s="34">
        <v>468403</v>
      </c>
      <c r="E890" s="48">
        <v>508100573186</v>
      </c>
      <c r="F890" s="42" t="s">
        <v>1</v>
      </c>
      <c r="G890" s="42" t="s">
        <v>2</v>
      </c>
      <c r="H890" s="40" t="str">
        <f>IF(OR(' Base Geral '!J890="D - RETURN WITHOUT CONSUMPTION",' Base Geral '!J890="CB - CONSUMED BILLABLE")," SOLICITAÇÃO DE COLETA",IF(J890="X - NOT RECEIVED","CONFIRMAR NÃO RECEBIMENTO DO CSE",IF(OR(' Base Geral '!J890="SEM DESTINAÇÃO",' Base Geral '!J890="V - LEFT ON NOTIFICATION")," DESTINAÇÃO/SOLICITAÇÃO DE COLETA",0)))</f>
        <v xml:space="preserve"> DESTINAÇÃO/SOLICITAÇÃO DE COLETA</v>
      </c>
      <c r="I890" s="49"/>
      <c r="J890" s="2" t="s">
        <v>56</v>
      </c>
      <c r="K890" s="2" t="s">
        <v>50</v>
      </c>
      <c r="L890" s="2" t="s">
        <v>6</v>
      </c>
      <c r="M890" s="2"/>
      <c r="N890" s="2" t="s">
        <v>4</v>
      </c>
      <c r="O890" s="2" t="s">
        <v>415</v>
      </c>
      <c r="P890" s="2" t="s">
        <v>416</v>
      </c>
      <c r="Q890" s="2">
        <v>10662542</v>
      </c>
      <c r="R890" s="15">
        <f>VLOOKUP(Tabela1[[#This Row],[Material]],'R$_ Ferramentas'!A:B,2,0)</f>
        <v>2073.39</v>
      </c>
      <c r="S890" s="50" t="s">
        <v>50</v>
      </c>
      <c r="T890" s="50" t="s">
        <v>50</v>
      </c>
      <c r="U890" s="2" t="s">
        <v>1042</v>
      </c>
      <c r="V890" s="2">
        <v>200923</v>
      </c>
      <c r="W890" s="49">
        <v>44074</v>
      </c>
      <c r="X890" s="40">
        <f>Tabela1[[#Headers],[01/09/2020]]-Tabela1[[#This Row],[Data NF Cliente]]</f>
        <v>1</v>
      </c>
      <c r="Y890" s="12" t="str">
        <f>_xlfn.IFS(X890&lt;=10,"1. 1 a 10 dias",X890&lt;=20,"2. 11 a 20 dias",X890&lt;=30,"3. 21 a 30 dias",X890&lt;=60,"4. 31 a 60 dias",X890&gt;60,"5.&gt; 60 dias")</f>
        <v>1. 1 a 10 dias</v>
      </c>
      <c r="Z890" s="2" t="s">
        <v>1129</v>
      </c>
      <c r="AA890" s="2">
        <v>0</v>
      </c>
      <c r="AB890" s="49"/>
    </row>
    <row r="891" spans="1:28" x14ac:dyDescent="0.2">
      <c r="A891" s="42" t="s">
        <v>16</v>
      </c>
      <c r="B891" s="57" t="s">
        <v>82</v>
      </c>
      <c r="C891" s="42" t="s">
        <v>16</v>
      </c>
      <c r="D891" s="34">
        <v>468405</v>
      </c>
      <c r="E891" s="48">
        <v>508100573187</v>
      </c>
      <c r="F891" s="42" t="s">
        <v>1</v>
      </c>
      <c r="G891" s="42" t="s">
        <v>2</v>
      </c>
      <c r="H891" s="40" t="str">
        <f>IF(OR(' Base Geral '!J891="D - RETURN WITHOUT CONSUMPTION",' Base Geral '!J891="CB - CONSUMED BILLABLE")," SOLICITAÇÃO DE COLETA",IF(J891="X - NOT RECEIVED","CONFIRMAR NÃO RECEBIMENTO DO CSE",IF(OR(' Base Geral '!J891="SEM DESTINAÇÃO",' Base Geral '!J891="V - LEFT ON NOTIFICATION")," DESTINAÇÃO/SOLICITAÇÃO DE COLETA",0)))</f>
        <v xml:space="preserve"> DESTINAÇÃO/SOLICITAÇÃO DE COLETA</v>
      </c>
      <c r="I891" s="49"/>
      <c r="J891" s="2" t="s">
        <v>56</v>
      </c>
      <c r="K891" s="2" t="s">
        <v>50</v>
      </c>
      <c r="L891" s="2" t="s">
        <v>6</v>
      </c>
      <c r="M891" s="2"/>
      <c r="N891" s="2" t="s">
        <v>4</v>
      </c>
      <c r="O891" s="2" t="s">
        <v>415</v>
      </c>
      <c r="P891" s="2" t="s">
        <v>416</v>
      </c>
      <c r="Q891" s="2">
        <v>10355842</v>
      </c>
      <c r="R891" s="15">
        <f>VLOOKUP(Tabela1[[#This Row],[Material]],'R$_ Ferramentas'!A:B,2,0)</f>
        <v>320.93</v>
      </c>
      <c r="S891" s="50" t="s">
        <v>50</v>
      </c>
      <c r="T891" s="50" t="s">
        <v>50</v>
      </c>
      <c r="U891" s="2" t="s">
        <v>1043</v>
      </c>
      <c r="V891" s="2">
        <v>200924</v>
      </c>
      <c r="W891" s="49">
        <v>44074</v>
      </c>
      <c r="X891" s="40">
        <f>Tabela1[[#Headers],[01/09/2020]]-Tabela1[[#This Row],[Data NF Cliente]]</f>
        <v>1</v>
      </c>
      <c r="Y891" s="12" t="str">
        <f>_xlfn.IFS(X891&lt;=10,"1. 1 a 10 dias",X891&lt;=20,"2. 11 a 20 dias",X891&lt;=30,"3. 21 a 30 dias",X891&lt;=60,"4. 31 a 60 dias",X891&gt;60,"5.&gt; 60 dias")</f>
        <v>1. 1 a 10 dias</v>
      </c>
      <c r="Z891" s="2" t="s">
        <v>53</v>
      </c>
      <c r="AA891" s="2">
        <v>0</v>
      </c>
      <c r="AB891" s="49"/>
    </row>
    <row r="892" spans="1:28" x14ac:dyDescent="0.2">
      <c r="A892" s="58" t="s">
        <v>159</v>
      </c>
      <c r="B892" s="57" t="s">
        <v>82</v>
      </c>
      <c r="C892" s="42" t="s">
        <v>11</v>
      </c>
      <c r="D892" s="34">
        <v>468406</v>
      </c>
      <c r="E892" s="48">
        <v>508100567705</v>
      </c>
      <c r="F892" s="42" t="s">
        <v>1</v>
      </c>
      <c r="G892" s="42" t="s">
        <v>2</v>
      </c>
      <c r="H892" s="40" t="str">
        <f>IF(OR(' Base Geral '!J892="D - RETURN WITHOUT CONSUMPTION",' Base Geral '!J892="CB - CONSUMED BILLABLE")," SOLICITAÇÃO DE COLETA",IF(J892="X - NOT RECEIVED","CONFIRMAR NÃO RECEBIMENTO DO CSE",IF(OR(' Base Geral '!J892="SEM DESTINAÇÃO",' Base Geral '!J892="V - LEFT ON NOTIFICATION")," DESTINAÇÃO/SOLICITAÇÃO DE COLETA",0)))</f>
        <v xml:space="preserve"> DESTINAÇÃO/SOLICITAÇÃO DE COLETA</v>
      </c>
      <c r="I892" s="49"/>
      <c r="J892" s="2" t="s">
        <v>56</v>
      </c>
      <c r="K892" s="2" t="s">
        <v>50</v>
      </c>
      <c r="L892" s="2" t="s">
        <v>6</v>
      </c>
      <c r="M892" s="2"/>
      <c r="N892" s="2" t="s">
        <v>4</v>
      </c>
      <c r="O892" s="2" t="s">
        <v>323</v>
      </c>
      <c r="P892" s="2" t="s">
        <v>194</v>
      </c>
      <c r="Q892" s="2">
        <v>10276845</v>
      </c>
      <c r="R892" s="15">
        <f>VLOOKUP(Tabela1[[#This Row],[Material]],'R$_ Ferramentas'!A:B,2,0)</f>
        <v>144.30000000000001</v>
      </c>
      <c r="S892" s="50" t="s">
        <v>50</v>
      </c>
      <c r="T892" s="50" t="s">
        <v>50</v>
      </c>
      <c r="U892" s="2" t="s">
        <v>1044</v>
      </c>
      <c r="V892" s="2">
        <v>200929</v>
      </c>
      <c r="W892" s="49">
        <v>44074</v>
      </c>
      <c r="X892" s="40">
        <f>Tabela1[[#Headers],[01/09/2020]]-Tabela1[[#This Row],[Data NF Cliente]]</f>
        <v>1</v>
      </c>
      <c r="Y892" s="12" t="str">
        <f>_xlfn.IFS(X892&lt;=10,"1. 1 a 10 dias",X892&lt;=20,"2. 11 a 20 dias",X892&lt;=30,"3. 21 a 30 dias",X892&lt;=60,"4. 31 a 60 dias",X892&gt;60,"5.&gt; 60 dias")</f>
        <v>1. 1 a 10 dias</v>
      </c>
      <c r="Z892" s="2" t="s">
        <v>53</v>
      </c>
      <c r="AA892" s="2">
        <v>0</v>
      </c>
      <c r="AB892" s="49"/>
    </row>
  </sheetData>
  <phoneticPr fontId="0" type="noConversion"/>
  <conditionalFormatting sqref="D893:D1048576 D1">
    <cfRule type="duplicateValues" dxfId="12356" priority="26"/>
    <cfRule type="duplicateValues" dxfId="12355" priority="3719"/>
  </conditionalFormatting>
  <conditionalFormatting sqref="D893:D1048576">
    <cfRule type="duplicateValues" dxfId="12354" priority="3728"/>
    <cfRule type="duplicateValues" dxfId="12353" priority="3729"/>
  </conditionalFormatting>
  <conditionalFormatting sqref="D893:D1048576">
    <cfRule type="duplicateValues" dxfId="12352" priority="3732"/>
  </conditionalFormatting>
  <conditionalFormatting sqref="D1:D1048576">
    <cfRule type="duplicateValues" dxfId="12351" priority="1"/>
  </conditionalFormatting>
  <conditionalFormatting sqref="D2:D892">
    <cfRule type="duplicateValues" dxfId="12350" priority="4935"/>
    <cfRule type="duplicateValues" dxfId="12349" priority="4936"/>
  </conditionalFormatting>
  <conditionalFormatting sqref="D2:D892">
    <cfRule type="duplicateValues" dxfId="12348" priority="4937"/>
  </conditionalFormatting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260E-27F2-4EC6-99CF-F556E6E1ECD2}">
  <dimension ref="A1:R1271"/>
  <sheetViews>
    <sheetView topLeftCell="A26" workbookViewId="0">
      <selection activeCell="X21" sqref="X21"/>
    </sheetView>
  </sheetViews>
  <sheetFormatPr defaultRowHeight="12.75" x14ac:dyDescent="0.2"/>
  <cols>
    <col min="1" max="1" width="39.28515625" style="2" bestFit="1" customWidth="1"/>
    <col min="2" max="2" width="15.7109375" style="2" bestFit="1" customWidth="1"/>
    <col min="3" max="3" width="7.7109375" style="2" customWidth="1"/>
    <col min="4" max="4" width="3.28515625" style="2" customWidth="1"/>
    <col min="5" max="5" width="3.5703125" style="2" customWidth="1"/>
    <col min="6" max="6" width="4.140625" style="2" customWidth="1"/>
    <col min="7" max="7" width="21.42578125" style="2" customWidth="1"/>
    <col min="8" max="9" width="9.140625" style="2"/>
    <col min="10" max="10" width="13.28515625" style="2" customWidth="1"/>
    <col min="11" max="12" width="9.140625" style="2"/>
    <col min="13" max="16" width="39.28515625" style="2" bestFit="1" customWidth="1"/>
    <col min="17" max="17" width="21.7109375" style="2" bestFit="1" customWidth="1"/>
    <col min="18" max="18" width="17.7109375" style="2" bestFit="1" customWidth="1"/>
    <col min="19" max="16384" width="9.140625" style="2"/>
  </cols>
  <sheetData>
    <row r="1" spans="1:18" x14ac:dyDescent="0.2">
      <c r="A1" s="54" t="s">
        <v>72</v>
      </c>
      <c r="B1" s="55"/>
      <c r="C1" s="56"/>
      <c r="G1" s="4" t="s">
        <v>49</v>
      </c>
      <c r="H1" s="4" t="s">
        <v>46</v>
      </c>
      <c r="I1" s="4" t="s">
        <v>32</v>
      </c>
      <c r="J1" s="4" t="s">
        <v>31</v>
      </c>
      <c r="K1" s="4" t="s">
        <v>54</v>
      </c>
      <c r="L1" s="4" t="s">
        <v>64</v>
      </c>
      <c r="M1" s="4" t="s">
        <v>76</v>
      </c>
      <c r="N1" s="4" t="s">
        <v>83</v>
      </c>
      <c r="O1" s="4" t="s">
        <v>48</v>
      </c>
      <c r="P1" s="4" t="s">
        <v>47</v>
      </c>
      <c r="Q1" s="2" t="s">
        <v>63</v>
      </c>
      <c r="R1" s="2" t="s">
        <v>62</v>
      </c>
    </row>
    <row r="2" spans="1:18" x14ac:dyDescent="0.2">
      <c r="A2" s="17" t="s">
        <v>65</v>
      </c>
      <c r="B2" s="5">
        <f>SUMIF(H:H,A2,Q:Q)</f>
        <v>544</v>
      </c>
      <c r="C2" s="18">
        <f>B2/SUM($B$2:$B$6)</f>
        <v>0.61054994388327721</v>
      </c>
      <c r="G2" s="2" t="s">
        <v>59</v>
      </c>
      <c r="H2" s="2" t="s">
        <v>65</v>
      </c>
      <c r="I2" s="2" t="s">
        <v>6</v>
      </c>
      <c r="J2" s="2" t="s">
        <v>56</v>
      </c>
      <c r="K2" s="2">
        <v>6.05</v>
      </c>
      <c r="L2" s="2" t="s">
        <v>50</v>
      </c>
      <c r="M2" s="2" t="s">
        <v>17</v>
      </c>
      <c r="N2" s="2" t="s">
        <v>50</v>
      </c>
      <c r="O2" s="2" t="s">
        <v>82</v>
      </c>
      <c r="P2" s="2" t="s">
        <v>70</v>
      </c>
      <c r="Q2" s="16">
        <v>1</v>
      </c>
      <c r="R2" s="3">
        <v>6.05</v>
      </c>
    </row>
    <row r="3" spans="1:18" x14ac:dyDescent="0.2">
      <c r="A3" s="17" t="s">
        <v>58</v>
      </c>
      <c r="B3" s="5">
        <f t="shared" ref="B3:B6" si="0">SUMIF(H:H,A3,Q:Q)</f>
        <v>243</v>
      </c>
      <c r="C3" s="18">
        <f>B3/SUM($B$2:$B$6)</f>
        <v>0.27272727272727271</v>
      </c>
      <c r="G3" s="2" t="s">
        <v>59</v>
      </c>
      <c r="H3" s="2" t="s">
        <v>65</v>
      </c>
      <c r="I3" s="2" t="s">
        <v>6</v>
      </c>
      <c r="J3" s="2" t="s">
        <v>56</v>
      </c>
      <c r="K3" s="2">
        <v>422.05</v>
      </c>
      <c r="L3" s="2" t="s">
        <v>50</v>
      </c>
      <c r="M3" s="2" t="s">
        <v>17</v>
      </c>
      <c r="N3" s="2" t="s">
        <v>50</v>
      </c>
      <c r="O3" s="2" t="s">
        <v>81</v>
      </c>
      <c r="P3" s="2" t="s">
        <v>70</v>
      </c>
      <c r="Q3" s="16">
        <v>1</v>
      </c>
      <c r="R3" s="3">
        <v>422.05</v>
      </c>
    </row>
    <row r="4" spans="1:18" x14ac:dyDescent="0.2">
      <c r="A4" s="17" t="s">
        <v>67</v>
      </c>
      <c r="B4" s="5">
        <f t="shared" si="0"/>
        <v>82</v>
      </c>
      <c r="C4" s="18">
        <f>B4/SUM($B$2:$B$6)</f>
        <v>9.2031425364758696E-2</v>
      </c>
      <c r="G4" s="2" t="s">
        <v>59</v>
      </c>
      <c r="H4" s="2" t="s">
        <v>65</v>
      </c>
      <c r="I4" s="2" t="s">
        <v>6</v>
      </c>
      <c r="J4" s="2" t="s">
        <v>56</v>
      </c>
      <c r="K4" s="2">
        <v>4116.84</v>
      </c>
      <c r="L4" s="2" t="s">
        <v>50</v>
      </c>
      <c r="M4" s="2" t="s">
        <v>17</v>
      </c>
      <c r="N4" s="2" t="s">
        <v>50</v>
      </c>
      <c r="O4" s="2" t="s">
        <v>82</v>
      </c>
      <c r="P4" s="2" t="s">
        <v>70</v>
      </c>
      <c r="Q4" s="16">
        <v>1</v>
      </c>
      <c r="R4" s="3">
        <v>4116.84</v>
      </c>
    </row>
    <row r="5" spans="1:18" x14ac:dyDescent="0.2">
      <c r="A5" s="17" t="s">
        <v>66</v>
      </c>
      <c r="B5" s="5">
        <f t="shared" si="0"/>
        <v>20</v>
      </c>
      <c r="C5" s="18">
        <f>B5/SUM($B$2:$B$6)</f>
        <v>2.2446689113355778E-2</v>
      </c>
      <c r="G5" s="2" t="s">
        <v>59</v>
      </c>
      <c r="H5" s="2" t="s">
        <v>65</v>
      </c>
      <c r="I5" s="2" t="s">
        <v>6</v>
      </c>
      <c r="J5" s="2" t="s">
        <v>56</v>
      </c>
      <c r="K5" s="2">
        <v>534.84</v>
      </c>
      <c r="L5" s="2" t="s">
        <v>50</v>
      </c>
      <c r="M5" s="2" t="s">
        <v>17</v>
      </c>
      <c r="N5" s="2" t="s">
        <v>50</v>
      </c>
      <c r="O5" s="2" t="s">
        <v>81</v>
      </c>
      <c r="P5" s="2" t="s">
        <v>70</v>
      </c>
      <c r="Q5" s="16">
        <v>1</v>
      </c>
      <c r="R5" s="3">
        <v>534.84</v>
      </c>
    </row>
    <row r="6" spans="1:18" x14ac:dyDescent="0.2">
      <c r="A6" s="17" t="s">
        <v>68</v>
      </c>
      <c r="B6" s="5">
        <f t="shared" si="0"/>
        <v>2</v>
      </c>
      <c r="C6" s="18">
        <f>B6/SUM($B$2:$B$6)</f>
        <v>2.2446689113355782E-3</v>
      </c>
      <c r="G6" s="2" t="s">
        <v>59</v>
      </c>
      <c r="H6" s="2" t="s">
        <v>65</v>
      </c>
      <c r="I6" s="2" t="s">
        <v>6</v>
      </c>
      <c r="J6" s="2" t="s">
        <v>56</v>
      </c>
      <c r="K6" s="2">
        <v>2078.98</v>
      </c>
      <c r="L6" s="2" t="s">
        <v>50</v>
      </c>
      <c r="M6" s="2" t="s">
        <v>17</v>
      </c>
      <c r="N6" s="2" t="s">
        <v>50</v>
      </c>
      <c r="O6" s="2" t="s">
        <v>81</v>
      </c>
      <c r="P6" s="2" t="s">
        <v>70</v>
      </c>
      <c r="Q6" s="16">
        <v>1</v>
      </c>
      <c r="R6" s="3">
        <v>2078.98</v>
      </c>
    </row>
    <row r="7" spans="1:18" ht="13.5" thickBot="1" x14ac:dyDescent="0.25">
      <c r="A7" s="19" t="s">
        <v>71</v>
      </c>
      <c r="B7" s="20">
        <f>SUM(B2:B6)</f>
        <v>891</v>
      </c>
      <c r="C7" s="21"/>
      <c r="E7"/>
      <c r="G7" s="2" t="s">
        <v>59</v>
      </c>
      <c r="H7" s="2" t="s">
        <v>65</v>
      </c>
      <c r="I7" s="2" t="s">
        <v>6</v>
      </c>
      <c r="J7" s="2" t="s">
        <v>56</v>
      </c>
      <c r="K7" s="2">
        <v>2293.38</v>
      </c>
      <c r="L7" s="2" t="s">
        <v>50</v>
      </c>
      <c r="M7" s="2" t="s">
        <v>17</v>
      </c>
      <c r="N7" s="2" t="s">
        <v>50</v>
      </c>
      <c r="O7" s="2" t="s">
        <v>81</v>
      </c>
      <c r="P7" s="2" t="s">
        <v>70</v>
      </c>
      <c r="Q7" s="16">
        <v>1</v>
      </c>
      <c r="R7" s="3">
        <v>2293.38</v>
      </c>
    </row>
    <row r="8" spans="1:18" ht="13.5" thickBot="1" x14ac:dyDescent="0.25">
      <c r="A8" s="22"/>
      <c r="B8" s="22"/>
      <c r="C8" s="22"/>
      <c r="E8"/>
      <c r="G8" s="2" t="s">
        <v>59</v>
      </c>
      <c r="H8" s="2" t="s">
        <v>65</v>
      </c>
      <c r="I8" s="2" t="s">
        <v>3</v>
      </c>
      <c r="J8" s="2" t="s">
        <v>12</v>
      </c>
      <c r="K8" s="2">
        <v>6180.73</v>
      </c>
      <c r="L8" s="2" t="s">
        <v>50</v>
      </c>
      <c r="M8" s="2" t="s">
        <v>17</v>
      </c>
      <c r="N8" s="2" t="s">
        <v>85</v>
      </c>
      <c r="O8" s="2" t="s">
        <v>81</v>
      </c>
      <c r="P8" s="2" t="s">
        <v>69</v>
      </c>
      <c r="Q8" s="16">
        <v>1</v>
      </c>
      <c r="R8" s="3">
        <v>6180.73</v>
      </c>
    </row>
    <row r="9" spans="1:18" x14ac:dyDescent="0.2">
      <c r="A9" s="51" t="s">
        <v>73</v>
      </c>
      <c r="B9" s="52"/>
      <c r="C9" s="53"/>
      <c r="E9"/>
      <c r="G9" s="2" t="s">
        <v>59</v>
      </c>
      <c r="H9" s="2" t="s">
        <v>65</v>
      </c>
      <c r="I9" s="2" t="s">
        <v>3</v>
      </c>
      <c r="J9" s="2" t="s">
        <v>56</v>
      </c>
      <c r="K9" s="2">
        <v>5858.03</v>
      </c>
      <c r="L9" s="2" t="s">
        <v>50</v>
      </c>
      <c r="M9" s="2" t="s">
        <v>17</v>
      </c>
      <c r="N9" s="2" t="s">
        <v>85</v>
      </c>
      <c r="O9" s="2" t="s">
        <v>82</v>
      </c>
      <c r="P9" s="2" t="s">
        <v>70</v>
      </c>
      <c r="Q9" s="16">
        <v>1</v>
      </c>
      <c r="R9" s="3">
        <v>5858.03</v>
      </c>
    </row>
    <row r="10" spans="1:18" x14ac:dyDescent="0.2">
      <c r="A10" s="17" t="s">
        <v>65</v>
      </c>
      <c r="B10" s="39">
        <f>SUMIF(H:H,A10,R:R)</f>
        <v>2508928.919999999</v>
      </c>
      <c r="C10" s="18">
        <f>B10/SUM($B$10:$B$14)</f>
        <v>0.68597914061248266</v>
      </c>
      <c r="E10"/>
      <c r="G10" s="2" t="s">
        <v>59</v>
      </c>
      <c r="H10" s="2" t="s">
        <v>65</v>
      </c>
      <c r="I10" s="2" t="s">
        <v>3</v>
      </c>
      <c r="J10" s="2" t="s">
        <v>56</v>
      </c>
      <c r="K10" s="2">
        <v>3533.44</v>
      </c>
      <c r="L10" s="2" t="s">
        <v>50</v>
      </c>
      <c r="M10" s="2" t="s">
        <v>17</v>
      </c>
      <c r="N10" s="2" t="s">
        <v>85</v>
      </c>
      <c r="O10" s="2" t="s">
        <v>82</v>
      </c>
      <c r="P10" s="2" t="s">
        <v>70</v>
      </c>
      <c r="Q10" s="16">
        <v>1</v>
      </c>
      <c r="R10" s="3">
        <v>3533.44</v>
      </c>
    </row>
    <row r="11" spans="1:18" x14ac:dyDescent="0.2">
      <c r="A11" s="17" t="s">
        <v>58</v>
      </c>
      <c r="B11" s="39">
        <f t="shared" ref="B11:B14" si="1">SUMIF(H:H,A11,R:R)</f>
        <v>763832.51000000013</v>
      </c>
      <c r="C11" s="18">
        <f>B11/SUM($B$10:$B$14)</f>
        <v>0.20884336921815858</v>
      </c>
      <c r="E11"/>
      <c r="G11" s="2" t="s">
        <v>59</v>
      </c>
      <c r="H11" s="2" t="s">
        <v>58</v>
      </c>
      <c r="I11" s="2" t="s">
        <v>6</v>
      </c>
      <c r="J11" s="2" t="s">
        <v>12</v>
      </c>
      <c r="K11" s="2">
        <v>401.22</v>
      </c>
      <c r="L11" s="2" t="s">
        <v>50</v>
      </c>
      <c r="M11" s="2" t="s">
        <v>17</v>
      </c>
      <c r="N11" s="2" t="s">
        <v>92</v>
      </c>
      <c r="O11" s="2" t="s">
        <v>82</v>
      </c>
      <c r="P11" s="2" t="s">
        <v>69</v>
      </c>
      <c r="Q11" s="16">
        <v>1</v>
      </c>
      <c r="R11" s="3">
        <v>401.22</v>
      </c>
    </row>
    <row r="12" spans="1:18" x14ac:dyDescent="0.2">
      <c r="A12" s="17" t="s">
        <v>67</v>
      </c>
      <c r="B12" s="39">
        <f t="shared" si="1"/>
        <v>250806.28999999998</v>
      </c>
      <c r="C12" s="18">
        <f>B12/SUM($B$10:$B$14)</f>
        <v>6.857423576368403E-2</v>
      </c>
      <c r="E12"/>
      <c r="G12" s="2" t="s">
        <v>59</v>
      </c>
      <c r="H12" s="2" t="s">
        <v>58</v>
      </c>
      <c r="I12" s="2" t="s">
        <v>6</v>
      </c>
      <c r="J12" s="2" t="s">
        <v>56</v>
      </c>
      <c r="K12" s="2">
        <v>51.54</v>
      </c>
      <c r="L12" s="2" t="s">
        <v>50</v>
      </c>
      <c r="M12" s="2" t="s">
        <v>17</v>
      </c>
      <c r="N12" s="2" t="s">
        <v>50</v>
      </c>
      <c r="O12" s="2" t="s">
        <v>82</v>
      </c>
      <c r="P12" s="2" t="s">
        <v>70</v>
      </c>
      <c r="Q12" s="16">
        <v>1</v>
      </c>
      <c r="R12" s="3">
        <v>51.54</v>
      </c>
    </row>
    <row r="13" spans="1:18" x14ac:dyDescent="0.2">
      <c r="A13" s="17" t="s">
        <v>66</v>
      </c>
      <c r="B13" s="39">
        <f t="shared" si="1"/>
        <v>124834.54999999999</v>
      </c>
      <c r="C13" s="18">
        <f>B13/SUM($B$10:$B$14)</f>
        <v>3.4131655402874474E-2</v>
      </c>
      <c r="E13"/>
      <c r="G13" s="2" t="s">
        <v>59</v>
      </c>
      <c r="H13" s="2" t="s">
        <v>58</v>
      </c>
      <c r="I13" s="2" t="s">
        <v>6</v>
      </c>
      <c r="J13" s="2" t="s">
        <v>56</v>
      </c>
      <c r="K13" s="2">
        <v>978.07</v>
      </c>
      <c r="L13" s="2" t="s">
        <v>50</v>
      </c>
      <c r="M13" s="2" t="s">
        <v>17</v>
      </c>
      <c r="N13" s="2" t="s">
        <v>50</v>
      </c>
      <c r="O13" s="2" t="s">
        <v>82</v>
      </c>
      <c r="P13" s="2" t="s">
        <v>70</v>
      </c>
      <c r="Q13" s="16">
        <v>1</v>
      </c>
      <c r="R13" s="3">
        <v>978.07</v>
      </c>
    </row>
    <row r="14" spans="1:18" x14ac:dyDescent="0.2">
      <c r="A14" s="17" t="s">
        <v>68</v>
      </c>
      <c r="B14" s="39">
        <f t="shared" si="1"/>
        <v>9039.73</v>
      </c>
      <c r="C14" s="18">
        <f>B14/SUM($B$10:$B$14)</f>
        <v>2.4715990028003182E-3</v>
      </c>
      <c r="E14"/>
      <c r="G14" s="2" t="s">
        <v>59</v>
      </c>
      <c r="H14" s="2" t="s">
        <v>58</v>
      </c>
      <c r="I14" s="2" t="s">
        <v>3</v>
      </c>
      <c r="J14" s="2" t="s">
        <v>12</v>
      </c>
      <c r="K14" s="2">
        <v>2886.76</v>
      </c>
      <c r="L14" s="2" t="s">
        <v>50</v>
      </c>
      <c r="M14" s="2" t="s">
        <v>17</v>
      </c>
      <c r="N14" s="2" t="s">
        <v>85</v>
      </c>
      <c r="O14" s="2" t="s">
        <v>81</v>
      </c>
      <c r="P14" s="2" t="s">
        <v>69</v>
      </c>
      <c r="Q14" s="16">
        <v>1</v>
      </c>
      <c r="R14" s="3">
        <v>2886.76</v>
      </c>
    </row>
    <row r="15" spans="1:18" ht="13.5" thickBot="1" x14ac:dyDescent="0.25">
      <c r="A15" s="19" t="s">
        <v>71</v>
      </c>
      <c r="B15" s="23">
        <f>SUM(B10:B14)</f>
        <v>3657441.9999999991</v>
      </c>
      <c r="C15" s="21"/>
      <c r="E15"/>
      <c r="G15" s="2" t="s">
        <v>59</v>
      </c>
      <c r="H15" s="2" t="s">
        <v>58</v>
      </c>
      <c r="I15" s="2" t="s">
        <v>3</v>
      </c>
      <c r="J15" s="2" t="s">
        <v>12</v>
      </c>
      <c r="K15" s="2">
        <v>3578.99</v>
      </c>
      <c r="L15" s="2" t="s">
        <v>50</v>
      </c>
      <c r="M15" s="2" t="s">
        <v>17</v>
      </c>
      <c r="N15" s="2" t="s">
        <v>85</v>
      </c>
      <c r="O15" s="2" t="s">
        <v>81</v>
      </c>
      <c r="P15" s="2" t="s">
        <v>69</v>
      </c>
      <c r="Q15" s="16">
        <v>1</v>
      </c>
      <c r="R15" s="3">
        <v>3578.99</v>
      </c>
    </row>
    <row r="16" spans="1:18" ht="13.5" thickBot="1" x14ac:dyDescent="0.25">
      <c r="A16" s="22"/>
      <c r="B16" s="22"/>
      <c r="C16" s="22"/>
      <c r="E16"/>
      <c r="G16" s="2" t="s">
        <v>59</v>
      </c>
      <c r="H16" s="2" t="s">
        <v>67</v>
      </c>
      <c r="I16" s="2" t="s">
        <v>6</v>
      </c>
      <c r="J16" s="2" t="s">
        <v>12</v>
      </c>
      <c r="K16" s="2">
        <v>188.47</v>
      </c>
      <c r="L16" s="2" t="s">
        <v>50</v>
      </c>
      <c r="M16" s="2" t="s">
        <v>17</v>
      </c>
      <c r="N16" s="2" t="s">
        <v>92</v>
      </c>
      <c r="O16" s="2" t="s">
        <v>82</v>
      </c>
      <c r="P16" s="2" t="s">
        <v>69</v>
      </c>
      <c r="Q16" s="16">
        <v>1</v>
      </c>
      <c r="R16" s="3">
        <v>188.47</v>
      </c>
    </row>
    <row r="17" spans="1:18" x14ac:dyDescent="0.2">
      <c r="A17" s="51" t="s">
        <v>74</v>
      </c>
      <c r="B17" s="52"/>
      <c r="C17" s="53"/>
      <c r="E17"/>
      <c r="G17" s="2" t="s">
        <v>159</v>
      </c>
      <c r="H17" s="2" t="s">
        <v>65</v>
      </c>
      <c r="I17" s="2" t="s">
        <v>6</v>
      </c>
      <c r="J17" s="2" t="s">
        <v>56</v>
      </c>
      <c r="K17" s="2">
        <v>144.30000000000001</v>
      </c>
      <c r="L17" s="2" t="s">
        <v>50</v>
      </c>
      <c r="M17" s="2" t="s">
        <v>11</v>
      </c>
      <c r="N17" s="2" t="s">
        <v>50</v>
      </c>
      <c r="O17" s="2" t="s">
        <v>82</v>
      </c>
      <c r="P17" s="2" t="s">
        <v>70</v>
      </c>
      <c r="Q17" s="16">
        <v>1</v>
      </c>
      <c r="R17" s="3">
        <v>144.30000000000001</v>
      </c>
    </row>
    <row r="18" spans="1:18" x14ac:dyDescent="0.2">
      <c r="A18" s="17" t="s">
        <v>12</v>
      </c>
      <c r="B18" s="5">
        <f>SUMIF(J:J,A18,Q:Q)</f>
        <v>58</v>
      </c>
      <c r="C18" s="18">
        <f>B18/SUM($B$18:$B$22)</f>
        <v>6.5095398428731757E-2</v>
      </c>
      <c r="E18"/>
      <c r="G18" s="2" t="s">
        <v>159</v>
      </c>
      <c r="H18" s="2" t="s">
        <v>65</v>
      </c>
      <c r="I18" s="2" t="s">
        <v>6</v>
      </c>
      <c r="J18" s="2" t="s">
        <v>56</v>
      </c>
      <c r="K18" s="2">
        <v>188.49</v>
      </c>
      <c r="L18" s="2" t="s">
        <v>50</v>
      </c>
      <c r="M18" s="2" t="s">
        <v>11</v>
      </c>
      <c r="N18" s="2" t="s">
        <v>50</v>
      </c>
      <c r="O18" s="2" t="s">
        <v>81</v>
      </c>
      <c r="P18" s="2" t="s">
        <v>70</v>
      </c>
      <c r="Q18" s="16">
        <v>2</v>
      </c>
      <c r="R18" s="3">
        <v>376.98</v>
      </c>
    </row>
    <row r="19" spans="1:18" x14ac:dyDescent="0.2">
      <c r="A19" s="17" t="s">
        <v>13</v>
      </c>
      <c r="B19" s="5">
        <f t="shared" ref="B19:B22" si="2">SUMIF(J:J,A19,Q:Q)</f>
        <v>69</v>
      </c>
      <c r="C19" s="18">
        <f t="shared" ref="C19:C22" si="3">B19/SUM($B$18:$B$22)</f>
        <v>7.7441077441077436E-2</v>
      </c>
      <c r="E19"/>
      <c r="G19" s="2" t="s">
        <v>159</v>
      </c>
      <c r="H19" s="2" t="s">
        <v>65</v>
      </c>
      <c r="I19" s="2" t="s">
        <v>6</v>
      </c>
      <c r="J19" s="2" t="s">
        <v>56</v>
      </c>
      <c r="K19" s="2">
        <v>812.73</v>
      </c>
      <c r="L19" s="2" t="s">
        <v>50</v>
      </c>
      <c r="M19" s="2" t="s">
        <v>11</v>
      </c>
      <c r="N19" s="2" t="s">
        <v>50</v>
      </c>
      <c r="O19" s="2" t="s">
        <v>81</v>
      </c>
      <c r="P19" s="2" t="s">
        <v>70</v>
      </c>
      <c r="Q19" s="16">
        <v>1</v>
      </c>
      <c r="R19" s="3">
        <v>812.73</v>
      </c>
    </row>
    <row r="20" spans="1:18" x14ac:dyDescent="0.2">
      <c r="A20" s="17" t="s">
        <v>56</v>
      </c>
      <c r="B20" s="5">
        <f t="shared" si="2"/>
        <v>677</v>
      </c>
      <c r="C20" s="18">
        <f t="shared" si="3"/>
        <v>0.75982042648709314</v>
      </c>
      <c r="E20"/>
      <c r="G20" s="2" t="s">
        <v>159</v>
      </c>
      <c r="H20" s="2" t="s">
        <v>65</v>
      </c>
      <c r="I20" s="2" t="s">
        <v>6</v>
      </c>
      <c r="J20" s="2" t="s">
        <v>56</v>
      </c>
      <c r="K20" s="2">
        <v>3160.28</v>
      </c>
      <c r="L20" s="2" t="s">
        <v>50</v>
      </c>
      <c r="M20" s="2" t="s">
        <v>11</v>
      </c>
      <c r="N20" s="2" t="s">
        <v>50</v>
      </c>
      <c r="O20" s="2" t="s">
        <v>81</v>
      </c>
      <c r="P20" s="2" t="s">
        <v>70</v>
      </c>
      <c r="Q20" s="16">
        <v>1</v>
      </c>
      <c r="R20" s="3">
        <v>3160.28</v>
      </c>
    </row>
    <row r="21" spans="1:18" x14ac:dyDescent="0.2">
      <c r="A21" s="17" t="s">
        <v>55</v>
      </c>
      <c r="B21" s="5">
        <f t="shared" si="2"/>
        <v>86</v>
      </c>
      <c r="C21" s="18">
        <f t="shared" si="3"/>
        <v>9.6520763187429859E-2</v>
      </c>
      <c r="E21"/>
      <c r="G21" s="2" t="s">
        <v>159</v>
      </c>
      <c r="H21" s="2" t="s">
        <v>65</v>
      </c>
      <c r="I21" s="2" t="s">
        <v>6</v>
      </c>
      <c r="J21" s="2" t="s">
        <v>56</v>
      </c>
      <c r="K21" s="2">
        <v>1304.52</v>
      </c>
      <c r="L21" s="2" t="s">
        <v>50</v>
      </c>
      <c r="M21" s="2" t="s">
        <v>11</v>
      </c>
      <c r="N21" s="2" t="s">
        <v>50</v>
      </c>
      <c r="O21" s="2" t="s">
        <v>82</v>
      </c>
      <c r="P21" s="2" t="s">
        <v>70</v>
      </c>
      <c r="Q21" s="16">
        <v>1</v>
      </c>
      <c r="R21" s="3">
        <v>1304.52</v>
      </c>
    </row>
    <row r="22" spans="1:18" x14ac:dyDescent="0.2">
      <c r="A22" s="17" t="s">
        <v>19</v>
      </c>
      <c r="B22" s="5">
        <f t="shared" si="2"/>
        <v>1</v>
      </c>
      <c r="C22" s="18">
        <f t="shared" si="3"/>
        <v>1.1223344556677891E-3</v>
      </c>
      <c r="E22"/>
      <c r="G22" s="2" t="s">
        <v>159</v>
      </c>
      <c r="H22" s="2" t="s">
        <v>65</v>
      </c>
      <c r="I22" s="2" t="s">
        <v>6</v>
      </c>
      <c r="J22" s="2" t="s">
        <v>56</v>
      </c>
      <c r="K22" s="2">
        <v>111.12</v>
      </c>
      <c r="L22" s="2" t="s">
        <v>50</v>
      </c>
      <c r="M22" s="2" t="s">
        <v>11</v>
      </c>
      <c r="N22" s="2" t="s">
        <v>50</v>
      </c>
      <c r="O22" s="2" t="s">
        <v>81</v>
      </c>
      <c r="P22" s="2" t="s">
        <v>70</v>
      </c>
      <c r="Q22" s="16">
        <v>1</v>
      </c>
      <c r="R22" s="3">
        <v>111.12</v>
      </c>
    </row>
    <row r="23" spans="1:18" ht="13.5" thickBot="1" x14ac:dyDescent="0.25">
      <c r="A23" s="19" t="s">
        <v>71</v>
      </c>
      <c r="B23" s="24">
        <f>SUM(B18:B22)</f>
        <v>891</v>
      </c>
      <c r="C23" s="25"/>
      <c r="E23"/>
      <c r="G23" s="2" t="s">
        <v>159</v>
      </c>
      <c r="H23" s="2" t="s">
        <v>65</v>
      </c>
      <c r="I23" s="2" t="s">
        <v>3</v>
      </c>
      <c r="J23" s="2" t="s">
        <v>12</v>
      </c>
      <c r="K23" s="2">
        <v>969.44</v>
      </c>
      <c r="L23" s="2" t="s">
        <v>50</v>
      </c>
      <c r="M23" s="2" t="s">
        <v>11</v>
      </c>
      <c r="N23" s="2" t="s">
        <v>85</v>
      </c>
      <c r="O23" s="2" t="s">
        <v>81</v>
      </c>
      <c r="P23" s="2" t="s">
        <v>69</v>
      </c>
      <c r="Q23" s="16">
        <v>2</v>
      </c>
      <c r="R23" s="3">
        <v>1938.88</v>
      </c>
    </row>
    <row r="24" spans="1:18" ht="13.5" thickBot="1" x14ac:dyDescent="0.25">
      <c r="E24"/>
      <c r="G24" s="2" t="s">
        <v>159</v>
      </c>
      <c r="H24" s="2" t="s">
        <v>65</v>
      </c>
      <c r="I24" s="2" t="s">
        <v>3</v>
      </c>
      <c r="J24" s="2" t="s">
        <v>56</v>
      </c>
      <c r="K24" s="2">
        <v>3208.33</v>
      </c>
      <c r="L24" s="2" t="s">
        <v>50</v>
      </c>
      <c r="M24" s="2" t="s">
        <v>11</v>
      </c>
      <c r="N24" s="2" t="s">
        <v>85</v>
      </c>
      <c r="O24" s="2" t="s">
        <v>82</v>
      </c>
      <c r="P24" s="2" t="s">
        <v>70</v>
      </c>
      <c r="Q24" s="16">
        <v>1</v>
      </c>
      <c r="R24" s="3">
        <v>3208.33</v>
      </c>
    </row>
    <row r="25" spans="1:18" x14ac:dyDescent="0.2">
      <c r="A25" s="51" t="s">
        <v>75</v>
      </c>
      <c r="B25" s="52"/>
      <c r="C25" s="53"/>
      <c r="E25"/>
      <c r="G25" s="2" t="s">
        <v>159</v>
      </c>
      <c r="H25" s="2" t="s">
        <v>58</v>
      </c>
      <c r="I25" s="2" t="s">
        <v>6</v>
      </c>
      <c r="J25" s="2" t="s">
        <v>56</v>
      </c>
      <c r="K25" s="2">
        <v>1973.74</v>
      </c>
      <c r="L25" s="2" t="s">
        <v>50</v>
      </c>
      <c r="M25" s="2" t="s">
        <v>11</v>
      </c>
      <c r="N25" s="2" t="s">
        <v>50</v>
      </c>
      <c r="O25" s="2" t="s">
        <v>82</v>
      </c>
      <c r="P25" s="2" t="s">
        <v>70</v>
      </c>
      <c r="Q25" s="16">
        <v>1</v>
      </c>
      <c r="R25" s="3">
        <v>1973.74</v>
      </c>
    </row>
    <row r="26" spans="1:18" x14ac:dyDescent="0.2">
      <c r="A26" s="26" t="s">
        <v>6</v>
      </c>
      <c r="B26" s="1">
        <f>SUMIF(I:I,A26,Q:Q)</f>
        <v>713</v>
      </c>
      <c r="C26" s="27">
        <f>B26/SUM($B$26:$B$27)</f>
        <v>0.80022446689113358</v>
      </c>
      <c r="E26"/>
      <c r="G26" s="2" t="s">
        <v>159</v>
      </c>
      <c r="H26" s="2" t="s">
        <v>58</v>
      </c>
      <c r="I26" s="2" t="s">
        <v>6</v>
      </c>
      <c r="J26" s="2" t="s">
        <v>56</v>
      </c>
      <c r="K26" s="2">
        <v>28.95</v>
      </c>
      <c r="L26" s="2" t="s">
        <v>50</v>
      </c>
      <c r="M26" s="2" t="s">
        <v>11</v>
      </c>
      <c r="N26" s="2" t="s">
        <v>50</v>
      </c>
      <c r="O26" s="2" t="s">
        <v>81</v>
      </c>
      <c r="P26" s="2" t="s">
        <v>70</v>
      </c>
      <c r="Q26" s="16">
        <v>6</v>
      </c>
      <c r="R26" s="3">
        <v>173.7</v>
      </c>
    </row>
    <row r="27" spans="1:18" x14ac:dyDescent="0.2">
      <c r="A27" s="26" t="s">
        <v>3</v>
      </c>
      <c r="B27" s="1">
        <f>SUMIF(I:I,A27,Q:Q)</f>
        <v>178</v>
      </c>
      <c r="C27" s="27">
        <f>B27/SUM($B$26:$B$27)</f>
        <v>0.19977553310886645</v>
      </c>
      <c r="E27"/>
      <c r="G27" s="2" t="s">
        <v>159</v>
      </c>
      <c r="H27" s="2" t="s">
        <v>58</v>
      </c>
      <c r="I27" s="2" t="s">
        <v>6</v>
      </c>
      <c r="J27" s="2" t="s">
        <v>56</v>
      </c>
      <c r="K27" s="2">
        <v>5741.12</v>
      </c>
      <c r="L27" s="2" t="s">
        <v>50</v>
      </c>
      <c r="M27" s="2" t="s">
        <v>11</v>
      </c>
      <c r="N27" s="2" t="s">
        <v>50</v>
      </c>
      <c r="O27" s="2" t="s">
        <v>81</v>
      </c>
      <c r="P27" s="2" t="s">
        <v>70</v>
      </c>
      <c r="Q27" s="16">
        <v>1</v>
      </c>
      <c r="R27" s="3">
        <v>5741.12</v>
      </c>
    </row>
    <row r="28" spans="1:18" ht="13.5" thickBot="1" x14ac:dyDescent="0.25">
      <c r="A28" s="19" t="s">
        <v>71</v>
      </c>
      <c r="B28" s="24">
        <f>SUM(B26:B27)</f>
        <v>891</v>
      </c>
      <c r="C28" s="25"/>
      <c r="E28"/>
      <c r="G28" s="2" t="s">
        <v>159</v>
      </c>
      <c r="H28" s="2" t="s">
        <v>58</v>
      </c>
      <c r="I28" s="2" t="s">
        <v>6</v>
      </c>
      <c r="J28" s="2" t="s">
        <v>56</v>
      </c>
      <c r="K28" s="2">
        <v>3224.32</v>
      </c>
      <c r="L28" s="2" t="s">
        <v>50</v>
      </c>
      <c r="M28" s="2" t="s">
        <v>11</v>
      </c>
      <c r="N28" s="2" t="s">
        <v>50</v>
      </c>
      <c r="O28" s="2" t="s">
        <v>81</v>
      </c>
      <c r="P28" s="2" t="s">
        <v>70</v>
      </c>
      <c r="Q28" s="16">
        <v>1</v>
      </c>
      <c r="R28" s="3">
        <v>3224.32</v>
      </c>
    </row>
    <row r="29" spans="1:18" ht="13.5" thickBot="1" x14ac:dyDescent="0.25">
      <c r="A29" s="6"/>
      <c r="B29" s="6"/>
      <c r="C29" s="6"/>
      <c r="E29"/>
      <c r="G29" s="2" t="s">
        <v>159</v>
      </c>
      <c r="H29" s="2" t="s">
        <v>58</v>
      </c>
      <c r="I29" s="2" t="s">
        <v>6</v>
      </c>
      <c r="J29" s="2" t="s">
        <v>56</v>
      </c>
      <c r="K29" s="2">
        <v>232.18</v>
      </c>
      <c r="L29" s="2" t="s">
        <v>50</v>
      </c>
      <c r="M29" s="2" t="s">
        <v>11</v>
      </c>
      <c r="N29" s="2" t="s">
        <v>50</v>
      </c>
      <c r="O29" s="2" t="s">
        <v>82</v>
      </c>
      <c r="P29" s="2" t="s">
        <v>70</v>
      </c>
      <c r="Q29" s="16">
        <v>1</v>
      </c>
      <c r="R29" s="3">
        <v>232.18</v>
      </c>
    </row>
    <row r="30" spans="1:18" x14ac:dyDescent="0.2">
      <c r="A30" s="51" t="s">
        <v>77</v>
      </c>
      <c r="B30" s="52"/>
      <c r="C30" s="53"/>
      <c r="E30"/>
      <c r="G30" s="2" t="s">
        <v>159</v>
      </c>
      <c r="H30" s="2" t="s">
        <v>58</v>
      </c>
      <c r="I30" s="2" t="s">
        <v>6</v>
      </c>
      <c r="J30" s="2" t="s">
        <v>56</v>
      </c>
      <c r="K30" s="2">
        <v>5949.26</v>
      </c>
      <c r="L30" s="2" t="s">
        <v>50</v>
      </c>
      <c r="M30" s="2" t="s">
        <v>11</v>
      </c>
      <c r="N30" s="2" t="s">
        <v>50</v>
      </c>
      <c r="O30" s="2" t="s">
        <v>81</v>
      </c>
      <c r="P30" s="2" t="s">
        <v>70</v>
      </c>
      <c r="Q30" s="16">
        <v>1</v>
      </c>
      <c r="R30" s="3">
        <v>5949.26</v>
      </c>
    </row>
    <row r="31" spans="1:18" x14ac:dyDescent="0.2">
      <c r="A31" s="1" t="s">
        <v>17</v>
      </c>
      <c r="B31" s="1">
        <f>SUMIF(M:M,A31,Q:Q)</f>
        <v>101</v>
      </c>
      <c r="C31" s="29">
        <f>B31/SUM($B$31:$B$36)</f>
        <v>0.11335578002244669</v>
      </c>
      <c r="E31"/>
      <c r="G31" s="2" t="s">
        <v>159</v>
      </c>
      <c r="H31" s="2" t="s">
        <v>67</v>
      </c>
      <c r="I31" s="2" t="s">
        <v>3</v>
      </c>
      <c r="J31" s="2" t="s">
        <v>12</v>
      </c>
      <c r="K31" s="2">
        <v>969.44</v>
      </c>
      <c r="L31" s="2" t="s">
        <v>50</v>
      </c>
      <c r="M31" s="2" t="s">
        <v>11</v>
      </c>
      <c r="N31" s="2" t="s">
        <v>85</v>
      </c>
      <c r="O31" s="2" t="s">
        <v>81</v>
      </c>
      <c r="P31" s="2" t="s">
        <v>69</v>
      </c>
      <c r="Q31" s="16">
        <v>2</v>
      </c>
      <c r="R31" s="3">
        <v>1938.88</v>
      </c>
    </row>
    <row r="32" spans="1:18" x14ac:dyDescent="0.2">
      <c r="A32" s="1" t="s">
        <v>11</v>
      </c>
      <c r="B32" s="1">
        <f t="shared" ref="B32:B36" si="4">SUMIF(M:M,A32,Q:Q)</f>
        <v>112</v>
      </c>
      <c r="C32" s="29">
        <f t="shared" ref="C32:C36" si="5">B32/SUM($B$31:$B$36)</f>
        <v>0.12570145903479238</v>
      </c>
      <c r="E32"/>
      <c r="G32" s="2" t="s">
        <v>159</v>
      </c>
      <c r="H32" s="2" t="s">
        <v>67</v>
      </c>
      <c r="I32" s="2" t="s">
        <v>3</v>
      </c>
      <c r="J32" s="2" t="s">
        <v>12</v>
      </c>
      <c r="K32" s="2">
        <v>3415.46</v>
      </c>
      <c r="L32" s="2" t="s">
        <v>50</v>
      </c>
      <c r="M32" s="2" t="s">
        <v>11</v>
      </c>
      <c r="N32" s="2" t="s">
        <v>85</v>
      </c>
      <c r="O32" s="2" t="s">
        <v>81</v>
      </c>
      <c r="P32" s="2" t="s">
        <v>69</v>
      </c>
      <c r="Q32" s="16">
        <v>2</v>
      </c>
      <c r="R32" s="3">
        <v>6830.92</v>
      </c>
    </row>
    <row r="33" spans="1:18" x14ac:dyDescent="0.2">
      <c r="A33" s="1" t="s">
        <v>7</v>
      </c>
      <c r="B33" s="1">
        <f t="shared" si="4"/>
        <v>221</v>
      </c>
      <c r="C33" s="29">
        <f t="shared" si="5"/>
        <v>0.24803591470258138</v>
      </c>
      <c r="E33"/>
      <c r="G33" s="2" t="s">
        <v>159</v>
      </c>
      <c r="H33" s="2" t="s">
        <v>66</v>
      </c>
      <c r="I33" s="2" t="s">
        <v>3</v>
      </c>
      <c r="J33" s="2" t="s">
        <v>12</v>
      </c>
      <c r="K33" s="2">
        <v>2567.11</v>
      </c>
      <c r="L33" s="2" t="s">
        <v>50</v>
      </c>
      <c r="M33" s="2" t="s">
        <v>11</v>
      </c>
      <c r="N33" s="2" t="s">
        <v>85</v>
      </c>
      <c r="O33" s="2" t="s">
        <v>81</v>
      </c>
      <c r="P33" s="2" t="s">
        <v>69</v>
      </c>
      <c r="Q33" s="16">
        <v>1</v>
      </c>
      <c r="R33" s="3">
        <v>2567.11</v>
      </c>
    </row>
    <row r="34" spans="1:18" x14ac:dyDescent="0.2">
      <c r="A34" s="1" t="s">
        <v>16</v>
      </c>
      <c r="B34" s="1">
        <f t="shared" si="4"/>
        <v>49</v>
      </c>
      <c r="C34" s="29">
        <f t="shared" si="5"/>
        <v>5.4994388327721661E-2</v>
      </c>
      <c r="E34"/>
      <c r="G34" s="2" t="s">
        <v>60</v>
      </c>
      <c r="H34" s="2" t="s">
        <v>65</v>
      </c>
      <c r="I34" s="2" t="s">
        <v>6</v>
      </c>
      <c r="J34" s="2" t="s">
        <v>56</v>
      </c>
      <c r="K34" s="2">
        <v>90.69</v>
      </c>
      <c r="L34" s="2" t="s">
        <v>50</v>
      </c>
      <c r="M34" s="2" t="s">
        <v>7</v>
      </c>
      <c r="N34" s="2" t="s">
        <v>50</v>
      </c>
      <c r="O34" s="2" t="s">
        <v>81</v>
      </c>
      <c r="P34" s="2" t="s">
        <v>70</v>
      </c>
      <c r="Q34" s="16">
        <v>1</v>
      </c>
      <c r="R34" s="3">
        <v>90.69</v>
      </c>
    </row>
    <row r="35" spans="1:18" x14ac:dyDescent="0.2">
      <c r="A35" s="1" t="s">
        <v>0</v>
      </c>
      <c r="B35" s="1">
        <f t="shared" si="4"/>
        <v>107</v>
      </c>
      <c r="C35" s="29">
        <f t="shared" si="5"/>
        <v>0.12008978675645342</v>
      </c>
      <c r="E35"/>
      <c r="G35" s="2" t="s">
        <v>60</v>
      </c>
      <c r="H35" s="2" t="s">
        <v>65</v>
      </c>
      <c r="I35" s="2" t="s">
        <v>6</v>
      </c>
      <c r="J35" s="2" t="s">
        <v>56</v>
      </c>
      <c r="K35" s="2">
        <v>2307.73</v>
      </c>
      <c r="L35" s="2" t="s">
        <v>50</v>
      </c>
      <c r="M35" s="2" t="s">
        <v>7</v>
      </c>
      <c r="N35" s="2" t="s">
        <v>50</v>
      </c>
      <c r="O35" s="2" t="s">
        <v>81</v>
      </c>
      <c r="P35" s="2" t="s">
        <v>70</v>
      </c>
      <c r="Q35" s="16">
        <v>2</v>
      </c>
      <c r="R35" s="3">
        <v>4615.46</v>
      </c>
    </row>
    <row r="36" spans="1:18" x14ac:dyDescent="0.2">
      <c r="A36" s="1" t="s">
        <v>14</v>
      </c>
      <c r="B36" s="1">
        <f t="shared" si="4"/>
        <v>301</v>
      </c>
      <c r="C36" s="29">
        <f t="shared" si="5"/>
        <v>0.33782267115600451</v>
      </c>
      <c r="E36"/>
      <c r="G36" s="2" t="s">
        <v>60</v>
      </c>
      <c r="H36" s="2" t="s">
        <v>65</v>
      </c>
      <c r="I36" s="2" t="s">
        <v>6</v>
      </c>
      <c r="J36" s="2" t="s">
        <v>56</v>
      </c>
      <c r="K36" s="2">
        <v>6927.05</v>
      </c>
      <c r="L36" s="2" t="s">
        <v>50</v>
      </c>
      <c r="M36" s="2" t="s">
        <v>7</v>
      </c>
      <c r="N36" s="2" t="s">
        <v>50</v>
      </c>
      <c r="O36" s="2" t="s">
        <v>81</v>
      </c>
      <c r="P36" s="2" t="s">
        <v>70</v>
      </c>
      <c r="Q36" s="16">
        <v>1</v>
      </c>
      <c r="R36" s="3">
        <v>6927.05</v>
      </c>
    </row>
    <row r="37" spans="1:18" x14ac:dyDescent="0.2">
      <c r="A37" s="1" t="s">
        <v>71</v>
      </c>
      <c r="B37" s="1">
        <f>SUM(B31:B36)</f>
        <v>891</v>
      </c>
      <c r="C37" s="1"/>
      <c r="E37"/>
      <c r="G37" s="2" t="s">
        <v>60</v>
      </c>
      <c r="H37" s="2" t="s">
        <v>65</v>
      </c>
      <c r="I37" s="2" t="s">
        <v>6</v>
      </c>
      <c r="J37" s="2" t="s">
        <v>56</v>
      </c>
      <c r="K37" s="2">
        <v>448.01</v>
      </c>
      <c r="L37" s="2" t="s">
        <v>50</v>
      </c>
      <c r="M37" s="2" t="s">
        <v>7</v>
      </c>
      <c r="N37" s="2" t="s">
        <v>50</v>
      </c>
      <c r="O37" s="2" t="s">
        <v>81</v>
      </c>
      <c r="P37" s="2" t="s">
        <v>70</v>
      </c>
      <c r="Q37" s="16">
        <v>2</v>
      </c>
      <c r="R37" s="3">
        <v>896.02</v>
      </c>
    </row>
    <row r="38" spans="1:18" ht="13.5" thickBot="1" x14ac:dyDescent="0.25">
      <c r="E38"/>
      <c r="G38" s="2" t="s">
        <v>60</v>
      </c>
      <c r="H38" s="2" t="s">
        <v>65</v>
      </c>
      <c r="I38" s="2" t="s">
        <v>6</v>
      </c>
      <c r="J38" s="2" t="s">
        <v>56</v>
      </c>
      <c r="K38" s="2">
        <v>199.72</v>
      </c>
      <c r="L38" s="2" t="s">
        <v>50</v>
      </c>
      <c r="M38" s="2" t="s">
        <v>7</v>
      </c>
      <c r="N38" s="2" t="s">
        <v>50</v>
      </c>
      <c r="O38" s="2" t="s">
        <v>81</v>
      </c>
      <c r="P38" s="2" t="s">
        <v>70</v>
      </c>
      <c r="Q38" s="16">
        <v>1</v>
      </c>
      <c r="R38" s="3">
        <v>199.72</v>
      </c>
    </row>
    <row r="39" spans="1:18" x14ac:dyDescent="0.2">
      <c r="A39" s="51" t="s">
        <v>78</v>
      </c>
      <c r="B39" s="52"/>
      <c r="C39" s="53"/>
      <c r="E39"/>
      <c r="G39" s="2" t="s">
        <v>60</v>
      </c>
      <c r="H39" s="2" t="s">
        <v>65</v>
      </c>
      <c r="I39" s="2" t="s">
        <v>6</v>
      </c>
      <c r="J39" s="2" t="s">
        <v>56</v>
      </c>
      <c r="K39" s="2">
        <v>2065.37</v>
      </c>
      <c r="L39" s="2" t="s">
        <v>50</v>
      </c>
      <c r="M39" s="2" t="s">
        <v>7</v>
      </c>
      <c r="N39" s="2" t="s">
        <v>50</v>
      </c>
      <c r="O39" s="2" t="s">
        <v>81</v>
      </c>
      <c r="P39" s="2" t="s">
        <v>70</v>
      </c>
      <c r="Q39" s="16">
        <v>1</v>
      </c>
      <c r="R39" s="3">
        <v>2065.37</v>
      </c>
    </row>
    <row r="40" spans="1:18" x14ac:dyDescent="0.2">
      <c r="A40" s="1" t="s">
        <v>17</v>
      </c>
      <c r="B40" s="38">
        <f>SUMIF(M:M,A40,R:R)</f>
        <v>439227.7699999999</v>
      </c>
      <c r="C40" s="29">
        <f>B40/SUM($B$40:$B$45)</f>
        <v>0.12009152024830469</v>
      </c>
      <c r="E40"/>
      <c r="G40" s="2" t="s">
        <v>60</v>
      </c>
      <c r="H40" s="2" t="s">
        <v>65</v>
      </c>
      <c r="I40" s="2" t="s">
        <v>6</v>
      </c>
      <c r="J40" s="2" t="s">
        <v>56</v>
      </c>
      <c r="K40" s="2">
        <v>3962.27</v>
      </c>
      <c r="L40" s="2" t="s">
        <v>50</v>
      </c>
      <c r="M40" s="2" t="s">
        <v>7</v>
      </c>
      <c r="N40" s="2" t="s">
        <v>50</v>
      </c>
      <c r="O40" s="2" t="s">
        <v>81</v>
      </c>
      <c r="P40" s="2" t="s">
        <v>70</v>
      </c>
      <c r="Q40" s="16">
        <v>1</v>
      </c>
      <c r="R40" s="3">
        <v>3962.27</v>
      </c>
    </row>
    <row r="41" spans="1:18" x14ac:dyDescent="0.2">
      <c r="A41" s="1" t="s">
        <v>11</v>
      </c>
      <c r="B41" s="38">
        <f t="shared" ref="B41:B45" si="6">SUMIF(M:M,A41,R:R)</f>
        <v>368910.98</v>
      </c>
      <c r="C41" s="29">
        <f t="shared" ref="C41:C45" si="7">B41/SUM($B$40:$B$45)</f>
        <v>0.10086584558278712</v>
      </c>
      <c r="E41"/>
      <c r="G41" s="2" t="s">
        <v>60</v>
      </c>
      <c r="H41" s="2" t="s">
        <v>65</v>
      </c>
      <c r="I41" s="2" t="s">
        <v>6</v>
      </c>
      <c r="J41" s="2" t="s">
        <v>56</v>
      </c>
      <c r="K41" s="2">
        <v>7809.19</v>
      </c>
      <c r="L41" s="2" t="s">
        <v>50</v>
      </c>
      <c r="M41" s="2" t="s">
        <v>7</v>
      </c>
      <c r="N41" s="2" t="s">
        <v>50</v>
      </c>
      <c r="O41" s="2" t="s">
        <v>81</v>
      </c>
      <c r="P41" s="2" t="s">
        <v>70</v>
      </c>
      <c r="Q41" s="16">
        <v>1</v>
      </c>
      <c r="R41" s="3">
        <v>7809.19</v>
      </c>
    </row>
    <row r="42" spans="1:18" x14ac:dyDescent="0.2">
      <c r="A42" s="1" t="s">
        <v>7</v>
      </c>
      <c r="B42" s="38">
        <f t="shared" si="6"/>
        <v>1104572.6499999994</v>
      </c>
      <c r="C42" s="29">
        <f t="shared" si="7"/>
        <v>0.3020068807652998</v>
      </c>
      <c r="E42"/>
      <c r="G42" s="2" t="s">
        <v>60</v>
      </c>
      <c r="H42" s="2" t="s">
        <v>65</v>
      </c>
      <c r="I42" s="2" t="s">
        <v>6</v>
      </c>
      <c r="J42" s="2" t="s">
        <v>56</v>
      </c>
      <c r="K42" s="2">
        <v>74.569999999999993</v>
      </c>
      <c r="L42" s="2" t="s">
        <v>50</v>
      </c>
      <c r="M42" s="2" t="s">
        <v>7</v>
      </c>
      <c r="N42" s="2" t="s">
        <v>50</v>
      </c>
      <c r="O42" s="2" t="s">
        <v>81</v>
      </c>
      <c r="P42" s="2" t="s">
        <v>70</v>
      </c>
      <c r="Q42" s="16">
        <v>1</v>
      </c>
      <c r="R42" s="3">
        <v>74.569999999999993</v>
      </c>
    </row>
    <row r="43" spans="1:18" x14ac:dyDescent="0.2">
      <c r="A43" s="1" t="s">
        <v>16</v>
      </c>
      <c r="B43" s="38">
        <f t="shared" si="6"/>
        <v>360142.92000000004</v>
      </c>
      <c r="C43" s="29">
        <f t="shared" si="7"/>
        <v>9.8468525269847104E-2</v>
      </c>
      <c r="E43"/>
      <c r="G43" s="2" t="s">
        <v>60</v>
      </c>
      <c r="H43" s="2" t="s">
        <v>65</v>
      </c>
      <c r="I43" s="2" t="s">
        <v>6</v>
      </c>
      <c r="J43" s="2" t="s">
        <v>56</v>
      </c>
      <c r="K43" s="2">
        <v>365.6</v>
      </c>
      <c r="L43" s="2" t="s">
        <v>50</v>
      </c>
      <c r="M43" s="2" t="s">
        <v>7</v>
      </c>
      <c r="N43" s="2" t="s">
        <v>50</v>
      </c>
      <c r="O43" s="2" t="s">
        <v>81</v>
      </c>
      <c r="P43" s="2" t="s">
        <v>70</v>
      </c>
      <c r="Q43" s="16">
        <v>2</v>
      </c>
      <c r="R43" s="3">
        <v>731.2</v>
      </c>
    </row>
    <row r="44" spans="1:18" x14ac:dyDescent="0.2">
      <c r="A44" s="1" t="s">
        <v>0</v>
      </c>
      <c r="B44" s="38">
        <f t="shared" si="6"/>
        <v>534482.36</v>
      </c>
      <c r="C44" s="29">
        <f t="shared" si="7"/>
        <v>0.14613556687980292</v>
      </c>
      <c r="E44"/>
      <c r="G44" s="2" t="s">
        <v>60</v>
      </c>
      <c r="H44" s="2" t="s">
        <v>65</v>
      </c>
      <c r="I44" s="2" t="s">
        <v>6</v>
      </c>
      <c r="J44" s="2" t="s">
        <v>56</v>
      </c>
      <c r="K44" s="2">
        <v>397.37</v>
      </c>
      <c r="L44" s="2" t="s">
        <v>50</v>
      </c>
      <c r="M44" s="2" t="s">
        <v>7</v>
      </c>
      <c r="N44" s="2" t="s">
        <v>50</v>
      </c>
      <c r="O44" s="2" t="s">
        <v>81</v>
      </c>
      <c r="P44" s="2" t="s">
        <v>70</v>
      </c>
      <c r="Q44" s="16">
        <v>2</v>
      </c>
      <c r="R44" s="3">
        <v>794.74</v>
      </c>
    </row>
    <row r="45" spans="1:18" x14ac:dyDescent="0.2">
      <c r="A45" s="1" t="s">
        <v>14</v>
      </c>
      <c r="B45" s="38">
        <f t="shared" si="6"/>
        <v>850105.32000000007</v>
      </c>
      <c r="C45" s="29">
        <f t="shared" si="7"/>
        <v>0.23243166125395845</v>
      </c>
      <c r="E45"/>
      <c r="G45" s="2" t="s">
        <v>60</v>
      </c>
      <c r="H45" s="2" t="s">
        <v>65</v>
      </c>
      <c r="I45" s="2" t="s">
        <v>6</v>
      </c>
      <c r="J45" s="2" t="s">
        <v>56</v>
      </c>
      <c r="K45" s="2">
        <v>188.49</v>
      </c>
      <c r="L45" s="2" t="s">
        <v>50</v>
      </c>
      <c r="M45" s="2" t="s">
        <v>7</v>
      </c>
      <c r="N45" s="2" t="s">
        <v>50</v>
      </c>
      <c r="O45" s="2" t="s">
        <v>81</v>
      </c>
      <c r="P45" s="2" t="s">
        <v>70</v>
      </c>
      <c r="Q45" s="16">
        <v>2</v>
      </c>
      <c r="R45" s="3">
        <v>376.98</v>
      </c>
    </row>
    <row r="46" spans="1:18" x14ac:dyDescent="0.2">
      <c r="A46" s="1" t="s">
        <v>71</v>
      </c>
      <c r="B46" s="30">
        <f>SUM(B40:B45)</f>
        <v>3657441.9999999991</v>
      </c>
      <c r="C46" s="1"/>
      <c r="E46"/>
      <c r="G46" s="2" t="s">
        <v>60</v>
      </c>
      <c r="H46" s="2" t="s">
        <v>65</v>
      </c>
      <c r="I46" s="2" t="s">
        <v>6</v>
      </c>
      <c r="J46" s="2" t="s">
        <v>56</v>
      </c>
      <c r="K46" s="2">
        <v>361.05</v>
      </c>
      <c r="L46" s="2" t="s">
        <v>50</v>
      </c>
      <c r="M46" s="2" t="s">
        <v>7</v>
      </c>
      <c r="N46" s="2" t="s">
        <v>50</v>
      </c>
      <c r="O46" s="2" t="s">
        <v>81</v>
      </c>
      <c r="P46" s="2" t="s">
        <v>70</v>
      </c>
      <c r="Q46" s="16">
        <v>3</v>
      </c>
      <c r="R46" s="3">
        <v>1083.1500000000001</v>
      </c>
    </row>
    <row r="47" spans="1:18" ht="13.5" thickBot="1" x14ac:dyDescent="0.25">
      <c r="E47"/>
      <c r="G47" s="2" t="s">
        <v>60</v>
      </c>
      <c r="H47" s="2" t="s">
        <v>65</v>
      </c>
      <c r="I47" s="2" t="s">
        <v>6</v>
      </c>
      <c r="J47" s="2" t="s">
        <v>56</v>
      </c>
      <c r="K47" s="2">
        <v>10335.68</v>
      </c>
      <c r="L47" s="2" t="s">
        <v>50</v>
      </c>
      <c r="M47" s="2" t="s">
        <v>7</v>
      </c>
      <c r="N47" s="2" t="s">
        <v>50</v>
      </c>
      <c r="O47" s="2" t="s">
        <v>81</v>
      </c>
      <c r="P47" s="2" t="s">
        <v>70</v>
      </c>
      <c r="Q47" s="16">
        <v>2</v>
      </c>
      <c r="R47" s="3">
        <v>20671.36</v>
      </c>
    </row>
    <row r="48" spans="1:18" x14ac:dyDescent="0.2">
      <c r="A48" s="51" t="s">
        <v>78</v>
      </c>
      <c r="B48" s="52"/>
      <c r="C48" s="53"/>
      <c r="E48"/>
      <c r="G48" s="2" t="s">
        <v>60</v>
      </c>
      <c r="H48" s="2" t="s">
        <v>65</v>
      </c>
      <c r="I48" s="2" t="s">
        <v>6</v>
      </c>
      <c r="J48" s="2" t="s">
        <v>56</v>
      </c>
      <c r="K48" s="2">
        <v>1600.01</v>
      </c>
      <c r="L48" s="2" t="s">
        <v>50</v>
      </c>
      <c r="M48" s="2" t="s">
        <v>7</v>
      </c>
      <c r="N48" s="2" t="s">
        <v>50</v>
      </c>
      <c r="O48" s="2" t="s">
        <v>81</v>
      </c>
      <c r="P48" s="2" t="s">
        <v>70</v>
      </c>
      <c r="Q48" s="16">
        <v>1</v>
      </c>
      <c r="R48" s="3">
        <v>1600.01</v>
      </c>
    </row>
    <row r="49" spans="1:18" x14ac:dyDescent="0.2">
      <c r="A49" s="1" t="s">
        <v>82</v>
      </c>
      <c r="B49" s="1">
        <f>SUMIF(O:O,A49,Q:Q)</f>
        <v>513</v>
      </c>
      <c r="C49" s="29">
        <f t="shared" ref="C49:C50" si="8">B49/SUM($B$31:$B$36)</f>
        <v>0.5757575757575758</v>
      </c>
      <c r="E49"/>
      <c r="G49" s="2" t="s">
        <v>60</v>
      </c>
      <c r="H49" s="2" t="s">
        <v>65</v>
      </c>
      <c r="I49" s="2" t="s">
        <v>6</v>
      </c>
      <c r="J49" s="2" t="s">
        <v>56</v>
      </c>
      <c r="K49" s="2">
        <v>4478.28</v>
      </c>
      <c r="L49" s="2" t="s">
        <v>50</v>
      </c>
      <c r="M49" s="2" t="s">
        <v>7</v>
      </c>
      <c r="N49" s="2" t="s">
        <v>50</v>
      </c>
      <c r="O49" s="2" t="s">
        <v>81</v>
      </c>
      <c r="P49" s="2" t="s">
        <v>70</v>
      </c>
      <c r="Q49" s="16">
        <v>1</v>
      </c>
      <c r="R49" s="3">
        <v>4478.28</v>
      </c>
    </row>
    <row r="50" spans="1:18" x14ac:dyDescent="0.2">
      <c r="A50" s="1" t="s">
        <v>81</v>
      </c>
      <c r="B50" s="1">
        <f>SUMIF(O:O,A50,Q:Q)</f>
        <v>378</v>
      </c>
      <c r="C50" s="29">
        <f t="shared" si="8"/>
        <v>0.42424242424242425</v>
      </c>
      <c r="E50"/>
      <c r="G50" s="2" t="s">
        <v>60</v>
      </c>
      <c r="H50" s="2" t="s">
        <v>65</v>
      </c>
      <c r="I50" s="2" t="s">
        <v>3</v>
      </c>
      <c r="J50" s="2" t="s">
        <v>56</v>
      </c>
      <c r="K50" s="2">
        <v>1537.31</v>
      </c>
      <c r="L50" s="2" t="s">
        <v>50</v>
      </c>
      <c r="M50" s="2" t="s">
        <v>7</v>
      </c>
      <c r="N50" s="2" t="s">
        <v>85</v>
      </c>
      <c r="O50" s="2" t="s">
        <v>81</v>
      </c>
      <c r="P50" s="2" t="s">
        <v>70</v>
      </c>
      <c r="Q50" s="16">
        <v>2</v>
      </c>
      <c r="R50" s="3">
        <v>3074.62</v>
      </c>
    </row>
    <row r="51" spans="1:18" ht="13.5" thickBot="1" x14ac:dyDescent="0.25">
      <c r="E51"/>
      <c r="G51" s="2" t="s">
        <v>60</v>
      </c>
      <c r="H51" s="2" t="s">
        <v>65</v>
      </c>
      <c r="I51" s="2" t="s">
        <v>3</v>
      </c>
      <c r="J51" s="2" t="s">
        <v>56</v>
      </c>
      <c r="K51" s="2">
        <v>5637.77</v>
      </c>
      <c r="L51" s="2" t="s">
        <v>50</v>
      </c>
      <c r="M51" s="2" t="s">
        <v>7</v>
      </c>
      <c r="N51" s="2" t="s">
        <v>85</v>
      </c>
      <c r="O51" s="2" t="s">
        <v>81</v>
      </c>
      <c r="P51" s="2" t="s">
        <v>70</v>
      </c>
      <c r="Q51" s="16">
        <v>1</v>
      </c>
      <c r="R51" s="3">
        <v>5637.77</v>
      </c>
    </row>
    <row r="52" spans="1:18" x14ac:dyDescent="0.2">
      <c r="A52" s="51" t="s">
        <v>78</v>
      </c>
      <c r="B52" s="52"/>
      <c r="C52" s="53"/>
      <c r="E52"/>
      <c r="G52" s="2" t="s">
        <v>60</v>
      </c>
      <c r="H52" s="2" t="s">
        <v>65</v>
      </c>
      <c r="I52" s="2" t="s">
        <v>3</v>
      </c>
      <c r="J52" s="2" t="s">
        <v>56</v>
      </c>
      <c r="K52" s="2">
        <v>2331.84</v>
      </c>
      <c r="L52" s="2" t="s">
        <v>50</v>
      </c>
      <c r="M52" s="2" t="s">
        <v>7</v>
      </c>
      <c r="N52" s="2" t="s">
        <v>85</v>
      </c>
      <c r="O52" s="2" t="s">
        <v>81</v>
      </c>
      <c r="P52" s="2" t="s">
        <v>70</v>
      </c>
      <c r="Q52" s="16">
        <v>1</v>
      </c>
      <c r="R52" s="3">
        <v>2331.84</v>
      </c>
    </row>
    <row r="53" spans="1:18" x14ac:dyDescent="0.2">
      <c r="A53" s="1" t="s">
        <v>70</v>
      </c>
      <c r="B53" s="1">
        <f>SUMIF(P:P,A53,Q:Q)</f>
        <v>763</v>
      </c>
      <c r="C53" s="29">
        <f>B53/SUM($B$53:$B$55)</f>
        <v>0.856341189674523</v>
      </c>
      <c r="E53"/>
      <c r="G53" s="2" t="s">
        <v>60</v>
      </c>
      <c r="H53" s="2" t="s">
        <v>65</v>
      </c>
      <c r="I53" s="2" t="s">
        <v>3</v>
      </c>
      <c r="J53" s="2" t="s">
        <v>56</v>
      </c>
      <c r="K53" s="2">
        <v>30069.33</v>
      </c>
      <c r="L53" s="2" t="s">
        <v>50</v>
      </c>
      <c r="M53" s="2" t="s">
        <v>7</v>
      </c>
      <c r="N53" s="2" t="s">
        <v>85</v>
      </c>
      <c r="O53" s="2" t="s">
        <v>81</v>
      </c>
      <c r="P53" s="2" t="s">
        <v>70</v>
      </c>
      <c r="Q53" s="16">
        <v>1</v>
      </c>
      <c r="R53" s="3">
        <v>30069.33</v>
      </c>
    </row>
    <row r="54" spans="1:18" x14ac:dyDescent="0.2">
      <c r="A54" s="1" t="s">
        <v>69</v>
      </c>
      <c r="B54" s="1">
        <f t="shared" ref="B54:B55" si="9">SUMIF(P:P,A54,Q:Q)</f>
        <v>127</v>
      </c>
      <c r="C54" s="29">
        <f t="shared" ref="C54:C55" si="10">B54/SUM($B$53:$B$55)</f>
        <v>0.14253647586980919</v>
      </c>
      <c r="E54"/>
      <c r="G54" s="2" t="s">
        <v>60</v>
      </c>
      <c r="H54" s="2" t="s">
        <v>65</v>
      </c>
      <c r="I54" s="2" t="s">
        <v>3</v>
      </c>
      <c r="J54" s="2" t="s">
        <v>55</v>
      </c>
      <c r="K54" s="2">
        <v>7500.55</v>
      </c>
      <c r="L54" s="2" t="s">
        <v>50</v>
      </c>
      <c r="M54" s="2" t="s">
        <v>7</v>
      </c>
      <c r="N54" s="2" t="s">
        <v>85</v>
      </c>
      <c r="O54" s="2" t="s">
        <v>81</v>
      </c>
      <c r="P54" s="2" t="s">
        <v>70</v>
      </c>
      <c r="Q54" s="16">
        <v>1</v>
      </c>
      <c r="R54" s="3">
        <v>7500.55</v>
      </c>
    </row>
    <row r="55" spans="1:18" x14ac:dyDescent="0.2">
      <c r="A55" s="1" t="s">
        <v>52</v>
      </c>
      <c r="B55" s="1">
        <f t="shared" si="9"/>
        <v>1</v>
      </c>
      <c r="C55" s="29">
        <f t="shared" si="10"/>
        <v>1.1223344556677891E-3</v>
      </c>
      <c r="E55"/>
      <c r="G55" s="2" t="s">
        <v>60</v>
      </c>
      <c r="H55" s="2" t="s">
        <v>58</v>
      </c>
      <c r="I55" s="2" t="s">
        <v>6</v>
      </c>
      <c r="J55" s="2" t="s">
        <v>13</v>
      </c>
      <c r="K55" s="2">
        <v>5246.26</v>
      </c>
      <c r="L55" s="2" t="s">
        <v>50</v>
      </c>
      <c r="M55" s="2" t="s">
        <v>7</v>
      </c>
      <c r="N55" s="2" t="s">
        <v>50</v>
      </c>
      <c r="O55" s="2" t="s">
        <v>81</v>
      </c>
      <c r="P55" s="2" t="s">
        <v>69</v>
      </c>
      <c r="Q55" s="16">
        <v>1</v>
      </c>
      <c r="R55" s="3">
        <v>5246.26</v>
      </c>
    </row>
    <row r="56" spans="1:18" x14ac:dyDescent="0.2">
      <c r="A56" s="1" t="s">
        <v>84</v>
      </c>
      <c r="B56" s="1">
        <f>SUM(B53:B55)</f>
        <v>891</v>
      </c>
      <c r="C56" s="1"/>
      <c r="E56"/>
      <c r="G56" s="2" t="s">
        <v>60</v>
      </c>
      <c r="H56" s="2" t="s">
        <v>58</v>
      </c>
      <c r="I56" s="2" t="s">
        <v>6</v>
      </c>
      <c r="J56" s="2" t="s">
        <v>56</v>
      </c>
      <c r="K56" s="2">
        <v>199.72</v>
      </c>
      <c r="L56" s="2" t="s">
        <v>50</v>
      </c>
      <c r="M56" s="2" t="s">
        <v>7</v>
      </c>
      <c r="N56" s="2" t="s">
        <v>50</v>
      </c>
      <c r="O56" s="2" t="s">
        <v>81</v>
      </c>
      <c r="P56" s="2" t="s">
        <v>70</v>
      </c>
      <c r="Q56" s="16">
        <v>1</v>
      </c>
      <c r="R56" s="3">
        <v>199.72</v>
      </c>
    </row>
    <row r="57" spans="1:18" x14ac:dyDescent="0.2">
      <c r="E57"/>
      <c r="G57" s="2" t="s">
        <v>60</v>
      </c>
      <c r="H57" s="2" t="s">
        <v>58</v>
      </c>
      <c r="I57" s="2" t="s">
        <v>6</v>
      </c>
      <c r="J57" s="2" t="s">
        <v>56</v>
      </c>
      <c r="K57" s="2">
        <v>2977.6</v>
      </c>
      <c r="L57" s="2" t="s">
        <v>50</v>
      </c>
      <c r="M57" s="2" t="s">
        <v>7</v>
      </c>
      <c r="N57" s="2" t="s">
        <v>50</v>
      </c>
      <c r="O57" s="2" t="s">
        <v>81</v>
      </c>
      <c r="P57" s="2" t="s">
        <v>70</v>
      </c>
      <c r="Q57" s="16">
        <v>1</v>
      </c>
      <c r="R57" s="3">
        <v>2977.6</v>
      </c>
    </row>
    <row r="58" spans="1:18" ht="13.5" thickBot="1" x14ac:dyDescent="0.25">
      <c r="E58"/>
      <c r="G58" s="2" t="s">
        <v>61</v>
      </c>
      <c r="H58" s="2" t="s">
        <v>58</v>
      </c>
      <c r="I58" s="2" t="s">
        <v>3</v>
      </c>
      <c r="J58" s="2" t="s">
        <v>12</v>
      </c>
      <c r="K58" s="2">
        <v>5198.13</v>
      </c>
      <c r="L58" s="2" t="s">
        <v>50</v>
      </c>
      <c r="M58" s="2" t="s">
        <v>16</v>
      </c>
      <c r="N58" s="2" t="s">
        <v>85</v>
      </c>
      <c r="O58" s="2" t="s">
        <v>81</v>
      </c>
      <c r="P58" s="2" t="s">
        <v>69</v>
      </c>
      <c r="Q58" s="16">
        <v>1</v>
      </c>
      <c r="R58" s="3">
        <v>5198.13</v>
      </c>
    </row>
    <row r="59" spans="1:18" x14ac:dyDescent="0.2">
      <c r="A59" s="51" t="s">
        <v>86</v>
      </c>
      <c r="B59" s="52"/>
      <c r="C59" s="53"/>
      <c r="E59"/>
      <c r="G59" s="2" t="s">
        <v>61</v>
      </c>
      <c r="H59" s="2" t="s">
        <v>67</v>
      </c>
      <c r="I59" s="2" t="s">
        <v>6</v>
      </c>
      <c r="J59" s="2" t="s">
        <v>12</v>
      </c>
      <c r="K59" s="2">
        <v>401.22</v>
      </c>
      <c r="L59" s="2" t="s">
        <v>50</v>
      </c>
      <c r="M59" s="2" t="s">
        <v>16</v>
      </c>
      <c r="N59" s="2" t="s">
        <v>92</v>
      </c>
      <c r="O59" s="2" t="s">
        <v>82</v>
      </c>
      <c r="P59" s="2" t="s">
        <v>69</v>
      </c>
      <c r="Q59" s="16">
        <v>1</v>
      </c>
      <c r="R59" s="3">
        <v>401.22</v>
      </c>
    </row>
    <row r="60" spans="1:18" x14ac:dyDescent="0.2">
      <c r="A60" s="37" t="s">
        <v>85</v>
      </c>
      <c r="B60" s="38">
        <f>SUMIF(N:N,A60,R:R)</f>
        <v>1573226.23</v>
      </c>
      <c r="C60" s="1"/>
      <c r="E60"/>
      <c r="G60" s="2" t="s">
        <v>61</v>
      </c>
      <c r="H60" s="2" t="s">
        <v>68</v>
      </c>
      <c r="I60" s="2" t="s">
        <v>3</v>
      </c>
      <c r="J60" s="2" t="s">
        <v>12</v>
      </c>
      <c r="K60" s="2">
        <v>4832.4399999999996</v>
      </c>
      <c r="L60" s="2" t="s">
        <v>50</v>
      </c>
      <c r="M60" s="2" t="s">
        <v>16</v>
      </c>
      <c r="N60" s="2" t="s">
        <v>85</v>
      </c>
      <c r="O60" s="2" t="s">
        <v>82</v>
      </c>
      <c r="P60" s="2" t="s">
        <v>69</v>
      </c>
      <c r="Q60" s="16">
        <v>1</v>
      </c>
      <c r="R60" s="3">
        <v>4832.4399999999996</v>
      </c>
    </row>
    <row r="61" spans="1:18" x14ac:dyDescent="0.2">
      <c r="A61" s="37" t="s">
        <v>51</v>
      </c>
      <c r="B61" s="38">
        <f t="shared" ref="B61:B62" si="11">SUMIF(N:N,A61,R:R)</f>
        <v>143062.88</v>
      </c>
      <c r="C61" s="1"/>
      <c r="E61"/>
      <c r="G61" s="2" t="s">
        <v>151</v>
      </c>
      <c r="H61" s="2" t="s">
        <v>65</v>
      </c>
      <c r="I61" s="2" t="s">
        <v>6</v>
      </c>
      <c r="J61" s="2" t="s">
        <v>56</v>
      </c>
      <c r="K61" s="2">
        <v>188.49</v>
      </c>
      <c r="L61" s="2" t="s">
        <v>50</v>
      </c>
      <c r="M61" s="2" t="s">
        <v>0</v>
      </c>
      <c r="N61" s="2" t="s">
        <v>50</v>
      </c>
      <c r="O61" s="2" t="s">
        <v>81</v>
      </c>
      <c r="P61" s="2" t="s">
        <v>70</v>
      </c>
      <c r="Q61" s="16">
        <v>2</v>
      </c>
      <c r="R61" s="3">
        <v>376.98</v>
      </c>
    </row>
    <row r="62" spans="1:18" x14ac:dyDescent="0.2">
      <c r="A62" s="37" t="s">
        <v>83</v>
      </c>
      <c r="B62" s="38">
        <f t="shared" si="11"/>
        <v>725550.07</v>
      </c>
      <c r="C62" s="1"/>
      <c r="E62"/>
      <c r="G62" s="2" t="s">
        <v>151</v>
      </c>
      <c r="H62" s="2" t="s">
        <v>65</v>
      </c>
      <c r="I62" s="2" t="s">
        <v>6</v>
      </c>
      <c r="J62" s="2" t="s">
        <v>56</v>
      </c>
      <c r="K62" s="2">
        <v>32.21</v>
      </c>
      <c r="L62" s="2" t="s">
        <v>50</v>
      </c>
      <c r="M62" s="2" t="s">
        <v>0</v>
      </c>
      <c r="N62" s="2" t="s">
        <v>50</v>
      </c>
      <c r="O62" s="2" t="s">
        <v>82</v>
      </c>
      <c r="P62" s="2" t="s">
        <v>70</v>
      </c>
      <c r="Q62" s="16">
        <v>3</v>
      </c>
      <c r="R62" s="3">
        <v>96.63</v>
      </c>
    </row>
    <row r="63" spans="1:18" x14ac:dyDescent="0.2">
      <c r="A63" s="37" t="s">
        <v>92</v>
      </c>
      <c r="B63" s="38">
        <f t="shared" ref="B63" si="12">SUMIF(N:N,A63,R:R)</f>
        <v>39260.21</v>
      </c>
      <c r="C63" s="1"/>
      <c r="E63"/>
      <c r="G63" s="2" t="s">
        <v>151</v>
      </c>
      <c r="H63" s="2" t="s">
        <v>65</v>
      </c>
      <c r="I63" s="2" t="s">
        <v>6</v>
      </c>
      <c r="J63" s="2" t="s">
        <v>56</v>
      </c>
      <c r="K63" s="2">
        <v>23.77</v>
      </c>
      <c r="L63" s="2" t="s">
        <v>50</v>
      </c>
      <c r="M63" s="2" t="s">
        <v>0</v>
      </c>
      <c r="N63" s="2" t="s">
        <v>50</v>
      </c>
      <c r="O63" s="2" t="s">
        <v>82</v>
      </c>
      <c r="P63" s="2" t="s">
        <v>70</v>
      </c>
      <c r="Q63" s="16">
        <v>2</v>
      </c>
      <c r="R63" s="3">
        <v>47.54</v>
      </c>
    </row>
    <row r="64" spans="1:18" x14ac:dyDescent="0.2">
      <c r="E64"/>
      <c r="G64" s="2" t="s">
        <v>151</v>
      </c>
      <c r="H64" s="2" t="s">
        <v>65</v>
      </c>
      <c r="I64" s="2" t="s">
        <v>6</v>
      </c>
      <c r="J64" s="2" t="s">
        <v>56</v>
      </c>
      <c r="K64" s="2">
        <v>661.39</v>
      </c>
      <c r="L64" s="2" t="s">
        <v>50</v>
      </c>
      <c r="M64" s="2" t="s">
        <v>0</v>
      </c>
      <c r="N64" s="2" t="s">
        <v>50</v>
      </c>
      <c r="O64" s="2" t="s">
        <v>82</v>
      </c>
      <c r="P64" s="2" t="s">
        <v>70</v>
      </c>
      <c r="Q64" s="16">
        <v>1</v>
      </c>
      <c r="R64" s="3">
        <v>661.39</v>
      </c>
    </row>
    <row r="65" spans="5:18" x14ac:dyDescent="0.2">
      <c r="E65"/>
      <c r="G65" s="2" t="s">
        <v>151</v>
      </c>
      <c r="H65" s="2" t="s">
        <v>65</v>
      </c>
      <c r="I65" s="2" t="s">
        <v>3</v>
      </c>
      <c r="J65" s="2" t="s">
        <v>56</v>
      </c>
      <c r="K65" s="2">
        <v>4153.71</v>
      </c>
      <c r="L65" s="2" t="s">
        <v>50</v>
      </c>
      <c r="M65" s="2" t="s">
        <v>0</v>
      </c>
      <c r="N65" s="2" t="s">
        <v>85</v>
      </c>
      <c r="O65" s="2" t="s">
        <v>82</v>
      </c>
      <c r="P65" s="2" t="s">
        <v>70</v>
      </c>
      <c r="Q65" s="16">
        <v>1</v>
      </c>
      <c r="R65" s="3">
        <v>4153.71</v>
      </c>
    </row>
    <row r="66" spans="5:18" x14ac:dyDescent="0.2">
      <c r="E66"/>
      <c r="G66" s="2" t="s">
        <v>123</v>
      </c>
      <c r="H66" s="2" t="s">
        <v>65</v>
      </c>
      <c r="I66" s="2" t="s">
        <v>6</v>
      </c>
      <c r="J66" s="2" t="s">
        <v>56</v>
      </c>
      <c r="K66" s="2">
        <v>31.86</v>
      </c>
      <c r="L66" s="2" t="s">
        <v>50</v>
      </c>
      <c r="M66" s="2" t="s">
        <v>14</v>
      </c>
      <c r="N66" s="2" t="s">
        <v>50</v>
      </c>
      <c r="O66" s="2" t="s">
        <v>81</v>
      </c>
      <c r="P66" s="2" t="s">
        <v>70</v>
      </c>
      <c r="Q66" s="16">
        <v>2</v>
      </c>
      <c r="R66" s="3">
        <v>63.72</v>
      </c>
    </row>
    <row r="67" spans="5:18" x14ac:dyDescent="0.2">
      <c r="E67"/>
      <c r="G67" s="2" t="s">
        <v>123</v>
      </c>
      <c r="H67" s="2" t="s">
        <v>65</v>
      </c>
      <c r="I67" s="2" t="s">
        <v>6</v>
      </c>
      <c r="J67" s="2" t="s">
        <v>56</v>
      </c>
      <c r="K67" s="2">
        <v>1774.89</v>
      </c>
      <c r="L67" s="2" t="s">
        <v>50</v>
      </c>
      <c r="M67" s="2" t="s">
        <v>14</v>
      </c>
      <c r="N67" s="2" t="s">
        <v>50</v>
      </c>
      <c r="O67" s="2" t="s">
        <v>81</v>
      </c>
      <c r="P67" s="2" t="s">
        <v>70</v>
      </c>
      <c r="Q67" s="16">
        <v>1</v>
      </c>
      <c r="R67" s="3">
        <v>1774.89</v>
      </c>
    </row>
    <row r="68" spans="5:18" x14ac:dyDescent="0.2">
      <c r="E68"/>
      <c r="G68" s="2" t="s">
        <v>123</v>
      </c>
      <c r="H68" s="2" t="s">
        <v>65</v>
      </c>
      <c r="I68" s="2" t="s">
        <v>6</v>
      </c>
      <c r="J68" s="2" t="s">
        <v>56</v>
      </c>
      <c r="K68" s="2">
        <v>718.91</v>
      </c>
      <c r="L68" s="2" t="s">
        <v>50</v>
      </c>
      <c r="M68" s="2" t="s">
        <v>14</v>
      </c>
      <c r="N68" s="2" t="s">
        <v>50</v>
      </c>
      <c r="O68" s="2" t="s">
        <v>81</v>
      </c>
      <c r="P68" s="2" t="s">
        <v>70</v>
      </c>
      <c r="Q68" s="16">
        <v>2</v>
      </c>
      <c r="R68" s="3">
        <v>1437.82</v>
      </c>
    </row>
    <row r="69" spans="5:18" x14ac:dyDescent="0.2">
      <c r="E69"/>
      <c r="G69" s="2" t="s">
        <v>123</v>
      </c>
      <c r="H69" s="2" t="s">
        <v>65</v>
      </c>
      <c r="I69" s="2" t="s">
        <v>6</v>
      </c>
      <c r="J69" s="2" t="s">
        <v>56</v>
      </c>
      <c r="K69" s="2">
        <v>145.99</v>
      </c>
      <c r="L69" s="2" t="s">
        <v>50</v>
      </c>
      <c r="M69" s="2" t="s">
        <v>14</v>
      </c>
      <c r="N69" s="2" t="s">
        <v>50</v>
      </c>
      <c r="O69" s="2" t="s">
        <v>81</v>
      </c>
      <c r="P69" s="2" t="s">
        <v>70</v>
      </c>
      <c r="Q69" s="16">
        <v>2</v>
      </c>
      <c r="R69" s="3">
        <v>291.98</v>
      </c>
    </row>
    <row r="70" spans="5:18" x14ac:dyDescent="0.2">
      <c r="E70"/>
      <c r="G70" s="2" t="s">
        <v>123</v>
      </c>
      <c r="H70" s="2" t="s">
        <v>65</v>
      </c>
      <c r="I70" s="2" t="s">
        <v>6</v>
      </c>
      <c r="J70" s="2" t="s">
        <v>56</v>
      </c>
      <c r="K70" s="2">
        <v>2540.71</v>
      </c>
      <c r="L70" s="2" t="s">
        <v>50</v>
      </c>
      <c r="M70" s="2" t="s">
        <v>14</v>
      </c>
      <c r="N70" s="2" t="s">
        <v>50</v>
      </c>
      <c r="O70" s="2" t="s">
        <v>81</v>
      </c>
      <c r="P70" s="2" t="s">
        <v>70</v>
      </c>
      <c r="Q70" s="16">
        <v>1</v>
      </c>
      <c r="R70" s="3">
        <v>2540.71</v>
      </c>
    </row>
    <row r="71" spans="5:18" x14ac:dyDescent="0.2">
      <c r="E71"/>
      <c r="G71" s="2" t="s">
        <v>123</v>
      </c>
      <c r="H71" s="2" t="s">
        <v>65</v>
      </c>
      <c r="I71" s="2" t="s">
        <v>6</v>
      </c>
      <c r="J71" s="2" t="s">
        <v>56</v>
      </c>
      <c r="K71" s="2">
        <v>1001.13</v>
      </c>
      <c r="L71" s="2" t="s">
        <v>50</v>
      </c>
      <c r="M71" s="2" t="s">
        <v>14</v>
      </c>
      <c r="N71" s="2" t="s">
        <v>50</v>
      </c>
      <c r="O71" s="2" t="s">
        <v>81</v>
      </c>
      <c r="P71" s="2" t="s">
        <v>70</v>
      </c>
      <c r="Q71" s="16">
        <v>1</v>
      </c>
      <c r="R71" s="3">
        <v>1001.13</v>
      </c>
    </row>
    <row r="72" spans="5:18" x14ac:dyDescent="0.2">
      <c r="E72"/>
      <c r="G72" s="2" t="s">
        <v>123</v>
      </c>
      <c r="H72" s="2" t="s">
        <v>65</v>
      </c>
      <c r="I72" s="2" t="s">
        <v>6</v>
      </c>
      <c r="J72" s="2" t="s">
        <v>56</v>
      </c>
      <c r="K72" s="2">
        <v>2977.6</v>
      </c>
      <c r="L72" s="2" t="s">
        <v>50</v>
      </c>
      <c r="M72" s="2" t="s">
        <v>14</v>
      </c>
      <c r="N72" s="2" t="s">
        <v>50</v>
      </c>
      <c r="O72" s="2" t="s">
        <v>81</v>
      </c>
      <c r="P72" s="2" t="s">
        <v>70</v>
      </c>
      <c r="Q72" s="16">
        <v>1</v>
      </c>
      <c r="R72" s="3">
        <v>2977.6</v>
      </c>
    </row>
    <row r="73" spans="5:18" x14ac:dyDescent="0.2">
      <c r="E73"/>
      <c r="G73" s="2" t="s">
        <v>123</v>
      </c>
      <c r="H73" s="2" t="s">
        <v>65</v>
      </c>
      <c r="I73" s="2" t="s">
        <v>6</v>
      </c>
      <c r="J73" s="2" t="s">
        <v>56</v>
      </c>
      <c r="K73" s="2">
        <v>55.4</v>
      </c>
      <c r="L73" s="2" t="s">
        <v>50</v>
      </c>
      <c r="M73" s="2" t="s">
        <v>14</v>
      </c>
      <c r="N73" s="2" t="s">
        <v>50</v>
      </c>
      <c r="O73" s="2" t="s">
        <v>82</v>
      </c>
      <c r="P73" s="2" t="s">
        <v>70</v>
      </c>
      <c r="Q73" s="16">
        <v>1</v>
      </c>
      <c r="R73" s="3">
        <v>55.4</v>
      </c>
    </row>
    <row r="74" spans="5:18" x14ac:dyDescent="0.2">
      <c r="E74"/>
      <c r="G74" s="2" t="s">
        <v>123</v>
      </c>
      <c r="H74" s="2" t="s">
        <v>65</v>
      </c>
      <c r="I74" s="2" t="s">
        <v>6</v>
      </c>
      <c r="J74" s="2" t="s">
        <v>56</v>
      </c>
      <c r="K74" s="2">
        <v>1809.47</v>
      </c>
      <c r="L74" s="2" t="s">
        <v>50</v>
      </c>
      <c r="M74" s="2" t="s">
        <v>14</v>
      </c>
      <c r="N74" s="2" t="s">
        <v>50</v>
      </c>
      <c r="O74" s="2" t="s">
        <v>81</v>
      </c>
      <c r="P74" s="2" t="s">
        <v>70</v>
      </c>
      <c r="Q74" s="16">
        <v>2</v>
      </c>
      <c r="R74" s="3">
        <v>3618.94</v>
      </c>
    </row>
    <row r="75" spans="5:18" x14ac:dyDescent="0.2">
      <c r="E75"/>
      <c r="G75" s="2" t="s">
        <v>123</v>
      </c>
      <c r="H75" s="2" t="s">
        <v>65</v>
      </c>
      <c r="I75" s="2" t="s">
        <v>6</v>
      </c>
      <c r="J75" s="2" t="s">
        <v>56</v>
      </c>
      <c r="K75" s="2">
        <v>329.55</v>
      </c>
      <c r="L75" s="2" t="s">
        <v>50</v>
      </c>
      <c r="M75" s="2" t="s">
        <v>14</v>
      </c>
      <c r="N75" s="2" t="s">
        <v>50</v>
      </c>
      <c r="O75" s="2" t="s">
        <v>81</v>
      </c>
      <c r="P75" s="2" t="s">
        <v>70</v>
      </c>
      <c r="Q75" s="16">
        <v>1</v>
      </c>
      <c r="R75" s="3">
        <v>329.55</v>
      </c>
    </row>
    <row r="76" spans="5:18" x14ac:dyDescent="0.2">
      <c r="E76"/>
      <c r="G76" s="2" t="s">
        <v>123</v>
      </c>
      <c r="H76" s="2" t="s">
        <v>65</v>
      </c>
      <c r="I76" s="2" t="s">
        <v>6</v>
      </c>
      <c r="J76" s="2" t="s">
        <v>56</v>
      </c>
      <c r="K76" s="2">
        <v>272.85000000000002</v>
      </c>
      <c r="L76" s="2" t="s">
        <v>50</v>
      </c>
      <c r="M76" s="2" t="s">
        <v>14</v>
      </c>
      <c r="N76" s="2" t="s">
        <v>50</v>
      </c>
      <c r="O76" s="2" t="s">
        <v>81</v>
      </c>
      <c r="P76" s="2" t="s">
        <v>70</v>
      </c>
      <c r="Q76" s="16">
        <v>1</v>
      </c>
      <c r="R76" s="3">
        <v>272.85000000000002</v>
      </c>
    </row>
    <row r="77" spans="5:18" x14ac:dyDescent="0.2">
      <c r="E77"/>
      <c r="G77" s="2" t="s">
        <v>123</v>
      </c>
      <c r="H77" s="2" t="s">
        <v>65</v>
      </c>
      <c r="I77" s="2" t="s">
        <v>6</v>
      </c>
      <c r="J77" s="2" t="s">
        <v>56</v>
      </c>
      <c r="K77" s="2">
        <v>570.76</v>
      </c>
      <c r="L77" s="2" t="s">
        <v>50</v>
      </c>
      <c r="M77" s="2" t="s">
        <v>14</v>
      </c>
      <c r="N77" s="2" t="s">
        <v>50</v>
      </c>
      <c r="O77" s="2" t="s">
        <v>81</v>
      </c>
      <c r="P77" s="2" t="s">
        <v>70</v>
      </c>
      <c r="Q77" s="16">
        <v>1</v>
      </c>
      <c r="R77" s="3">
        <v>570.76</v>
      </c>
    </row>
    <row r="78" spans="5:18" x14ac:dyDescent="0.2">
      <c r="E78"/>
      <c r="G78" s="2" t="s">
        <v>123</v>
      </c>
      <c r="H78" s="2" t="s">
        <v>65</v>
      </c>
      <c r="I78" s="2" t="s">
        <v>6</v>
      </c>
      <c r="J78" s="2" t="s">
        <v>56</v>
      </c>
      <c r="K78" s="2">
        <v>398.87</v>
      </c>
      <c r="L78" s="2" t="s">
        <v>50</v>
      </c>
      <c r="M78" s="2" t="s">
        <v>14</v>
      </c>
      <c r="N78" s="2" t="s">
        <v>50</v>
      </c>
      <c r="O78" s="2" t="s">
        <v>81</v>
      </c>
      <c r="P78" s="2" t="s">
        <v>70</v>
      </c>
      <c r="Q78" s="16">
        <v>1</v>
      </c>
      <c r="R78" s="3">
        <v>398.87</v>
      </c>
    </row>
    <row r="79" spans="5:18" x14ac:dyDescent="0.2">
      <c r="E79"/>
      <c r="G79" s="2" t="s">
        <v>123</v>
      </c>
      <c r="H79" s="2" t="s">
        <v>65</v>
      </c>
      <c r="I79" s="2" t="s">
        <v>6</v>
      </c>
      <c r="J79" s="2" t="s">
        <v>56</v>
      </c>
      <c r="K79" s="2">
        <v>115.25</v>
      </c>
      <c r="L79" s="2" t="s">
        <v>50</v>
      </c>
      <c r="M79" s="2" t="s">
        <v>14</v>
      </c>
      <c r="N79" s="2" t="s">
        <v>50</v>
      </c>
      <c r="O79" s="2" t="s">
        <v>81</v>
      </c>
      <c r="P79" s="2" t="s">
        <v>70</v>
      </c>
      <c r="Q79" s="16">
        <v>1</v>
      </c>
      <c r="R79" s="3">
        <v>115.25</v>
      </c>
    </row>
    <row r="80" spans="5:18" x14ac:dyDescent="0.2">
      <c r="E80"/>
      <c r="G80" s="2" t="s">
        <v>123</v>
      </c>
      <c r="H80" s="2" t="s">
        <v>65</v>
      </c>
      <c r="I80" s="2" t="s">
        <v>6</v>
      </c>
      <c r="J80" s="2" t="s">
        <v>56</v>
      </c>
      <c r="K80" s="2">
        <v>767.72</v>
      </c>
      <c r="L80" s="2" t="s">
        <v>50</v>
      </c>
      <c r="M80" s="2" t="s">
        <v>14</v>
      </c>
      <c r="N80" s="2" t="s">
        <v>50</v>
      </c>
      <c r="O80" s="2" t="s">
        <v>81</v>
      </c>
      <c r="P80" s="2" t="s">
        <v>70</v>
      </c>
      <c r="Q80" s="16">
        <v>3</v>
      </c>
      <c r="R80" s="3">
        <v>2303.16</v>
      </c>
    </row>
    <row r="81" spans="5:18" x14ac:dyDescent="0.2">
      <c r="E81"/>
      <c r="G81" s="2" t="s">
        <v>123</v>
      </c>
      <c r="H81" s="2" t="s">
        <v>65</v>
      </c>
      <c r="I81" s="2" t="s">
        <v>6</v>
      </c>
      <c r="J81" s="2" t="s">
        <v>56</v>
      </c>
      <c r="K81" s="2">
        <v>188.49</v>
      </c>
      <c r="L81" s="2" t="s">
        <v>50</v>
      </c>
      <c r="M81" s="2" t="s">
        <v>14</v>
      </c>
      <c r="N81" s="2" t="s">
        <v>50</v>
      </c>
      <c r="O81" s="2" t="s">
        <v>81</v>
      </c>
      <c r="P81" s="2" t="s">
        <v>70</v>
      </c>
      <c r="Q81" s="16">
        <v>4</v>
      </c>
      <c r="R81" s="3">
        <v>753.96</v>
      </c>
    </row>
    <row r="82" spans="5:18" x14ac:dyDescent="0.2">
      <c r="E82"/>
      <c r="G82" s="2" t="s">
        <v>123</v>
      </c>
      <c r="H82" s="2" t="s">
        <v>65</v>
      </c>
      <c r="I82" s="2" t="s">
        <v>6</v>
      </c>
      <c r="J82" s="2" t="s">
        <v>56</v>
      </c>
      <c r="K82" s="2">
        <v>637.38</v>
      </c>
      <c r="L82" s="2" t="s">
        <v>50</v>
      </c>
      <c r="M82" s="2" t="s">
        <v>14</v>
      </c>
      <c r="N82" s="2" t="s">
        <v>50</v>
      </c>
      <c r="O82" s="2" t="s">
        <v>81</v>
      </c>
      <c r="P82" s="2" t="s">
        <v>70</v>
      </c>
      <c r="Q82" s="16">
        <v>1</v>
      </c>
      <c r="R82" s="3">
        <v>637.38</v>
      </c>
    </row>
    <row r="83" spans="5:18" x14ac:dyDescent="0.2">
      <c r="E83"/>
      <c r="G83" s="2" t="s">
        <v>123</v>
      </c>
      <c r="H83" s="2" t="s">
        <v>65</v>
      </c>
      <c r="I83" s="2" t="s">
        <v>6</v>
      </c>
      <c r="J83" s="2" t="s">
        <v>56</v>
      </c>
      <c r="K83" s="2">
        <v>692.03</v>
      </c>
      <c r="L83" s="2" t="s">
        <v>50</v>
      </c>
      <c r="M83" s="2" t="s">
        <v>14</v>
      </c>
      <c r="N83" s="2" t="s">
        <v>50</v>
      </c>
      <c r="O83" s="2" t="s">
        <v>81</v>
      </c>
      <c r="P83" s="2" t="s">
        <v>70</v>
      </c>
      <c r="Q83" s="16">
        <v>1</v>
      </c>
      <c r="R83" s="3">
        <v>692.03</v>
      </c>
    </row>
    <row r="84" spans="5:18" x14ac:dyDescent="0.2">
      <c r="E84"/>
      <c r="G84" s="2" t="s">
        <v>123</v>
      </c>
      <c r="H84" s="2" t="s">
        <v>65</v>
      </c>
      <c r="I84" s="2" t="s">
        <v>6</v>
      </c>
      <c r="J84" s="2" t="s">
        <v>56</v>
      </c>
      <c r="K84" s="2">
        <v>5.64</v>
      </c>
      <c r="L84" s="2" t="s">
        <v>50</v>
      </c>
      <c r="M84" s="2" t="s">
        <v>14</v>
      </c>
      <c r="N84" s="2" t="s">
        <v>50</v>
      </c>
      <c r="O84" s="2" t="s">
        <v>81</v>
      </c>
      <c r="P84" s="2" t="s">
        <v>70</v>
      </c>
      <c r="Q84" s="16">
        <v>2</v>
      </c>
      <c r="R84" s="3">
        <v>11.28</v>
      </c>
    </row>
    <row r="85" spans="5:18" x14ac:dyDescent="0.2">
      <c r="E85"/>
      <c r="G85" s="2" t="s">
        <v>123</v>
      </c>
      <c r="H85" s="2" t="s">
        <v>65</v>
      </c>
      <c r="I85" s="2" t="s">
        <v>6</v>
      </c>
      <c r="J85" s="2" t="s">
        <v>56</v>
      </c>
      <c r="K85" s="2">
        <v>328.96</v>
      </c>
      <c r="L85" s="2" t="s">
        <v>50</v>
      </c>
      <c r="M85" s="2" t="s">
        <v>14</v>
      </c>
      <c r="N85" s="2" t="s">
        <v>50</v>
      </c>
      <c r="O85" s="2" t="s">
        <v>81</v>
      </c>
      <c r="P85" s="2" t="s">
        <v>70</v>
      </c>
      <c r="Q85" s="16">
        <v>4</v>
      </c>
      <c r="R85" s="3">
        <v>1315.84</v>
      </c>
    </row>
    <row r="86" spans="5:18" x14ac:dyDescent="0.2">
      <c r="E86"/>
      <c r="G86" s="2" t="s">
        <v>123</v>
      </c>
      <c r="H86" s="2" t="s">
        <v>65</v>
      </c>
      <c r="I86" s="2" t="s">
        <v>6</v>
      </c>
      <c r="J86" s="2" t="s">
        <v>56</v>
      </c>
      <c r="K86" s="2">
        <v>10.51</v>
      </c>
      <c r="L86" s="2" t="s">
        <v>50</v>
      </c>
      <c r="M86" s="2" t="s">
        <v>14</v>
      </c>
      <c r="N86" s="2" t="s">
        <v>50</v>
      </c>
      <c r="O86" s="2" t="s">
        <v>81</v>
      </c>
      <c r="P86" s="2" t="s">
        <v>70</v>
      </c>
      <c r="Q86" s="16">
        <v>2</v>
      </c>
      <c r="R86" s="3">
        <v>21.02</v>
      </c>
    </row>
    <row r="87" spans="5:18" x14ac:dyDescent="0.2">
      <c r="E87"/>
      <c r="G87" s="2" t="s">
        <v>123</v>
      </c>
      <c r="H87" s="2" t="s">
        <v>65</v>
      </c>
      <c r="I87" s="2" t="s">
        <v>6</v>
      </c>
      <c r="J87" s="2" t="s">
        <v>56</v>
      </c>
      <c r="K87" s="2">
        <v>790.66</v>
      </c>
      <c r="L87" s="2" t="s">
        <v>50</v>
      </c>
      <c r="M87" s="2" t="s">
        <v>14</v>
      </c>
      <c r="N87" s="2" t="s">
        <v>50</v>
      </c>
      <c r="O87" s="2" t="s">
        <v>82</v>
      </c>
      <c r="P87" s="2" t="s">
        <v>70</v>
      </c>
      <c r="Q87" s="16">
        <v>1</v>
      </c>
      <c r="R87" s="3">
        <v>790.66</v>
      </c>
    </row>
    <row r="88" spans="5:18" x14ac:dyDescent="0.2">
      <c r="E88"/>
      <c r="G88" s="2" t="s">
        <v>123</v>
      </c>
      <c r="H88" s="2" t="s">
        <v>65</v>
      </c>
      <c r="I88" s="2" t="s">
        <v>6</v>
      </c>
      <c r="J88" s="2" t="s">
        <v>56</v>
      </c>
      <c r="K88" s="2">
        <v>528.88</v>
      </c>
      <c r="L88" s="2" t="s">
        <v>50</v>
      </c>
      <c r="M88" s="2" t="s">
        <v>14</v>
      </c>
      <c r="N88" s="2" t="s">
        <v>50</v>
      </c>
      <c r="O88" s="2" t="s">
        <v>81</v>
      </c>
      <c r="P88" s="2" t="s">
        <v>70</v>
      </c>
      <c r="Q88" s="16">
        <v>2</v>
      </c>
      <c r="R88" s="3">
        <v>1057.76</v>
      </c>
    </row>
    <row r="89" spans="5:18" x14ac:dyDescent="0.2">
      <c r="E89"/>
      <c r="G89" s="2" t="s">
        <v>123</v>
      </c>
      <c r="H89" s="2" t="s">
        <v>65</v>
      </c>
      <c r="I89" s="2" t="s">
        <v>6</v>
      </c>
      <c r="J89" s="2" t="s">
        <v>56</v>
      </c>
      <c r="K89" s="2">
        <v>121.4</v>
      </c>
      <c r="L89" s="2" t="s">
        <v>50</v>
      </c>
      <c r="M89" s="2" t="s">
        <v>14</v>
      </c>
      <c r="N89" s="2" t="s">
        <v>50</v>
      </c>
      <c r="O89" s="2" t="s">
        <v>81</v>
      </c>
      <c r="P89" s="2" t="s">
        <v>70</v>
      </c>
      <c r="Q89" s="16">
        <v>2</v>
      </c>
      <c r="R89" s="3">
        <v>242.8</v>
      </c>
    </row>
    <row r="90" spans="5:18" x14ac:dyDescent="0.2">
      <c r="E90"/>
      <c r="G90" s="2" t="s">
        <v>123</v>
      </c>
      <c r="H90" s="2" t="s">
        <v>65</v>
      </c>
      <c r="I90" s="2" t="s">
        <v>6</v>
      </c>
      <c r="J90" s="2" t="s">
        <v>56</v>
      </c>
      <c r="K90" s="2">
        <v>5.95</v>
      </c>
      <c r="L90" s="2" t="s">
        <v>50</v>
      </c>
      <c r="M90" s="2" t="s">
        <v>14</v>
      </c>
      <c r="N90" s="2" t="s">
        <v>50</v>
      </c>
      <c r="O90" s="2" t="s">
        <v>81</v>
      </c>
      <c r="P90" s="2" t="s">
        <v>70</v>
      </c>
      <c r="Q90" s="16">
        <v>1</v>
      </c>
      <c r="R90" s="3">
        <v>5.95</v>
      </c>
    </row>
    <row r="91" spans="5:18" x14ac:dyDescent="0.2">
      <c r="E91"/>
      <c r="G91" s="2" t="s">
        <v>123</v>
      </c>
      <c r="H91" s="2" t="s">
        <v>65</v>
      </c>
      <c r="I91" s="2" t="s">
        <v>6</v>
      </c>
      <c r="J91" s="2" t="s">
        <v>56</v>
      </c>
      <c r="K91" s="2">
        <v>217.67</v>
      </c>
      <c r="L91" s="2" t="s">
        <v>50</v>
      </c>
      <c r="M91" s="2" t="s">
        <v>14</v>
      </c>
      <c r="N91" s="2" t="s">
        <v>50</v>
      </c>
      <c r="O91" s="2" t="s">
        <v>81</v>
      </c>
      <c r="P91" s="2" t="s">
        <v>70</v>
      </c>
      <c r="Q91" s="16">
        <v>1</v>
      </c>
      <c r="R91" s="3">
        <v>217.67</v>
      </c>
    </row>
    <row r="92" spans="5:18" x14ac:dyDescent="0.2">
      <c r="E92"/>
      <c r="G92" s="2" t="s">
        <v>123</v>
      </c>
      <c r="H92" s="2" t="s">
        <v>65</v>
      </c>
      <c r="I92" s="2" t="s">
        <v>6</v>
      </c>
      <c r="J92" s="2" t="s">
        <v>56</v>
      </c>
      <c r="K92" s="2">
        <v>191.97</v>
      </c>
      <c r="L92" s="2" t="s">
        <v>50</v>
      </c>
      <c r="M92" s="2" t="s">
        <v>14</v>
      </c>
      <c r="N92" s="2" t="s">
        <v>50</v>
      </c>
      <c r="O92" s="2" t="s">
        <v>81</v>
      </c>
      <c r="P92" s="2" t="s">
        <v>70</v>
      </c>
      <c r="Q92" s="16">
        <v>2</v>
      </c>
      <c r="R92" s="3">
        <v>383.94</v>
      </c>
    </row>
    <row r="93" spans="5:18" x14ac:dyDescent="0.2">
      <c r="E93"/>
      <c r="G93" s="2" t="s">
        <v>123</v>
      </c>
      <c r="H93" s="2" t="s">
        <v>65</v>
      </c>
      <c r="I93" s="2" t="s">
        <v>6</v>
      </c>
      <c r="J93" s="2" t="s">
        <v>56</v>
      </c>
      <c r="K93" s="2">
        <v>70.05</v>
      </c>
      <c r="L93" s="2" t="s">
        <v>50</v>
      </c>
      <c r="M93" s="2" t="s">
        <v>14</v>
      </c>
      <c r="N93" s="2" t="s">
        <v>50</v>
      </c>
      <c r="O93" s="2" t="s">
        <v>81</v>
      </c>
      <c r="P93" s="2" t="s">
        <v>70</v>
      </c>
      <c r="Q93" s="16">
        <v>1</v>
      </c>
      <c r="R93" s="3">
        <v>70.05</v>
      </c>
    </row>
    <row r="94" spans="5:18" x14ac:dyDescent="0.2">
      <c r="E94"/>
      <c r="G94" s="2" t="s">
        <v>123</v>
      </c>
      <c r="H94" s="2" t="s">
        <v>65</v>
      </c>
      <c r="I94" s="2" t="s">
        <v>6</v>
      </c>
      <c r="J94" s="2" t="s">
        <v>56</v>
      </c>
      <c r="K94" s="2">
        <v>25.69</v>
      </c>
      <c r="L94" s="2" t="s">
        <v>50</v>
      </c>
      <c r="M94" s="2" t="s">
        <v>14</v>
      </c>
      <c r="N94" s="2" t="s">
        <v>50</v>
      </c>
      <c r="O94" s="2" t="s">
        <v>81</v>
      </c>
      <c r="P94" s="2" t="s">
        <v>70</v>
      </c>
      <c r="Q94" s="16">
        <v>2</v>
      </c>
      <c r="R94" s="3">
        <v>51.38</v>
      </c>
    </row>
    <row r="95" spans="5:18" x14ac:dyDescent="0.2">
      <c r="E95"/>
      <c r="G95" s="2" t="s">
        <v>123</v>
      </c>
      <c r="H95" s="2" t="s">
        <v>65</v>
      </c>
      <c r="I95" s="2" t="s">
        <v>6</v>
      </c>
      <c r="J95" s="2" t="s">
        <v>56</v>
      </c>
      <c r="K95" s="2">
        <v>215.64</v>
      </c>
      <c r="L95" s="2" t="s">
        <v>50</v>
      </c>
      <c r="M95" s="2" t="s">
        <v>14</v>
      </c>
      <c r="N95" s="2" t="s">
        <v>50</v>
      </c>
      <c r="O95" s="2" t="s">
        <v>81</v>
      </c>
      <c r="P95" s="2" t="s">
        <v>70</v>
      </c>
      <c r="Q95" s="16">
        <v>1</v>
      </c>
      <c r="R95" s="3">
        <v>215.64</v>
      </c>
    </row>
    <row r="96" spans="5:18" x14ac:dyDescent="0.2">
      <c r="E96"/>
      <c r="G96" s="2" t="s">
        <v>123</v>
      </c>
      <c r="H96" s="2" t="s">
        <v>65</v>
      </c>
      <c r="I96" s="2" t="s">
        <v>6</v>
      </c>
      <c r="J96" s="2" t="s">
        <v>56</v>
      </c>
      <c r="K96" s="2">
        <v>198.15</v>
      </c>
      <c r="L96" s="2" t="s">
        <v>50</v>
      </c>
      <c r="M96" s="2" t="s">
        <v>14</v>
      </c>
      <c r="N96" s="2" t="s">
        <v>50</v>
      </c>
      <c r="O96" s="2" t="s">
        <v>81</v>
      </c>
      <c r="P96" s="2" t="s">
        <v>70</v>
      </c>
      <c r="Q96" s="16">
        <v>1</v>
      </c>
      <c r="R96" s="3">
        <v>198.15</v>
      </c>
    </row>
    <row r="97" spans="5:18" x14ac:dyDescent="0.2">
      <c r="E97"/>
      <c r="G97" s="2" t="s">
        <v>123</v>
      </c>
      <c r="H97" s="2" t="s">
        <v>65</v>
      </c>
      <c r="I97" s="2" t="s">
        <v>6</v>
      </c>
      <c r="J97" s="2" t="s">
        <v>56</v>
      </c>
      <c r="K97" s="2">
        <v>499.65</v>
      </c>
      <c r="L97" s="2" t="s">
        <v>50</v>
      </c>
      <c r="M97" s="2" t="s">
        <v>14</v>
      </c>
      <c r="N97" s="2" t="s">
        <v>50</v>
      </c>
      <c r="O97" s="2" t="s">
        <v>81</v>
      </c>
      <c r="P97" s="2" t="s">
        <v>70</v>
      </c>
      <c r="Q97" s="16">
        <v>1</v>
      </c>
      <c r="R97" s="3">
        <v>499.65</v>
      </c>
    </row>
    <row r="98" spans="5:18" x14ac:dyDescent="0.2">
      <c r="E98"/>
      <c r="G98" s="2" t="s">
        <v>123</v>
      </c>
      <c r="H98" s="2" t="s">
        <v>65</v>
      </c>
      <c r="I98" s="2" t="s">
        <v>6</v>
      </c>
      <c r="J98" s="2" t="s">
        <v>56</v>
      </c>
      <c r="K98" s="2">
        <v>338.62</v>
      </c>
      <c r="L98" s="2" t="s">
        <v>50</v>
      </c>
      <c r="M98" s="2" t="s">
        <v>14</v>
      </c>
      <c r="N98" s="2" t="s">
        <v>50</v>
      </c>
      <c r="O98" s="2" t="s">
        <v>81</v>
      </c>
      <c r="P98" s="2" t="s">
        <v>70</v>
      </c>
      <c r="Q98" s="16">
        <v>2</v>
      </c>
      <c r="R98" s="3">
        <v>677.24</v>
      </c>
    </row>
    <row r="99" spans="5:18" x14ac:dyDescent="0.2">
      <c r="E99"/>
      <c r="G99" s="2" t="s">
        <v>123</v>
      </c>
      <c r="H99" s="2" t="s">
        <v>65</v>
      </c>
      <c r="I99" s="2" t="s">
        <v>6</v>
      </c>
      <c r="J99" s="2" t="s">
        <v>56</v>
      </c>
      <c r="K99" s="2">
        <v>1047.7</v>
      </c>
      <c r="L99" s="2" t="s">
        <v>50</v>
      </c>
      <c r="M99" s="2" t="s">
        <v>14</v>
      </c>
      <c r="N99" s="2" t="s">
        <v>50</v>
      </c>
      <c r="O99" s="2" t="s">
        <v>81</v>
      </c>
      <c r="P99" s="2" t="s">
        <v>70</v>
      </c>
      <c r="Q99" s="16">
        <v>2</v>
      </c>
      <c r="R99" s="3">
        <v>2095.4</v>
      </c>
    </row>
    <row r="100" spans="5:18" x14ac:dyDescent="0.2">
      <c r="E100"/>
      <c r="G100" s="2" t="s">
        <v>123</v>
      </c>
      <c r="H100" s="2" t="s">
        <v>65</v>
      </c>
      <c r="I100" s="2" t="s">
        <v>6</v>
      </c>
      <c r="J100" s="2" t="s">
        <v>56</v>
      </c>
      <c r="K100" s="2">
        <v>390.54</v>
      </c>
      <c r="L100" s="2" t="s">
        <v>50</v>
      </c>
      <c r="M100" s="2" t="s">
        <v>14</v>
      </c>
      <c r="N100" s="2" t="s">
        <v>50</v>
      </c>
      <c r="O100" s="2" t="s">
        <v>82</v>
      </c>
      <c r="P100" s="2" t="s">
        <v>70</v>
      </c>
      <c r="Q100" s="16">
        <v>1</v>
      </c>
      <c r="R100" s="3">
        <v>390.54</v>
      </c>
    </row>
    <row r="101" spans="5:18" x14ac:dyDescent="0.2">
      <c r="E101"/>
      <c r="G101" s="2" t="s">
        <v>123</v>
      </c>
      <c r="H101" s="2" t="s">
        <v>65</v>
      </c>
      <c r="I101" s="2" t="s">
        <v>6</v>
      </c>
      <c r="J101" s="2" t="s">
        <v>56</v>
      </c>
      <c r="K101" s="2">
        <v>18383.080000000002</v>
      </c>
      <c r="L101" s="2" t="s">
        <v>50</v>
      </c>
      <c r="M101" s="2" t="s">
        <v>14</v>
      </c>
      <c r="N101" s="2" t="s">
        <v>50</v>
      </c>
      <c r="O101" s="2" t="s">
        <v>81</v>
      </c>
      <c r="P101" s="2" t="s">
        <v>70</v>
      </c>
      <c r="Q101" s="16">
        <v>1</v>
      </c>
      <c r="R101" s="3">
        <v>18383.080000000002</v>
      </c>
    </row>
    <row r="102" spans="5:18" x14ac:dyDescent="0.2">
      <c r="E102"/>
      <c r="G102" s="2" t="s">
        <v>123</v>
      </c>
      <c r="H102" s="2" t="s">
        <v>65</v>
      </c>
      <c r="I102" s="2" t="s">
        <v>6</v>
      </c>
      <c r="J102" s="2" t="s">
        <v>55</v>
      </c>
      <c r="K102" s="2">
        <v>2667.3</v>
      </c>
      <c r="L102" s="2" t="s">
        <v>50</v>
      </c>
      <c r="M102" s="2" t="s">
        <v>14</v>
      </c>
      <c r="N102" s="2" t="s">
        <v>50</v>
      </c>
      <c r="O102" s="2" t="s">
        <v>81</v>
      </c>
      <c r="P102" s="2" t="s">
        <v>70</v>
      </c>
      <c r="Q102" s="16">
        <v>1</v>
      </c>
      <c r="R102" s="3">
        <v>2667.3</v>
      </c>
    </row>
    <row r="103" spans="5:18" x14ac:dyDescent="0.2">
      <c r="E103"/>
      <c r="G103" s="2" t="s">
        <v>123</v>
      </c>
      <c r="H103" s="2" t="s">
        <v>65</v>
      </c>
      <c r="I103" s="2" t="s">
        <v>6</v>
      </c>
      <c r="J103" s="2" t="s">
        <v>55</v>
      </c>
      <c r="K103" s="2">
        <v>2536.62</v>
      </c>
      <c r="L103" s="2" t="s">
        <v>50</v>
      </c>
      <c r="M103" s="2" t="s">
        <v>14</v>
      </c>
      <c r="N103" s="2" t="s">
        <v>50</v>
      </c>
      <c r="O103" s="2" t="s">
        <v>81</v>
      </c>
      <c r="P103" s="2" t="s">
        <v>70</v>
      </c>
      <c r="Q103" s="16">
        <v>1</v>
      </c>
      <c r="R103" s="3">
        <v>2536.62</v>
      </c>
    </row>
    <row r="104" spans="5:18" x14ac:dyDescent="0.2">
      <c r="E104"/>
      <c r="G104" s="2" t="s">
        <v>123</v>
      </c>
      <c r="H104" s="2" t="s">
        <v>65</v>
      </c>
      <c r="I104" s="2" t="s">
        <v>3</v>
      </c>
      <c r="J104" s="2" t="s">
        <v>12</v>
      </c>
      <c r="K104" s="2">
        <v>319.42</v>
      </c>
      <c r="L104" s="2" t="s">
        <v>50</v>
      </c>
      <c r="M104" s="2" t="s">
        <v>14</v>
      </c>
      <c r="N104" s="2" t="s">
        <v>85</v>
      </c>
      <c r="O104" s="2" t="s">
        <v>81</v>
      </c>
      <c r="P104" s="2" t="s">
        <v>69</v>
      </c>
      <c r="Q104" s="16">
        <v>1</v>
      </c>
      <c r="R104" s="3">
        <v>319.42</v>
      </c>
    </row>
    <row r="105" spans="5:18" x14ac:dyDescent="0.2">
      <c r="E105"/>
      <c r="G105" s="2" t="s">
        <v>123</v>
      </c>
      <c r="H105" s="2" t="s">
        <v>65</v>
      </c>
      <c r="I105" s="2" t="s">
        <v>3</v>
      </c>
      <c r="J105" s="2" t="s">
        <v>56</v>
      </c>
      <c r="K105" s="2">
        <v>1627.09</v>
      </c>
      <c r="L105" s="2" t="s">
        <v>50</v>
      </c>
      <c r="M105" s="2" t="s">
        <v>14</v>
      </c>
      <c r="N105" s="2" t="s">
        <v>85</v>
      </c>
      <c r="O105" s="2" t="s">
        <v>82</v>
      </c>
      <c r="P105" s="2" t="s">
        <v>70</v>
      </c>
      <c r="Q105" s="16">
        <v>1</v>
      </c>
      <c r="R105" s="3">
        <v>1627.09</v>
      </c>
    </row>
    <row r="106" spans="5:18" x14ac:dyDescent="0.2">
      <c r="E106"/>
      <c r="G106" s="2" t="s">
        <v>123</v>
      </c>
      <c r="H106" s="2" t="s">
        <v>58</v>
      </c>
      <c r="I106" s="2" t="s">
        <v>6</v>
      </c>
      <c r="J106" s="2" t="s">
        <v>56</v>
      </c>
      <c r="K106" s="2">
        <v>200.97</v>
      </c>
      <c r="L106" s="2" t="s">
        <v>50</v>
      </c>
      <c r="M106" s="2" t="s">
        <v>14</v>
      </c>
      <c r="N106" s="2" t="s">
        <v>50</v>
      </c>
      <c r="O106" s="2" t="s">
        <v>82</v>
      </c>
      <c r="P106" s="2" t="s">
        <v>70</v>
      </c>
      <c r="Q106" s="16">
        <v>3</v>
      </c>
      <c r="R106" s="3">
        <v>602.91</v>
      </c>
    </row>
    <row r="107" spans="5:18" x14ac:dyDescent="0.2">
      <c r="E107"/>
      <c r="G107" s="2" t="s">
        <v>123</v>
      </c>
      <c r="H107" s="2" t="s">
        <v>58</v>
      </c>
      <c r="I107" s="2" t="s">
        <v>6</v>
      </c>
      <c r="J107" s="2" t="s">
        <v>56</v>
      </c>
      <c r="K107" s="2">
        <v>155.72999999999999</v>
      </c>
      <c r="L107" s="2" t="s">
        <v>50</v>
      </c>
      <c r="M107" s="2" t="s">
        <v>14</v>
      </c>
      <c r="N107" s="2" t="s">
        <v>50</v>
      </c>
      <c r="O107" s="2" t="s">
        <v>82</v>
      </c>
      <c r="P107" s="2" t="s">
        <v>70</v>
      </c>
      <c r="Q107" s="16">
        <v>3</v>
      </c>
      <c r="R107" s="3">
        <v>467.18999999999994</v>
      </c>
    </row>
    <row r="108" spans="5:18" x14ac:dyDescent="0.2">
      <c r="E108"/>
      <c r="G108" s="2" t="s">
        <v>123</v>
      </c>
      <c r="H108" s="2" t="s">
        <v>58</v>
      </c>
      <c r="I108" s="2" t="s">
        <v>6</v>
      </c>
      <c r="J108" s="2" t="s">
        <v>56</v>
      </c>
      <c r="K108" s="2">
        <v>337.65</v>
      </c>
      <c r="L108" s="2" t="s">
        <v>50</v>
      </c>
      <c r="M108" s="2" t="s">
        <v>14</v>
      </c>
      <c r="N108" s="2" t="s">
        <v>50</v>
      </c>
      <c r="O108" s="2" t="s">
        <v>82</v>
      </c>
      <c r="P108" s="2" t="s">
        <v>70</v>
      </c>
      <c r="Q108" s="16">
        <v>1</v>
      </c>
      <c r="R108" s="3">
        <v>337.65</v>
      </c>
    </row>
    <row r="109" spans="5:18" x14ac:dyDescent="0.2">
      <c r="E109"/>
      <c r="G109" s="2" t="s">
        <v>123</v>
      </c>
      <c r="H109" s="2" t="s">
        <v>58</v>
      </c>
      <c r="I109" s="2" t="s">
        <v>6</v>
      </c>
      <c r="J109" s="2" t="s">
        <v>56</v>
      </c>
      <c r="K109" s="2">
        <v>513.1</v>
      </c>
      <c r="L109" s="2" t="s">
        <v>50</v>
      </c>
      <c r="M109" s="2" t="s">
        <v>14</v>
      </c>
      <c r="N109" s="2" t="s">
        <v>50</v>
      </c>
      <c r="O109" s="2" t="s">
        <v>82</v>
      </c>
      <c r="P109" s="2" t="s">
        <v>70</v>
      </c>
      <c r="Q109" s="16">
        <v>1</v>
      </c>
      <c r="R109" s="3">
        <v>513.1</v>
      </c>
    </row>
    <row r="110" spans="5:18" x14ac:dyDescent="0.2">
      <c r="E110"/>
      <c r="G110" s="2" t="s">
        <v>123</v>
      </c>
      <c r="H110" s="2" t="s">
        <v>58</v>
      </c>
      <c r="I110" s="2" t="s">
        <v>6</v>
      </c>
      <c r="J110" s="2" t="s">
        <v>56</v>
      </c>
      <c r="K110" s="2">
        <v>62.38</v>
      </c>
      <c r="L110" s="2" t="s">
        <v>50</v>
      </c>
      <c r="M110" s="2" t="s">
        <v>14</v>
      </c>
      <c r="N110" s="2" t="s">
        <v>50</v>
      </c>
      <c r="O110" s="2" t="s">
        <v>82</v>
      </c>
      <c r="P110" s="2" t="s">
        <v>70</v>
      </c>
      <c r="Q110" s="16">
        <v>1</v>
      </c>
      <c r="R110" s="3">
        <v>62.38</v>
      </c>
    </row>
    <row r="111" spans="5:18" x14ac:dyDescent="0.2">
      <c r="E111"/>
      <c r="G111" s="2" t="s">
        <v>123</v>
      </c>
      <c r="H111" s="2" t="s">
        <v>58</v>
      </c>
      <c r="I111" s="2" t="s">
        <v>6</v>
      </c>
      <c r="J111" s="2" t="s">
        <v>56</v>
      </c>
      <c r="K111" s="2">
        <v>83.9</v>
      </c>
      <c r="L111" s="2" t="s">
        <v>50</v>
      </c>
      <c r="M111" s="2" t="s">
        <v>14</v>
      </c>
      <c r="N111" s="2" t="s">
        <v>50</v>
      </c>
      <c r="O111" s="2" t="s">
        <v>82</v>
      </c>
      <c r="P111" s="2" t="s">
        <v>70</v>
      </c>
      <c r="Q111" s="16">
        <v>1</v>
      </c>
      <c r="R111" s="3">
        <v>83.9</v>
      </c>
    </row>
    <row r="112" spans="5:18" x14ac:dyDescent="0.2">
      <c r="E112"/>
      <c r="G112" s="2" t="s">
        <v>123</v>
      </c>
      <c r="H112" s="2" t="s">
        <v>58</v>
      </c>
      <c r="I112" s="2" t="s">
        <v>6</v>
      </c>
      <c r="J112" s="2" t="s">
        <v>56</v>
      </c>
      <c r="K112" s="2">
        <v>948.42</v>
      </c>
      <c r="L112" s="2" t="s">
        <v>50</v>
      </c>
      <c r="M112" s="2" t="s">
        <v>14</v>
      </c>
      <c r="N112" s="2" t="s">
        <v>50</v>
      </c>
      <c r="O112" s="2" t="s">
        <v>82</v>
      </c>
      <c r="P112" s="2" t="s">
        <v>70</v>
      </c>
      <c r="Q112" s="16">
        <v>2</v>
      </c>
      <c r="R112" s="3">
        <v>1896.84</v>
      </c>
    </row>
    <row r="113" spans="5:18" x14ac:dyDescent="0.2">
      <c r="E113"/>
      <c r="G113" s="2" t="s">
        <v>123</v>
      </c>
      <c r="H113" s="2" t="s">
        <v>58</v>
      </c>
      <c r="I113" s="2" t="s">
        <v>6</v>
      </c>
      <c r="J113" s="2" t="s">
        <v>56</v>
      </c>
      <c r="K113" s="2">
        <v>162.61000000000001</v>
      </c>
      <c r="L113" s="2" t="s">
        <v>50</v>
      </c>
      <c r="M113" s="2" t="s">
        <v>14</v>
      </c>
      <c r="N113" s="2" t="s">
        <v>50</v>
      </c>
      <c r="O113" s="2" t="s">
        <v>82</v>
      </c>
      <c r="P113" s="2" t="s">
        <v>70</v>
      </c>
      <c r="Q113" s="16">
        <v>6</v>
      </c>
      <c r="R113" s="3">
        <v>975.66000000000008</v>
      </c>
    </row>
    <row r="114" spans="5:18" x14ac:dyDescent="0.2">
      <c r="E114"/>
      <c r="G114" s="2" t="s">
        <v>123</v>
      </c>
      <c r="H114" s="2" t="s">
        <v>58</v>
      </c>
      <c r="I114" s="2" t="s">
        <v>6</v>
      </c>
      <c r="J114" s="2" t="s">
        <v>56</v>
      </c>
      <c r="K114" s="2">
        <v>422.15</v>
      </c>
      <c r="L114" s="2" t="s">
        <v>50</v>
      </c>
      <c r="M114" s="2" t="s">
        <v>14</v>
      </c>
      <c r="N114" s="2" t="s">
        <v>50</v>
      </c>
      <c r="O114" s="2" t="s">
        <v>82</v>
      </c>
      <c r="P114" s="2" t="s">
        <v>70</v>
      </c>
      <c r="Q114" s="16">
        <v>1</v>
      </c>
      <c r="R114" s="3">
        <v>422.15</v>
      </c>
    </row>
    <row r="115" spans="5:18" x14ac:dyDescent="0.2">
      <c r="E115"/>
      <c r="G115" s="2" t="s">
        <v>123</v>
      </c>
      <c r="H115" s="2" t="s">
        <v>58</v>
      </c>
      <c r="I115" s="2" t="s">
        <v>6</v>
      </c>
      <c r="J115" s="2" t="s">
        <v>56</v>
      </c>
      <c r="K115" s="2">
        <v>631.58000000000004</v>
      </c>
      <c r="L115" s="2" t="s">
        <v>50</v>
      </c>
      <c r="M115" s="2" t="s">
        <v>14</v>
      </c>
      <c r="N115" s="2" t="s">
        <v>50</v>
      </c>
      <c r="O115" s="2" t="s">
        <v>82</v>
      </c>
      <c r="P115" s="2" t="s">
        <v>70</v>
      </c>
      <c r="Q115" s="16">
        <v>1</v>
      </c>
      <c r="R115" s="3">
        <v>631.58000000000004</v>
      </c>
    </row>
    <row r="116" spans="5:18" x14ac:dyDescent="0.2">
      <c r="E116"/>
      <c r="G116" s="2" t="s">
        <v>123</v>
      </c>
      <c r="H116" s="2" t="s">
        <v>58</v>
      </c>
      <c r="I116" s="2" t="s">
        <v>6</v>
      </c>
      <c r="J116" s="2" t="s">
        <v>56</v>
      </c>
      <c r="K116" s="2">
        <v>1283.43</v>
      </c>
      <c r="L116" s="2" t="s">
        <v>50</v>
      </c>
      <c r="M116" s="2" t="s">
        <v>14</v>
      </c>
      <c r="N116" s="2" t="s">
        <v>50</v>
      </c>
      <c r="O116" s="2" t="s">
        <v>82</v>
      </c>
      <c r="P116" s="2" t="s">
        <v>70</v>
      </c>
      <c r="Q116" s="16">
        <v>1</v>
      </c>
      <c r="R116" s="3">
        <v>1283.43</v>
      </c>
    </row>
    <row r="117" spans="5:18" x14ac:dyDescent="0.2">
      <c r="E117"/>
      <c r="G117" s="2" t="s">
        <v>123</v>
      </c>
      <c r="H117" s="2" t="s">
        <v>58</v>
      </c>
      <c r="I117" s="2" t="s">
        <v>6</v>
      </c>
      <c r="J117" s="2" t="s">
        <v>56</v>
      </c>
      <c r="K117" s="2">
        <v>1646.18</v>
      </c>
      <c r="L117" s="2" t="s">
        <v>50</v>
      </c>
      <c r="M117" s="2" t="s">
        <v>14</v>
      </c>
      <c r="N117" s="2" t="s">
        <v>50</v>
      </c>
      <c r="O117" s="2" t="s">
        <v>82</v>
      </c>
      <c r="P117" s="2" t="s">
        <v>70</v>
      </c>
      <c r="Q117" s="16">
        <v>1</v>
      </c>
      <c r="R117" s="3">
        <v>1646.18</v>
      </c>
    </row>
    <row r="118" spans="5:18" x14ac:dyDescent="0.2">
      <c r="E118"/>
      <c r="G118" s="2" t="s">
        <v>123</v>
      </c>
      <c r="H118" s="2" t="s">
        <v>58</v>
      </c>
      <c r="I118" s="2" t="s">
        <v>6</v>
      </c>
      <c r="J118" s="2" t="s">
        <v>56</v>
      </c>
      <c r="K118" s="2">
        <v>2633.6</v>
      </c>
      <c r="L118" s="2" t="s">
        <v>50</v>
      </c>
      <c r="M118" s="2" t="s">
        <v>14</v>
      </c>
      <c r="N118" s="2" t="s">
        <v>50</v>
      </c>
      <c r="O118" s="2" t="s">
        <v>82</v>
      </c>
      <c r="P118" s="2" t="s">
        <v>70</v>
      </c>
      <c r="Q118" s="16">
        <v>1</v>
      </c>
      <c r="R118" s="3">
        <v>2633.6</v>
      </c>
    </row>
    <row r="119" spans="5:18" x14ac:dyDescent="0.2">
      <c r="E119"/>
      <c r="G119" s="2" t="s">
        <v>123</v>
      </c>
      <c r="H119" s="2" t="s">
        <v>58</v>
      </c>
      <c r="I119" s="2" t="s">
        <v>6</v>
      </c>
      <c r="J119" s="2" t="s">
        <v>56</v>
      </c>
      <c r="K119" s="2">
        <v>188.14</v>
      </c>
      <c r="L119" s="2" t="s">
        <v>50</v>
      </c>
      <c r="M119" s="2" t="s">
        <v>14</v>
      </c>
      <c r="N119" s="2" t="s">
        <v>50</v>
      </c>
      <c r="O119" s="2" t="s">
        <v>82</v>
      </c>
      <c r="P119" s="2" t="s">
        <v>70</v>
      </c>
      <c r="Q119" s="16">
        <v>1</v>
      </c>
      <c r="R119" s="3">
        <v>188.14</v>
      </c>
    </row>
    <row r="120" spans="5:18" x14ac:dyDescent="0.2">
      <c r="E120"/>
      <c r="G120" s="2" t="s">
        <v>123</v>
      </c>
      <c r="H120" s="2" t="s">
        <v>58</v>
      </c>
      <c r="I120" s="2" t="s">
        <v>6</v>
      </c>
      <c r="J120" s="2" t="s">
        <v>56</v>
      </c>
      <c r="K120" s="2">
        <v>1543.3</v>
      </c>
      <c r="L120" s="2" t="s">
        <v>10</v>
      </c>
      <c r="M120" s="2" t="s">
        <v>14</v>
      </c>
      <c r="N120" s="2" t="s">
        <v>50</v>
      </c>
      <c r="O120" s="2" t="s">
        <v>82</v>
      </c>
      <c r="P120" s="2" t="s">
        <v>70</v>
      </c>
      <c r="Q120" s="16">
        <v>1</v>
      </c>
      <c r="R120" s="3">
        <v>1543.3</v>
      </c>
    </row>
    <row r="121" spans="5:18" x14ac:dyDescent="0.2">
      <c r="E121"/>
      <c r="G121" s="2" t="s">
        <v>123</v>
      </c>
      <c r="H121" s="2" t="s">
        <v>58</v>
      </c>
      <c r="I121" s="2" t="s">
        <v>6</v>
      </c>
      <c r="J121" s="2" t="s">
        <v>56</v>
      </c>
      <c r="K121" s="2">
        <v>5061.3</v>
      </c>
      <c r="L121" s="2" t="s">
        <v>50</v>
      </c>
      <c r="M121" s="2" t="s">
        <v>14</v>
      </c>
      <c r="N121" s="2" t="s">
        <v>50</v>
      </c>
      <c r="O121" s="2" t="s">
        <v>81</v>
      </c>
      <c r="P121" s="2" t="s">
        <v>70</v>
      </c>
      <c r="Q121" s="16">
        <v>1</v>
      </c>
      <c r="R121" s="3">
        <v>5061.3</v>
      </c>
    </row>
    <row r="122" spans="5:18" x14ac:dyDescent="0.2">
      <c r="E122"/>
      <c r="G122" s="2" t="s">
        <v>123</v>
      </c>
      <c r="H122" s="2" t="s">
        <v>67</v>
      </c>
      <c r="I122" s="2" t="s">
        <v>6</v>
      </c>
      <c r="J122" s="2" t="s">
        <v>13</v>
      </c>
      <c r="K122" s="2">
        <v>2491.42</v>
      </c>
      <c r="L122" s="2" t="s">
        <v>50</v>
      </c>
      <c r="M122" s="2" t="s">
        <v>14</v>
      </c>
      <c r="N122" s="2" t="s">
        <v>50</v>
      </c>
      <c r="O122" s="2" t="s">
        <v>81</v>
      </c>
      <c r="P122" s="2" t="s">
        <v>69</v>
      </c>
      <c r="Q122" s="16">
        <v>1</v>
      </c>
      <c r="R122" s="3">
        <v>2491.42</v>
      </c>
    </row>
    <row r="123" spans="5:18" x14ac:dyDescent="0.2">
      <c r="E123"/>
      <c r="G123" s="2" t="s">
        <v>123</v>
      </c>
      <c r="H123" s="2" t="s">
        <v>67</v>
      </c>
      <c r="I123" s="2" t="s">
        <v>6</v>
      </c>
      <c r="J123" s="2" t="s">
        <v>56</v>
      </c>
      <c r="K123" s="2">
        <v>448.01</v>
      </c>
      <c r="L123" s="2" t="s">
        <v>50</v>
      </c>
      <c r="M123" s="2" t="s">
        <v>14</v>
      </c>
      <c r="N123" s="2" t="s">
        <v>50</v>
      </c>
      <c r="O123" s="2" t="s">
        <v>81</v>
      </c>
      <c r="P123" s="2" t="s">
        <v>70</v>
      </c>
      <c r="Q123" s="16">
        <v>2</v>
      </c>
      <c r="R123" s="3">
        <v>896.02</v>
      </c>
    </row>
    <row r="124" spans="5:18" x14ac:dyDescent="0.2">
      <c r="E124"/>
      <c r="G124" s="2" t="s">
        <v>123</v>
      </c>
      <c r="H124" s="2" t="s">
        <v>67</v>
      </c>
      <c r="I124" s="2" t="s">
        <v>6</v>
      </c>
      <c r="J124" s="2" t="s">
        <v>56</v>
      </c>
      <c r="K124" s="2">
        <v>145.99</v>
      </c>
      <c r="L124" s="2" t="s">
        <v>50</v>
      </c>
      <c r="M124" s="2" t="s">
        <v>14</v>
      </c>
      <c r="N124" s="2" t="s">
        <v>50</v>
      </c>
      <c r="O124" s="2" t="s">
        <v>81</v>
      </c>
      <c r="P124" s="2" t="s">
        <v>70</v>
      </c>
      <c r="Q124" s="16">
        <v>2</v>
      </c>
      <c r="R124" s="3">
        <v>291.98</v>
      </c>
    </row>
    <row r="125" spans="5:18" x14ac:dyDescent="0.2">
      <c r="E125"/>
      <c r="G125" s="2" t="s">
        <v>123</v>
      </c>
      <c r="H125" s="2" t="s">
        <v>67</v>
      </c>
      <c r="I125" s="2" t="s">
        <v>6</v>
      </c>
      <c r="J125" s="2" t="s">
        <v>56</v>
      </c>
      <c r="K125" s="2">
        <v>199.72</v>
      </c>
      <c r="L125" s="2" t="s">
        <v>50</v>
      </c>
      <c r="M125" s="2" t="s">
        <v>14</v>
      </c>
      <c r="N125" s="2" t="s">
        <v>50</v>
      </c>
      <c r="O125" s="2" t="s">
        <v>81</v>
      </c>
      <c r="P125" s="2" t="s">
        <v>70</v>
      </c>
      <c r="Q125" s="16">
        <v>1</v>
      </c>
      <c r="R125" s="3">
        <v>199.72</v>
      </c>
    </row>
    <row r="126" spans="5:18" x14ac:dyDescent="0.2">
      <c r="E126"/>
      <c r="G126" s="2" t="s">
        <v>123</v>
      </c>
      <c r="H126" s="2" t="s">
        <v>67</v>
      </c>
      <c r="I126" s="2" t="s">
        <v>6</v>
      </c>
      <c r="J126" s="2" t="s">
        <v>56</v>
      </c>
      <c r="K126" s="2">
        <v>376.05</v>
      </c>
      <c r="L126" s="2" t="s">
        <v>50</v>
      </c>
      <c r="M126" s="2" t="s">
        <v>14</v>
      </c>
      <c r="N126" s="2" t="s">
        <v>50</v>
      </c>
      <c r="O126" s="2" t="s">
        <v>81</v>
      </c>
      <c r="P126" s="2" t="s">
        <v>70</v>
      </c>
      <c r="Q126" s="16">
        <v>3</v>
      </c>
      <c r="R126" s="3">
        <v>1128.1500000000001</v>
      </c>
    </row>
    <row r="127" spans="5:18" x14ac:dyDescent="0.2">
      <c r="E127"/>
      <c r="G127" s="2" t="s">
        <v>123</v>
      </c>
      <c r="H127" s="2" t="s">
        <v>67</v>
      </c>
      <c r="I127" s="2" t="s">
        <v>6</v>
      </c>
      <c r="J127" s="2" t="s">
        <v>56</v>
      </c>
      <c r="K127" s="2">
        <v>365.6</v>
      </c>
      <c r="L127" s="2" t="s">
        <v>50</v>
      </c>
      <c r="M127" s="2" t="s">
        <v>14</v>
      </c>
      <c r="N127" s="2" t="s">
        <v>50</v>
      </c>
      <c r="O127" s="2" t="s">
        <v>81</v>
      </c>
      <c r="P127" s="2" t="s">
        <v>70</v>
      </c>
      <c r="Q127" s="16">
        <v>4</v>
      </c>
      <c r="R127" s="3">
        <v>1462.4</v>
      </c>
    </row>
    <row r="128" spans="5:18" x14ac:dyDescent="0.2">
      <c r="E128"/>
      <c r="G128" s="2" t="s">
        <v>123</v>
      </c>
      <c r="H128" s="2" t="s">
        <v>67</v>
      </c>
      <c r="I128" s="2" t="s">
        <v>6</v>
      </c>
      <c r="J128" s="2" t="s">
        <v>56</v>
      </c>
      <c r="K128" s="2">
        <v>397.37</v>
      </c>
      <c r="L128" s="2" t="s">
        <v>50</v>
      </c>
      <c r="M128" s="2" t="s">
        <v>14</v>
      </c>
      <c r="N128" s="2" t="s">
        <v>50</v>
      </c>
      <c r="O128" s="2" t="s">
        <v>81</v>
      </c>
      <c r="P128" s="2" t="s">
        <v>70</v>
      </c>
      <c r="Q128" s="16">
        <v>2</v>
      </c>
      <c r="R128" s="3">
        <v>794.74</v>
      </c>
    </row>
    <row r="129" spans="5:18" x14ac:dyDescent="0.2">
      <c r="E129"/>
      <c r="G129" s="2" t="s">
        <v>123</v>
      </c>
      <c r="H129" s="2" t="s">
        <v>67</v>
      </c>
      <c r="I129" s="2" t="s">
        <v>3</v>
      </c>
      <c r="J129" s="2" t="s">
        <v>12</v>
      </c>
      <c r="K129" s="2">
        <v>969.44</v>
      </c>
      <c r="L129" s="2" t="s">
        <v>50</v>
      </c>
      <c r="M129" s="2" t="s">
        <v>14</v>
      </c>
      <c r="N129" s="2" t="s">
        <v>85</v>
      </c>
      <c r="O129" s="2" t="s">
        <v>81</v>
      </c>
      <c r="P129" s="2" t="s">
        <v>69</v>
      </c>
      <c r="Q129" s="16">
        <v>2</v>
      </c>
      <c r="R129" s="3">
        <v>1938.88</v>
      </c>
    </row>
    <row r="130" spans="5:18" x14ac:dyDescent="0.2">
      <c r="E130"/>
      <c r="G130" s="2" t="s">
        <v>123</v>
      </c>
      <c r="H130" s="2" t="s">
        <v>66</v>
      </c>
      <c r="I130" s="2" t="s">
        <v>6</v>
      </c>
      <c r="J130" s="2" t="s">
        <v>19</v>
      </c>
      <c r="K130" s="2">
        <v>135.47</v>
      </c>
      <c r="L130" s="2" t="s">
        <v>50</v>
      </c>
      <c r="M130" s="2" t="s">
        <v>14</v>
      </c>
      <c r="N130" s="2" t="s">
        <v>50</v>
      </c>
      <c r="O130" s="2" t="s">
        <v>82</v>
      </c>
      <c r="P130" s="2" t="s">
        <v>52</v>
      </c>
      <c r="Q130" s="16">
        <v>1</v>
      </c>
      <c r="R130" s="3">
        <v>135.47</v>
      </c>
    </row>
    <row r="131" spans="5:18" x14ac:dyDescent="0.2">
      <c r="E131"/>
      <c r="G131" s="2" t="s">
        <v>17</v>
      </c>
      <c r="H131" s="2" t="s">
        <v>65</v>
      </c>
      <c r="I131" s="2" t="s">
        <v>6</v>
      </c>
      <c r="J131" s="2" t="s">
        <v>13</v>
      </c>
      <c r="K131" s="2">
        <v>247.52</v>
      </c>
      <c r="L131" s="2" t="s">
        <v>50</v>
      </c>
      <c r="M131" s="2" t="s">
        <v>17</v>
      </c>
      <c r="N131" s="2" t="s">
        <v>50</v>
      </c>
      <c r="O131" s="2" t="s">
        <v>81</v>
      </c>
      <c r="P131" s="2" t="s">
        <v>69</v>
      </c>
      <c r="Q131" s="16">
        <v>1</v>
      </c>
      <c r="R131" s="3">
        <v>247.52</v>
      </c>
    </row>
    <row r="132" spans="5:18" x14ac:dyDescent="0.2">
      <c r="E132"/>
      <c r="G132" s="2" t="s">
        <v>17</v>
      </c>
      <c r="H132" s="2" t="s">
        <v>65</v>
      </c>
      <c r="I132" s="2" t="s">
        <v>6</v>
      </c>
      <c r="J132" s="2" t="s">
        <v>13</v>
      </c>
      <c r="K132" s="2">
        <v>24567.26</v>
      </c>
      <c r="L132" s="2" t="s">
        <v>50</v>
      </c>
      <c r="M132" s="2" t="s">
        <v>17</v>
      </c>
      <c r="N132" s="2" t="s">
        <v>50</v>
      </c>
      <c r="O132" s="2" t="s">
        <v>82</v>
      </c>
      <c r="P132" s="2" t="s">
        <v>69</v>
      </c>
      <c r="Q132" s="16">
        <v>1</v>
      </c>
      <c r="R132" s="3">
        <v>24567.26</v>
      </c>
    </row>
    <row r="133" spans="5:18" x14ac:dyDescent="0.2">
      <c r="E133"/>
      <c r="G133" s="2" t="s">
        <v>17</v>
      </c>
      <c r="H133" s="2" t="s">
        <v>65</v>
      </c>
      <c r="I133" s="2" t="s">
        <v>6</v>
      </c>
      <c r="J133" s="2" t="s">
        <v>13</v>
      </c>
      <c r="K133" s="2">
        <v>49.27</v>
      </c>
      <c r="L133" s="2" t="s">
        <v>50</v>
      </c>
      <c r="M133" s="2" t="s">
        <v>17</v>
      </c>
      <c r="N133" s="2" t="s">
        <v>50</v>
      </c>
      <c r="O133" s="2" t="s">
        <v>82</v>
      </c>
      <c r="P133" s="2" t="s">
        <v>69</v>
      </c>
      <c r="Q133" s="16">
        <v>1</v>
      </c>
      <c r="R133" s="3">
        <v>49.27</v>
      </c>
    </row>
    <row r="134" spans="5:18" x14ac:dyDescent="0.2">
      <c r="E134"/>
      <c r="G134" s="2" t="s">
        <v>17</v>
      </c>
      <c r="H134" s="2" t="s">
        <v>65</v>
      </c>
      <c r="I134" s="2" t="s">
        <v>6</v>
      </c>
      <c r="J134" s="2" t="s">
        <v>13</v>
      </c>
      <c r="K134" s="2">
        <v>323.77</v>
      </c>
      <c r="L134" s="2" t="s">
        <v>50</v>
      </c>
      <c r="M134" s="2" t="s">
        <v>17</v>
      </c>
      <c r="N134" s="2" t="s">
        <v>50</v>
      </c>
      <c r="O134" s="2" t="s">
        <v>81</v>
      </c>
      <c r="P134" s="2" t="s">
        <v>69</v>
      </c>
      <c r="Q134" s="16">
        <v>1</v>
      </c>
      <c r="R134" s="3">
        <v>323.77</v>
      </c>
    </row>
    <row r="135" spans="5:18" x14ac:dyDescent="0.2">
      <c r="E135"/>
      <c r="G135" s="2" t="s">
        <v>17</v>
      </c>
      <c r="H135" s="2" t="s">
        <v>65</v>
      </c>
      <c r="I135" s="2" t="s">
        <v>6</v>
      </c>
      <c r="J135" s="2" t="s">
        <v>13</v>
      </c>
      <c r="K135" s="2">
        <v>53.28</v>
      </c>
      <c r="L135" s="2" t="s">
        <v>50</v>
      </c>
      <c r="M135" s="2" t="s">
        <v>17</v>
      </c>
      <c r="N135" s="2" t="s">
        <v>50</v>
      </c>
      <c r="O135" s="2" t="s">
        <v>81</v>
      </c>
      <c r="P135" s="2" t="s">
        <v>69</v>
      </c>
      <c r="Q135" s="16">
        <v>1</v>
      </c>
      <c r="R135" s="3">
        <v>53.28</v>
      </c>
    </row>
    <row r="136" spans="5:18" x14ac:dyDescent="0.2">
      <c r="E136"/>
      <c r="G136" s="2" t="s">
        <v>17</v>
      </c>
      <c r="H136" s="2" t="s">
        <v>65</v>
      </c>
      <c r="I136" s="2" t="s">
        <v>6</v>
      </c>
      <c r="J136" s="2" t="s">
        <v>13</v>
      </c>
      <c r="K136" s="2">
        <v>426.54</v>
      </c>
      <c r="L136" s="2" t="s">
        <v>50</v>
      </c>
      <c r="M136" s="2" t="s">
        <v>17</v>
      </c>
      <c r="N136" s="2" t="s">
        <v>50</v>
      </c>
      <c r="O136" s="2" t="s">
        <v>81</v>
      </c>
      <c r="P136" s="2" t="s">
        <v>69</v>
      </c>
      <c r="Q136" s="16">
        <v>1</v>
      </c>
      <c r="R136" s="3">
        <v>426.54</v>
      </c>
    </row>
    <row r="137" spans="5:18" x14ac:dyDescent="0.2">
      <c r="E137"/>
      <c r="G137" s="2" t="s">
        <v>17</v>
      </c>
      <c r="H137" s="2" t="s">
        <v>65</v>
      </c>
      <c r="I137" s="2" t="s">
        <v>6</v>
      </c>
      <c r="J137" s="2" t="s">
        <v>13</v>
      </c>
      <c r="K137" s="2">
        <v>885.48</v>
      </c>
      <c r="L137" s="2" t="s">
        <v>50</v>
      </c>
      <c r="M137" s="2" t="s">
        <v>17</v>
      </c>
      <c r="N137" s="2" t="s">
        <v>50</v>
      </c>
      <c r="O137" s="2" t="s">
        <v>81</v>
      </c>
      <c r="P137" s="2" t="s">
        <v>69</v>
      </c>
      <c r="Q137" s="16">
        <v>1</v>
      </c>
      <c r="R137" s="3">
        <v>885.48</v>
      </c>
    </row>
    <row r="138" spans="5:18" x14ac:dyDescent="0.2">
      <c r="E138"/>
      <c r="G138" s="2" t="s">
        <v>17</v>
      </c>
      <c r="H138" s="2" t="s">
        <v>65</v>
      </c>
      <c r="I138" s="2" t="s">
        <v>6</v>
      </c>
      <c r="J138" s="2" t="s">
        <v>13</v>
      </c>
      <c r="K138" s="2">
        <v>640.44000000000005</v>
      </c>
      <c r="L138" s="2" t="s">
        <v>50</v>
      </c>
      <c r="M138" s="2" t="s">
        <v>17</v>
      </c>
      <c r="N138" s="2" t="s">
        <v>50</v>
      </c>
      <c r="O138" s="2" t="s">
        <v>81</v>
      </c>
      <c r="P138" s="2" t="s">
        <v>69</v>
      </c>
      <c r="Q138" s="16">
        <v>1</v>
      </c>
      <c r="R138" s="3">
        <v>640.44000000000005</v>
      </c>
    </row>
    <row r="139" spans="5:18" x14ac:dyDescent="0.2">
      <c r="E139"/>
      <c r="G139" s="2" t="s">
        <v>17</v>
      </c>
      <c r="H139" s="2" t="s">
        <v>65</v>
      </c>
      <c r="I139" s="2" t="s">
        <v>6</v>
      </c>
      <c r="J139" s="2" t="s">
        <v>56</v>
      </c>
      <c r="K139" s="2">
        <v>135.47</v>
      </c>
      <c r="L139" s="2" t="s">
        <v>50</v>
      </c>
      <c r="M139" s="2" t="s">
        <v>17</v>
      </c>
      <c r="N139" s="2" t="s">
        <v>50</v>
      </c>
      <c r="O139" s="2" t="s">
        <v>82</v>
      </c>
      <c r="P139" s="2" t="s">
        <v>70</v>
      </c>
      <c r="Q139" s="16">
        <v>1</v>
      </c>
      <c r="R139" s="3">
        <v>135.47</v>
      </c>
    </row>
    <row r="140" spans="5:18" x14ac:dyDescent="0.2">
      <c r="E140"/>
      <c r="G140" s="2" t="s">
        <v>17</v>
      </c>
      <c r="H140" s="2" t="s">
        <v>65</v>
      </c>
      <c r="I140" s="2" t="s">
        <v>6</v>
      </c>
      <c r="J140" s="2" t="s">
        <v>56</v>
      </c>
      <c r="K140" s="2">
        <v>143.99</v>
      </c>
      <c r="L140" s="2" t="s">
        <v>50</v>
      </c>
      <c r="M140" s="2" t="s">
        <v>17</v>
      </c>
      <c r="N140" s="2" t="s">
        <v>50</v>
      </c>
      <c r="O140" s="2" t="s">
        <v>82</v>
      </c>
      <c r="P140" s="2" t="s">
        <v>70</v>
      </c>
      <c r="Q140" s="16">
        <v>1</v>
      </c>
      <c r="R140" s="3">
        <v>143.99</v>
      </c>
    </row>
    <row r="141" spans="5:18" x14ac:dyDescent="0.2">
      <c r="E141"/>
      <c r="G141" s="2" t="s">
        <v>17</v>
      </c>
      <c r="H141" s="2" t="s">
        <v>65</v>
      </c>
      <c r="I141" s="2" t="s">
        <v>6</v>
      </c>
      <c r="J141" s="2" t="s">
        <v>56</v>
      </c>
      <c r="K141" s="2">
        <v>1030.78</v>
      </c>
      <c r="L141" s="2" t="s">
        <v>50</v>
      </c>
      <c r="M141" s="2" t="s">
        <v>17</v>
      </c>
      <c r="N141" s="2" t="s">
        <v>50</v>
      </c>
      <c r="O141" s="2" t="s">
        <v>82</v>
      </c>
      <c r="P141" s="2" t="s">
        <v>70</v>
      </c>
      <c r="Q141" s="16">
        <v>2</v>
      </c>
      <c r="R141" s="3">
        <v>2061.56</v>
      </c>
    </row>
    <row r="142" spans="5:18" x14ac:dyDescent="0.2">
      <c r="E142"/>
      <c r="G142" s="2" t="s">
        <v>17</v>
      </c>
      <c r="H142" s="2" t="s">
        <v>65</v>
      </c>
      <c r="I142" s="2" t="s">
        <v>6</v>
      </c>
      <c r="J142" s="2" t="s">
        <v>56</v>
      </c>
      <c r="K142" s="2">
        <v>223.34</v>
      </c>
      <c r="L142" s="2" t="s">
        <v>50</v>
      </c>
      <c r="M142" s="2" t="s">
        <v>17</v>
      </c>
      <c r="N142" s="2" t="s">
        <v>50</v>
      </c>
      <c r="O142" s="2" t="s">
        <v>82</v>
      </c>
      <c r="P142" s="2" t="s">
        <v>70</v>
      </c>
      <c r="Q142" s="16">
        <v>1</v>
      </c>
      <c r="R142" s="3">
        <v>223.34</v>
      </c>
    </row>
    <row r="143" spans="5:18" x14ac:dyDescent="0.2">
      <c r="E143"/>
      <c r="G143" s="2" t="s">
        <v>17</v>
      </c>
      <c r="H143" s="2" t="s">
        <v>65</v>
      </c>
      <c r="I143" s="2" t="s">
        <v>6</v>
      </c>
      <c r="J143" s="2" t="s">
        <v>56</v>
      </c>
      <c r="K143" s="2">
        <v>2433.98</v>
      </c>
      <c r="L143" s="2" t="s">
        <v>50</v>
      </c>
      <c r="M143" s="2" t="s">
        <v>17</v>
      </c>
      <c r="N143" s="2" t="s">
        <v>50</v>
      </c>
      <c r="O143" s="2" t="s">
        <v>82</v>
      </c>
      <c r="P143" s="2" t="s">
        <v>70</v>
      </c>
      <c r="Q143" s="16">
        <v>1</v>
      </c>
      <c r="R143" s="3">
        <v>2433.98</v>
      </c>
    </row>
    <row r="144" spans="5:18" x14ac:dyDescent="0.2">
      <c r="E144"/>
      <c r="G144" s="2" t="s">
        <v>17</v>
      </c>
      <c r="H144" s="2" t="s">
        <v>65</v>
      </c>
      <c r="I144" s="2" t="s">
        <v>6</v>
      </c>
      <c r="J144" s="2" t="s">
        <v>56</v>
      </c>
      <c r="K144" s="2">
        <v>600.53</v>
      </c>
      <c r="L144" s="2" t="s">
        <v>50</v>
      </c>
      <c r="M144" s="2" t="s">
        <v>17</v>
      </c>
      <c r="N144" s="2" t="s">
        <v>50</v>
      </c>
      <c r="O144" s="2" t="s">
        <v>82</v>
      </c>
      <c r="P144" s="2" t="s">
        <v>70</v>
      </c>
      <c r="Q144" s="16">
        <v>1</v>
      </c>
      <c r="R144" s="3">
        <v>600.53</v>
      </c>
    </row>
    <row r="145" spans="5:18" x14ac:dyDescent="0.2">
      <c r="E145"/>
      <c r="G145" s="2" t="s">
        <v>17</v>
      </c>
      <c r="H145" s="2" t="s">
        <v>65</v>
      </c>
      <c r="I145" s="2" t="s">
        <v>6</v>
      </c>
      <c r="J145" s="2" t="s">
        <v>56</v>
      </c>
      <c r="K145" s="2">
        <v>1543.3</v>
      </c>
      <c r="L145" s="2" t="s">
        <v>10</v>
      </c>
      <c r="M145" s="2" t="s">
        <v>17</v>
      </c>
      <c r="N145" s="2" t="s">
        <v>50</v>
      </c>
      <c r="O145" s="2" t="s">
        <v>82</v>
      </c>
      <c r="P145" s="2" t="s">
        <v>70</v>
      </c>
      <c r="Q145" s="16">
        <v>1</v>
      </c>
      <c r="R145" s="3">
        <v>1543.3</v>
      </c>
    </row>
    <row r="146" spans="5:18" x14ac:dyDescent="0.2">
      <c r="E146"/>
      <c r="G146" s="2" t="s">
        <v>17</v>
      </c>
      <c r="H146" s="2" t="s">
        <v>65</v>
      </c>
      <c r="I146" s="2" t="s">
        <v>6</v>
      </c>
      <c r="J146" s="2" t="s">
        <v>56</v>
      </c>
      <c r="K146" s="2">
        <v>96.85</v>
      </c>
      <c r="L146" s="2" t="s">
        <v>50</v>
      </c>
      <c r="M146" s="2" t="s">
        <v>17</v>
      </c>
      <c r="N146" s="2" t="s">
        <v>50</v>
      </c>
      <c r="O146" s="2" t="s">
        <v>82</v>
      </c>
      <c r="P146" s="2" t="s">
        <v>70</v>
      </c>
      <c r="Q146" s="16">
        <v>5</v>
      </c>
      <c r="R146" s="3">
        <v>484.25</v>
      </c>
    </row>
    <row r="147" spans="5:18" x14ac:dyDescent="0.2">
      <c r="E147"/>
      <c r="G147" s="2" t="s">
        <v>17</v>
      </c>
      <c r="H147" s="2" t="s">
        <v>65</v>
      </c>
      <c r="I147" s="2" t="s">
        <v>6</v>
      </c>
      <c r="J147" s="2" t="s">
        <v>56</v>
      </c>
      <c r="K147" s="2">
        <v>739.45</v>
      </c>
      <c r="L147" s="2" t="s">
        <v>50</v>
      </c>
      <c r="M147" s="2" t="s">
        <v>17</v>
      </c>
      <c r="N147" s="2" t="s">
        <v>50</v>
      </c>
      <c r="O147" s="2" t="s">
        <v>82</v>
      </c>
      <c r="P147" s="2" t="s">
        <v>70</v>
      </c>
      <c r="Q147" s="16">
        <v>1</v>
      </c>
      <c r="R147" s="3">
        <v>739.45</v>
      </c>
    </row>
    <row r="148" spans="5:18" x14ac:dyDescent="0.2">
      <c r="E148"/>
      <c r="G148" s="2" t="s">
        <v>17</v>
      </c>
      <c r="H148" s="2" t="s">
        <v>65</v>
      </c>
      <c r="I148" s="2" t="s">
        <v>6</v>
      </c>
      <c r="J148" s="2" t="s">
        <v>56</v>
      </c>
      <c r="K148" s="2">
        <v>5537.8</v>
      </c>
      <c r="L148" s="2" t="s">
        <v>50</v>
      </c>
      <c r="M148" s="2" t="s">
        <v>17</v>
      </c>
      <c r="N148" s="2" t="s">
        <v>50</v>
      </c>
      <c r="O148" s="2" t="s">
        <v>82</v>
      </c>
      <c r="P148" s="2" t="s">
        <v>70</v>
      </c>
      <c r="Q148" s="16">
        <v>1</v>
      </c>
      <c r="R148" s="3">
        <v>5537.8</v>
      </c>
    </row>
    <row r="149" spans="5:18" x14ac:dyDescent="0.2">
      <c r="E149"/>
      <c r="G149" s="2" t="s">
        <v>17</v>
      </c>
      <c r="H149" s="2" t="s">
        <v>65</v>
      </c>
      <c r="I149" s="2" t="s">
        <v>6</v>
      </c>
      <c r="J149" s="2" t="s">
        <v>56</v>
      </c>
      <c r="K149" s="2">
        <v>683.06</v>
      </c>
      <c r="L149" s="2" t="s">
        <v>50</v>
      </c>
      <c r="M149" s="2" t="s">
        <v>17</v>
      </c>
      <c r="N149" s="2" t="s">
        <v>50</v>
      </c>
      <c r="O149" s="2" t="s">
        <v>81</v>
      </c>
      <c r="P149" s="2" t="s">
        <v>70</v>
      </c>
      <c r="Q149" s="16">
        <v>1</v>
      </c>
      <c r="R149" s="3">
        <v>683.06</v>
      </c>
    </row>
    <row r="150" spans="5:18" x14ac:dyDescent="0.2">
      <c r="E150"/>
      <c r="G150" s="2" t="s">
        <v>17</v>
      </c>
      <c r="H150" s="2" t="s">
        <v>65</v>
      </c>
      <c r="I150" s="2" t="s">
        <v>6</v>
      </c>
      <c r="J150" s="2" t="s">
        <v>56</v>
      </c>
      <c r="K150" s="2">
        <v>196.84</v>
      </c>
      <c r="L150" s="2" t="s">
        <v>50</v>
      </c>
      <c r="M150" s="2" t="s">
        <v>17</v>
      </c>
      <c r="N150" s="2" t="s">
        <v>50</v>
      </c>
      <c r="O150" s="2" t="s">
        <v>81</v>
      </c>
      <c r="P150" s="2" t="s">
        <v>70</v>
      </c>
      <c r="Q150" s="16">
        <v>1</v>
      </c>
      <c r="R150" s="3">
        <v>196.84</v>
      </c>
    </row>
    <row r="151" spans="5:18" x14ac:dyDescent="0.2">
      <c r="E151"/>
      <c r="G151" s="2" t="s">
        <v>17</v>
      </c>
      <c r="H151" s="2" t="s">
        <v>65</v>
      </c>
      <c r="I151" s="2" t="s">
        <v>6</v>
      </c>
      <c r="J151" s="2" t="s">
        <v>56</v>
      </c>
      <c r="K151" s="2">
        <v>488.58</v>
      </c>
      <c r="L151" s="2" t="s">
        <v>50</v>
      </c>
      <c r="M151" s="2" t="s">
        <v>17</v>
      </c>
      <c r="N151" s="2" t="s">
        <v>50</v>
      </c>
      <c r="O151" s="2" t="s">
        <v>81</v>
      </c>
      <c r="P151" s="2" t="s">
        <v>70</v>
      </c>
      <c r="Q151" s="16">
        <v>1</v>
      </c>
      <c r="R151" s="3">
        <v>488.58</v>
      </c>
    </row>
    <row r="152" spans="5:18" x14ac:dyDescent="0.2">
      <c r="E152"/>
      <c r="G152" s="2" t="s">
        <v>17</v>
      </c>
      <c r="H152" s="2" t="s">
        <v>65</v>
      </c>
      <c r="I152" s="2" t="s">
        <v>6</v>
      </c>
      <c r="J152" s="2" t="s">
        <v>56</v>
      </c>
      <c r="K152" s="2">
        <v>558.83000000000004</v>
      </c>
      <c r="L152" s="2" t="s">
        <v>50</v>
      </c>
      <c r="M152" s="2" t="s">
        <v>17</v>
      </c>
      <c r="N152" s="2" t="s">
        <v>50</v>
      </c>
      <c r="O152" s="2" t="s">
        <v>81</v>
      </c>
      <c r="P152" s="2" t="s">
        <v>70</v>
      </c>
      <c r="Q152" s="16">
        <v>1</v>
      </c>
      <c r="R152" s="3">
        <v>558.83000000000004</v>
      </c>
    </row>
    <row r="153" spans="5:18" x14ac:dyDescent="0.2">
      <c r="E153"/>
      <c r="G153" s="2" t="s">
        <v>17</v>
      </c>
      <c r="H153" s="2" t="s">
        <v>65</v>
      </c>
      <c r="I153" s="2" t="s">
        <v>6</v>
      </c>
      <c r="J153" s="2" t="s">
        <v>56</v>
      </c>
      <c r="K153" s="2">
        <v>324.06</v>
      </c>
      <c r="L153" s="2" t="s">
        <v>50</v>
      </c>
      <c r="M153" s="2" t="s">
        <v>17</v>
      </c>
      <c r="N153" s="2" t="s">
        <v>50</v>
      </c>
      <c r="O153" s="2" t="s">
        <v>82</v>
      </c>
      <c r="P153" s="2" t="s">
        <v>70</v>
      </c>
      <c r="Q153" s="16">
        <v>1</v>
      </c>
      <c r="R153" s="3">
        <v>324.06</v>
      </c>
    </row>
    <row r="154" spans="5:18" x14ac:dyDescent="0.2">
      <c r="E154"/>
      <c r="G154" s="2" t="s">
        <v>17</v>
      </c>
      <c r="H154" s="2" t="s">
        <v>65</v>
      </c>
      <c r="I154" s="2" t="s">
        <v>6</v>
      </c>
      <c r="J154" s="2" t="s">
        <v>56</v>
      </c>
      <c r="K154" s="2">
        <v>7517.08</v>
      </c>
      <c r="L154" s="2" t="s">
        <v>50</v>
      </c>
      <c r="M154" s="2" t="s">
        <v>17</v>
      </c>
      <c r="N154" s="2" t="s">
        <v>50</v>
      </c>
      <c r="O154" s="2" t="s">
        <v>82</v>
      </c>
      <c r="P154" s="2" t="s">
        <v>70</v>
      </c>
      <c r="Q154" s="16">
        <v>1</v>
      </c>
      <c r="R154" s="3">
        <v>7517.08</v>
      </c>
    </row>
    <row r="155" spans="5:18" x14ac:dyDescent="0.2">
      <c r="E155"/>
      <c r="G155" s="2" t="s">
        <v>17</v>
      </c>
      <c r="H155" s="2" t="s">
        <v>65</v>
      </c>
      <c r="I155" s="2" t="s">
        <v>6</v>
      </c>
      <c r="J155" s="2" t="s">
        <v>56</v>
      </c>
      <c r="K155" s="2">
        <v>13175.42</v>
      </c>
      <c r="L155" s="2" t="s">
        <v>50</v>
      </c>
      <c r="M155" s="2" t="s">
        <v>17</v>
      </c>
      <c r="N155" s="2" t="s">
        <v>50</v>
      </c>
      <c r="O155" s="2" t="s">
        <v>82</v>
      </c>
      <c r="P155" s="2" t="s">
        <v>70</v>
      </c>
      <c r="Q155" s="16">
        <v>1</v>
      </c>
      <c r="R155" s="3">
        <v>13175.42</v>
      </c>
    </row>
    <row r="156" spans="5:18" x14ac:dyDescent="0.2">
      <c r="E156"/>
      <c r="G156" s="2" t="s">
        <v>17</v>
      </c>
      <c r="H156" s="2" t="s">
        <v>65</v>
      </c>
      <c r="I156" s="2" t="s">
        <v>6</v>
      </c>
      <c r="J156" s="2" t="s">
        <v>56</v>
      </c>
      <c r="K156" s="2">
        <v>193.26</v>
      </c>
      <c r="L156" s="2" t="s">
        <v>50</v>
      </c>
      <c r="M156" s="2" t="s">
        <v>17</v>
      </c>
      <c r="N156" s="2" t="s">
        <v>50</v>
      </c>
      <c r="O156" s="2" t="s">
        <v>82</v>
      </c>
      <c r="P156" s="2" t="s">
        <v>70</v>
      </c>
      <c r="Q156" s="16">
        <v>1</v>
      </c>
      <c r="R156" s="3">
        <v>193.26</v>
      </c>
    </row>
    <row r="157" spans="5:18" x14ac:dyDescent="0.2">
      <c r="E157"/>
      <c r="G157" s="2" t="s">
        <v>17</v>
      </c>
      <c r="H157" s="2" t="s">
        <v>65</v>
      </c>
      <c r="I157" s="2" t="s">
        <v>6</v>
      </c>
      <c r="J157" s="2" t="s">
        <v>56</v>
      </c>
      <c r="K157" s="2">
        <v>1873.35</v>
      </c>
      <c r="L157" s="2" t="s">
        <v>50</v>
      </c>
      <c r="M157" s="2" t="s">
        <v>17</v>
      </c>
      <c r="N157" s="2" t="s">
        <v>50</v>
      </c>
      <c r="O157" s="2" t="s">
        <v>82</v>
      </c>
      <c r="P157" s="2" t="s">
        <v>70</v>
      </c>
      <c r="Q157" s="16">
        <v>1</v>
      </c>
      <c r="R157" s="3">
        <v>1873.35</v>
      </c>
    </row>
    <row r="158" spans="5:18" x14ac:dyDescent="0.2">
      <c r="E158"/>
      <c r="G158" s="2" t="s">
        <v>17</v>
      </c>
      <c r="H158" s="2" t="s">
        <v>65</v>
      </c>
      <c r="I158" s="2" t="s">
        <v>6</v>
      </c>
      <c r="J158" s="2" t="s">
        <v>56</v>
      </c>
      <c r="K158" s="2">
        <v>6845.91</v>
      </c>
      <c r="L158" s="2" t="s">
        <v>50</v>
      </c>
      <c r="M158" s="2" t="s">
        <v>17</v>
      </c>
      <c r="N158" s="2" t="s">
        <v>50</v>
      </c>
      <c r="O158" s="2" t="s">
        <v>82</v>
      </c>
      <c r="P158" s="2" t="s">
        <v>70</v>
      </c>
      <c r="Q158" s="16">
        <v>1</v>
      </c>
      <c r="R158" s="3">
        <v>6845.91</v>
      </c>
    </row>
    <row r="159" spans="5:18" x14ac:dyDescent="0.2">
      <c r="E159"/>
      <c r="G159" s="2" t="s">
        <v>17</v>
      </c>
      <c r="H159" s="2" t="s">
        <v>65</v>
      </c>
      <c r="I159" s="2" t="s">
        <v>6</v>
      </c>
      <c r="J159" s="2" t="s">
        <v>56</v>
      </c>
      <c r="K159" s="2">
        <v>5913.65</v>
      </c>
      <c r="L159" s="2" t="s">
        <v>50</v>
      </c>
      <c r="M159" s="2" t="s">
        <v>17</v>
      </c>
      <c r="N159" s="2" t="s">
        <v>50</v>
      </c>
      <c r="O159" s="2" t="s">
        <v>82</v>
      </c>
      <c r="P159" s="2" t="s">
        <v>70</v>
      </c>
      <c r="Q159" s="16">
        <v>1</v>
      </c>
      <c r="R159" s="3">
        <v>5913.65</v>
      </c>
    </row>
    <row r="160" spans="5:18" x14ac:dyDescent="0.2">
      <c r="E160"/>
      <c r="G160" s="2" t="s">
        <v>17</v>
      </c>
      <c r="H160" s="2" t="s">
        <v>65</v>
      </c>
      <c r="I160" s="2" t="s">
        <v>6</v>
      </c>
      <c r="J160" s="2" t="s">
        <v>56</v>
      </c>
      <c r="K160" s="2">
        <v>150.94</v>
      </c>
      <c r="L160" s="2" t="s">
        <v>50</v>
      </c>
      <c r="M160" s="2" t="s">
        <v>17</v>
      </c>
      <c r="N160" s="2" t="s">
        <v>50</v>
      </c>
      <c r="O160" s="2" t="s">
        <v>82</v>
      </c>
      <c r="P160" s="2" t="s">
        <v>70</v>
      </c>
      <c r="Q160" s="16">
        <v>1</v>
      </c>
      <c r="R160" s="3">
        <v>150.94</v>
      </c>
    </row>
    <row r="161" spans="5:18" x14ac:dyDescent="0.2">
      <c r="E161"/>
      <c r="G161" s="2" t="s">
        <v>17</v>
      </c>
      <c r="H161" s="2" t="s">
        <v>65</v>
      </c>
      <c r="I161" s="2" t="s">
        <v>6</v>
      </c>
      <c r="J161" s="2" t="s">
        <v>55</v>
      </c>
      <c r="K161" s="2">
        <v>57.14</v>
      </c>
      <c r="L161" s="2" t="s">
        <v>50</v>
      </c>
      <c r="M161" s="2" t="s">
        <v>17</v>
      </c>
      <c r="N161" s="2" t="s">
        <v>50</v>
      </c>
      <c r="O161" s="2" t="s">
        <v>82</v>
      </c>
      <c r="P161" s="2" t="s">
        <v>70</v>
      </c>
      <c r="Q161" s="16">
        <v>1</v>
      </c>
      <c r="R161" s="3">
        <v>57.14</v>
      </c>
    </row>
    <row r="162" spans="5:18" x14ac:dyDescent="0.2">
      <c r="E162"/>
      <c r="G162" s="2" t="s">
        <v>17</v>
      </c>
      <c r="H162" s="2" t="s">
        <v>65</v>
      </c>
      <c r="I162" s="2" t="s">
        <v>6</v>
      </c>
      <c r="J162" s="2" t="s">
        <v>55</v>
      </c>
      <c r="K162" s="2">
        <v>1123.4100000000001</v>
      </c>
      <c r="L162" s="2" t="s">
        <v>50</v>
      </c>
      <c r="M162" s="2" t="s">
        <v>17</v>
      </c>
      <c r="N162" s="2" t="s">
        <v>50</v>
      </c>
      <c r="O162" s="2" t="s">
        <v>82</v>
      </c>
      <c r="P162" s="2" t="s">
        <v>70</v>
      </c>
      <c r="Q162" s="16">
        <v>1</v>
      </c>
      <c r="R162" s="3">
        <v>1123.4100000000001</v>
      </c>
    </row>
    <row r="163" spans="5:18" x14ac:dyDescent="0.2">
      <c r="E163"/>
      <c r="G163" s="2" t="s">
        <v>17</v>
      </c>
      <c r="H163" s="2" t="s">
        <v>65</v>
      </c>
      <c r="I163" s="2" t="s">
        <v>6</v>
      </c>
      <c r="J163" s="2" t="s">
        <v>55</v>
      </c>
      <c r="K163" s="2">
        <v>5266.04</v>
      </c>
      <c r="L163" s="2" t="s">
        <v>50</v>
      </c>
      <c r="M163" s="2" t="s">
        <v>17</v>
      </c>
      <c r="N163" s="2" t="s">
        <v>50</v>
      </c>
      <c r="O163" s="2" t="s">
        <v>82</v>
      </c>
      <c r="P163" s="2" t="s">
        <v>70</v>
      </c>
      <c r="Q163" s="16">
        <v>1</v>
      </c>
      <c r="R163" s="3">
        <v>5266.04</v>
      </c>
    </row>
    <row r="164" spans="5:18" x14ac:dyDescent="0.2">
      <c r="E164"/>
      <c r="G164" s="2" t="s">
        <v>17</v>
      </c>
      <c r="H164" s="2" t="s">
        <v>65</v>
      </c>
      <c r="I164" s="2" t="s">
        <v>3</v>
      </c>
      <c r="J164" s="2" t="s">
        <v>12</v>
      </c>
      <c r="K164" s="2">
        <v>2009.34</v>
      </c>
      <c r="L164" s="2" t="s">
        <v>50</v>
      </c>
      <c r="M164" s="2" t="s">
        <v>17</v>
      </c>
      <c r="N164" s="2" t="s">
        <v>85</v>
      </c>
      <c r="O164" s="2" t="s">
        <v>82</v>
      </c>
      <c r="P164" s="2" t="s">
        <v>69</v>
      </c>
      <c r="Q164" s="16">
        <v>1</v>
      </c>
      <c r="R164" s="3">
        <v>2009.34</v>
      </c>
    </row>
    <row r="165" spans="5:18" x14ac:dyDescent="0.2">
      <c r="E165"/>
      <c r="G165" s="2" t="s">
        <v>17</v>
      </c>
      <c r="H165" s="2" t="s">
        <v>65</v>
      </c>
      <c r="I165" s="2" t="s">
        <v>3</v>
      </c>
      <c r="J165" s="2" t="s">
        <v>13</v>
      </c>
      <c r="K165" s="2">
        <v>17488.8</v>
      </c>
      <c r="L165" s="2" t="s">
        <v>50</v>
      </c>
      <c r="M165" s="2" t="s">
        <v>17</v>
      </c>
      <c r="N165" s="2" t="s">
        <v>85</v>
      </c>
      <c r="O165" s="2" t="s">
        <v>82</v>
      </c>
      <c r="P165" s="2" t="s">
        <v>69</v>
      </c>
      <c r="Q165" s="16">
        <v>1</v>
      </c>
      <c r="R165" s="3">
        <v>17488.8</v>
      </c>
    </row>
    <row r="166" spans="5:18" x14ac:dyDescent="0.2">
      <c r="E166"/>
      <c r="G166" s="2" t="s">
        <v>17</v>
      </c>
      <c r="H166" s="2" t="s">
        <v>65</v>
      </c>
      <c r="I166" s="2" t="s">
        <v>3</v>
      </c>
      <c r="J166" s="2" t="s">
        <v>13</v>
      </c>
      <c r="K166" s="2">
        <v>11051.07</v>
      </c>
      <c r="L166" s="2" t="s">
        <v>50</v>
      </c>
      <c r="M166" s="2" t="s">
        <v>17</v>
      </c>
      <c r="N166" s="2" t="s">
        <v>85</v>
      </c>
      <c r="O166" s="2" t="s">
        <v>82</v>
      </c>
      <c r="P166" s="2" t="s">
        <v>69</v>
      </c>
      <c r="Q166" s="16">
        <v>1</v>
      </c>
      <c r="R166" s="3">
        <v>11051.07</v>
      </c>
    </row>
    <row r="167" spans="5:18" x14ac:dyDescent="0.2">
      <c r="E167"/>
      <c r="G167" s="2" t="s">
        <v>17</v>
      </c>
      <c r="H167" s="2" t="s">
        <v>65</v>
      </c>
      <c r="I167" s="2" t="s">
        <v>3</v>
      </c>
      <c r="J167" s="2" t="s">
        <v>56</v>
      </c>
      <c r="K167" s="2">
        <v>4960.43</v>
      </c>
      <c r="L167" s="2" t="s">
        <v>50</v>
      </c>
      <c r="M167" s="2" t="s">
        <v>17</v>
      </c>
      <c r="N167" s="2" t="s">
        <v>85</v>
      </c>
      <c r="O167" s="2" t="s">
        <v>82</v>
      </c>
      <c r="P167" s="2" t="s">
        <v>70</v>
      </c>
      <c r="Q167" s="16">
        <v>1</v>
      </c>
      <c r="R167" s="3">
        <v>4960.43</v>
      </c>
    </row>
    <row r="168" spans="5:18" x14ac:dyDescent="0.2">
      <c r="E168"/>
      <c r="G168" s="2" t="s">
        <v>17</v>
      </c>
      <c r="H168" s="2" t="s">
        <v>65</v>
      </c>
      <c r="I168" s="2" t="s">
        <v>3</v>
      </c>
      <c r="J168" s="2" t="s">
        <v>56</v>
      </c>
      <c r="K168" s="2">
        <v>9805.81</v>
      </c>
      <c r="L168" s="2" t="s">
        <v>50</v>
      </c>
      <c r="M168" s="2" t="s">
        <v>17</v>
      </c>
      <c r="N168" s="2" t="s">
        <v>85</v>
      </c>
      <c r="O168" s="2" t="s">
        <v>82</v>
      </c>
      <c r="P168" s="2" t="s">
        <v>70</v>
      </c>
      <c r="Q168" s="16">
        <v>1</v>
      </c>
      <c r="R168" s="3">
        <v>9805.81</v>
      </c>
    </row>
    <row r="169" spans="5:18" x14ac:dyDescent="0.2">
      <c r="E169"/>
      <c r="G169" s="2" t="s">
        <v>17</v>
      </c>
      <c r="H169" s="2" t="s">
        <v>65</v>
      </c>
      <c r="I169" s="2" t="s">
        <v>3</v>
      </c>
      <c r="J169" s="2" t="s">
        <v>56</v>
      </c>
      <c r="K169" s="2">
        <v>6515.67</v>
      </c>
      <c r="L169" s="2" t="s">
        <v>50</v>
      </c>
      <c r="M169" s="2" t="s">
        <v>17</v>
      </c>
      <c r="N169" s="2" t="s">
        <v>85</v>
      </c>
      <c r="O169" s="2" t="s">
        <v>82</v>
      </c>
      <c r="P169" s="2" t="s">
        <v>70</v>
      </c>
      <c r="Q169" s="16">
        <v>1</v>
      </c>
      <c r="R169" s="3">
        <v>6515.67</v>
      </c>
    </row>
    <row r="170" spans="5:18" x14ac:dyDescent="0.2">
      <c r="E170"/>
      <c r="G170" s="2" t="s">
        <v>17</v>
      </c>
      <c r="H170" s="2" t="s">
        <v>65</v>
      </c>
      <c r="I170" s="2" t="s">
        <v>3</v>
      </c>
      <c r="J170" s="2" t="s">
        <v>56</v>
      </c>
      <c r="K170" s="2">
        <v>7457.77</v>
      </c>
      <c r="L170" s="2" t="s">
        <v>50</v>
      </c>
      <c r="M170" s="2" t="s">
        <v>17</v>
      </c>
      <c r="N170" s="2" t="s">
        <v>85</v>
      </c>
      <c r="O170" s="2" t="s">
        <v>82</v>
      </c>
      <c r="P170" s="2" t="s">
        <v>70</v>
      </c>
      <c r="Q170" s="16">
        <v>1</v>
      </c>
      <c r="R170" s="3">
        <v>7457.77</v>
      </c>
    </row>
    <row r="171" spans="5:18" x14ac:dyDescent="0.2">
      <c r="E171"/>
      <c r="G171" s="2" t="s">
        <v>17</v>
      </c>
      <c r="H171" s="2" t="s">
        <v>65</v>
      </c>
      <c r="I171" s="2" t="s">
        <v>3</v>
      </c>
      <c r="J171" s="2" t="s">
        <v>56</v>
      </c>
      <c r="K171" s="2">
        <v>2331.84</v>
      </c>
      <c r="L171" s="2" t="s">
        <v>50</v>
      </c>
      <c r="M171" s="2" t="s">
        <v>17</v>
      </c>
      <c r="N171" s="2" t="s">
        <v>85</v>
      </c>
      <c r="O171" s="2" t="s">
        <v>81</v>
      </c>
      <c r="P171" s="2" t="s">
        <v>70</v>
      </c>
      <c r="Q171" s="16">
        <v>1</v>
      </c>
      <c r="R171" s="3">
        <v>2331.84</v>
      </c>
    </row>
    <row r="172" spans="5:18" x14ac:dyDescent="0.2">
      <c r="E172"/>
      <c r="G172" s="2" t="s">
        <v>17</v>
      </c>
      <c r="H172" s="2" t="s">
        <v>65</v>
      </c>
      <c r="I172" s="2" t="s">
        <v>3</v>
      </c>
      <c r="J172" s="2" t="s">
        <v>56</v>
      </c>
      <c r="K172" s="2">
        <v>5788.49</v>
      </c>
      <c r="L172" s="2" t="s">
        <v>50</v>
      </c>
      <c r="M172" s="2" t="s">
        <v>17</v>
      </c>
      <c r="N172" s="2" t="s">
        <v>85</v>
      </c>
      <c r="O172" s="2" t="s">
        <v>82</v>
      </c>
      <c r="P172" s="2" t="s">
        <v>70</v>
      </c>
      <c r="Q172" s="16">
        <v>1</v>
      </c>
      <c r="R172" s="3">
        <v>5788.49</v>
      </c>
    </row>
    <row r="173" spans="5:18" x14ac:dyDescent="0.2">
      <c r="E173"/>
      <c r="G173" s="2" t="s">
        <v>17</v>
      </c>
      <c r="H173" s="2" t="s">
        <v>65</v>
      </c>
      <c r="I173" s="2" t="s">
        <v>3</v>
      </c>
      <c r="J173" s="2" t="s">
        <v>56</v>
      </c>
      <c r="K173" s="2">
        <v>21432.84</v>
      </c>
      <c r="L173" s="2" t="s">
        <v>50</v>
      </c>
      <c r="M173" s="2" t="s">
        <v>17</v>
      </c>
      <c r="N173" s="2" t="s">
        <v>85</v>
      </c>
      <c r="O173" s="2" t="s">
        <v>82</v>
      </c>
      <c r="P173" s="2" t="s">
        <v>70</v>
      </c>
      <c r="Q173" s="16">
        <v>2</v>
      </c>
      <c r="R173" s="3">
        <v>42865.68</v>
      </c>
    </row>
    <row r="174" spans="5:18" x14ac:dyDescent="0.2">
      <c r="E174"/>
      <c r="G174" s="2" t="s">
        <v>17</v>
      </c>
      <c r="H174" s="2" t="s">
        <v>65</v>
      </c>
      <c r="I174" s="2" t="s">
        <v>3</v>
      </c>
      <c r="J174" s="2" t="s">
        <v>56</v>
      </c>
      <c r="K174" s="2">
        <v>1840.08</v>
      </c>
      <c r="L174" s="2" t="s">
        <v>50</v>
      </c>
      <c r="M174" s="2" t="s">
        <v>17</v>
      </c>
      <c r="N174" s="2" t="s">
        <v>85</v>
      </c>
      <c r="O174" s="2" t="s">
        <v>82</v>
      </c>
      <c r="P174" s="2" t="s">
        <v>70</v>
      </c>
      <c r="Q174" s="16">
        <v>1</v>
      </c>
      <c r="R174" s="3">
        <v>1840.08</v>
      </c>
    </row>
    <row r="175" spans="5:18" x14ac:dyDescent="0.2">
      <c r="E175"/>
      <c r="G175" s="2" t="s">
        <v>17</v>
      </c>
      <c r="H175" s="2" t="s">
        <v>65</v>
      </c>
      <c r="I175" s="2" t="s">
        <v>3</v>
      </c>
      <c r="J175" s="2" t="s">
        <v>56</v>
      </c>
      <c r="K175" s="2">
        <v>1977.69</v>
      </c>
      <c r="L175" s="2" t="s">
        <v>50</v>
      </c>
      <c r="M175" s="2" t="s">
        <v>17</v>
      </c>
      <c r="N175" s="2" t="s">
        <v>85</v>
      </c>
      <c r="O175" s="2" t="s">
        <v>82</v>
      </c>
      <c r="P175" s="2" t="s">
        <v>70</v>
      </c>
      <c r="Q175" s="16">
        <v>1</v>
      </c>
      <c r="R175" s="3">
        <v>1977.69</v>
      </c>
    </row>
    <row r="176" spans="5:18" x14ac:dyDescent="0.2">
      <c r="E176"/>
      <c r="G176" s="2" t="s">
        <v>17</v>
      </c>
      <c r="H176" s="2" t="s">
        <v>65</v>
      </c>
      <c r="I176" s="2" t="s">
        <v>3</v>
      </c>
      <c r="J176" s="2" t="s">
        <v>56</v>
      </c>
      <c r="K176" s="2">
        <v>5174.72</v>
      </c>
      <c r="L176" s="2" t="s">
        <v>50</v>
      </c>
      <c r="M176" s="2" t="s">
        <v>17</v>
      </c>
      <c r="N176" s="2" t="s">
        <v>85</v>
      </c>
      <c r="O176" s="2" t="s">
        <v>82</v>
      </c>
      <c r="P176" s="2" t="s">
        <v>70</v>
      </c>
      <c r="Q176" s="16">
        <v>1</v>
      </c>
      <c r="R176" s="3">
        <v>5174.72</v>
      </c>
    </row>
    <row r="177" spans="5:18" x14ac:dyDescent="0.2">
      <c r="E177"/>
      <c r="G177" s="2" t="s">
        <v>17</v>
      </c>
      <c r="H177" s="2" t="s">
        <v>65</v>
      </c>
      <c r="I177" s="2" t="s">
        <v>3</v>
      </c>
      <c r="J177" s="2" t="s">
        <v>55</v>
      </c>
      <c r="K177" s="2">
        <v>8367.49</v>
      </c>
      <c r="L177" s="2" t="s">
        <v>50</v>
      </c>
      <c r="M177" s="2" t="s">
        <v>17</v>
      </c>
      <c r="N177" s="2" t="s">
        <v>85</v>
      </c>
      <c r="O177" s="2" t="s">
        <v>82</v>
      </c>
      <c r="P177" s="2" t="s">
        <v>70</v>
      </c>
      <c r="Q177" s="16">
        <v>1</v>
      </c>
      <c r="R177" s="3">
        <v>8367.49</v>
      </c>
    </row>
    <row r="178" spans="5:18" x14ac:dyDescent="0.2">
      <c r="E178"/>
      <c r="G178" s="2" t="s">
        <v>17</v>
      </c>
      <c r="H178" s="2" t="s">
        <v>65</v>
      </c>
      <c r="I178" s="2" t="s">
        <v>3</v>
      </c>
      <c r="J178" s="2" t="s">
        <v>55</v>
      </c>
      <c r="K178" s="2">
        <v>9096.4599999999991</v>
      </c>
      <c r="L178" s="2" t="s">
        <v>50</v>
      </c>
      <c r="M178" s="2" t="s">
        <v>17</v>
      </c>
      <c r="N178" s="2" t="s">
        <v>85</v>
      </c>
      <c r="O178" s="2" t="s">
        <v>82</v>
      </c>
      <c r="P178" s="2" t="s">
        <v>70</v>
      </c>
      <c r="Q178" s="16">
        <v>1</v>
      </c>
      <c r="R178" s="3">
        <v>9096.4599999999991</v>
      </c>
    </row>
    <row r="179" spans="5:18" x14ac:dyDescent="0.2">
      <c r="E179"/>
      <c r="G179" s="2" t="s">
        <v>17</v>
      </c>
      <c r="H179" s="2" t="s">
        <v>65</v>
      </c>
      <c r="I179" s="2" t="s">
        <v>3</v>
      </c>
      <c r="J179" s="2" t="s">
        <v>55</v>
      </c>
      <c r="K179" s="2">
        <v>7940.28</v>
      </c>
      <c r="L179" s="2" t="s">
        <v>50</v>
      </c>
      <c r="M179" s="2" t="s">
        <v>17</v>
      </c>
      <c r="N179" s="2" t="s">
        <v>85</v>
      </c>
      <c r="O179" s="2" t="s">
        <v>82</v>
      </c>
      <c r="P179" s="2" t="s">
        <v>70</v>
      </c>
      <c r="Q179" s="16">
        <v>1</v>
      </c>
      <c r="R179" s="3">
        <v>7940.28</v>
      </c>
    </row>
    <row r="180" spans="5:18" x14ac:dyDescent="0.2">
      <c r="E180"/>
      <c r="G180" s="2" t="s">
        <v>17</v>
      </c>
      <c r="H180" s="2" t="s">
        <v>58</v>
      </c>
      <c r="I180" s="2" t="s">
        <v>6</v>
      </c>
      <c r="J180" s="2" t="s">
        <v>13</v>
      </c>
      <c r="K180" s="2">
        <v>1828.02</v>
      </c>
      <c r="L180" s="2" t="s">
        <v>50</v>
      </c>
      <c r="M180" s="2" t="s">
        <v>17</v>
      </c>
      <c r="N180" s="2" t="s">
        <v>50</v>
      </c>
      <c r="O180" s="2" t="s">
        <v>82</v>
      </c>
      <c r="P180" s="2" t="s">
        <v>69</v>
      </c>
      <c r="Q180" s="16">
        <v>1</v>
      </c>
      <c r="R180" s="3">
        <v>1828.02</v>
      </c>
    </row>
    <row r="181" spans="5:18" x14ac:dyDescent="0.2">
      <c r="E181"/>
      <c r="G181" s="2" t="s">
        <v>17</v>
      </c>
      <c r="H181" s="2" t="s">
        <v>58</v>
      </c>
      <c r="I181" s="2" t="s">
        <v>6</v>
      </c>
      <c r="J181" s="2" t="s">
        <v>13</v>
      </c>
      <c r="K181" s="2">
        <v>2350</v>
      </c>
      <c r="L181" s="2" t="s">
        <v>50</v>
      </c>
      <c r="M181" s="2" t="s">
        <v>17</v>
      </c>
      <c r="N181" s="2" t="s">
        <v>50</v>
      </c>
      <c r="O181" s="2" t="s">
        <v>82</v>
      </c>
      <c r="P181" s="2" t="s">
        <v>69</v>
      </c>
      <c r="Q181" s="16">
        <v>1</v>
      </c>
      <c r="R181" s="3">
        <v>2350</v>
      </c>
    </row>
    <row r="182" spans="5:18" x14ac:dyDescent="0.2">
      <c r="E182"/>
      <c r="G182" s="2" t="s">
        <v>17</v>
      </c>
      <c r="H182" s="2" t="s">
        <v>58</v>
      </c>
      <c r="I182" s="2" t="s">
        <v>6</v>
      </c>
      <c r="J182" s="2" t="s">
        <v>13</v>
      </c>
      <c r="K182" s="2">
        <v>17426.400000000001</v>
      </c>
      <c r="L182" s="2" t="s">
        <v>10</v>
      </c>
      <c r="M182" s="2" t="s">
        <v>17</v>
      </c>
      <c r="N182" s="2" t="s">
        <v>51</v>
      </c>
      <c r="O182" s="2" t="s">
        <v>82</v>
      </c>
      <c r="P182" s="2" t="s">
        <v>69</v>
      </c>
      <c r="Q182" s="16">
        <v>1</v>
      </c>
      <c r="R182" s="3">
        <v>17426.400000000001</v>
      </c>
    </row>
    <row r="183" spans="5:18" x14ac:dyDescent="0.2">
      <c r="E183"/>
      <c r="G183" s="2" t="s">
        <v>17</v>
      </c>
      <c r="H183" s="2" t="s">
        <v>58</v>
      </c>
      <c r="I183" s="2" t="s">
        <v>6</v>
      </c>
      <c r="J183" s="2" t="s">
        <v>13</v>
      </c>
      <c r="K183" s="2">
        <v>7229.51</v>
      </c>
      <c r="L183" s="2" t="s">
        <v>10</v>
      </c>
      <c r="M183" s="2" t="s">
        <v>17</v>
      </c>
      <c r="N183" s="2" t="s">
        <v>50</v>
      </c>
      <c r="O183" s="2" t="s">
        <v>82</v>
      </c>
      <c r="P183" s="2" t="s">
        <v>69</v>
      </c>
      <c r="Q183" s="16">
        <v>1</v>
      </c>
      <c r="R183" s="3">
        <v>7229.51</v>
      </c>
    </row>
    <row r="184" spans="5:18" x14ac:dyDescent="0.2">
      <c r="E184"/>
      <c r="G184" s="2" t="s">
        <v>17</v>
      </c>
      <c r="H184" s="2" t="s">
        <v>58</v>
      </c>
      <c r="I184" s="2" t="s">
        <v>6</v>
      </c>
      <c r="J184" s="2" t="s">
        <v>13</v>
      </c>
      <c r="K184" s="2">
        <v>1142.04</v>
      </c>
      <c r="L184" s="2" t="s">
        <v>50</v>
      </c>
      <c r="M184" s="2" t="s">
        <v>17</v>
      </c>
      <c r="N184" s="2" t="s">
        <v>50</v>
      </c>
      <c r="O184" s="2" t="s">
        <v>82</v>
      </c>
      <c r="P184" s="2" t="s">
        <v>69</v>
      </c>
      <c r="Q184" s="16">
        <v>1</v>
      </c>
      <c r="R184" s="3">
        <v>1142.04</v>
      </c>
    </row>
    <row r="185" spans="5:18" x14ac:dyDescent="0.2">
      <c r="E185"/>
      <c r="G185" s="2" t="s">
        <v>17</v>
      </c>
      <c r="H185" s="2" t="s">
        <v>58</v>
      </c>
      <c r="I185" s="2" t="s">
        <v>6</v>
      </c>
      <c r="J185" s="2" t="s">
        <v>13</v>
      </c>
      <c r="K185" s="2">
        <v>20434.86</v>
      </c>
      <c r="L185" s="2" t="s">
        <v>50</v>
      </c>
      <c r="M185" s="2" t="s">
        <v>17</v>
      </c>
      <c r="N185" s="2" t="s">
        <v>50</v>
      </c>
      <c r="O185" s="2" t="s">
        <v>82</v>
      </c>
      <c r="P185" s="2" t="s">
        <v>69</v>
      </c>
      <c r="Q185" s="16">
        <v>1</v>
      </c>
      <c r="R185" s="3">
        <v>20434.86</v>
      </c>
    </row>
    <row r="186" spans="5:18" x14ac:dyDescent="0.2">
      <c r="E186"/>
      <c r="G186" s="2" t="s">
        <v>17</v>
      </c>
      <c r="H186" s="2" t="s">
        <v>58</v>
      </c>
      <c r="I186" s="2" t="s">
        <v>6</v>
      </c>
      <c r="J186" s="2" t="s">
        <v>13</v>
      </c>
      <c r="K186" s="2">
        <v>29180.99</v>
      </c>
      <c r="L186" s="2" t="s">
        <v>50</v>
      </c>
      <c r="M186" s="2" t="s">
        <v>17</v>
      </c>
      <c r="N186" s="2" t="s">
        <v>50</v>
      </c>
      <c r="O186" s="2" t="s">
        <v>82</v>
      </c>
      <c r="P186" s="2" t="s">
        <v>69</v>
      </c>
      <c r="Q186" s="16">
        <v>1</v>
      </c>
      <c r="R186" s="3">
        <v>29180.99</v>
      </c>
    </row>
    <row r="187" spans="5:18" x14ac:dyDescent="0.2">
      <c r="E187"/>
      <c r="G187" s="2" t="s">
        <v>17</v>
      </c>
      <c r="H187" s="2" t="s">
        <v>58</v>
      </c>
      <c r="I187" s="2" t="s">
        <v>6</v>
      </c>
      <c r="J187" s="2" t="s">
        <v>13</v>
      </c>
      <c r="K187" s="2">
        <v>8849.57</v>
      </c>
      <c r="L187" s="2" t="s">
        <v>10</v>
      </c>
      <c r="M187" s="2" t="s">
        <v>17</v>
      </c>
      <c r="N187" s="2" t="s">
        <v>50</v>
      </c>
      <c r="O187" s="2" t="s">
        <v>82</v>
      </c>
      <c r="P187" s="2" t="s">
        <v>69</v>
      </c>
      <c r="Q187" s="16">
        <v>1</v>
      </c>
      <c r="R187" s="3">
        <v>8849.57</v>
      </c>
    </row>
    <row r="188" spans="5:18" x14ac:dyDescent="0.2">
      <c r="E188"/>
      <c r="G188" s="2" t="s">
        <v>17</v>
      </c>
      <c r="H188" s="2" t="s">
        <v>58</v>
      </c>
      <c r="I188" s="2" t="s">
        <v>6</v>
      </c>
      <c r="J188" s="2" t="s">
        <v>13</v>
      </c>
      <c r="K188" s="2">
        <v>378.31</v>
      </c>
      <c r="L188" s="2" t="s">
        <v>50</v>
      </c>
      <c r="M188" s="2" t="s">
        <v>17</v>
      </c>
      <c r="N188" s="2" t="s">
        <v>50</v>
      </c>
      <c r="O188" s="2" t="s">
        <v>82</v>
      </c>
      <c r="P188" s="2" t="s">
        <v>69</v>
      </c>
      <c r="Q188" s="16">
        <v>2</v>
      </c>
      <c r="R188" s="3">
        <v>756.62</v>
      </c>
    </row>
    <row r="189" spans="5:18" x14ac:dyDescent="0.2">
      <c r="E189"/>
      <c r="G189" s="2" t="s">
        <v>17</v>
      </c>
      <c r="H189" s="2" t="s">
        <v>58</v>
      </c>
      <c r="I189" s="2" t="s">
        <v>6</v>
      </c>
      <c r="J189" s="2" t="s">
        <v>13</v>
      </c>
      <c r="K189" s="2">
        <v>543.96</v>
      </c>
      <c r="L189" s="2" t="s">
        <v>50</v>
      </c>
      <c r="M189" s="2" t="s">
        <v>17</v>
      </c>
      <c r="N189" s="2" t="s">
        <v>50</v>
      </c>
      <c r="O189" s="2" t="s">
        <v>82</v>
      </c>
      <c r="P189" s="2" t="s">
        <v>69</v>
      </c>
      <c r="Q189" s="16">
        <v>1</v>
      </c>
      <c r="R189" s="3">
        <v>543.96</v>
      </c>
    </row>
    <row r="190" spans="5:18" x14ac:dyDescent="0.2">
      <c r="E190"/>
      <c r="G190" s="2" t="s">
        <v>17</v>
      </c>
      <c r="H190" s="2" t="s">
        <v>58</v>
      </c>
      <c r="I190" s="2" t="s">
        <v>6</v>
      </c>
      <c r="J190" s="2" t="s">
        <v>56</v>
      </c>
      <c r="K190" s="2">
        <v>1937.23</v>
      </c>
      <c r="L190" s="2" t="s">
        <v>50</v>
      </c>
      <c r="M190" s="2" t="s">
        <v>17</v>
      </c>
      <c r="N190" s="2" t="s">
        <v>50</v>
      </c>
      <c r="O190" s="2" t="s">
        <v>81</v>
      </c>
      <c r="P190" s="2" t="s">
        <v>70</v>
      </c>
      <c r="Q190" s="16">
        <v>1</v>
      </c>
      <c r="R190" s="3">
        <v>1937.23</v>
      </c>
    </row>
    <row r="191" spans="5:18" x14ac:dyDescent="0.2">
      <c r="E191"/>
      <c r="G191" s="2" t="s">
        <v>17</v>
      </c>
      <c r="H191" s="2" t="s">
        <v>58</v>
      </c>
      <c r="I191" s="2" t="s">
        <v>6</v>
      </c>
      <c r="J191" s="2" t="s">
        <v>56</v>
      </c>
      <c r="K191" s="2">
        <v>448.04</v>
      </c>
      <c r="L191" s="2" t="s">
        <v>50</v>
      </c>
      <c r="M191" s="2" t="s">
        <v>17</v>
      </c>
      <c r="N191" s="2" t="s">
        <v>50</v>
      </c>
      <c r="O191" s="2" t="s">
        <v>81</v>
      </c>
      <c r="P191" s="2" t="s">
        <v>70</v>
      </c>
      <c r="Q191" s="16">
        <v>1</v>
      </c>
      <c r="R191" s="3">
        <v>448.04</v>
      </c>
    </row>
    <row r="192" spans="5:18" x14ac:dyDescent="0.2">
      <c r="E192"/>
      <c r="G192" s="2" t="s">
        <v>17</v>
      </c>
      <c r="H192" s="2" t="s">
        <v>58</v>
      </c>
      <c r="I192" s="2" t="s">
        <v>6</v>
      </c>
      <c r="J192" s="2" t="s">
        <v>56</v>
      </c>
      <c r="K192" s="2">
        <v>140.32</v>
      </c>
      <c r="L192" s="2" t="s">
        <v>50</v>
      </c>
      <c r="M192" s="2" t="s">
        <v>17</v>
      </c>
      <c r="N192" s="2" t="s">
        <v>50</v>
      </c>
      <c r="O192" s="2" t="s">
        <v>81</v>
      </c>
      <c r="P192" s="2" t="s">
        <v>70</v>
      </c>
      <c r="Q192" s="16">
        <v>1</v>
      </c>
      <c r="R192" s="3">
        <v>140.32</v>
      </c>
    </row>
    <row r="193" spans="5:18" x14ac:dyDescent="0.2">
      <c r="E193"/>
      <c r="G193" s="2" t="s">
        <v>17</v>
      </c>
      <c r="H193" s="2" t="s">
        <v>58</v>
      </c>
      <c r="I193" s="2" t="s">
        <v>6</v>
      </c>
      <c r="J193" s="2" t="s">
        <v>56</v>
      </c>
      <c r="K193" s="2">
        <v>586.04999999999995</v>
      </c>
      <c r="L193" s="2" t="s">
        <v>50</v>
      </c>
      <c r="M193" s="2" t="s">
        <v>17</v>
      </c>
      <c r="N193" s="2" t="s">
        <v>50</v>
      </c>
      <c r="O193" s="2" t="s">
        <v>81</v>
      </c>
      <c r="P193" s="2" t="s">
        <v>70</v>
      </c>
      <c r="Q193" s="16">
        <v>1</v>
      </c>
      <c r="R193" s="3">
        <v>586.04999999999995</v>
      </c>
    </row>
    <row r="194" spans="5:18" x14ac:dyDescent="0.2">
      <c r="E194"/>
      <c r="G194" s="2" t="s">
        <v>17</v>
      </c>
      <c r="H194" s="2" t="s">
        <v>58</v>
      </c>
      <c r="I194" s="2" t="s">
        <v>6</v>
      </c>
      <c r="J194" s="2" t="s">
        <v>56</v>
      </c>
      <c r="K194" s="2">
        <v>3</v>
      </c>
      <c r="L194" s="2" t="s">
        <v>50</v>
      </c>
      <c r="M194" s="2" t="s">
        <v>17</v>
      </c>
      <c r="N194" s="2" t="s">
        <v>50</v>
      </c>
      <c r="O194" s="2" t="s">
        <v>81</v>
      </c>
      <c r="P194" s="2" t="s">
        <v>70</v>
      </c>
      <c r="Q194" s="16">
        <v>1</v>
      </c>
      <c r="R194" s="3">
        <v>3</v>
      </c>
    </row>
    <row r="195" spans="5:18" x14ac:dyDescent="0.2">
      <c r="E195"/>
      <c r="G195" s="2" t="s">
        <v>17</v>
      </c>
      <c r="H195" s="2" t="s">
        <v>58</v>
      </c>
      <c r="I195" s="2" t="s">
        <v>6</v>
      </c>
      <c r="J195" s="2" t="s">
        <v>55</v>
      </c>
      <c r="K195" s="2">
        <v>2980.97</v>
      </c>
      <c r="L195" s="2" t="s">
        <v>50</v>
      </c>
      <c r="M195" s="2" t="s">
        <v>17</v>
      </c>
      <c r="N195" s="2" t="s">
        <v>50</v>
      </c>
      <c r="O195" s="2" t="s">
        <v>82</v>
      </c>
      <c r="P195" s="2" t="s">
        <v>70</v>
      </c>
      <c r="Q195" s="16">
        <v>1</v>
      </c>
      <c r="R195" s="3">
        <v>2980.97</v>
      </c>
    </row>
    <row r="196" spans="5:18" x14ac:dyDescent="0.2">
      <c r="E196"/>
      <c r="G196" s="2" t="s">
        <v>17</v>
      </c>
      <c r="H196" s="2" t="s">
        <v>58</v>
      </c>
      <c r="I196" s="2" t="s">
        <v>6</v>
      </c>
      <c r="J196" s="2" t="s">
        <v>55</v>
      </c>
      <c r="K196" s="2">
        <v>8720.92</v>
      </c>
      <c r="L196" s="2" t="s">
        <v>50</v>
      </c>
      <c r="M196" s="2" t="s">
        <v>17</v>
      </c>
      <c r="N196" s="2" t="s">
        <v>50</v>
      </c>
      <c r="O196" s="2" t="s">
        <v>82</v>
      </c>
      <c r="P196" s="2" t="s">
        <v>70</v>
      </c>
      <c r="Q196" s="16">
        <v>1</v>
      </c>
      <c r="R196" s="3">
        <v>8720.92</v>
      </c>
    </row>
    <row r="197" spans="5:18" x14ac:dyDescent="0.2">
      <c r="E197"/>
      <c r="G197" s="2" t="s">
        <v>17</v>
      </c>
      <c r="H197" s="2" t="s">
        <v>58</v>
      </c>
      <c r="I197" s="2" t="s">
        <v>3</v>
      </c>
      <c r="J197" s="2" t="s">
        <v>12</v>
      </c>
      <c r="K197" s="2">
        <v>7799.21</v>
      </c>
      <c r="L197" s="2" t="s">
        <v>50</v>
      </c>
      <c r="M197" s="2" t="s">
        <v>17</v>
      </c>
      <c r="N197" s="2" t="s">
        <v>85</v>
      </c>
      <c r="O197" s="2" t="s">
        <v>82</v>
      </c>
      <c r="P197" s="2" t="s">
        <v>69</v>
      </c>
      <c r="Q197" s="16">
        <v>1</v>
      </c>
      <c r="R197" s="3">
        <v>7799.21</v>
      </c>
    </row>
    <row r="198" spans="5:18" x14ac:dyDescent="0.2">
      <c r="E198"/>
      <c r="G198" s="2" t="s">
        <v>17</v>
      </c>
      <c r="H198" s="2" t="s">
        <v>58</v>
      </c>
      <c r="I198" s="2" t="s">
        <v>3</v>
      </c>
      <c r="J198" s="2" t="s">
        <v>13</v>
      </c>
      <c r="K198" s="2">
        <v>1627.09</v>
      </c>
      <c r="L198" s="2" t="s">
        <v>50</v>
      </c>
      <c r="M198" s="2" t="s">
        <v>17</v>
      </c>
      <c r="N198" s="2" t="s">
        <v>85</v>
      </c>
      <c r="O198" s="2" t="s">
        <v>82</v>
      </c>
      <c r="P198" s="2" t="s">
        <v>69</v>
      </c>
      <c r="Q198" s="16">
        <v>1</v>
      </c>
      <c r="R198" s="3">
        <v>1627.09</v>
      </c>
    </row>
    <row r="199" spans="5:18" x14ac:dyDescent="0.2">
      <c r="E199"/>
      <c r="G199" s="2" t="s">
        <v>17</v>
      </c>
      <c r="H199" s="2" t="s">
        <v>58</v>
      </c>
      <c r="I199" s="2" t="s">
        <v>3</v>
      </c>
      <c r="J199" s="2" t="s">
        <v>56</v>
      </c>
      <c r="K199" s="2">
        <v>13029.98</v>
      </c>
      <c r="L199" s="2" t="s">
        <v>50</v>
      </c>
      <c r="M199" s="2" t="s">
        <v>17</v>
      </c>
      <c r="N199" s="2" t="s">
        <v>85</v>
      </c>
      <c r="O199" s="2" t="s">
        <v>82</v>
      </c>
      <c r="P199" s="2" t="s">
        <v>70</v>
      </c>
      <c r="Q199" s="16">
        <v>1</v>
      </c>
      <c r="R199" s="3">
        <v>13029.98</v>
      </c>
    </row>
    <row r="200" spans="5:18" x14ac:dyDescent="0.2">
      <c r="E200"/>
      <c r="G200" s="2" t="s">
        <v>17</v>
      </c>
      <c r="H200" s="2" t="s">
        <v>58</v>
      </c>
      <c r="I200" s="2" t="s">
        <v>3</v>
      </c>
      <c r="J200" s="2" t="s">
        <v>55</v>
      </c>
      <c r="K200" s="2">
        <v>6456.46</v>
      </c>
      <c r="L200" s="2" t="s">
        <v>50</v>
      </c>
      <c r="M200" s="2" t="s">
        <v>17</v>
      </c>
      <c r="N200" s="2" t="s">
        <v>85</v>
      </c>
      <c r="O200" s="2" t="s">
        <v>82</v>
      </c>
      <c r="P200" s="2" t="s">
        <v>70</v>
      </c>
      <c r="Q200" s="16">
        <v>1</v>
      </c>
      <c r="R200" s="3">
        <v>6456.46</v>
      </c>
    </row>
    <row r="201" spans="5:18" x14ac:dyDescent="0.2">
      <c r="E201"/>
      <c r="G201" s="2" t="s">
        <v>17</v>
      </c>
      <c r="H201" s="2" t="s">
        <v>67</v>
      </c>
      <c r="I201" s="2" t="s">
        <v>6</v>
      </c>
      <c r="J201" s="2" t="s">
        <v>13</v>
      </c>
      <c r="K201" s="2">
        <v>13.97</v>
      </c>
      <c r="L201" s="2" t="s">
        <v>50</v>
      </c>
      <c r="M201" s="2" t="s">
        <v>17</v>
      </c>
      <c r="N201" s="2" t="s">
        <v>50</v>
      </c>
      <c r="O201" s="2" t="s">
        <v>82</v>
      </c>
      <c r="P201" s="2" t="s">
        <v>69</v>
      </c>
      <c r="Q201" s="16">
        <v>1</v>
      </c>
      <c r="R201" s="3">
        <v>13.97</v>
      </c>
    </row>
    <row r="202" spans="5:18" x14ac:dyDescent="0.2">
      <c r="E202"/>
      <c r="G202" s="2" t="s">
        <v>17</v>
      </c>
      <c r="H202" s="2" t="s">
        <v>67</v>
      </c>
      <c r="I202" s="2" t="s">
        <v>6</v>
      </c>
      <c r="J202" s="2" t="s">
        <v>13</v>
      </c>
      <c r="K202" s="2">
        <v>18627.11</v>
      </c>
      <c r="L202" s="2" t="s">
        <v>50</v>
      </c>
      <c r="M202" s="2" t="s">
        <v>17</v>
      </c>
      <c r="N202" s="2" t="s">
        <v>50</v>
      </c>
      <c r="O202" s="2" t="s">
        <v>82</v>
      </c>
      <c r="P202" s="2" t="s">
        <v>69</v>
      </c>
      <c r="Q202" s="16">
        <v>1</v>
      </c>
      <c r="R202" s="3">
        <v>18627.11</v>
      </c>
    </row>
    <row r="203" spans="5:18" x14ac:dyDescent="0.2">
      <c r="E203"/>
      <c r="G203" s="2" t="s">
        <v>17</v>
      </c>
      <c r="H203" s="2" t="s">
        <v>67</v>
      </c>
      <c r="I203" s="2" t="s">
        <v>3</v>
      </c>
      <c r="J203" s="2" t="s">
        <v>55</v>
      </c>
      <c r="K203" s="2">
        <v>5768.51</v>
      </c>
      <c r="L203" s="2" t="s">
        <v>10</v>
      </c>
      <c r="M203" s="2" t="s">
        <v>17</v>
      </c>
      <c r="N203" s="2" t="s">
        <v>85</v>
      </c>
      <c r="O203" s="2" t="s">
        <v>82</v>
      </c>
      <c r="P203" s="2" t="s">
        <v>70</v>
      </c>
      <c r="Q203" s="16">
        <v>1</v>
      </c>
      <c r="R203" s="3">
        <v>5768.51</v>
      </c>
    </row>
    <row r="204" spans="5:18" x14ac:dyDescent="0.2">
      <c r="E204"/>
      <c r="G204" s="2" t="s">
        <v>17</v>
      </c>
      <c r="H204" s="2" t="s">
        <v>66</v>
      </c>
      <c r="I204" s="2" t="s">
        <v>6</v>
      </c>
      <c r="J204" s="2" t="s">
        <v>12</v>
      </c>
      <c r="K204" s="2">
        <v>421.46</v>
      </c>
      <c r="L204" s="2" t="s">
        <v>10</v>
      </c>
      <c r="M204" s="2" t="s">
        <v>17</v>
      </c>
      <c r="N204" s="2" t="s">
        <v>92</v>
      </c>
      <c r="O204" s="2" t="s">
        <v>82</v>
      </c>
      <c r="P204" s="2" t="s">
        <v>69</v>
      </c>
      <c r="Q204" s="16">
        <v>1</v>
      </c>
      <c r="R204" s="3">
        <v>421.46</v>
      </c>
    </row>
    <row r="205" spans="5:18" x14ac:dyDescent="0.2">
      <c r="E205"/>
      <c r="G205" s="2" t="s">
        <v>17</v>
      </c>
      <c r="H205" s="2" t="s">
        <v>66</v>
      </c>
      <c r="I205" s="2" t="s">
        <v>6</v>
      </c>
      <c r="J205" s="2" t="s">
        <v>13</v>
      </c>
      <c r="K205" s="2">
        <v>10383.549999999999</v>
      </c>
      <c r="L205" s="2" t="s">
        <v>50</v>
      </c>
      <c r="M205" s="2" t="s">
        <v>17</v>
      </c>
      <c r="N205" s="2" t="s">
        <v>50</v>
      </c>
      <c r="O205" s="2" t="s">
        <v>82</v>
      </c>
      <c r="P205" s="2" t="s">
        <v>69</v>
      </c>
      <c r="Q205" s="16">
        <v>1</v>
      </c>
      <c r="R205" s="3">
        <v>10383.549999999999</v>
      </c>
    </row>
    <row r="206" spans="5:18" x14ac:dyDescent="0.2">
      <c r="E206"/>
      <c r="G206" s="2" t="s">
        <v>17</v>
      </c>
      <c r="H206" s="2" t="s">
        <v>66</v>
      </c>
      <c r="I206" s="2" t="s">
        <v>6</v>
      </c>
      <c r="J206" s="2" t="s">
        <v>13</v>
      </c>
      <c r="K206" s="2">
        <v>2838.37</v>
      </c>
      <c r="L206" s="2" t="s">
        <v>50</v>
      </c>
      <c r="M206" s="2" t="s">
        <v>17</v>
      </c>
      <c r="N206" s="2" t="s">
        <v>50</v>
      </c>
      <c r="O206" s="2" t="s">
        <v>82</v>
      </c>
      <c r="P206" s="2" t="s">
        <v>69</v>
      </c>
      <c r="Q206" s="16">
        <v>1</v>
      </c>
      <c r="R206" s="3">
        <v>2838.37</v>
      </c>
    </row>
    <row r="207" spans="5:18" x14ac:dyDescent="0.2">
      <c r="E207"/>
      <c r="G207" s="2" t="s">
        <v>17</v>
      </c>
      <c r="H207" s="2" t="s">
        <v>66</v>
      </c>
      <c r="I207" s="2" t="s">
        <v>6</v>
      </c>
      <c r="J207" s="2" t="s">
        <v>55</v>
      </c>
      <c r="K207" s="2">
        <v>195.06</v>
      </c>
      <c r="L207" s="2" t="s">
        <v>50</v>
      </c>
      <c r="M207" s="2" t="s">
        <v>17</v>
      </c>
      <c r="N207" s="2" t="s">
        <v>50</v>
      </c>
      <c r="O207" s="2" t="s">
        <v>82</v>
      </c>
      <c r="P207" s="2" t="s">
        <v>70</v>
      </c>
      <c r="Q207" s="16">
        <v>1</v>
      </c>
      <c r="R207" s="3">
        <v>195.06</v>
      </c>
    </row>
    <row r="208" spans="5:18" x14ac:dyDescent="0.2">
      <c r="E208"/>
      <c r="G208" s="2" t="s">
        <v>17</v>
      </c>
      <c r="H208" s="2" t="s">
        <v>66</v>
      </c>
      <c r="I208" s="2" t="s">
        <v>6</v>
      </c>
      <c r="J208" s="2" t="s">
        <v>55</v>
      </c>
      <c r="K208" s="2">
        <v>55.4</v>
      </c>
      <c r="L208" s="2" t="s">
        <v>50</v>
      </c>
      <c r="M208" s="2" t="s">
        <v>17</v>
      </c>
      <c r="N208" s="2" t="s">
        <v>50</v>
      </c>
      <c r="O208" s="2" t="s">
        <v>82</v>
      </c>
      <c r="P208" s="2" t="s">
        <v>70</v>
      </c>
      <c r="Q208" s="16">
        <v>1</v>
      </c>
      <c r="R208" s="3">
        <v>55.4</v>
      </c>
    </row>
    <row r="209" spans="5:18" x14ac:dyDescent="0.2">
      <c r="E209"/>
      <c r="G209" s="2" t="s">
        <v>17</v>
      </c>
      <c r="H209" s="2" t="s">
        <v>68</v>
      </c>
      <c r="I209" s="2" t="s">
        <v>3</v>
      </c>
      <c r="J209" s="2" t="s">
        <v>12</v>
      </c>
      <c r="K209" s="2">
        <v>4207.29</v>
      </c>
      <c r="L209" s="2" t="s">
        <v>10</v>
      </c>
      <c r="M209" s="2" t="s">
        <v>17</v>
      </c>
      <c r="N209" s="2" t="s">
        <v>85</v>
      </c>
      <c r="O209" s="2" t="s">
        <v>82</v>
      </c>
      <c r="P209" s="2" t="s">
        <v>69</v>
      </c>
      <c r="Q209" s="16">
        <v>1</v>
      </c>
      <c r="R209" s="3">
        <v>4207.29</v>
      </c>
    </row>
    <row r="210" spans="5:18" x14ac:dyDescent="0.2">
      <c r="E210"/>
      <c r="G210" s="2" t="s">
        <v>11</v>
      </c>
      <c r="H210" s="2" t="s">
        <v>65</v>
      </c>
      <c r="I210" s="2" t="s">
        <v>6</v>
      </c>
      <c r="J210" s="2" t="s">
        <v>56</v>
      </c>
      <c r="K210" s="2">
        <v>79.650000000000006</v>
      </c>
      <c r="L210" s="2" t="s">
        <v>50</v>
      </c>
      <c r="M210" s="2" t="s">
        <v>11</v>
      </c>
      <c r="N210" s="2" t="s">
        <v>50</v>
      </c>
      <c r="O210" s="2" t="s">
        <v>81</v>
      </c>
      <c r="P210" s="2" t="s">
        <v>70</v>
      </c>
      <c r="Q210" s="16">
        <v>2</v>
      </c>
      <c r="R210" s="3">
        <v>159.30000000000001</v>
      </c>
    </row>
    <row r="211" spans="5:18" x14ac:dyDescent="0.2">
      <c r="E211"/>
      <c r="G211" s="2" t="s">
        <v>11</v>
      </c>
      <c r="H211" s="2" t="s">
        <v>65</v>
      </c>
      <c r="I211" s="2" t="s">
        <v>6</v>
      </c>
      <c r="J211" s="2" t="s">
        <v>56</v>
      </c>
      <c r="K211" s="2">
        <v>40</v>
      </c>
      <c r="L211" s="2" t="s">
        <v>50</v>
      </c>
      <c r="M211" s="2" t="s">
        <v>11</v>
      </c>
      <c r="N211" s="2" t="s">
        <v>50</v>
      </c>
      <c r="O211" s="2" t="s">
        <v>81</v>
      </c>
      <c r="P211" s="2" t="s">
        <v>70</v>
      </c>
      <c r="Q211" s="16">
        <v>1</v>
      </c>
      <c r="R211" s="3">
        <v>40</v>
      </c>
    </row>
    <row r="212" spans="5:18" x14ac:dyDescent="0.2">
      <c r="E212"/>
      <c r="G212" s="2" t="s">
        <v>11</v>
      </c>
      <c r="H212" s="2" t="s">
        <v>65</v>
      </c>
      <c r="I212" s="2" t="s">
        <v>6</v>
      </c>
      <c r="J212" s="2" t="s">
        <v>56</v>
      </c>
      <c r="K212" s="2">
        <v>10411.709999999999</v>
      </c>
      <c r="L212" s="2" t="s">
        <v>50</v>
      </c>
      <c r="M212" s="2" t="s">
        <v>11</v>
      </c>
      <c r="N212" s="2" t="s">
        <v>50</v>
      </c>
      <c r="O212" s="2" t="s">
        <v>82</v>
      </c>
      <c r="P212" s="2" t="s">
        <v>70</v>
      </c>
      <c r="Q212" s="16">
        <v>1</v>
      </c>
      <c r="R212" s="3">
        <v>10411.709999999999</v>
      </c>
    </row>
    <row r="213" spans="5:18" x14ac:dyDescent="0.2">
      <c r="E213"/>
      <c r="G213" s="2" t="s">
        <v>11</v>
      </c>
      <c r="H213" s="2" t="s">
        <v>65</v>
      </c>
      <c r="I213" s="2" t="s">
        <v>6</v>
      </c>
      <c r="J213" s="2" t="s">
        <v>56</v>
      </c>
      <c r="K213" s="2">
        <v>204.18</v>
      </c>
      <c r="L213" s="2" t="s">
        <v>10</v>
      </c>
      <c r="M213" s="2" t="s">
        <v>11</v>
      </c>
      <c r="N213" s="2" t="s">
        <v>50</v>
      </c>
      <c r="O213" s="2" t="s">
        <v>82</v>
      </c>
      <c r="P213" s="2" t="s">
        <v>70</v>
      </c>
      <c r="Q213" s="16">
        <v>1</v>
      </c>
      <c r="R213" s="3">
        <v>204.18</v>
      </c>
    </row>
    <row r="214" spans="5:18" x14ac:dyDescent="0.2">
      <c r="E214"/>
      <c r="G214" s="2" t="s">
        <v>11</v>
      </c>
      <c r="H214" s="2" t="s">
        <v>65</v>
      </c>
      <c r="I214" s="2" t="s">
        <v>6</v>
      </c>
      <c r="J214" s="2" t="s">
        <v>56</v>
      </c>
      <c r="K214" s="2">
        <v>8292.41</v>
      </c>
      <c r="L214" s="2" t="s">
        <v>50</v>
      </c>
      <c r="M214" s="2" t="s">
        <v>11</v>
      </c>
      <c r="N214" s="2" t="s">
        <v>50</v>
      </c>
      <c r="O214" s="2" t="s">
        <v>82</v>
      </c>
      <c r="P214" s="2" t="s">
        <v>70</v>
      </c>
      <c r="Q214" s="16">
        <v>1</v>
      </c>
      <c r="R214" s="3">
        <v>8292.41</v>
      </c>
    </row>
    <row r="215" spans="5:18" x14ac:dyDescent="0.2">
      <c r="E215"/>
      <c r="G215" s="2" t="s">
        <v>11</v>
      </c>
      <c r="H215" s="2" t="s">
        <v>65</v>
      </c>
      <c r="I215" s="2" t="s">
        <v>6</v>
      </c>
      <c r="J215" s="2" t="s">
        <v>56</v>
      </c>
      <c r="K215" s="2">
        <v>145.99</v>
      </c>
      <c r="L215" s="2" t="s">
        <v>50</v>
      </c>
      <c r="M215" s="2" t="s">
        <v>11</v>
      </c>
      <c r="N215" s="2" t="s">
        <v>50</v>
      </c>
      <c r="O215" s="2" t="s">
        <v>81</v>
      </c>
      <c r="P215" s="2" t="s">
        <v>70</v>
      </c>
      <c r="Q215" s="16">
        <v>1</v>
      </c>
      <c r="R215" s="3">
        <v>145.99</v>
      </c>
    </row>
    <row r="216" spans="5:18" x14ac:dyDescent="0.2">
      <c r="E216"/>
      <c r="G216" s="2" t="s">
        <v>11</v>
      </c>
      <c r="H216" s="2" t="s">
        <v>65</v>
      </c>
      <c r="I216" s="2" t="s">
        <v>6</v>
      </c>
      <c r="J216" s="2" t="s">
        <v>56</v>
      </c>
      <c r="K216" s="2">
        <v>517.09</v>
      </c>
      <c r="L216" s="2" t="s">
        <v>50</v>
      </c>
      <c r="M216" s="2" t="s">
        <v>11</v>
      </c>
      <c r="N216" s="2" t="s">
        <v>50</v>
      </c>
      <c r="O216" s="2" t="s">
        <v>81</v>
      </c>
      <c r="P216" s="2" t="s">
        <v>70</v>
      </c>
      <c r="Q216" s="16">
        <v>1</v>
      </c>
      <c r="R216" s="3">
        <v>517.09</v>
      </c>
    </row>
    <row r="217" spans="5:18" x14ac:dyDescent="0.2">
      <c r="E217"/>
      <c r="G217" s="2" t="s">
        <v>11</v>
      </c>
      <c r="H217" s="2" t="s">
        <v>65</v>
      </c>
      <c r="I217" s="2" t="s">
        <v>6</v>
      </c>
      <c r="J217" s="2" t="s">
        <v>56</v>
      </c>
      <c r="K217" s="2">
        <v>132.52000000000001</v>
      </c>
      <c r="L217" s="2" t="s">
        <v>50</v>
      </c>
      <c r="M217" s="2" t="s">
        <v>11</v>
      </c>
      <c r="N217" s="2" t="s">
        <v>50</v>
      </c>
      <c r="O217" s="2" t="s">
        <v>81</v>
      </c>
      <c r="P217" s="2" t="s">
        <v>70</v>
      </c>
      <c r="Q217" s="16">
        <v>1</v>
      </c>
      <c r="R217" s="3">
        <v>132.52000000000001</v>
      </c>
    </row>
    <row r="218" spans="5:18" x14ac:dyDescent="0.2">
      <c r="E218"/>
      <c r="G218" s="2" t="s">
        <v>11</v>
      </c>
      <c r="H218" s="2" t="s">
        <v>65</v>
      </c>
      <c r="I218" s="2" t="s">
        <v>6</v>
      </c>
      <c r="J218" s="2" t="s">
        <v>56</v>
      </c>
      <c r="K218" s="2">
        <v>2039.58</v>
      </c>
      <c r="L218" s="2" t="s">
        <v>50</v>
      </c>
      <c r="M218" s="2" t="s">
        <v>11</v>
      </c>
      <c r="N218" s="2" t="s">
        <v>50</v>
      </c>
      <c r="O218" s="2" t="s">
        <v>81</v>
      </c>
      <c r="P218" s="2" t="s">
        <v>70</v>
      </c>
      <c r="Q218" s="16">
        <v>1</v>
      </c>
      <c r="R218" s="3">
        <v>2039.58</v>
      </c>
    </row>
    <row r="219" spans="5:18" x14ac:dyDescent="0.2">
      <c r="E219"/>
      <c r="G219" s="2" t="s">
        <v>11</v>
      </c>
      <c r="H219" s="2" t="s">
        <v>65</v>
      </c>
      <c r="I219" s="2" t="s">
        <v>6</v>
      </c>
      <c r="J219" s="2" t="s">
        <v>56</v>
      </c>
      <c r="K219" s="2">
        <v>295.02</v>
      </c>
      <c r="L219" s="2" t="s">
        <v>50</v>
      </c>
      <c r="M219" s="2" t="s">
        <v>11</v>
      </c>
      <c r="N219" s="2" t="s">
        <v>50</v>
      </c>
      <c r="O219" s="2" t="s">
        <v>81</v>
      </c>
      <c r="P219" s="2" t="s">
        <v>70</v>
      </c>
      <c r="Q219" s="16">
        <v>1</v>
      </c>
      <c r="R219" s="3">
        <v>295.02</v>
      </c>
    </row>
    <row r="220" spans="5:18" x14ac:dyDescent="0.2">
      <c r="E220"/>
      <c r="G220" s="2" t="s">
        <v>11</v>
      </c>
      <c r="H220" s="2" t="s">
        <v>65</v>
      </c>
      <c r="I220" s="2" t="s">
        <v>6</v>
      </c>
      <c r="J220" s="2" t="s">
        <v>56</v>
      </c>
      <c r="K220" s="2">
        <v>14049.13</v>
      </c>
      <c r="L220" s="2" t="s">
        <v>50</v>
      </c>
      <c r="M220" s="2" t="s">
        <v>11</v>
      </c>
      <c r="N220" s="2" t="s">
        <v>50</v>
      </c>
      <c r="O220" s="2" t="s">
        <v>82</v>
      </c>
      <c r="P220" s="2" t="s">
        <v>70</v>
      </c>
      <c r="Q220" s="16">
        <v>1</v>
      </c>
      <c r="R220" s="3">
        <v>14049.13</v>
      </c>
    </row>
    <row r="221" spans="5:18" x14ac:dyDescent="0.2">
      <c r="E221"/>
      <c r="G221" s="2" t="s">
        <v>11</v>
      </c>
      <c r="H221" s="2" t="s">
        <v>65</v>
      </c>
      <c r="I221" s="2" t="s">
        <v>6</v>
      </c>
      <c r="J221" s="2" t="s">
        <v>56</v>
      </c>
      <c r="K221" s="2">
        <v>96.85</v>
      </c>
      <c r="L221" s="2" t="s">
        <v>50</v>
      </c>
      <c r="M221" s="2" t="s">
        <v>11</v>
      </c>
      <c r="N221" s="2" t="s">
        <v>50</v>
      </c>
      <c r="O221" s="2" t="s">
        <v>82</v>
      </c>
      <c r="P221" s="2" t="s">
        <v>70</v>
      </c>
      <c r="Q221" s="16">
        <v>2</v>
      </c>
      <c r="R221" s="3">
        <v>193.7</v>
      </c>
    </row>
    <row r="222" spans="5:18" x14ac:dyDescent="0.2">
      <c r="E222"/>
      <c r="G222" s="2" t="s">
        <v>11</v>
      </c>
      <c r="H222" s="2" t="s">
        <v>65</v>
      </c>
      <c r="I222" s="2" t="s">
        <v>6</v>
      </c>
      <c r="J222" s="2" t="s">
        <v>56</v>
      </c>
      <c r="K222" s="2">
        <v>1801.73</v>
      </c>
      <c r="L222" s="2" t="s">
        <v>50</v>
      </c>
      <c r="M222" s="2" t="s">
        <v>11</v>
      </c>
      <c r="N222" s="2" t="s">
        <v>50</v>
      </c>
      <c r="O222" s="2" t="s">
        <v>82</v>
      </c>
      <c r="P222" s="2" t="s">
        <v>70</v>
      </c>
      <c r="Q222" s="16">
        <v>1</v>
      </c>
      <c r="R222" s="3">
        <v>1801.73</v>
      </c>
    </row>
    <row r="223" spans="5:18" x14ac:dyDescent="0.2">
      <c r="E223"/>
      <c r="G223" s="2" t="s">
        <v>11</v>
      </c>
      <c r="H223" s="2" t="s">
        <v>65</v>
      </c>
      <c r="I223" s="2" t="s">
        <v>6</v>
      </c>
      <c r="J223" s="2" t="s">
        <v>56</v>
      </c>
      <c r="K223" s="2">
        <v>1419.79</v>
      </c>
      <c r="L223" s="2" t="s">
        <v>50</v>
      </c>
      <c r="M223" s="2" t="s">
        <v>11</v>
      </c>
      <c r="N223" s="2" t="s">
        <v>50</v>
      </c>
      <c r="O223" s="2" t="s">
        <v>82</v>
      </c>
      <c r="P223" s="2" t="s">
        <v>70</v>
      </c>
      <c r="Q223" s="16">
        <v>1</v>
      </c>
      <c r="R223" s="3">
        <v>1419.79</v>
      </c>
    </row>
    <row r="224" spans="5:18" x14ac:dyDescent="0.2">
      <c r="E224"/>
      <c r="G224" s="2" t="s">
        <v>11</v>
      </c>
      <c r="H224" s="2" t="s">
        <v>65</v>
      </c>
      <c r="I224" s="2" t="s">
        <v>6</v>
      </c>
      <c r="J224" s="2" t="s">
        <v>56</v>
      </c>
      <c r="K224" s="2">
        <v>1058.3699999999999</v>
      </c>
      <c r="L224" s="2" t="s">
        <v>50</v>
      </c>
      <c r="M224" s="2" t="s">
        <v>11</v>
      </c>
      <c r="N224" s="2" t="s">
        <v>50</v>
      </c>
      <c r="O224" s="2" t="s">
        <v>82</v>
      </c>
      <c r="P224" s="2" t="s">
        <v>70</v>
      </c>
      <c r="Q224" s="16">
        <v>1</v>
      </c>
      <c r="R224" s="3">
        <v>1058.3699999999999</v>
      </c>
    </row>
    <row r="225" spans="5:18" x14ac:dyDescent="0.2">
      <c r="E225"/>
      <c r="G225" s="2" t="s">
        <v>11</v>
      </c>
      <c r="H225" s="2" t="s">
        <v>65</v>
      </c>
      <c r="I225" s="2" t="s">
        <v>6</v>
      </c>
      <c r="J225" s="2" t="s">
        <v>56</v>
      </c>
      <c r="K225" s="2">
        <v>1336.12</v>
      </c>
      <c r="L225" s="2" t="s">
        <v>50</v>
      </c>
      <c r="M225" s="2" t="s">
        <v>11</v>
      </c>
      <c r="N225" s="2" t="s">
        <v>50</v>
      </c>
      <c r="O225" s="2" t="s">
        <v>82</v>
      </c>
      <c r="P225" s="2" t="s">
        <v>70</v>
      </c>
      <c r="Q225" s="16">
        <v>1</v>
      </c>
      <c r="R225" s="3">
        <v>1336.12</v>
      </c>
    </row>
    <row r="226" spans="5:18" x14ac:dyDescent="0.2">
      <c r="E226"/>
      <c r="G226" s="2" t="s">
        <v>11</v>
      </c>
      <c r="H226" s="2" t="s">
        <v>65</v>
      </c>
      <c r="I226" s="2" t="s">
        <v>6</v>
      </c>
      <c r="J226" s="2" t="s">
        <v>56</v>
      </c>
      <c r="K226" s="2">
        <v>1264.8699999999999</v>
      </c>
      <c r="L226" s="2" t="s">
        <v>50</v>
      </c>
      <c r="M226" s="2" t="s">
        <v>11</v>
      </c>
      <c r="N226" s="2" t="s">
        <v>50</v>
      </c>
      <c r="O226" s="2" t="s">
        <v>81</v>
      </c>
      <c r="P226" s="2" t="s">
        <v>70</v>
      </c>
      <c r="Q226" s="16">
        <v>1</v>
      </c>
      <c r="R226" s="3">
        <v>1264.8699999999999</v>
      </c>
    </row>
    <row r="227" spans="5:18" x14ac:dyDescent="0.2">
      <c r="E227"/>
      <c r="G227" s="2" t="s">
        <v>11</v>
      </c>
      <c r="H227" s="2" t="s">
        <v>65</v>
      </c>
      <c r="I227" s="2" t="s">
        <v>6</v>
      </c>
      <c r="J227" s="2" t="s">
        <v>56</v>
      </c>
      <c r="K227" s="2">
        <v>1757.15</v>
      </c>
      <c r="L227" s="2" t="s">
        <v>50</v>
      </c>
      <c r="M227" s="2" t="s">
        <v>11</v>
      </c>
      <c r="N227" s="2" t="s">
        <v>50</v>
      </c>
      <c r="O227" s="2" t="s">
        <v>82</v>
      </c>
      <c r="P227" s="2" t="s">
        <v>70</v>
      </c>
      <c r="Q227" s="16">
        <v>1</v>
      </c>
      <c r="R227" s="3">
        <v>1757.15</v>
      </c>
    </row>
    <row r="228" spans="5:18" x14ac:dyDescent="0.2">
      <c r="E228"/>
      <c r="G228" s="2" t="s">
        <v>11</v>
      </c>
      <c r="H228" s="2" t="s">
        <v>65</v>
      </c>
      <c r="I228" s="2" t="s">
        <v>6</v>
      </c>
      <c r="J228" s="2" t="s">
        <v>56</v>
      </c>
      <c r="K228" s="2">
        <v>21718.51</v>
      </c>
      <c r="L228" s="2" t="s">
        <v>50</v>
      </c>
      <c r="M228" s="2" t="s">
        <v>11</v>
      </c>
      <c r="N228" s="2" t="s">
        <v>50</v>
      </c>
      <c r="O228" s="2" t="s">
        <v>81</v>
      </c>
      <c r="P228" s="2" t="s">
        <v>70</v>
      </c>
      <c r="Q228" s="16">
        <v>1</v>
      </c>
      <c r="R228" s="3">
        <v>21718.51</v>
      </c>
    </row>
    <row r="229" spans="5:18" x14ac:dyDescent="0.2">
      <c r="E229"/>
      <c r="G229" s="2" t="s">
        <v>11</v>
      </c>
      <c r="H229" s="2" t="s">
        <v>65</v>
      </c>
      <c r="I229" s="2" t="s">
        <v>6</v>
      </c>
      <c r="J229" s="2" t="s">
        <v>56</v>
      </c>
      <c r="K229" s="2">
        <v>1225.3499999999999</v>
      </c>
      <c r="L229" s="2" t="s">
        <v>50</v>
      </c>
      <c r="M229" s="2" t="s">
        <v>11</v>
      </c>
      <c r="N229" s="2" t="s">
        <v>50</v>
      </c>
      <c r="O229" s="2" t="s">
        <v>82</v>
      </c>
      <c r="P229" s="2" t="s">
        <v>70</v>
      </c>
      <c r="Q229" s="16">
        <v>1</v>
      </c>
      <c r="R229" s="3">
        <v>1225.3499999999999</v>
      </c>
    </row>
    <row r="230" spans="5:18" x14ac:dyDescent="0.2">
      <c r="E230"/>
      <c r="G230" s="2" t="s">
        <v>11</v>
      </c>
      <c r="H230" s="2" t="s">
        <v>65</v>
      </c>
      <c r="I230" s="2" t="s">
        <v>6</v>
      </c>
      <c r="J230" s="2" t="s">
        <v>56</v>
      </c>
      <c r="K230" s="2">
        <v>13175.42</v>
      </c>
      <c r="L230" s="2" t="s">
        <v>50</v>
      </c>
      <c r="M230" s="2" t="s">
        <v>11</v>
      </c>
      <c r="N230" s="2" t="s">
        <v>50</v>
      </c>
      <c r="O230" s="2" t="s">
        <v>82</v>
      </c>
      <c r="P230" s="2" t="s">
        <v>70</v>
      </c>
      <c r="Q230" s="16">
        <v>1</v>
      </c>
      <c r="R230" s="3">
        <v>13175.42</v>
      </c>
    </row>
    <row r="231" spans="5:18" x14ac:dyDescent="0.2">
      <c r="E231"/>
      <c r="G231" s="2" t="s">
        <v>11</v>
      </c>
      <c r="H231" s="2" t="s">
        <v>65</v>
      </c>
      <c r="I231" s="2" t="s">
        <v>6</v>
      </c>
      <c r="J231" s="2" t="s">
        <v>56</v>
      </c>
      <c r="K231" s="2">
        <v>2354.4699999999998</v>
      </c>
      <c r="L231" s="2" t="s">
        <v>50</v>
      </c>
      <c r="M231" s="2" t="s">
        <v>11</v>
      </c>
      <c r="N231" s="2" t="s">
        <v>50</v>
      </c>
      <c r="O231" s="2" t="s">
        <v>82</v>
      </c>
      <c r="P231" s="2" t="s">
        <v>70</v>
      </c>
      <c r="Q231" s="16">
        <v>1</v>
      </c>
      <c r="R231" s="3">
        <v>2354.4699999999998</v>
      </c>
    </row>
    <row r="232" spans="5:18" x14ac:dyDescent="0.2">
      <c r="E232"/>
      <c r="G232" s="2" t="s">
        <v>11</v>
      </c>
      <c r="H232" s="2" t="s">
        <v>65</v>
      </c>
      <c r="I232" s="2" t="s">
        <v>6</v>
      </c>
      <c r="J232" s="2" t="s">
        <v>56</v>
      </c>
      <c r="K232" s="2">
        <v>148.84</v>
      </c>
      <c r="L232" s="2" t="s">
        <v>50</v>
      </c>
      <c r="M232" s="2" t="s">
        <v>11</v>
      </c>
      <c r="N232" s="2" t="s">
        <v>50</v>
      </c>
      <c r="O232" s="2" t="s">
        <v>82</v>
      </c>
      <c r="P232" s="2" t="s">
        <v>70</v>
      </c>
      <c r="Q232" s="16">
        <v>1</v>
      </c>
      <c r="R232" s="3">
        <v>148.84</v>
      </c>
    </row>
    <row r="233" spans="5:18" x14ac:dyDescent="0.2">
      <c r="E233"/>
      <c r="G233" s="2" t="s">
        <v>11</v>
      </c>
      <c r="H233" s="2" t="s">
        <v>65</v>
      </c>
      <c r="I233" s="2" t="s">
        <v>6</v>
      </c>
      <c r="J233" s="2" t="s">
        <v>56</v>
      </c>
      <c r="K233" s="2">
        <v>835.75</v>
      </c>
      <c r="L233" s="2" t="s">
        <v>50</v>
      </c>
      <c r="M233" s="2" t="s">
        <v>11</v>
      </c>
      <c r="N233" s="2" t="s">
        <v>50</v>
      </c>
      <c r="O233" s="2" t="s">
        <v>81</v>
      </c>
      <c r="P233" s="2" t="s">
        <v>70</v>
      </c>
      <c r="Q233" s="16">
        <v>1</v>
      </c>
      <c r="R233" s="3">
        <v>835.75</v>
      </c>
    </row>
    <row r="234" spans="5:18" x14ac:dyDescent="0.2">
      <c r="E234"/>
      <c r="G234" s="2" t="s">
        <v>11</v>
      </c>
      <c r="H234" s="2" t="s">
        <v>65</v>
      </c>
      <c r="I234" s="2" t="s">
        <v>6</v>
      </c>
      <c r="J234" s="2" t="s">
        <v>56</v>
      </c>
      <c r="K234" s="2">
        <v>1569.32</v>
      </c>
      <c r="L234" s="2" t="s">
        <v>50</v>
      </c>
      <c r="M234" s="2" t="s">
        <v>11</v>
      </c>
      <c r="N234" s="2" t="s">
        <v>50</v>
      </c>
      <c r="O234" s="2" t="s">
        <v>81</v>
      </c>
      <c r="P234" s="2" t="s">
        <v>70</v>
      </c>
      <c r="Q234" s="16">
        <v>1</v>
      </c>
      <c r="R234" s="3">
        <v>1569.32</v>
      </c>
    </row>
    <row r="235" spans="5:18" x14ac:dyDescent="0.2">
      <c r="E235"/>
      <c r="G235" s="2" t="s">
        <v>11</v>
      </c>
      <c r="H235" s="2" t="s">
        <v>65</v>
      </c>
      <c r="I235" s="2" t="s">
        <v>6</v>
      </c>
      <c r="J235" s="2" t="s">
        <v>56</v>
      </c>
      <c r="K235" s="2">
        <v>4568.6499999999996</v>
      </c>
      <c r="L235" s="2" t="s">
        <v>50</v>
      </c>
      <c r="M235" s="2" t="s">
        <v>11</v>
      </c>
      <c r="N235" s="2" t="s">
        <v>50</v>
      </c>
      <c r="O235" s="2" t="s">
        <v>81</v>
      </c>
      <c r="P235" s="2" t="s">
        <v>70</v>
      </c>
      <c r="Q235" s="16">
        <v>1</v>
      </c>
      <c r="R235" s="3">
        <v>4568.6499999999996</v>
      </c>
    </row>
    <row r="236" spans="5:18" x14ac:dyDescent="0.2">
      <c r="E236"/>
      <c r="G236" s="2" t="s">
        <v>11</v>
      </c>
      <c r="H236" s="2" t="s">
        <v>65</v>
      </c>
      <c r="I236" s="2" t="s">
        <v>6</v>
      </c>
      <c r="J236" s="2" t="s">
        <v>56</v>
      </c>
      <c r="K236" s="2">
        <v>2683.61</v>
      </c>
      <c r="L236" s="2" t="s">
        <v>50</v>
      </c>
      <c r="M236" s="2" t="s">
        <v>11</v>
      </c>
      <c r="N236" s="2" t="s">
        <v>50</v>
      </c>
      <c r="O236" s="2" t="s">
        <v>81</v>
      </c>
      <c r="P236" s="2" t="s">
        <v>70</v>
      </c>
      <c r="Q236" s="16">
        <v>1</v>
      </c>
      <c r="R236" s="3">
        <v>2683.61</v>
      </c>
    </row>
    <row r="237" spans="5:18" x14ac:dyDescent="0.2">
      <c r="E237"/>
      <c r="G237" s="2" t="s">
        <v>11</v>
      </c>
      <c r="H237" s="2" t="s">
        <v>65</v>
      </c>
      <c r="I237" s="2" t="s">
        <v>6</v>
      </c>
      <c r="J237" s="2" t="s">
        <v>55</v>
      </c>
      <c r="K237" s="2">
        <v>3169.96</v>
      </c>
      <c r="L237" s="2" t="s">
        <v>10</v>
      </c>
      <c r="M237" s="2" t="s">
        <v>11</v>
      </c>
      <c r="N237" s="2" t="s">
        <v>50</v>
      </c>
      <c r="O237" s="2" t="s">
        <v>82</v>
      </c>
      <c r="P237" s="2" t="s">
        <v>70</v>
      </c>
      <c r="Q237" s="16">
        <v>1</v>
      </c>
      <c r="R237" s="3">
        <v>3169.96</v>
      </c>
    </row>
    <row r="238" spans="5:18" x14ac:dyDescent="0.2">
      <c r="E238"/>
      <c r="G238" s="2" t="s">
        <v>11</v>
      </c>
      <c r="H238" s="2" t="s">
        <v>65</v>
      </c>
      <c r="I238" s="2" t="s">
        <v>6</v>
      </c>
      <c r="J238" s="2" t="s">
        <v>55</v>
      </c>
      <c r="K238" s="2">
        <v>126.06</v>
      </c>
      <c r="L238" s="2" t="s">
        <v>50</v>
      </c>
      <c r="M238" s="2" t="s">
        <v>11</v>
      </c>
      <c r="N238" s="2" t="s">
        <v>85</v>
      </c>
      <c r="O238" s="2" t="s">
        <v>81</v>
      </c>
      <c r="P238" s="2" t="s">
        <v>70</v>
      </c>
      <c r="Q238" s="16">
        <v>1</v>
      </c>
      <c r="R238" s="3">
        <v>126.06</v>
      </c>
    </row>
    <row r="239" spans="5:18" x14ac:dyDescent="0.2">
      <c r="E239"/>
      <c r="G239" s="2" t="s">
        <v>11</v>
      </c>
      <c r="H239" s="2" t="s">
        <v>65</v>
      </c>
      <c r="I239" s="2" t="s">
        <v>3</v>
      </c>
      <c r="J239" s="2" t="s">
        <v>12</v>
      </c>
      <c r="K239" s="2">
        <v>5637.77</v>
      </c>
      <c r="L239" s="2" t="s">
        <v>50</v>
      </c>
      <c r="M239" s="2" t="s">
        <v>11</v>
      </c>
      <c r="N239" s="2" t="s">
        <v>85</v>
      </c>
      <c r="O239" s="2" t="s">
        <v>81</v>
      </c>
      <c r="P239" s="2" t="s">
        <v>69</v>
      </c>
      <c r="Q239" s="16">
        <v>1</v>
      </c>
      <c r="R239" s="3">
        <v>5637.77</v>
      </c>
    </row>
    <row r="240" spans="5:18" x14ac:dyDescent="0.2">
      <c r="E240"/>
      <c r="G240" s="2" t="s">
        <v>11</v>
      </c>
      <c r="H240" s="2" t="s">
        <v>65</v>
      </c>
      <c r="I240" s="2" t="s">
        <v>3</v>
      </c>
      <c r="J240" s="2" t="s">
        <v>56</v>
      </c>
      <c r="K240" s="2">
        <v>11256.37</v>
      </c>
      <c r="L240" s="2" t="s">
        <v>50</v>
      </c>
      <c r="M240" s="2" t="s">
        <v>11</v>
      </c>
      <c r="N240" s="2" t="s">
        <v>85</v>
      </c>
      <c r="O240" s="2" t="s">
        <v>82</v>
      </c>
      <c r="P240" s="2" t="s">
        <v>70</v>
      </c>
      <c r="Q240" s="16">
        <v>1</v>
      </c>
      <c r="R240" s="3">
        <v>11256.37</v>
      </c>
    </row>
    <row r="241" spans="5:18" x14ac:dyDescent="0.2">
      <c r="E241"/>
      <c r="G241" s="2" t="s">
        <v>11</v>
      </c>
      <c r="H241" s="2" t="s">
        <v>65</v>
      </c>
      <c r="I241" s="2" t="s">
        <v>3</v>
      </c>
      <c r="J241" s="2" t="s">
        <v>56</v>
      </c>
      <c r="K241" s="2">
        <v>12025.04</v>
      </c>
      <c r="L241" s="2" t="s">
        <v>50</v>
      </c>
      <c r="M241" s="2" t="s">
        <v>11</v>
      </c>
      <c r="N241" s="2" t="s">
        <v>85</v>
      </c>
      <c r="O241" s="2" t="s">
        <v>82</v>
      </c>
      <c r="P241" s="2" t="s">
        <v>70</v>
      </c>
      <c r="Q241" s="16">
        <v>1</v>
      </c>
      <c r="R241" s="3">
        <v>12025.04</v>
      </c>
    </row>
    <row r="242" spans="5:18" x14ac:dyDescent="0.2">
      <c r="E242"/>
      <c r="G242" s="2" t="s">
        <v>11</v>
      </c>
      <c r="H242" s="2" t="s">
        <v>65</v>
      </c>
      <c r="I242" s="2" t="s">
        <v>3</v>
      </c>
      <c r="J242" s="2" t="s">
        <v>56</v>
      </c>
      <c r="K242" s="2">
        <v>3037</v>
      </c>
      <c r="L242" s="2" t="s">
        <v>50</v>
      </c>
      <c r="M242" s="2" t="s">
        <v>11</v>
      </c>
      <c r="N242" s="2" t="s">
        <v>85</v>
      </c>
      <c r="O242" s="2" t="s">
        <v>82</v>
      </c>
      <c r="P242" s="2" t="s">
        <v>70</v>
      </c>
      <c r="Q242" s="16">
        <v>1</v>
      </c>
      <c r="R242" s="3">
        <v>3037</v>
      </c>
    </row>
    <row r="243" spans="5:18" x14ac:dyDescent="0.2">
      <c r="E243"/>
      <c r="G243" s="2" t="s">
        <v>11</v>
      </c>
      <c r="H243" s="2" t="s">
        <v>65</v>
      </c>
      <c r="I243" s="2" t="s">
        <v>3</v>
      </c>
      <c r="J243" s="2" t="s">
        <v>56</v>
      </c>
      <c r="K243" s="2">
        <v>7537.58</v>
      </c>
      <c r="L243" s="2" t="s">
        <v>50</v>
      </c>
      <c r="M243" s="2" t="s">
        <v>11</v>
      </c>
      <c r="N243" s="2" t="s">
        <v>85</v>
      </c>
      <c r="O243" s="2" t="s">
        <v>82</v>
      </c>
      <c r="P243" s="2" t="s">
        <v>70</v>
      </c>
      <c r="Q243" s="16">
        <v>1</v>
      </c>
      <c r="R243" s="3">
        <v>7537.58</v>
      </c>
    </row>
    <row r="244" spans="5:18" x14ac:dyDescent="0.2">
      <c r="E244"/>
      <c r="G244" s="2" t="s">
        <v>11</v>
      </c>
      <c r="H244" s="2" t="s">
        <v>65</v>
      </c>
      <c r="I244" s="2" t="s">
        <v>3</v>
      </c>
      <c r="J244" s="2" t="s">
        <v>56</v>
      </c>
      <c r="K244" s="2">
        <v>3003.92</v>
      </c>
      <c r="L244" s="2" t="s">
        <v>50</v>
      </c>
      <c r="M244" s="2" t="s">
        <v>11</v>
      </c>
      <c r="N244" s="2" t="s">
        <v>85</v>
      </c>
      <c r="O244" s="2" t="s">
        <v>82</v>
      </c>
      <c r="P244" s="2" t="s">
        <v>70</v>
      </c>
      <c r="Q244" s="16">
        <v>1</v>
      </c>
      <c r="R244" s="3">
        <v>3003.92</v>
      </c>
    </row>
    <row r="245" spans="5:18" x14ac:dyDescent="0.2">
      <c r="E245"/>
      <c r="G245" s="2" t="s">
        <v>11</v>
      </c>
      <c r="H245" s="2" t="s">
        <v>65</v>
      </c>
      <c r="I245" s="2" t="s">
        <v>3</v>
      </c>
      <c r="J245" s="2" t="s">
        <v>55</v>
      </c>
      <c r="K245" s="2">
        <v>9852.41</v>
      </c>
      <c r="L245" s="2" t="s">
        <v>50</v>
      </c>
      <c r="M245" s="2" t="s">
        <v>11</v>
      </c>
      <c r="N245" s="2" t="s">
        <v>85</v>
      </c>
      <c r="O245" s="2" t="s">
        <v>81</v>
      </c>
      <c r="P245" s="2" t="s">
        <v>70</v>
      </c>
      <c r="Q245" s="16">
        <v>1</v>
      </c>
      <c r="R245" s="3">
        <v>9852.41</v>
      </c>
    </row>
    <row r="246" spans="5:18" x14ac:dyDescent="0.2">
      <c r="E246"/>
      <c r="G246" s="2" t="s">
        <v>11</v>
      </c>
      <c r="H246" s="2" t="s">
        <v>65</v>
      </c>
      <c r="I246" s="2" t="s">
        <v>3</v>
      </c>
      <c r="J246" s="2" t="s">
        <v>55</v>
      </c>
      <c r="K246" s="2">
        <v>26045.200000000001</v>
      </c>
      <c r="L246" s="2" t="s">
        <v>50</v>
      </c>
      <c r="M246" s="2" t="s">
        <v>11</v>
      </c>
      <c r="N246" s="2" t="s">
        <v>85</v>
      </c>
      <c r="O246" s="2" t="s">
        <v>82</v>
      </c>
      <c r="P246" s="2" t="s">
        <v>70</v>
      </c>
      <c r="Q246" s="16">
        <v>1</v>
      </c>
      <c r="R246" s="3">
        <v>26045.200000000001</v>
      </c>
    </row>
    <row r="247" spans="5:18" x14ac:dyDescent="0.2">
      <c r="E247"/>
      <c r="G247" s="2" t="s">
        <v>11</v>
      </c>
      <c r="H247" s="2" t="s">
        <v>58</v>
      </c>
      <c r="I247" s="2" t="s">
        <v>6</v>
      </c>
      <c r="J247" s="2" t="s">
        <v>56</v>
      </c>
      <c r="K247" s="2">
        <v>5.13</v>
      </c>
      <c r="L247" s="2" t="s">
        <v>50</v>
      </c>
      <c r="M247" s="2" t="s">
        <v>11</v>
      </c>
      <c r="N247" s="2" t="s">
        <v>50</v>
      </c>
      <c r="O247" s="2" t="s">
        <v>82</v>
      </c>
      <c r="P247" s="2" t="s">
        <v>70</v>
      </c>
      <c r="Q247" s="16">
        <v>1</v>
      </c>
      <c r="R247" s="3">
        <v>5.13</v>
      </c>
    </row>
    <row r="248" spans="5:18" x14ac:dyDescent="0.2">
      <c r="E248"/>
      <c r="G248" s="2" t="s">
        <v>11</v>
      </c>
      <c r="H248" s="2" t="s">
        <v>58</v>
      </c>
      <c r="I248" s="2" t="s">
        <v>6</v>
      </c>
      <c r="J248" s="2" t="s">
        <v>56</v>
      </c>
      <c r="K248" s="2">
        <v>5.59</v>
      </c>
      <c r="L248" s="2" t="s">
        <v>50</v>
      </c>
      <c r="M248" s="2" t="s">
        <v>11</v>
      </c>
      <c r="N248" s="2" t="s">
        <v>50</v>
      </c>
      <c r="O248" s="2" t="s">
        <v>82</v>
      </c>
      <c r="P248" s="2" t="s">
        <v>70</v>
      </c>
      <c r="Q248" s="16">
        <v>1</v>
      </c>
      <c r="R248" s="3">
        <v>5.59</v>
      </c>
    </row>
    <row r="249" spans="5:18" x14ac:dyDescent="0.2">
      <c r="E249"/>
      <c r="G249" s="2" t="s">
        <v>11</v>
      </c>
      <c r="H249" s="2" t="s">
        <v>58</v>
      </c>
      <c r="I249" s="2" t="s">
        <v>6</v>
      </c>
      <c r="J249" s="2" t="s">
        <v>56</v>
      </c>
      <c r="K249" s="2">
        <v>118.24</v>
      </c>
      <c r="L249" s="2" t="s">
        <v>50</v>
      </c>
      <c r="M249" s="2" t="s">
        <v>11</v>
      </c>
      <c r="N249" s="2" t="s">
        <v>50</v>
      </c>
      <c r="O249" s="2" t="s">
        <v>82</v>
      </c>
      <c r="P249" s="2" t="s">
        <v>70</v>
      </c>
      <c r="Q249" s="16">
        <v>1</v>
      </c>
      <c r="R249" s="3">
        <v>118.24</v>
      </c>
    </row>
    <row r="250" spans="5:18" x14ac:dyDescent="0.2">
      <c r="E250"/>
      <c r="G250" s="2" t="s">
        <v>11</v>
      </c>
      <c r="H250" s="2" t="s">
        <v>58</v>
      </c>
      <c r="I250" s="2" t="s">
        <v>6</v>
      </c>
      <c r="J250" s="2" t="s">
        <v>56</v>
      </c>
      <c r="K250" s="2">
        <v>420.8</v>
      </c>
      <c r="L250" s="2" t="s">
        <v>50</v>
      </c>
      <c r="M250" s="2" t="s">
        <v>11</v>
      </c>
      <c r="N250" s="2" t="s">
        <v>50</v>
      </c>
      <c r="O250" s="2" t="s">
        <v>82</v>
      </c>
      <c r="P250" s="2" t="s">
        <v>70</v>
      </c>
      <c r="Q250" s="16">
        <v>1</v>
      </c>
      <c r="R250" s="3">
        <v>420.8</v>
      </c>
    </row>
    <row r="251" spans="5:18" x14ac:dyDescent="0.2">
      <c r="E251"/>
      <c r="G251" s="2" t="s">
        <v>11</v>
      </c>
      <c r="H251" s="2" t="s">
        <v>58</v>
      </c>
      <c r="I251" s="2" t="s">
        <v>6</v>
      </c>
      <c r="J251" s="2" t="s">
        <v>56</v>
      </c>
      <c r="K251" s="2">
        <v>4.68</v>
      </c>
      <c r="L251" s="2" t="s">
        <v>50</v>
      </c>
      <c r="M251" s="2" t="s">
        <v>11</v>
      </c>
      <c r="N251" s="2" t="s">
        <v>50</v>
      </c>
      <c r="O251" s="2" t="s">
        <v>82</v>
      </c>
      <c r="P251" s="2" t="s">
        <v>70</v>
      </c>
      <c r="Q251" s="16">
        <v>1</v>
      </c>
      <c r="R251" s="3">
        <v>4.68</v>
      </c>
    </row>
    <row r="252" spans="5:18" x14ac:dyDescent="0.2">
      <c r="E252"/>
      <c r="G252" s="2" t="s">
        <v>11</v>
      </c>
      <c r="H252" s="2" t="s">
        <v>58</v>
      </c>
      <c r="I252" s="2" t="s">
        <v>6</v>
      </c>
      <c r="J252" s="2" t="s">
        <v>56</v>
      </c>
      <c r="K252" s="2">
        <v>4.8899999999999997</v>
      </c>
      <c r="L252" s="2" t="s">
        <v>50</v>
      </c>
      <c r="M252" s="2" t="s">
        <v>11</v>
      </c>
      <c r="N252" s="2" t="s">
        <v>50</v>
      </c>
      <c r="O252" s="2" t="s">
        <v>82</v>
      </c>
      <c r="P252" s="2" t="s">
        <v>70</v>
      </c>
      <c r="Q252" s="16">
        <v>1</v>
      </c>
      <c r="R252" s="3">
        <v>4.8899999999999997</v>
      </c>
    </row>
    <row r="253" spans="5:18" x14ac:dyDescent="0.2">
      <c r="E253"/>
      <c r="G253" s="2" t="s">
        <v>11</v>
      </c>
      <c r="H253" s="2" t="s">
        <v>58</v>
      </c>
      <c r="I253" s="2" t="s">
        <v>6</v>
      </c>
      <c r="J253" s="2" t="s">
        <v>56</v>
      </c>
      <c r="K253" s="2">
        <v>271.69</v>
      </c>
      <c r="L253" s="2" t="s">
        <v>50</v>
      </c>
      <c r="M253" s="2" t="s">
        <v>11</v>
      </c>
      <c r="N253" s="2" t="s">
        <v>50</v>
      </c>
      <c r="O253" s="2" t="s">
        <v>82</v>
      </c>
      <c r="P253" s="2" t="s">
        <v>70</v>
      </c>
      <c r="Q253" s="16">
        <v>1</v>
      </c>
      <c r="R253" s="3">
        <v>271.69</v>
      </c>
    </row>
    <row r="254" spans="5:18" x14ac:dyDescent="0.2">
      <c r="E254"/>
      <c r="G254" s="2" t="s">
        <v>11</v>
      </c>
      <c r="H254" s="2" t="s">
        <v>58</v>
      </c>
      <c r="I254" s="2" t="s">
        <v>6</v>
      </c>
      <c r="J254" s="2" t="s">
        <v>56</v>
      </c>
      <c r="K254" s="2">
        <v>2285.63</v>
      </c>
      <c r="L254" s="2" t="s">
        <v>50</v>
      </c>
      <c r="M254" s="2" t="s">
        <v>11</v>
      </c>
      <c r="N254" s="2" t="s">
        <v>50</v>
      </c>
      <c r="O254" s="2" t="s">
        <v>82</v>
      </c>
      <c r="P254" s="2" t="s">
        <v>70</v>
      </c>
      <c r="Q254" s="16">
        <v>1</v>
      </c>
      <c r="R254" s="3">
        <v>2285.63</v>
      </c>
    </row>
    <row r="255" spans="5:18" x14ac:dyDescent="0.2">
      <c r="E255"/>
      <c r="G255" s="2" t="s">
        <v>11</v>
      </c>
      <c r="H255" s="2" t="s">
        <v>58</v>
      </c>
      <c r="I255" s="2" t="s">
        <v>6</v>
      </c>
      <c r="J255" s="2" t="s">
        <v>56</v>
      </c>
      <c r="K255" s="2">
        <v>7.27</v>
      </c>
      <c r="L255" s="2" t="s">
        <v>50</v>
      </c>
      <c r="M255" s="2" t="s">
        <v>11</v>
      </c>
      <c r="N255" s="2" t="s">
        <v>50</v>
      </c>
      <c r="O255" s="2" t="s">
        <v>82</v>
      </c>
      <c r="P255" s="2" t="s">
        <v>70</v>
      </c>
      <c r="Q255" s="16">
        <v>1</v>
      </c>
      <c r="R255" s="3">
        <v>7.27</v>
      </c>
    </row>
    <row r="256" spans="5:18" x14ac:dyDescent="0.2">
      <c r="E256"/>
      <c r="G256" s="2" t="s">
        <v>11</v>
      </c>
      <c r="H256" s="2" t="s">
        <v>58</v>
      </c>
      <c r="I256" s="2" t="s">
        <v>6</v>
      </c>
      <c r="J256" s="2" t="s">
        <v>56</v>
      </c>
      <c r="K256" s="2">
        <v>2308.04</v>
      </c>
      <c r="L256" s="2" t="s">
        <v>50</v>
      </c>
      <c r="M256" s="2" t="s">
        <v>11</v>
      </c>
      <c r="N256" s="2" t="s">
        <v>50</v>
      </c>
      <c r="O256" s="2" t="s">
        <v>82</v>
      </c>
      <c r="P256" s="2" t="s">
        <v>70</v>
      </c>
      <c r="Q256" s="16">
        <v>2</v>
      </c>
      <c r="R256" s="3">
        <v>4616.08</v>
      </c>
    </row>
    <row r="257" spans="5:18" x14ac:dyDescent="0.2">
      <c r="E257"/>
      <c r="G257" s="2" t="s">
        <v>11</v>
      </c>
      <c r="H257" s="2" t="s">
        <v>58</v>
      </c>
      <c r="I257" s="2" t="s">
        <v>6</v>
      </c>
      <c r="J257" s="2" t="s">
        <v>56</v>
      </c>
      <c r="K257" s="2">
        <v>8.14</v>
      </c>
      <c r="L257" s="2" t="s">
        <v>50</v>
      </c>
      <c r="M257" s="2" t="s">
        <v>11</v>
      </c>
      <c r="N257" s="2" t="s">
        <v>50</v>
      </c>
      <c r="O257" s="2" t="s">
        <v>82</v>
      </c>
      <c r="P257" s="2" t="s">
        <v>70</v>
      </c>
      <c r="Q257" s="16">
        <v>1</v>
      </c>
      <c r="R257" s="3">
        <v>8.14</v>
      </c>
    </row>
    <row r="258" spans="5:18" x14ac:dyDescent="0.2">
      <c r="E258"/>
      <c r="G258" s="2" t="s">
        <v>11</v>
      </c>
      <c r="H258" s="2" t="s">
        <v>58</v>
      </c>
      <c r="I258" s="2" t="s">
        <v>6</v>
      </c>
      <c r="J258" s="2" t="s">
        <v>56</v>
      </c>
      <c r="K258" s="2">
        <v>7530.62</v>
      </c>
      <c r="L258" s="2" t="s">
        <v>50</v>
      </c>
      <c r="M258" s="2" t="s">
        <v>11</v>
      </c>
      <c r="N258" s="2" t="s">
        <v>50</v>
      </c>
      <c r="O258" s="2" t="s">
        <v>82</v>
      </c>
      <c r="P258" s="2" t="s">
        <v>70</v>
      </c>
      <c r="Q258" s="16">
        <v>1</v>
      </c>
      <c r="R258" s="3">
        <v>7530.62</v>
      </c>
    </row>
    <row r="259" spans="5:18" x14ac:dyDescent="0.2">
      <c r="E259"/>
      <c r="G259" s="2" t="s">
        <v>11</v>
      </c>
      <c r="H259" s="2" t="s">
        <v>58</v>
      </c>
      <c r="I259" s="2" t="s">
        <v>6</v>
      </c>
      <c r="J259" s="2" t="s">
        <v>56</v>
      </c>
      <c r="K259" s="2">
        <v>253.99</v>
      </c>
      <c r="L259" s="2" t="s">
        <v>50</v>
      </c>
      <c r="M259" s="2" t="s">
        <v>11</v>
      </c>
      <c r="N259" s="2" t="s">
        <v>50</v>
      </c>
      <c r="O259" s="2" t="s">
        <v>82</v>
      </c>
      <c r="P259" s="2" t="s">
        <v>70</v>
      </c>
      <c r="Q259" s="16">
        <v>1</v>
      </c>
      <c r="R259" s="3">
        <v>253.99</v>
      </c>
    </row>
    <row r="260" spans="5:18" x14ac:dyDescent="0.2">
      <c r="E260"/>
      <c r="G260" s="2" t="s">
        <v>11</v>
      </c>
      <c r="H260" s="2" t="s">
        <v>58</v>
      </c>
      <c r="I260" s="2" t="s">
        <v>6</v>
      </c>
      <c r="J260" s="2" t="s">
        <v>56</v>
      </c>
      <c r="K260" s="2">
        <v>26.2</v>
      </c>
      <c r="L260" s="2" t="s">
        <v>50</v>
      </c>
      <c r="M260" s="2" t="s">
        <v>11</v>
      </c>
      <c r="N260" s="2" t="s">
        <v>50</v>
      </c>
      <c r="O260" s="2" t="s">
        <v>82</v>
      </c>
      <c r="P260" s="2" t="s">
        <v>70</v>
      </c>
      <c r="Q260" s="16">
        <v>2</v>
      </c>
      <c r="R260" s="3">
        <v>52.4</v>
      </c>
    </row>
    <row r="261" spans="5:18" x14ac:dyDescent="0.2">
      <c r="E261"/>
      <c r="G261" s="2" t="s">
        <v>11</v>
      </c>
      <c r="H261" s="2" t="s">
        <v>58</v>
      </c>
      <c r="I261" s="2" t="s">
        <v>6</v>
      </c>
      <c r="J261" s="2" t="s">
        <v>56</v>
      </c>
      <c r="K261" s="2">
        <v>0.6</v>
      </c>
      <c r="L261" s="2" t="s">
        <v>50</v>
      </c>
      <c r="M261" s="2" t="s">
        <v>11</v>
      </c>
      <c r="N261" s="2" t="s">
        <v>50</v>
      </c>
      <c r="O261" s="2" t="s">
        <v>82</v>
      </c>
      <c r="P261" s="2" t="s">
        <v>70</v>
      </c>
      <c r="Q261" s="16">
        <v>2</v>
      </c>
      <c r="R261" s="3">
        <v>1.2</v>
      </c>
    </row>
    <row r="262" spans="5:18" x14ac:dyDescent="0.2">
      <c r="E262"/>
      <c r="G262" s="2" t="s">
        <v>11</v>
      </c>
      <c r="H262" s="2" t="s">
        <v>58</v>
      </c>
      <c r="I262" s="2" t="s">
        <v>6</v>
      </c>
      <c r="J262" s="2" t="s">
        <v>56</v>
      </c>
      <c r="K262" s="2">
        <v>669.02</v>
      </c>
      <c r="L262" s="2" t="s">
        <v>50</v>
      </c>
      <c r="M262" s="2" t="s">
        <v>11</v>
      </c>
      <c r="N262" s="2" t="s">
        <v>50</v>
      </c>
      <c r="O262" s="2" t="s">
        <v>82</v>
      </c>
      <c r="P262" s="2" t="s">
        <v>70</v>
      </c>
      <c r="Q262" s="16">
        <v>4</v>
      </c>
      <c r="R262" s="3">
        <v>2676.08</v>
      </c>
    </row>
    <row r="263" spans="5:18" x14ac:dyDescent="0.2">
      <c r="E263"/>
      <c r="G263" s="2" t="s">
        <v>11</v>
      </c>
      <c r="H263" s="2" t="s">
        <v>58</v>
      </c>
      <c r="I263" s="2" t="s">
        <v>6</v>
      </c>
      <c r="J263" s="2" t="s">
        <v>56</v>
      </c>
      <c r="K263" s="2">
        <v>5949.26</v>
      </c>
      <c r="L263" s="2" t="s">
        <v>50</v>
      </c>
      <c r="M263" s="2" t="s">
        <v>11</v>
      </c>
      <c r="N263" s="2" t="s">
        <v>50</v>
      </c>
      <c r="O263" s="2" t="s">
        <v>81</v>
      </c>
      <c r="P263" s="2" t="s">
        <v>70</v>
      </c>
      <c r="Q263" s="16">
        <v>1</v>
      </c>
      <c r="R263" s="3">
        <v>5949.26</v>
      </c>
    </row>
    <row r="264" spans="5:18" x14ac:dyDescent="0.2">
      <c r="E264"/>
      <c r="G264" s="2" t="s">
        <v>11</v>
      </c>
      <c r="H264" s="2" t="s">
        <v>58</v>
      </c>
      <c r="I264" s="2" t="s">
        <v>6</v>
      </c>
      <c r="J264" s="2" t="s">
        <v>56</v>
      </c>
      <c r="K264" s="2">
        <v>11467.3</v>
      </c>
      <c r="L264" s="2" t="s">
        <v>50</v>
      </c>
      <c r="M264" s="2" t="s">
        <v>11</v>
      </c>
      <c r="N264" s="2" t="s">
        <v>50</v>
      </c>
      <c r="O264" s="2" t="s">
        <v>82</v>
      </c>
      <c r="P264" s="2" t="s">
        <v>70</v>
      </c>
      <c r="Q264" s="16">
        <v>2</v>
      </c>
      <c r="R264" s="3">
        <v>22934.6</v>
      </c>
    </row>
    <row r="265" spans="5:18" x14ac:dyDescent="0.2">
      <c r="E265"/>
      <c r="G265" s="2" t="s">
        <v>11</v>
      </c>
      <c r="H265" s="2" t="s">
        <v>58</v>
      </c>
      <c r="I265" s="2" t="s">
        <v>6</v>
      </c>
      <c r="J265" s="2" t="s">
        <v>56</v>
      </c>
      <c r="K265" s="2">
        <v>19.170000000000002</v>
      </c>
      <c r="L265" s="2" t="s">
        <v>50</v>
      </c>
      <c r="M265" s="2" t="s">
        <v>11</v>
      </c>
      <c r="N265" s="2" t="s">
        <v>50</v>
      </c>
      <c r="O265" s="2" t="s">
        <v>82</v>
      </c>
      <c r="P265" s="2" t="s">
        <v>70</v>
      </c>
      <c r="Q265" s="16">
        <v>2</v>
      </c>
      <c r="R265" s="3">
        <v>38.340000000000003</v>
      </c>
    </row>
    <row r="266" spans="5:18" x14ac:dyDescent="0.2">
      <c r="E266"/>
      <c r="G266" s="2" t="s">
        <v>11</v>
      </c>
      <c r="H266" s="2" t="s">
        <v>58</v>
      </c>
      <c r="I266" s="2" t="s">
        <v>6</v>
      </c>
      <c r="J266" s="2" t="s">
        <v>56</v>
      </c>
      <c r="K266" s="2">
        <v>241.65</v>
      </c>
      <c r="L266" s="2" t="s">
        <v>50</v>
      </c>
      <c r="M266" s="2" t="s">
        <v>11</v>
      </c>
      <c r="N266" s="2" t="s">
        <v>50</v>
      </c>
      <c r="O266" s="2" t="s">
        <v>82</v>
      </c>
      <c r="P266" s="2" t="s">
        <v>70</v>
      </c>
      <c r="Q266" s="16">
        <v>2</v>
      </c>
      <c r="R266" s="3">
        <v>483.3</v>
      </c>
    </row>
    <row r="267" spans="5:18" x14ac:dyDescent="0.2">
      <c r="E267"/>
      <c r="G267" s="2" t="s">
        <v>11</v>
      </c>
      <c r="H267" s="2" t="s">
        <v>58</v>
      </c>
      <c r="I267" s="2" t="s">
        <v>6</v>
      </c>
      <c r="J267" s="2" t="s">
        <v>55</v>
      </c>
      <c r="K267" s="2">
        <v>3732.01</v>
      </c>
      <c r="L267" s="2" t="s">
        <v>50</v>
      </c>
      <c r="M267" s="2" t="s">
        <v>11</v>
      </c>
      <c r="N267" s="2" t="s">
        <v>50</v>
      </c>
      <c r="O267" s="2" t="s">
        <v>81</v>
      </c>
      <c r="P267" s="2" t="s">
        <v>70</v>
      </c>
      <c r="Q267" s="16">
        <v>1</v>
      </c>
      <c r="R267" s="3">
        <v>3732.01</v>
      </c>
    </row>
    <row r="268" spans="5:18" x14ac:dyDescent="0.2">
      <c r="E268"/>
      <c r="G268" s="2" t="s">
        <v>11</v>
      </c>
      <c r="H268" s="2" t="s">
        <v>58</v>
      </c>
      <c r="I268" s="2" t="s">
        <v>6</v>
      </c>
      <c r="J268" s="2" t="s">
        <v>55</v>
      </c>
      <c r="K268" s="2">
        <v>3224.32</v>
      </c>
      <c r="L268" s="2" t="s">
        <v>50</v>
      </c>
      <c r="M268" s="2" t="s">
        <v>11</v>
      </c>
      <c r="N268" s="2" t="s">
        <v>50</v>
      </c>
      <c r="O268" s="2" t="s">
        <v>81</v>
      </c>
      <c r="P268" s="2" t="s">
        <v>70</v>
      </c>
      <c r="Q268" s="16">
        <v>1</v>
      </c>
      <c r="R268" s="3">
        <v>3224.32</v>
      </c>
    </row>
    <row r="269" spans="5:18" x14ac:dyDescent="0.2">
      <c r="E269"/>
      <c r="G269" s="2" t="s">
        <v>11</v>
      </c>
      <c r="H269" s="2" t="s">
        <v>58</v>
      </c>
      <c r="I269" s="2" t="s">
        <v>6</v>
      </c>
      <c r="J269" s="2" t="s">
        <v>55</v>
      </c>
      <c r="K269" s="2">
        <v>1343.43</v>
      </c>
      <c r="L269" s="2" t="s">
        <v>50</v>
      </c>
      <c r="M269" s="2" t="s">
        <v>11</v>
      </c>
      <c r="N269" s="2" t="s">
        <v>50</v>
      </c>
      <c r="O269" s="2" t="s">
        <v>81</v>
      </c>
      <c r="P269" s="2" t="s">
        <v>70</v>
      </c>
      <c r="Q269" s="16">
        <v>1</v>
      </c>
      <c r="R269" s="3">
        <v>1343.43</v>
      </c>
    </row>
    <row r="270" spans="5:18" x14ac:dyDescent="0.2">
      <c r="E270"/>
      <c r="G270" s="2" t="s">
        <v>11</v>
      </c>
      <c r="H270" s="2" t="s">
        <v>58</v>
      </c>
      <c r="I270" s="2" t="s">
        <v>3</v>
      </c>
      <c r="J270" s="2" t="s">
        <v>12</v>
      </c>
      <c r="K270" s="2">
        <v>6180.73</v>
      </c>
      <c r="L270" s="2" t="s">
        <v>50</v>
      </c>
      <c r="M270" s="2" t="s">
        <v>11</v>
      </c>
      <c r="N270" s="2" t="s">
        <v>85</v>
      </c>
      <c r="O270" s="2" t="s">
        <v>81</v>
      </c>
      <c r="P270" s="2" t="s">
        <v>69</v>
      </c>
      <c r="Q270" s="16">
        <v>1</v>
      </c>
      <c r="R270" s="3">
        <v>6180.73</v>
      </c>
    </row>
    <row r="271" spans="5:18" x14ac:dyDescent="0.2">
      <c r="E271"/>
      <c r="G271" s="2" t="s">
        <v>11</v>
      </c>
      <c r="H271" s="2" t="s">
        <v>58</v>
      </c>
      <c r="I271" s="2" t="s">
        <v>3</v>
      </c>
      <c r="J271" s="2" t="s">
        <v>56</v>
      </c>
      <c r="K271" s="2">
        <v>7464.65</v>
      </c>
      <c r="L271" s="2" t="s">
        <v>50</v>
      </c>
      <c r="M271" s="2" t="s">
        <v>11</v>
      </c>
      <c r="N271" s="2" t="s">
        <v>85</v>
      </c>
      <c r="O271" s="2" t="s">
        <v>82</v>
      </c>
      <c r="P271" s="2" t="s">
        <v>70</v>
      </c>
      <c r="Q271" s="16">
        <v>1</v>
      </c>
      <c r="R271" s="3">
        <v>7464.65</v>
      </c>
    </row>
    <row r="272" spans="5:18" x14ac:dyDescent="0.2">
      <c r="E272"/>
      <c r="G272" s="2" t="s">
        <v>11</v>
      </c>
      <c r="H272" s="2" t="s">
        <v>58</v>
      </c>
      <c r="I272" s="2" t="s">
        <v>3</v>
      </c>
      <c r="J272" s="2" t="s">
        <v>55</v>
      </c>
      <c r="K272" s="2">
        <v>6966.9</v>
      </c>
      <c r="L272" s="2" t="s">
        <v>50</v>
      </c>
      <c r="M272" s="2" t="s">
        <v>11</v>
      </c>
      <c r="N272" s="2" t="s">
        <v>85</v>
      </c>
      <c r="O272" s="2" t="s">
        <v>82</v>
      </c>
      <c r="P272" s="2" t="s">
        <v>70</v>
      </c>
      <c r="Q272" s="16">
        <v>1</v>
      </c>
      <c r="R272" s="3">
        <v>6966.9</v>
      </c>
    </row>
    <row r="273" spans="5:18" x14ac:dyDescent="0.2">
      <c r="E273"/>
      <c r="G273" s="2" t="s">
        <v>11</v>
      </c>
      <c r="H273" s="2" t="s">
        <v>58</v>
      </c>
      <c r="I273" s="2" t="s">
        <v>3</v>
      </c>
      <c r="J273" s="2" t="s">
        <v>55</v>
      </c>
      <c r="K273" s="2">
        <v>695.52</v>
      </c>
      <c r="L273" s="2" t="s">
        <v>50</v>
      </c>
      <c r="M273" s="2" t="s">
        <v>11</v>
      </c>
      <c r="N273" s="2" t="s">
        <v>85</v>
      </c>
      <c r="O273" s="2" t="s">
        <v>81</v>
      </c>
      <c r="P273" s="2" t="s">
        <v>70</v>
      </c>
      <c r="Q273" s="16">
        <v>1</v>
      </c>
      <c r="R273" s="3">
        <v>695.52</v>
      </c>
    </row>
    <row r="274" spans="5:18" x14ac:dyDescent="0.2">
      <c r="E274"/>
      <c r="G274" s="2" t="s">
        <v>11</v>
      </c>
      <c r="H274" s="2" t="s">
        <v>58</v>
      </c>
      <c r="I274" s="2" t="s">
        <v>3</v>
      </c>
      <c r="J274" s="2" t="s">
        <v>55</v>
      </c>
      <c r="K274" s="2">
        <v>4447.03</v>
      </c>
      <c r="L274" s="2" t="s">
        <v>50</v>
      </c>
      <c r="M274" s="2" t="s">
        <v>11</v>
      </c>
      <c r="N274" s="2" t="s">
        <v>85</v>
      </c>
      <c r="O274" s="2" t="s">
        <v>82</v>
      </c>
      <c r="P274" s="2" t="s">
        <v>70</v>
      </c>
      <c r="Q274" s="16">
        <v>1</v>
      </c>
      <c r="R274" s="3">
        <v>4447.03</v>
      </c>
    </row>
    <row r="275" spans="5:18" x14ac:dyDescent="0.2">
      <c r="E275"/>
      <c r="G275" s="2" t="s">
        <v>11</v>
      </c>
      <c r="H275" s="2" t="s">
        <v>58</v>
      </c>
      <c r="I275" s="2" t="s">
        <v>3</v>
      </c>
      <c r="J275" s="2" t="s">
        <v>55</v>
      </c>
      <c r="K275" s="2">
        <v>5027.72</v>
      </c>
      <c r="L275" s="2" t="s">
        <v>50</v>
      </c>
      <c r="M275" s="2" t="s">
        <v>11</v>
      </c>
      <c r="N275" s="2" t="s">
        <v>85</v>
      </c>
      <c r="O275" s="2" t="s">
        <v>82</v>
      </c>
      <c r="P275" s="2" t="s">
        <v>70</v>
      </c>
      <c r="Q275" s="16">
        <v>1</v>
      </c>
      <c r="R275" s="3">
        <v>5027.72</v>
      </c>
    </row>
    <row r="276" spans="5:18" x14ac:dyDescent="0.2">
      <c r="E276"/>
      <c r="G276" s="2" t="s">
        <v>11</v>
      </c>
      <c r="H276" s="2" t="s">
        <v>58</v>
      </c>
      <c r="I276" s="2" t="s">
        <v>3</v>
      </c>
      <c r="J276" s="2" t="s">
        <v>55</v>
      </c>
      <c r="K276" s="2">
        <v>10978.14</v>
      </c>
      <c r="L276" s="2" t="s">
        <v>50</v>
      </c>
      <c r="M276" s="2" t="s">
        <v>11</v>
      </c>
      <c r="N276" s="2" t="s">
        <v>85</v>
      </c>
      <c r="O276" s="2" t="s">
        <v>82</v>
      </c>
      <c r="P276" s="2" t="s">
        <v>70</v>
      </c>
      <c r="Q276" s="16">
        <v>1</v>
      </c>
      <c r="R276" s="3">
        <v>10978.14</v>
      </c>
    </row>
    <row r="277" spans="5:18" x14ac:dyDescent="0.2">
      <c r="E277"/>
      <c r="G277" s="2" t="s">
        <v>11</v>
      </c>
      <c r="H277" s="2" t="s">
        <v>67</v>
      </c>
      <c r="I277" s="2" t="s">
        <v>6</v>
      </c>
      <c r="J277" s="2" t="s">
        <v>13</v>
      </c>
      <c r="K277" s="2">
        <v>2147.7600000000002</v>
      </c>
      <c r="L277" s="2" t="s">
        <v>50</v>
      </c>
      <c r="M277" s="2" t="s">
        <v>11</v>
      </c>
      <c r="N277" s="2" t="s">
        <v>50</v>
      </c>
      <c r="O277" s="2" t="s">
        <v>82</v>
      </c>
      <c r="P277" s="2" t="s">
        <v>69</v>
      </c>
      <c r="Q277" s="16">
        <v>1</v>
      </c>
      <c r="R277" s="3">
        <v>2147.7600000000002</v>
      </c>
    </row>
    <row r="278" spans="5:18" x14ac:dyDescent="0.2">
      <c r="E278"/>
      <c r="G278" s="2" t="s">
        <v>11</v>
      </c>
      <c r="H278" s="2" t="s">
        <v>67</v>
      </c>
      <c r="I278" s="2" t="s">
        <v>6</v>
      </c>
      <c r="J278" s="2" t="s">
        <v>56</v>
      </c>
      <c r="K278" s="2">
        <v>12455.06</v>
      </c>
      <c r="L278" s="2" t="s">
        <v>50</v>
      </c>
      <c r="M278" s="2" t="s">
        <v>11</v>
      </c>
      <c r="N278" s="2" t="s">
        <v>85</v>
      </c>
      <c r="O278" s="2" t="s">
        <v>82</v>
      </c>
      <c r="P278" s="2" t="s">
        <v>70</v>
      </c>
      <c r="Q278" s="16">
        <v>1</v>
      </c>
      <c r="R278" s="3">
        <v>12455.06</v>
      </c>
    </row>
    <row r="279" spans="5:18" x14ac:dyDescent="0.2">
      <c r="E279"/>
      <c r="G279" s="2" t="s">
        <v>11</v>
      </c>
      <c r="H279" s="2" t="s">
        <v>67</v>
      </c>
      <c r="I279" s="2" t="s">
        <v>3</v>
      </c>
      <c r="J279" s="2" t="s">
        <v>12</v>
      </c>
      <c r="K279" s="2">
        <v>2331.84</v>
      </c>
      <c r="L279" s="2" t="s">
        <v>50</v>
      </c>
      <c r="M279" s="2" t="s">
        <v>11</v>
      </c>
      <c r="N279" s="2" t="s">
        <v>85</v>
      </c>
      <c r="O279" s="2" t="s">
        <v>81</v>
      </c>
      <c r="P279" s="2" t="s">
        <v>69</v>
      </c>
      <c r="Q279" s="16">
        <v>1</v>
      </c>
      <c r="R279" s="3">
        <v>2331.84</v>
      </c>
    </row>
    <row r="280" spans="5:18" x14ac:dyDescent="0.2">
      <c r="E280"/>
      <c r="G280" s="2" t="s">
        <v>11</v>
      </c>
      <c r="H280" s="2" t="s">
        <v>67</v>
      </c>
      <c r="I280" s="2" t="s">
        <v>3</v>
      </c>
      <c r="J280" s="2" t="s">
        <v>13</v>
      </c>
      <c r="K280" s="2">
        <v>5744.73</v>
      </c>
      <c r="L280" s="2" t="s">
        <v>50</v>
      </c>
      <c r="M280" s="2" t="s">
        <v>11</v>
      </c>
      <c r="N280" s="2" t="s">
        <v>85</v>
      </c>
      <c r="O280" s="2" t="s">
        <v>82</v>
      </c>
      <c r="P280" s="2" t="s">
        <v>69</v>
      </c>
      <c r="Q280" s="16">
        <v>1</v>
      </c>
      <c r="R280" s="3">
        <v>5744.73</v>
      </c>
    </row>
    <row r="281" spans="5:18" x14ac:dyDescent="0.2">
      <c r="E281"/>
      <c r="G281" s="2" t="s">
        <v>11</v>
      </c>
      <c r="H281" s="2" t="s">
        <v>67</v>
      </c>
      <c r="I281" s="2" t="s">
        <v>3</v>
      </c>
      <c r="J281" s="2" t="s">
        <v>55</v>
      </c>
      <c r="K281" s="2">
        <v>2722.69</v>
      </c>
      <c r="L281" s="2" t="s">
        <v>50</v>
      </c>
      <c r="M281" s="2" t="s">
        <v>11</v>
      </c>
      <c r="N281" s="2" t="s">
        <v>85</v>
      </c>
      <c r="O281" s="2" t="s">
        <v>81</v>
      </c>
      <c r="P281" s="2" t="s">
        <v>70</v>
      </c>
      <c r="Q281" s="16">
        <v>1</v>
      </c>
      <c r="R281" s="3">
        <v>2722.69</v>
      </c>
    </row>
    <row r="282" spans="5:18" x14ac:dyDescent="0.2">
      <c r="E282"/>
      <c r="G282" s="2" t="s">
        <v>11</v>
      </c>
      <c r="H282" s="2" t="s">
        <v>67</v>
      </c>
      <c r="I282" s="2" t="s">
        <v>3</v>
      </c>
      <c r="J282" s="2" t="s">
        <v>55</v>
      </c>
      <c r="K282" s="2">
        <v>5027.72</v>
      </c>
      <c r="L282" s="2" t="s">
        <v>50</v>
      </c>
      <c r="M282" s="2" t="s">
        <v>11</v>
      </c>
      <c r="N282" s="2" t="s">
        <v>85</v>
      </c>
      <c r="O282" s="2" t="s">
        <v>82</v>
      </c>
      <c r="P282" s="2" t="s">
        <v>70</v>
      </c>
      <c r="Q282" s="16">
        <v>1</v>
      </c>
      <c r="R282" s="3">
        <v>5027.72</v>
      </c>
    </row>
    <row r="283" spans="5:18" x14ac:dyDescent="0.2">
      <c r="E283"/>
      <c r="G283" s="2" t="s">
        <v>11</v>
      </c>
      <c r="H283" s="2" t="s">
        <v>66</v>
      </c>
      <c r="I283" s="2" t="s">
        <v>3</v>
      </c>
      <c r="J283" s="2" t="s">
        <v>55</v>
      </c>
      <c r="K283" s="2">
        <v>8485.74</v>
      </c>
      <c r="L283" s="2" t="s">
        <v>50</v>
      </c>
      <c r="M283" s="2" t="s">
        <v>11</v>
      </c>
      <c r="N283" s="2" t="s">
        <v>85</v>
      </c>
      <c r="O283" s="2" t="s">
        <v>82</v>
      </c>
      <c r="P283" s="2" t="s">
        <v>70</v>
      </c>
      <c r="Q283" s="16">
        <v>1</v>
      </c>
      <c r="R283" s="3">
        <v>8485.74</v>
      </c>
    </row>
    <row r="284" spans="5:18" x14ac:dyDescent="0.2">
      <c r="E284"/>
      <c r="G284" s="2" t="s">
        <v>11</v>
      </c>
      <c r="H284" s="2" t="s">
        <v>66</v>
      </c>
      <c r="I284" s="2" t="s">
        <v>3</v>
      </c>
      <c r="J284" s="2" t="s">
        <v>55</v>
      </c>
      <c r="K284" s="2">
        <v>17488.8</v>
      </c>
      <c r="L284" s="2" t="s">
        <v>50</v>
      </c>
      <c r="M284" s="2" t="s">
        <v>11</v>
      </c>
      <c r="N284" s="2" t="s">
        <v>85</v>
      </c>
      <c r="O284" s="2" t="s">
        <v>82</v>
      </c>
      <c r="P284" s="2" t="s">
        <v>70</v>
      </c>
      <c r="Q284" s="16">
        <v>1</v>
      </c>
      <c r="R284" s="3">
        <v>17488.8</v>
      </c>
    </row>
    <row r="285" spans="5:18" x14ac:dyDescent="0.2">
      <c r="E285"/>
      <c r="G285" s="2" t="s">
        <v>7</v>
      </c>
      <c r="H285" s="2" t="s">
        <v>65</v>
      </c>
      <c r="I285" s="2" t="s">
        <v>6</v>
      </c>
      <c r="J285" s="2" t="s">
        <v>13</v>
      </c>
      <c r="K285" s="2">
        <v>122.42</v>
      </c>
      <c r="L285" s="2" t="s">
        <v>50</v>
      </c>
      <c r="M285" s="2" t="s">
        <v>7</v>
      </c>
      <c r="N285" s="2" t="s">
        <v>50</v>
      </c>
      <c r="O285" s="2" t="s">
        <v>81</v>
      </c>
      <c r="P285" s="2" t="s">
        <v>69</v>
      </c>
      <c r="Q285" s="16">
        <v>1</v>
      </c>
      <c r="R285" s="3">
        <v>122.42</v>
      </c>
    </row>
    <row r="286" spans="5:18" x14ac:dyDescent="0.2">
      <c r="E286"/>
      <c r="G286" s="2" t="s">
        <v>7</v>
      </c>
      <c r="H286" s="2" t="s">
        <v>65</v>
      </c>
      <c r="I286" s="2" t="s">
        <v>6</v>
      </c>
      <c r="J286" s="2" t="s">
        <v>13</v>
      </c>
      <c r="K286" s="2">
        <v>2145.46</v>
      </c>
      <c r="L286" s="2" t="s">
        <v>50</v>
      </c>
      <c r="M286" s="2" t="s">
        <v>7</v>
      </c>
      <c r="N286" s="2" t="s">
        <v>50</v>
      </c>
      <c r="O286" s="2" t="s">
        <v>81</v>
      </c>
      <c r="P286" s="2" t="s">
        <v>69</v>
      </c>
      <c r="Q286" s="16">
        <v>1</v>
      </c>
      <c r="R286" s="3">
        <v>2145.46</v>
      </c>
    </row>
    <row r="287" spans="5:18" x14ac:dyDescent="0.2">
      <c r="E287"/>
      <c r="G287" s="2" t="s">
        <v>7</v>
      </c>
      <c r="H287" s="2" t="s">
        <v>65</v>
      </c>
      <c r="I287" s="2" t="s">
        <v>6</v>
      </c>
      <c r="J287" s="2" t="s">
        <v>13</v>
      </c>
      <c r="K287" s="2">
        <v>470.72</v>
      </c>
      <c r="L287" s="2" t="s">
        <v>50</v>
      </c>
      <c r="M287" s="2" t="s">
        <v>7</v>
      </c>
      <c r="N287" s="2" t="s">
        <v>50</v>
      </c>
      <c r="O287" s="2" t="s">
        <v>81</v>
      </c>
      <c r="P287" s="2" t="s">
        <v>69</v>
      </c>
      <c r="Q287" s="16">
        <v>1</v>
      </c>
      <c r="R287" s="3">
        <v>470.72</v>
      </c>
    </row>
    <row r="288" spans="5:18" x14ac:dyDescent="0.2">
      <c r="E288"/>
      <c r="G288" s="2" t="s">
        <v>7</v>
      </c>
      <c r="H288" s="2" t="s">
        <v>65</v>
      </c>
      <c r="I288" s="2" t="s">
        <v>6</v>
      </c>
      <c r="J288" s="2" t="s">
        <v>56</v>
      </c>
      <c r="K288" s="2">
        <v>5.13</v>
      </c>
      <c r="L288" s="2" t="s">
        <v>50</v>
      </c>
      <c r="M288" s="2" t="s">
        <v>7</v>
      </c>
      <c r="N288" s="2" t="s">
        <v>50</v>
      </c>
      <c r="O288" s="2" t="s">
        <v>82</v>
      </c>
      <c r="P288" s="2" t="s">
        <v>70</v>
      </c>
      <c r="Q288" s="16">
        <v>1</v>
      </c>
      <c r="R288" s="3">
        <v>5.13</v>
      </c>
    </row>
    <row r="289" spans="5:18" x14ac:dyDescent="0.2">
      <c r="E289"/>
      <c r="G289" s="2" t="s">
        <v>7</v>
      </c>
      <c r="H289" s="2" t="s">
        <v>65</v>
      </c>
      <c r="I289" s="2" t="s">
        <v>6</v>
      </c>
      <c r="J289" s="2" t="s">
        <v>56</v>
      </c>
      <c r="K289" s="2">
        <v>9402.2900000000009</v>
      </c>
      <c r="L289" s="2" t="s">
        <v>50</v>
      </c>
      <c r="M289" s="2" t="s">
        <v>7</v>
      </c>
      <c r="N289" s="2" t="s">
        <v>50</v>
      </c>
      <c r="O289" s="2" t="s">
        <v>82</v>
      </c>
      <c r="P289" s="2" t="s">
        <v>70</v>
      </c>
      <c r="Q289" s="16">
        <v>1</v>
      </c>
      <c r="R289" s="3">
        <v>9402.2900000000009</v>
      </c>
    </row>
    <row r="290" spans="5:18" x14ac:dyDescent="0.2">
      <c r="E290"/>
      <c r="G290" s="2" t="s">
        <v>7</v>
      </c>
      <c r="H290" s="2" t="s">
        <v>65</v>
      </c>
      <c r="I290" s="2" t="s">
        <v>6</v>
      </c>
      <c r="J290" s="2" t="s">
        <v>56</v>
      </c>
      <c r="K290" s="2">
        <v>135.47</v>
      </c>
      <c r="L290" s="2" t="s">
        <v>50</v>
      </c>
      <c r="M290" s="2" t="s">
        <v>7</v>
      </c>
      <c r="N290" s="2" t="s">
        <v>50</v>
      </c>
      <c r="O290" s="2" t="s">
        <v>82</v>
      </c>
      <c r="P290" s="2" t="s">
        <v>70</v>
      </c>
      <c r="Q290" s="16">
        <v>4</v>
      </c>
      <c r="R290" s="3">
        <v>541.88</v>
      </c>
    </row>
    <row r="291" spans="5:18" x14ac:dyDescent="0.2">
      <c r="E291"/>
      <c r="G291" s="2" t="s">
        <v>7</v>
      </c>
      <c r="H291" s="2" t="s">
        <v>65</v>
      </c>
      <c r="I291" s="2" t="s">
        <v>6</v>
      </c>
      <c r="J291" s="2" t="s">
        <v>56</v>
      </c>
      <c r="K291" s="2">
        <v>97.92</v>
      </c>
      <c r="L291" s="2" t="s">
        <v>50</v>
      </c>
      <c r="M291" s="2" t="s">
        <v>7</v>
      </c>
      <c r="N291" s="2" t="s">
        <v>50</v>
      </c>
      <c r="O291" s="2" t="s">
        <v>82</v>
      </c>
      <c r="P291" s="2" t="s">
        <v>70</v>
      </c>
      <c r="Q291" s="16">
        <v>1</v>
      </c>
      <c r="R291" s="3">
        <v>97.92</v>
      </c>
    </row>
    <row r="292" spans="5:18" x14ac:dyDescent="0.2">
      <c r="E292"/>
      <c r="G292" s="2" t="s">
        <v>7</v>
      </c>
      <c r="H292" s="2" t="s">
        <v>65</v>
      </c>
      <c r="I292" s="2" t="s">
        <v>6</v>
      </c>
      <c r="J292" s="2" t="s">
        <v>56</v>
      </c>
      <c r="K292" s="2">
        <v>12.01</v>
      </c>
      <c r="L292" s="2" t="s">
        <v>50</v>
      </c>
      <c r="M292" s="2" t="s">
        <v>7</v>
      </c>
      <c r="N292" s="2" t="s">
        <v>50</v>
      </c>
      <c r="O292" s="2" t="s">
        <v>82</v>
      </c>
      <c r="P292" s="2" t="s">
        <v>70</v>
      </c>
      <c r="Q292" s="16">
        <v>3</v>
      </c>
      <c r="R292" s="3">
        <v>36.03</v>
      </c>
    </row>
    <row r="293" spans="5:18" x14ac:dyDescent="0.2">
      <c r="E293"/>
      <c r="G293" s="2" t="s">
        <v>7</v>
      </c>
      <c r="H293" s="2" t="s">
        <v>65</v>
      </c>
      <c r="I293" s="2" t="s">
        <v>6</v>
      </c>
      <c r="J293" s="2" t="s">
        <v>56</v>
      </c>
      <c r="K293" s="2">
        <v>16.12</v>
      </c>
      <c r="L293" s="2" t="s">
        <v>50</v>
      </c>
      <c r="M293" s="2" t="s">
        <v>7</v>
      </c>
      <c r="N293" s="2" t="s">
        <v>50</v>
      </c>
      <c r="O293" s="2" t="s">
        <v>82</v>
      </c>
      <c r="P293" s="2" t="s">
        <v>70</v>
      </c>
      <c r="Q293" s="16">
        <v>1</v>
      </c>
      <c r="R293" s="3">
        <v>16.12</v>
      </c>
    </row>
    <row r="294" spans="5:18" x14ac:dyDescent="0.2">
      <c r="E294"/>
      <c r="G294" s="2" t="s">
        <v>7</v>
      </c>
      <c r="H294" s="2" t="s">
        <v>65</v>
      </c>
      <c r="I294" s="2" t="s">
        <v>6</v>
      </c>
      <c r="J294" s="2" t="s">
        <v>56</v>
      </c>
      <c r="K294" s="2">
        <v>3843.1</v>
      </c>
      <c r="L294" s="2" t="s">
        <v>50</v>
      </c>
      <c r="M294" s="2" t="s">
        <v>7</v>
      </c>
      <c r="N294" s="2" t="s">
        <v>50</v>
      </c>
      <c r="O294" s="2" t="s">
        <v>82</v>
      </c>
      <c r="P294" s="2" t="s">
        <v>70</v>
      </c>
      <c r="Q294" s="16">
        <v>1</v>
      </c>
      <c r="R294" s="3">
        <v>3843.1</v>
      </c>
    </row>
    <row r="295" spans="5:18" x14ac:dyDescent="0.2">
      <c r="E295"/>
      <c r="G295" s="2" t="s">
        <v>7</v>
      </c>
      <c r="H295" s="2" t="s">
        <v>65</v>
      </c>
      <c r="I295" s="2" t="s">
        <v>6</v>
      </c>
      <c r="J295" s="2" t="s">
        <v>56</v>
      </c>
      <c r="K295" s="2">
        <v>1834.83</v>
      </c>
      <c r="L295" s="2" t="s">
        <v>50</v>
      </c>
      <c r="M295" s="2" t="s">
        <v>7</v>
      </c>
      <c r="N295" s="2" t="s">
        <v>50</v>
      </c>
      <c r="O295" s="2" t="s">
        <v>82</v>
      </c>
      <c r="P295" s="2" t="s">
        <v>70</v>
      </c>
      <c r="Q295" s="16">
        <v>1</v>
      </c>
      <c r="R295" s="3">
        <v>1834.83</v>
      </c>
    </row>
    <row r="296" spans="5:18" x14ac:dyDescent="0.2">
      <c r="E296"/>
      <c r="G296" s="2" t="s">
        <v>7</v>
      </c>
      <c r="H296" s="2" t="s">
        <v>65</v>
      </c>
      <c r="I296" s="2" t="s">
        <v>6</v>
      </c>
      <c r="J296" s="2" t="s">
        <v>56</v>
      </c>
      <c r="K296" s="2">
        <v>370.2</v>
      </c>
      <c r="L296" s="2" t="s">
        <v>50</v>
      </c>
      <c r="M296" s="2" t="s">
        <v>7</v>
      </c>
      <c r="N296" s="2" t="s">
        <v>50</v>
      </c>
      <c r="O296" s="2" t="s">
        <v>82</v>
      </c>
      <c r="P296" s="2" t="s">
        <v>70</v>
      </c>
      <c r="Q296" s="16">
        <v>1</v>
      </c>
      <c r="R296" s="3">
        <v>370.2</v>
      </c>
    </row>
    <row r="297" spans="5:18" x14ac:dyDescent="0.2">
      <c r="E297"/>
      <c r="G297" s="2" t="s">
        <v>7</v>
      </c>
      <c r="H297" s="2" t="s">
        <v>65</v>
      </c>
      <c r="I297" s="2" t="s">
        <v>6</v>
      </c>
      <c r="J297" s="2" t="s">
        <v>56</v>
      </c>
      <c r="K297" s="2">
        <v>3739.13</v>
      </c>
      <c r="L297" s="2" t="s">
        <v>50</v>
      </c>
      <c r="M297" s="2" t="s">
        <v>7</v>
      </c>
      <c r="N297" s="2" t="s">
        <v>50</v>
      </c>
      <c r="O297" s="2" t="s">
        <v>82</v>
      </c>
      <c r="P297" s="2" t="s">
        <v>70</v>
      </c>
      <c r="Q297" s="16">
        <v>1</v>
      </c>
      <c r="R297" s="3">
        <v>3739.13</v>
      </c>
    </row>
    <row r="298" spans="5:18" x14ac:dyDescent="0.2">
      <c r="E298"/>
      <c r="G298" s="2" t="s">
        <v>7</v>
      </c>
      <c r="H298" s="2" t="s">
        <v>65</v>
      </c>
      <c r="I298" s="2" t="s">
        <v>6</v>
      </c>
      <c r="J298" s="2" t="s">
        <v>56</v>
      </c>
      <c r="K298" s="2">
        <v>1735.63</v>
      </c>
      <c r="L298" s="2" t="s">
        <v>50</v>
      </c>
      <c r="M298" s="2" t="s">
        <v>7</v>
      </c>
      <c r="N298" s="2" t="s">
        <v>50</v>
      </c>
      <c r="O298" s="2" t="s">
        <v>82</v>
      </c>
      <c r="P298" s="2" t="s">
        <v>70</v>
      </c>
      <c r="Q298" s="16">
        <v>1</v>
      </c>
      <c r="R298" s="3">
        <v>1735.63</v>
      </c>
    </row>
    <row r="299" spans="5:18" x14ac:dyDescent="0.2">
      <c r="E299"/>
      <c r="G299" s="2" t="s">
        <v>7</v>
      </c>
      <c r="H299" s="2" t="s">
        <v>65</v>
      </c>
      <c r="I299" s="2" t="s">
        <v>6</v>
      </c>
      <c r="J299" s="2" t="s">
        <v>56</v>
      </c>
      <c r="K299" s="2">
        <v>123.12</v>
      </c>
      <c r="L299" s="2" t="s">
        <v>50</v>
      </c>
      <c r="M299" s="2" t="s">
        <v>7</v>
      </c>
      <c r="N299" s="2" t="s">
        <v>50</v>
      </c>
      <c r="O299" s="2" t="s">
        <v>82</v>
      </c>
      <c r="P299" s="2" t="s">
        <v>70</v>
      </c>
      <c r="Q299" s="16">
        <v>1</v>
      </c>
      <c r="R299" s="3">
        <v>123.12</v>
      </c>
    </row>
    <row r="300" spans="5:18" x14ac:dyDescent="0.2">
      <c r="E300"/>
      <c r="G300" s="2" t="s">
        <v>7</v>
      </c>
      <c r="H300" s="2" t="s">
        <v>65</v>
      </c>
      <c r="I300" s="2" t="s">
        <v>6</v>
      </c>
      <c r="J300" s="2" t="s">
        <v>56</v>
      </c>
      <c r="K300" s="2">
        <v>117.36</v>
      </c>
      <c r="L300" s="2" t="s">
        <v>50</v>
      </c>
      <c r="M300" s="2" t="s">
        <v>7</v>
      </c>
      <c r="N300" s="2" t="s">
        <v>50</v>
      </c>
      <c r="O300" s="2" t="s">
        <v>82</v>
      </c>
      <c r="P300" s="2" t="s">
        <v>70</v>
      </c>
      <c r="Q300" s="16">
        <v>1</v>
      </c>
      <c r="R300" s="3">
        <v>117.36</v>
      </c>
    </row>
    <row r="301" spans="5:18" x14ac:dyDescent="0.2">
      <c r="E301"/>
      <c r="G301" s="2" t="s">
        <v>7</v>
      </c>
      <c r="H301" s="2" t="s">
        <v>65</v>
      </c>
      <c r="I301" s="2" t="s">
        <v>6</v>
      </c>
      <c r="J301" s="2" t="s">
        <v>56</v>
      </c>
      <c r="K301" s="2">
        <v>2022.2</v>
      </c>
      <c r="L301" s="2" t="s">
        <v>10</v>
      </c>
      <c r="M301" s="2" t="s">
        <v>7</v>
      </c>
      <c r="N301" s="2" t="s">
        <v>50</v>
      </c>
      <c r="O301" s="2" t="s">
        <v>82</v>
      </c>
      <c r="P301" s="2" t="s">
        <v>70</v>
      </c>
      <c r="Q301" s="16">
        <v>1</v>
      </c>
      <c r="R301" s="3">
        <v>2022.2</v>
      </c>
    </row>
    <row r="302" spans="5:18" x14ac:dyDescent="0.2">
      <c r="E302"/>
      <c r="G302" s="2" t="s">
        <v>7</v>
      </c>
      <c r="H302" s="2" t="s">
        <v>65</v>
      </c>
      <c r="I302" s="2" t="s">
        <v>6</v>
      </c>
      <c r="J302" s="2" t="s">
        <v>56</v>
      </c>
      <c r="K302" s="2">
        <v>11</v>
      </c>
      <c r="L302" s="2" t="s">
        <v>50</v>
      </c>
      <c r="M302" s="2" t="s">
        <v>7</v>
      </c>
      <c r="N302" s="2" t="s">
        <v>50</v>
      </c>
      <c r="O302" s="2" t="s">
        <v>82</v>
      </c>
      <c r="P302" s="2" t="s">
        <v>70</v>
      </c>
      <c r="Q302" s="16">
        <v>5</v>
      </c>
      <c r="R302" s="3">
        <v>55</v>
      </c>
    </row>
    <row r="303" spans="5:18" x14ac:dyDescent="0.2">
      <c r="E303"/>
      <c r="G303" s="2" t="s">
        <v>7</v>
      </c>
      <c r="H303" s="2" t="s">
        <v>65</v>
      </c>
      <c r="I303" s="2" t="s">
        <v>6</v>
      </c>
      <c r="J303" s="2" t="s">
        <v>56</v>
      </c>
      <c r="K303" s="2">
        <v>155.72999999999999</v>
      </c>
      <c r="L303" s="2" t="s">
        <v>50</v>
      </c>
      <c r="M303" s="2" t="s">
        <v>7</v>
      </c>
      <c r="N303" s="2" t="s">
        <v>50</v>
      </c>
      <c r="O303" s="2" t="s">
        <v>82</v>
      </c>
      <c r="P303" s="2" t="s">
        <v>70</v>
      </c>
      <c r="Q303" s="16">
        <v>1</v>
      </c>
      <c r="R303" s="3">
        <v>155.72999999999999</v>
      </c>
    </row>
    <row r="304" spans="5:18" x14ac:dyDescent="0.2">
      <c r="E304"/>
      <c r="G304" s="2" t="s">
        <v>7</v>
      </c>
      <c r="H304" s="2" t="s">
        <v>65</v>
      </c>
      <c r="I304" s="2" t="s">
        <v>6</v>
      </c>
      <c r="J304" s="2" t="s">
        <v>56</v>
      </c>
      <c r="K304" s="2">
        <v>420.8</v>
      </c>
      <c r="L304" s="2" t="s">
        <v>50</v>
      </c>
      <c r="M304" s="2" t="s">
        <v>7</v>
      </c>
      <c r="N304" s="2" t="s">
        <v>50</v>
      </c>
      <c r="O304" s="2" t="s">
        <v>82</v>
      </c>
      <c r="P304" s="2" t="s">
        <v>70</v>
      </c>
      <c r="Q304" s="16">
        <v>1</v>
      </c>
      <c r="R304" s="3">
        <v>420.8</v>
      </c>
    </row>
    <row r="305" spans="5:18" x14ac:dyDescent="0.2">
      <c r="E305"/>
      <c r="G305" s="2" t="s">
        <v>7</v>
      </c>
      <c r="H305" s="2" t="s">
        <v>65</v>
      </c>
      <c r="I305" s="2" t="s">
        <v>6</v>
      </c>
      <c r="J305" s="2" t="s">
        <v>56</v>
      </c>
      <c r="K305" s="2">
        <v>513.1</v>
      </c>
      <c r="L305" s="2" t="s">
        <v>50</v>
      </c>
      <c r="M305" s="2" t="s">
        <v>7</v>
      </c>
      <c r="N305" s="2" t="s">
        <v>50</v>
      </c>
      <c r="O305" s="2" t="s">
        <v>82</v>
      </c>
      <c r="P305" s="2" t="s">
        <v>70</v>
      </c>
      <c r="Q305" s="16">
        <v>2</v>
      </c>
      <c r="R305" s="3">
        <v>1026.2</v>
      </c>
    </row>
    <row r="306" spans="5:18" x14ac:dyDescent="0.2">
      <c r="E306"/>
      <c r="G306" s="2" t="s">
        <v>7</v>
      </c>
      <c r="H306" s="2" t="s">
        <v>65</v>
      </c>
      <c r="I306" s="2" t="s">
        <v>6</v>
      </c>
      <c r="J306" s="2" t="s">
        <v>56</v>
      </c>
      <c r="K306" s="2">
        <v>2838.37</v>
      </c>
      <c r="L306" s="2" t="s">
        <v>50</v>
      </c>
      <c r="M306" s="2" t="s">
        <v>7</v>
      </c>
      <c r="N306" s="2" t="s">
        <v>50</v>
      </c>
      <c r="O306" s="2" t="s">
        <v>82</v>
      </c>
      <c r="P306" s="2" t="s">
        <v>70</v>
      </c>
      <c r="Q306" s="16">
        <v>2</v>
      </c>
      <c r="R306" s="3">
        <v>5676.74</v>
      </c>
    </row>
    <row r="307" spans="5:18" x14ac:dyDescent="0.2">
      <c r="E307"/>
      <c r="G307" s="2" t="s">
        <v>7</v>
      </c>
      <c r="H307" s="2" t="s">
        <v>65</v>
      </c>
      <c r="I307" s="2" t="s">
        <v>6</v>
      </c>
      <c r="J307" s="2" t="s">
        <v>56</v>
      </c>
      <c r="K307" s="2">
        <v>145.99</v>
      </c>
      <c r="L307" s="2" t="s">
        <v>50</v>
      </c>
      <c r="M307" s="2" t="s">
        <v>7</v>
      </c>
      <c r="N307" s="2" t="s">
        <v>50</v>
      </c>
      <c r="O307" s="2" t="s">
        <v>81</v>
      </c>
      <c r="P307" s="2" t="s">
        <v>70</v>
      </c>
      <c r="Q307" s="16">
        <v>1</v>
      </c>
      <c r="R307" s="3">
        <v>145.99</v>
      </c>
    </row>
    <row r="308" spans="5:18" x14ac:dyDescent="0.2">
      <c r="E308"/>
      <c r="G308" s="2" t="s">
        <v>7</v>
      </c>
      <c r="H308" s="2" t="s">
        <v>65</v>
      </c>
      <c r="I308" s="2" t="s">
        <v>6</v>
      </c>
      <c r="J308" s="2" t="s">
        <v>56</v>
      </c>
      <c r="K308" s="2">
        <v>1001.13</v>
      </c>
      <c r="L308" s="2" t="s">
        <v>50</v>
      </c>
      <c r="M308" s="2" t="s">
        <v>7</v>
      </c>
      <c r="N308" s="2" t="s">
        <v>50</v>
      </c>
      <c r="O308" s="2" t="s">
        <v>81</v>
      </c>
      <c r="P308" s="2" t="s">
        <v>70</v>
      </c>
      <c r="Q308" s="16">
        <v>1</v>
      </c>
      <c r="R308" s="3">
        <v>1001.13</v>
      </c>
    </row>
    <row r="309" spans="5:18" x14ac:dyDescent="0.2">
      <c r="E309"/>
      <c r="G309" s="2" t="s">
        <v>7</v>
      </c>
      <c r="H309" s="2" t="s">
        <v>65</v>
      </c>
      <c r="I309" s="2" t="s">
        <v>6</v>
      </c>
      <c r="J309" s="2" t="s">
        <v>56</v>
      </c>
      <c r="K309" s="2">
        <v>371.01</v>
      </c>
      <c r="L309" s="2" t="s">
        <v>50</v>
      </c>
      <c r="M309" s="2" t="s">
        <v>7</v>
      </c>
      <c r="N309" s="2" t="s">
        <v>50</v>
      </c>
      <c r="O309" s="2" t="s">
        <v>82</v>
      </c>
      <c r="P309" s="2" t="s">
        <v>70</v>
      </c>
      <c r="Q309" s="16">
        <v>1</v>
      </c>
      <c r="R309" s="3">
        <v>371.01</v>
      </c>
    </row>
    <row r="310" spans="5:18" x14ac:dyDescent="0.2">
      <c r="E310"/>
      <c r="G310" s="2" t="s">
        <v>7</v>
      </c>
      <c r="H310" s="2" t="s">
        <v>65</v>
      </c>
      <c r="I310" s="2" t="s">
        <v>6</v>
      </c>
      <c r="J310" s="2" t="s">
        <v>56</v>
      </c>
      <c r="K310" s="2">
        <v>548.36</v>
      </c>
      <c r="L310" s="2" t="s">
        <v>50</v>
      </c>
      <c r="M310" s="2" t="s">
        <v>7</v>
      </c>
      <c r="N310" s="2" t="s">
        <v>50</v>
      </c>
      <c r="O310" s="2" t="s">
        <v>82</v>
      </c>
      <c r="P310" s="2" t="s">
        <v>70</v>
      </c>
      <c r="Q310" s="16">
        <v>1</v>
      </c>
      <c r="R310" s="3">
        <v>548.36</v>
      </c>
    </row>
    <row r="311" spans="5:18" x14ac:dyDescent="0.2">
      <c r="E311"/>
      <c r="G311" s="2" t="s">
        <v>7</v>
      </c>
      <c r="H311" s="2" t="s">
        <v>65</v>
      </c>
      <c r="I311" s="2" t="s">
        <v>6</v>
      </c>
      <c r="J311" s="2" t="s">
        <v>56</v>
      </c>
      <c r="K311" s="2">
        <v>2083.9499999999998</v>
      </c>
      <c r="L311" s="2" t="s">
        <v>50</v>
      </c>
      <c r="M311" s="2" t="s">
        <v>7</v>
      </c>
      <c r="N311" s="2" t="s">
        <v>50</v>
      </c>
      <c r="O311" s="2" t="s">
        <v>82</v>
      </c>
      <c r="P311" s="2" t="s">
        <v>70</v>
      </c>
      <c r="Q311" s="16">
        <v>1</v>
      </c>
      <c r="R311" s="3">
        <v>2083.9499999999998</v>
      </c>
    </row>
    <row r="312" spans="5:18" x14ac:dyDescent="0.2">
      <c r="E312"/>
      <c r="G312" s="2" t="s">
        <v>7</v>
      </c>
      <c r="H312" s="2" t="s">
        <v>65</v>
      </c>
      <c r="I312" s="2" t="s">
        <v>6</v>
      </c>
      <c r="J312" s="2" t="s">
        <v>56</v>
      </c>
      <c r="K312" s="2">
        <v>61.5</v>
      </c>
      <c r="L312" s="2" t="s">
        <v>50</v>
      </c>
      <c r="M312" s="2" t="s">
        <v>7</v>
      </c>
      <c r="N312" s="2" t="s">
        <v>50</v>
      </c>
      <c r="O312" s="2" t="s">
        <v>82</v>
      </c>
      <c r="P312" s="2" t="s">
        <v>70</v>
      </c>
      <c r="Q312" s="16">
        <v>1</v>
      </c>
      <c r="R312" s="3">
        <v>61.5</v>
      </c>
    </row>
    <row r="313" spans="5:18" x14ac:dyDescent="0.2">
      <c r="E313"/>
      <c r="G313" s="2" t="s">
        <v>7</v>
      </c>
      <c r="H313" s="2" t="s">
        <v>65</v>
      </c>
      <c r="I313" s="2" t="s">
        <v>6</v>
      </c>
      <c r="J313" s="2" t="s">
        <v>56</v>
      </c>
      <c r="K313" s="2">
        <v>22.32</v>
      </c>
      <c r="L313" s="2" t="s">
        <v>50</v>
      </c>
      <c r="M313" s="2" t="s">
        <v>7</v>
      </c>
      <c r="N313" s="2" t="s">
        <v>50</v>
      </c>
      <c r="O313" s="2" t="s">
        <v>82</v>
      </c>
      <c r="P313" s="2" t="s">
        <v>70</v>
      </c>
      <c r="Q313" s="16">
        <v>1</v>
      </c>
      <c r="R313" s="3">
        <v>22.32</v>
      </c>
    </row>
    <row r="314" spans="5:18" x14ac:dyDescent="0.2">
      <c r="E314"/>
      <c r="G314" s="2" t="s">
        <v>7</v>
      </c>
      <c r="H314" s="2" t="s">
        <v>65</v>
      </c>
      <c r="I314" s="2" t="s">
        <v>6</v>
      </c>
      <c r="J314" s="2" t="s">
        <v>56</v>
      </c>
      <c r="K314" s="2">
        <v>23.56</v>
      </c>
      <c r="L314" s="2" t="s">
        <v>50</v>
      </c>
      <c r="M314" s="2" t="s">
        <v>7</v>
      </c>
      <c r="N314" s="2" t="s">
        <v>50</v>
      </c>
      <c r="O314" s="2" t="s">
        <v>82</v>
      </c>
      <c r="P314" s="2" t="s">
        <v>70</v>
      </c>
      <c r="Q314" s="16">
        <v>1</v>
      </c>
      <c r="R314" s="3">
        <v>23.56</v>
      </c>
    </row>
    <row r="315" spans="5:18" x14ac:dyDescent="0.2">
      <c r="E315"/>
      <c r="G315" s="2" t="s">
        <v>7</v>
      </c>
      <c r="H315" s="2" t="s">
        <v>65</v>
      </c>
      <c r="I315" s="2" t="s">
        <v>6</v>
      </c>
      <c r="J315" s="2" t="s">
        <v>56</v>
      </c>
      <c r="K315" s="2">
        <v>535.28</v>
      </c>
      <c r="L315" s="2" t="s">
        <v>10</v>
      </c>
      <c r="M315" s="2" t="s">
        <v>7</v>
      </c>
      <c r="N315" s="2" t="s">
        <v>50</v>
      </c>
      <c r="O315" s="2" t="s">
        <v>82</v>
      </c>
      <c r="P315" s="2" t="s">
        <v>70</v>
      </c>
      <c r="Q315" s="16">
        <v>1</v>
      </c>
      <c r="R315" s="3">
        <v>535.28</v>
      </c>
    </row>
    <row r="316" spans="5:18" x14ac:dyDescent="0.2">
      <c r="E316"/>
      <c r="G316" s="2" t="s">
        <v>7</v>
      </c>
      <c r="H316" s="2" t="s">
        <v>65</v>
      </c>
      <c r="I316" s="2" t="s">
        <v>6</v>
      </c>
      <c r="J316" s="2" t="s">
        <v>56</v>
      </c>
      <c r="K316" s="2">
        <v>403.27</v>
      </c>
      <c r="L316" s="2" t="s">
        <v>10</v>
      </c>
      <c r="M316" s="2" t="s">
        <v>7</v>
      </c>
      <c r="N316" s="2" t="s">
        <v>50</v>
      </c>
      <c r="O316" s="2" t="s">
        <v>82</v>
      </c>
      <c r="P316" s="2" t="s">
        <v>70</v>
      </c>
      <c r="Q316" s="16">
        <v>1</v>
      </c>
      <c r="R316" s="3">
        <v>403.27</v>
      </c>
    </row>
    <row r="317" spans="5:18" x14ac:dyDescent="0.2">
      <c r="E317"/>
      <c r="G317" s="2" t="s">
        <v>7</v>
      </c>
      <c r="H317" s="2" t="s">
        <v>65</v>
      </c>
      <c r="I317" s="2" t="s">
        <v>6</v>
      </c>
      <c r="J317" s="2" t="s">
        <v>56</v>
      </c>
      <c r="K317" s="2">
        <v>722.99</v>
      </c>
      <c r="L317" s="2" t="s">
        <v>50</v>
      </c>
      <c r="M317" s="2" t="s">
        <v>7</v>
      </c>
      <c r="N317" s="2" t="s">
        <v>50</v>
      </c>
      <c r="O317" s="2" t="s">
        <v>82</v>
      </c>
      <c r="P317" s="2" t="s">
        <v>70</v>
      </c>
      <c r="Q317" s="16">
        <v>4</v>
      </c>
      <c r="R317" s="3">
        <v>2891.96</v>
      </c>
    </row>
    <row r="318" spans="5:18" x14ac:dyDescent="0.2">
      <c r="E318"/>
      <c r="G318" s="2" t="s">
        <v>7</v>
      </c>
      <c r="H318" s="2" t="s">
        <v>65</v>
      </c>
      <c r="I318" s="2" t="s">
        <v>6</v>
      </c>
      <c r="J318" s="2" t="s">
        <v>56</v>
      </c>
      <c r="K318" s="2">
        <v>1343.43</v>
      </c>
      <c r="L318" s="2" t="s">
        <v>50</v>
      </c>
      <c r="M318" s="2" t="s">
        <v>7</v>
      </c>
      <c r="N318" s="2" t="s">
        <v>50</v>
      </c>
      <c r="O318" s="2" t="s">
        <v>81</v>
      </c>
      <c r="P318" s="2" t="s">
        <v>70</v>
      </c>
      <c r="Q318" s="16">
        <v>2</v>
      </c>
      <c r="R318" s="3">
        <v>2686.86</v>
      </c>
    </row>
    <row r="319" spans="5:18" x14ac:dyDescent="0.2">
      <c r="E319"/>
      <c r="G319" s="2" t="s">
        <v>7</v>
      </c>
      <c r="H319" s="2" t="s">
        <v>65</v>
      </c>
      <c r="I319" s="2" t="s">
        <v>6</v>
      </c>
      <c r="J319" s="2" t="s">
        <v>56</v>
      </c>
      <c r="K319" s="2">
        <v>3064.16</v>
      </c>
      <c r="L319" s="2" t="s">
        <v>50</v>
      </c>
      <c r="M319" s="2" t="s">
        <v>7</v>
      </c>
      <c r="N319" s="2" t="s">
        <v>50</v>
      </c>
      <c r="O319" s="2" t="s">
        <v>82</v>
      </c>
      <c r="P319" s="2" t="s">
        <v>70</v>
      </c>
      <c r="Q319" s="16">
        <v>1</v>
      </c>
      <c r="R319" s="3">
        <v>3064.16</v>
      </c>
    </row>
    <row r="320" spans="5:18" x14ac:dyDescent="0.2">
      <c r="E320"/>
      <c r="G320" s="2" t="s">
        <v>7</v>
      </c>
      <c r="H320" s="2" t="s">
        <v>65</v>
      </c>
      <c r="I320" s="2" t="s">
        <v>6</v>
      </c>
      <c r="J320" s="2" t="s">
        <v>56</v>
      </c>
      <c r="K320" s="2">
        <v>5478.46</v>
      </c>
      <c r="L320" s="2" t="s">
        <v>50</v>
      </c>
      <c r="M320" s="2" t="s">
        <v>7</v>
      </c>
      <c r="N320" s="2" t="s">
        <v>50</v>
      </c>
      <c r="O320" s="2" t="s">
        <v>82</v>
      </c>
      <c r="P320" s="2" t="s">
        <v>70</v>
      </c>
      <c r="Q320" s="16">
        <v>2</v>
      </c>
      <c r="R320" s="3">
        <v>10956.92</v>
      </c>
    </row>
    <row r="321" spans="5:18" x14ac:dyDescent="0.2">
      <c r="E321"/>
      <c r="G321" s="2" t="s">
        <v>7</v>
      </c>
      <c r="H321" s="2" t="s">
        <v>65</v>
      </c>
      <c r="I321" s="2" t="s">
        <v>6</v>
      </c>
      <c r="J321" s="2" t="s">
        <v>56</v>
      </c>
      <c r="K321" s="2">
        <v>46.96</v>
      </c>
      <c r="L321" s="2" t="s">
        <v>50</v>
      </c>
      <c r="M321" s="2" t="s">
        <v>7</v>
      </c>
      <c r="N321" s="2" t="s">
        <v>50</v>
      </c>
      <c r="O321" s="2" t="s">
        <v>82</v>
      </c>
      <c r="P321" s="2" t="s">
        <v>70</v>
      </c>
      <c r="Q321" s="16">
        <v>1</v>
      </c>
      <c r="R321" s="3">
        <v>46.96</v>
      </c>
    </row>
    <row r="322" spans="5:18" x14ac:dyDescent="0.2">
      <c r="E322"/>
      <c r="G322" s="2" t="s">
        <v>7</v>
      </c>
      <c r="H322" s="2" t="s">
        <v>65</v>
      </c>
      <c r="I322" s="2" t="s">
        <v>6</v>
      </c>
      <c r="J322" s="2" t="s">
        <v>56</v>
      </c>
      <c r="K322" s="2">
        <v>131.18</v>
      </c>
      <c r="L322" s="2" t="s">
        <v>50</v>
      </c>
      <c r="M322" s="2" t="s">
        <v>7</v>
      </c>
      <c r="N322" s="2" t="s">
        <v>50</v>
      </c>
      <c r="O322" s="2" t="s">
        <v>82</v>
      </c>
      <c r="P322" s="2" t="s">
        <v>70</v>
      </c>
      <c r="Q322" s="16">
        <v>2</v>
      </c>
      <c r="R322" s="3">
        <v>262.36</v>
      </c>
    </row>
    <row r="323" spans="5:18" x14ac:dyDescent="0.2">
      <c r="E323"/>
      <c r="G323" s="2" t="s">
        <v>7</v>
      </c>
      <c r="H323" s="2" t="s">
        <v>65</v>
      </c>
      <c r="I323" s="2" t="s">
        <v>6</v>
      </c>
      <c r="J323" s="2" t="s">
        <v>56</v>
      </c>
      <c r="K323" s="2">
        <v>205.12</v>
      </c>
      <c r="L323" s="2" t="s">
        <v>50</v>
      </c>
      <c r="M323" s="2" t="s">
        <v>7</v>
      </c>
      <c r="N323" s="2" t="s">
        <v>50</v>
      </c>
      <c r="O323" s="2" t="s">
        <v>82</v>
      </c>
      <c r="P323" s="2" t="s">
        <v>70</v>
      </c>
      <c r="Q323" s="16">
        <v>2</v>
      </c>
      <c r="R323" s="3">
        <v>410.24</v>
      </c>
    </row>
    <row r="324" spans="5:18" x14ac:dyDescent="0.2">
      <c r="E324"/>
      <c r="G324" s="2" t="s">
        <v>7</v>
      </c>
      <c r="H324" s="2" t="s">
        <v>65</v>
      </c>
      <c r="I324" s="2" t="s">
        <v>6</v>
      </c>
      <c r="J324" s="2" t="s">
        <v>56</v>
      </c>
      <c r="K324" s="2">
        <v>13.99</v>
      </c>
      <c r="L324" s="2" t="s">
        <v>50</v>
      </c>
      <c r="M324" s="2" t="s">
        <v>7</v>
      </c>
      <c r="N324" s="2" t="s">
        <v>50</v>
      </c>
      <c r="O324" s="2" t="s">
        <v>82</v>
      </c>
      <c r="P324" s="2" t="s">
        <v>70</v>
      </c>
      <c r="Q324" s="16">
        <v>1</v>
      </c>
      <c r="R324" s="3">
        <v>13.99</v>
      </c>
    </row>
    <row r="325" spans="5:18" x14ac:dyDescent="0.2">
      <c r="E325"/>
      <c r="G325" s="2" t="s">
        <v>7</v>
      </c>
      <c r="H325" s="2" t="s">
        <v>65</v>
      </c>
      <c r="I325" s="2" t="s">
        <v>6</v>
      </c>
      <c r="J325" s="2" t="s">
        <v>56</v>
      </c>
      <c r="K325" s="2">
        <v>297.36</v>
      </c>
      <c r="L325" s="2" t="s">
        <v>50</v>
      </c>
      <c r="M325" s="2" t="s">
        <v>7</v>
      </c>
      <c r="N325" s="2" t="s">
        <v>50</v>
      </c>
      <c r="O325" s="2" t="s">
        <v>82</v>
      </c>
      <c r="P325" s="2" t="s">
        <v>70</v>
      </c>
      <c r="Q325" s="16">
        <v>2</v>
      </c>
      <c r="R325" s="3">
        <v>594.72</v>
      </c>
    </row>
    <row r="326" spans="5:18" x14ac:dyDescent="0.2">
      <c r="E326"/>
      <c r="G326" s="2" t="s">
        <v>7</v>
      </c>
      <c r="H326" s="2" t="s">
        <v>65</v>
      </c>
      <c r="I326" s="2" t="s">
        <v>6</v>
      </c>
      <c r="J326" s="2" t="s">
        <v>56</v>
      </c>
      <c r="K326" s="2">
        <v>460.34</v>
      </c>
      <c r="L326" s="2" t="s">
        <v>10</v>
      </c>
      <c r="M326" s="2" t="s">
        <v>7</v>
      </c>
      <c r="N326" s="2" t="s">
        <v>50</v>
      </c>
      <c r="O326" s="2" t="s">
        <v>82</v>
      </c>
      <c r="P326" s="2" t="s">
        <v>70</v>
      </c>
      <c r="Q326" s="16">
        <v>1</v>
      </c>
      <c r="R326" s="3">
        <v>460.34</v>
      </c>
    </row>
    <row r="327" spans="5:18" x14ac:dyDescent="0.2">
      <c r="E327"/>
      <c r="G327" s="2" t="s">
        <v>7</v>
      </c>
      <c r="H327" s="2" t="s">
        <v>65</v>
      </c>
      <c r="I327" s="2" t="s">
        <v>6</v>
      </c>
      <c r="J327" s="2" t="s">
        <v>56</v>
      </c>
      <c r="K327" s="2">
        <v>433.54</v>
      </c>
      <c r="L327" s="2" t="s">
        <v>10</v>
      </c>
      <c r="M327" s="2" t="s">
        <v>7</v>
      </c>
      <c r="N327" s="2" t="s">
        <v>50</v>
      </c>
      <c r="O327" s="2" t="s">
        <v>82</v>
      </c>
      <c r="P327" s="2" t="s">
        <v>70</v>
      </c>
      <c r="Q327" s="16">
        <v>1</v>
      </c>
      <c r="R327" s="3">
        <v>433.54</v>
      </c>
    </row>
    <row r="328" spans="5:18" x14ac:dyDescent="0.2">
      <c r="E328"/>
      <c r="G328" s="2" t="s">
        <v>7</v>
      </c>
      <c r="H328" s="2" t="s">
        <v>65</v>
      </c>
      <c r="I328" s="2" t="s">
        <v>6</v>
      </c>
      <c r="J328" s="2" t="s">
        <v>56</v>
      </c>
      <c r="K328" s="2">
        <v>715.7</v>
      </c>
      <c r="L328" s="2" t="s">
        <v>10</v>
      </c>
      <c r="M328" s="2" t="s">
        <v>7</v>
      </c>
      <c r="N328" s="2" t="s">
        <v>50</v>
      </c>
      <c r="O328" s="2" t="s">
        <v>82</v>
      </c>
      <c r="P328" s="2" t="s">
        <v>70</v>
      </c>
      <c r="Q328" s="16">
        <v>1</v>
      </c>
      <c r="R328" s="3">
        <v>715.7</v>
      </c>
    </row>
    <row r="329" spans="5:18" x14ac:dyDescent="0.2">
      <c r="E329"/>
      <c r="G329" s="2" t="s">
        <v>7</v>
      </c>
      <c r="H329" s="2" t="s">
        <v>65</v>
      </c>
      <c r="I329" s="2" t="s">
        <v>6</v>
      </c>
      <c r="J329" s="2" t="s">
        <v>56</v>
      </c>
      <c r="K329" s="2">
        <v>2476.15</v>
      </c>
      <c r="L329" s="2" t="s">
        <v>50</v>
      </c>
      <c r="M329" s="2" t="s">
        <v>7</v>
      </c>
      <c r="N329" s="2" t="s">
        <v>50</v>
      </c>
      <c r="O329" s="2" t="s">
        <v>82</v>
      </c>
      <c r="P329" s="2" t="s">
        <v>70</v>
      </c>
      <c r="Q329" s="16">
        <v>1</v>
      </c>
      <c r="R329" s="3">
        <v>2476.15</v>
      </c>
    </row>
    <row r="330" spans="5:18" x14ac:dyDescent="0.2">
      <c r="E330"/>
      <c r="G330" s="2" t="s">
        <v>7</v>
      </c>
      <c r="H330" s="2" t="s">
        <v>65</v>
      </c>
      <c r="I330" s="2" t="s">
        <v>6</v>
      </c>
      <c r="J330" s="2" t="s">
        <v>56</v>
      </c>
      <c r="K330" s="2">
        <v>36.31</v>
      </c>
      <c r="L330" s="2" t="s">
        <v>50</v>
      </c>
      <c r="M330" s="2" t="s">
        <v>7</v>
      </c>
      <c r="N330" s="2" t="s">
        <v>50</v>
      </c>
      <c r="O330" s="2" t="s">
        <v>82</v>
      </c>
      <c r="P330" s="2" t="s">
        <v>70</v>
      </c>
      <c r="Q330" s="16">
        <v>1</v>
      </c>
      <c r="R330" s="3">
        <v>36.31</v>
      </c>
    </row>
    <row r="331" spans="5:18" x14ac:dyDescent="0.2">
      <c r="E331"/>
      <c r="G331" s="2" t="s">
        <v>7</v>
      </c>
      <c r="H331" s="2" t="s">
        <v>65</v>
      </c>
      <c r="I331" s="2" t="s">
        <v>6</v>
      </c>
      <c r="J331" s="2" t="s">
        <v>56</v>
      </c>
      <c r="K331" s="2">
        <v>138.24</v>
      </c>
      <c r="L331" s="2" t="s">
        <v>50</v>
      </c>
      <c r="M331" s="2" t="s">
        <v>7</v>
      </c>
      <c r="N331" s="2" t="s">
        <v>50</v>
      </c>
      <c r="O331" s="2" t="s">
        <v>82</v>
      </c>
      <c r="P331" s="2" t="s">
        <v>70</v>
      </c>
      <c r="Q331" s="16">
        <v>1</v>
      </c>
      <c r="R331" s="3">
        <v>138.24</v>
      </c>
    </row>
    <row r="332" spans="5:18" x14ac:dyDescent="0.2">
      <c r="E332"/>
      <c r="G332" s="2" t="s">
        <v>7</v>
      </c>
      <c r="H332" s="2" t="s">
        <v>65</v>
      </c>
      <c r="I332" s="2" t="s">
        <v>6</v>
      </c>
      <c r="J332" s="2" t="s">
        <v>56</v>
      </c>
      <c r="K332" s="2">
        <v>14156.53</v>
      </c>
      <c r="L332" s="2" t="s">
        <v>50</v>
      </c>
      <c r="M332" s="2" t="s">
        <v>7</v>
      </c>
      <c r="N332" s="2" t="s">
        <v>50</v>
      </c>
      <c r="O332" s="2" t="s">
        <v>82</v>
      </c>
      <c r="P332" s="2" t="s">
        <v>70</v>
      </c>
      <c r="Q332" s="16">
        <v>1</v>
      </c>
      <c r="R332" s="3">
        <v>14156.53</v>
      </c>
    </row>
    <row r="333" spans="5:18" x14ac:dyDescent="0.2">
      <c r="E333"/>
      <c r="G333" s="2" t="s">
        <v>7</v>
      </c>
      <c r="H333" s="2" t="s">
        <v>65</v>
      </c>
      <c r="I333" s="2" t="s">
        <v>6</v>
      </c>
      <c r="J333" s="2" t="s">
        <v>56</v>
      </c>
      <c r="K333" s="2">
        <v>1898.13</v>
      </c>
      <c r="L333" s="2" t="s">
        <v>50</v>
      </c>
      <c r="M333" s="2" t="s">
        <v>7</v>
      </c>
      <c r="N333" s="2" t="s">
        <v>50</v>
      </c>
      <c r="O333" s="2" t="s">
        <v>82</v>
      </c>
      <c r="P333" s="2" t="s">
        <v>70</v>
      </c>
      <c r="Q333" s="16">
        <v>1</v>
      </c>
      <c r="R333" s="3">
        <v>1898.13</v>
      </c>
    </row>
    <row r="334" spans="5:18" x14ac:dyDescent="0.2">
      <c r="E334"/>
      <c r="G334" s="2" t="s">
        <v>7</v>
      </c>
      <c r="H334" s="2" t="s">
        <v>65</v>
      </c>
      <c r="I334" s="2" t="s">
        <v>6</v>
      </c>
      <c r="J334" s="2" t="s">
        <v>56</v>
      </c>
      <c r="K334" s="2">
        <v>3192.84</v>
      </c>
      <c r="L334" s="2" t="s">
        <v>50</v>
      </c>
      <c r="M334" s="2" t="s">
        <v>7</v>
      </c>
      <c r="N334" s="2" t="s">
        <v>50</v>
      </c>
      <c r="O334" s="2" t="s">
        <v>82</v>
      </c>
      <c r="P334" s="2" t="s">
        <v>70</v>
      </c>
      <c r="Q334" s="16">
        <v>1</v>
      </c>
      <c r="R334" s="3">
        <v>3192.84</v>
      </c>
    </row>
    <row r="335" spans="5:18" x14ac:dyDescent="0.2">
      <c r="E335"/>
      <c r="G335" s="2" t="s">
        <v>7</v>
      </c>
      <c r="H335" s="2" t="s">
        <v>65</v>
      </c>
      <c r="I335" s="2" t="s">
        <v>6</v>
      </c>
      <c r="J335" s="2" t="s">
        <v>56</v>
      </c>
      <c r="K335" s="2">
        <v>3534.95</v>
      </c>
      <c r="L335" s="2" t="s">
        <v>50</v>
      </c>
      <c r="M335" s="2" t="s">
        <v>7</v>
      </c>
      <c r="N335" s="2" t="s">
        <v>50</v>
      </c>
      <c r="O335" s="2" t="s">
        <v>82</v>
      </c>
      <c r="P335" s="2" t="s">
        <v>70</v>
      </c>
      <c r="Q335" s="16">
        <v>1</v>
      </c>
      <c r="R335" s="3">
        <v>3534.95</v>
      </c>
    </row>
    <row r="336" spans="5:18" x14ac:dyDescent="0.2">
      <c r="E336"/>
      <c r="G336" s="2" t="s">
        <v>7</v>
      </c>
      <c r="H336" s="2" t="s">
        <v>65</v>
      </c>
      <c r="I336" s="2" t="s">
        <v>6</v>
      </c>
      <c r="J336" s="2" t="s">
        <v>56</v>
      </c>
      <c r="K336" s="2">
        <v>1614.6</v>
      </c>
      <c r="L336" s="2" t="s">
        <v>50</v>
      </c>
      <c r="M336" s="2" t="s">
        <v>7</v>
      </c>
      <c r="N336" s="2" t="s">
        <v>50</v>
      </c>
      <c r="O336" s="2" t="s">
        <v>82</v>
      </c>
      <c r="P336" s="2" t="s">
        <v>70</v>
      </c>
      <c r="Q336" s="16">
        <v>1</v>
      </c>
      <c r="R336" s="3">
        <v>1614.6</v>
      </c>
    </row>
    <row r="337" spans="5:18" x14ac:dyDescent="0.2">
      <c r="E337"/>
      <c r="G337" s="2" t="s">
        <v>7</v>
      </c>
      <c r="H337" s="2" t="s">
        <v>65</v>
      </c>
      <c r="I337" s="2" t="s">
        <v>6</v>
      </c>
      <c r="J337" s="2" t="s">
        <v>56</v>
      </c>
      <c r="K337" s="2">
        <v>1466.09</v>
      </c>
      <c r="L337" s="2" t="s">
        <v>50</v>
      </c>
      <c r="M337" s="2" t="s">
        <v>7</v>
      </c>
      <c r="N337" s="2" t="s">
        <v>50</v>
      </c>
      <c r="O337" s="2" t="s">
        <v>82</v>
      </c>
      <c r="P337" s="2" t="s">
        <v>70</v>
      </c>
      <c r="Q337" s="16">
        <v>1</v>
      </c>
      <c r="R337" s="3">
        <v>1466.09</v>
      </c>
    </row>
    <row r="338" spans="5:18" x14ac:dyDescent="0.2">
      <c r="E338"/>
      <c r="G338" s="2" t="s">
        <v>7</v>
      </c>
      <c r="H338" s="2" t="s">
        <v>65</v>
      </c>
      <c r="I338" s="2" t="s">
        <v>6</v>
      </c>
      <c r="J338" s="2" t="s">
        <v>56</v>
      </c>
      <c r="K338" s="2">
        <v>8938</v>
      </c>
      <c r="L338" s="2" t="s">
        <v>50</v>
      </c>
      <c r="M338" s="2" t="s">
        <v>7</v>
      </c>
      <c r="N338" s="2" t="s">
        <v>50</v>
      </c>
      <c r="O338" s="2" t="s">
        <v>82</v>
      </c>
      <c r="P338" s="2" t="s">
        <v>70</v>
      </c>
      <c r="Q338" s="16">
        <v>1</v>
      </c>
      <c r="R338" s="3">
        <v>8938</v>
      </c>
    </row>
    <row r="339" spans="5:18" x14ac:dyDescent="0.2">
      <c r="E339"/>
      <c r="G339" s="2" t="s">
        <v>7</v>
      </c>
      <c r="H339" s="2" t="s">
        <v>65</v>
      </c>
      <c r="I339" s="2" t="s">
        <v>6</v>
      </c>
      <c r="J339" s="2" t="s">
        <v>56</v>
      </c>
      <c r="K339" s="2">
        <v>407.53</v>
      </c>
      <c r="L339" s="2" t="s">
        <v>50</v>
      </c>
      <c r="M339" s="2" t="s">
        <v>7</v>
      </c>
      <c r="N339" s="2" t="s">
        <v>50</v>
      </c>
      <c r="O339" s="2" t="s">
        <v>82</v>
      </c>
      <c r="P339" s="2" t="s">
        <v>70</v>
      </c>
      <c r="Q339" s="16">
        <v>1</v>
      </c>
      <c r="R339" s="3">
        <v>407.53</v>
      </c>
    </row>
    <row r="340" spans="5:18" x14ac:dyDescent="0.2">
      <c r="E340"/>
      <c r="G340" s="2" t="s">
        <v>7</v>
      </c>
      <c r="H340" s="2" t="s">
        <v>65</v>
      </c>
      <c r="I340" s="2" t="s">
        <v>6</v>
      </c>
      <c r="J340" s="2" t="s">
        <v>56</v>
      </c>
      <c r="K340" s="2">
        <v>6068.47</v>
      </c>
      <c r="L340" s="2" t="s">
        <v>50</v>
      </c>
      <c r="M340" s="2" t="s">
        <v>7</v>
      </c>
      <c r="N340" s="2" t="s">
        <v>50</v>
      </c>
      <c r="O340" s="2" t="s">
        <v>82</v>
      </c>
      <c r="P340" s="2" t="s">
        <v>70</v>
      </c>
      <c r="Q340" s="16">
        <v>3</v>
      </c>
      <c r="R340" s="3">
        <v>18205.41</v>
      </c>
    </row>
    <row r="341" spans="5:18" x14ac:dyDescent="0.2">
      <c r="E341"/>
      <c r="G341" s="2" t="s">
        <v>7</v>
      </c>
      <c r="H341" s="2" t="s">
        <v>65</v>
      </c>
      <c r="I341" s="2" t="s">
        <v>6</v>
      </c>
      <c r="J341" s="2" t="s">
        <v>56</v>
      </c>
      <c r="K341" s="2">
        <v>1371.46</v>
      </c>
      <c r="L341" s="2" t="s">
        <v>50</v>
      </c>
      <c r="M341" s="2" t="s">
        <v>7</v>
      </c>
      <c r="N341" s="2" t="s">
        <v>50</v>
      </c>
      <c r="O341" s="2" t="s">
        <v>82</v>
      </c>
      <c r="P341" s="2" t="s">
        <v>70</v>
      </c>
      <c r="Q341" s="16">
        <v>1</v>
      </c>
      <c r="R341" s="3">
        <v>1371.46</v>
      </c>
    </row>
    <row r="342" spans="5:18" x14ac:dyDescent="0.2">
      <c r="E342"/>
      <c r="G342" s="2" t="s">
        <v>7</v>
      </c>
      <c r="H342" s="2" t="s">
        <v>65</v>
      </c>
      <c r="I342" s="2" t="s">
        <v>6</v>
      </c>
      <c r="J342" s="2" t="s">
        <v>56</v>
      </c>
      <c r="K342" s="2">
        <v>232.55</v>
      </c>
      <c r="L342" s="2" t="s">
        <v>50</v>
      </c>
      <c r="M342" s="2" t="s">
        <v>7</v>
      </c>
      <c r="N342" s="2" t="s">
        <v>50</v>
      </c>
      <c r="O342" s="2" t="s">
        <v>82</v>
      </c>
      <c r="P342" s="2" t="s">
        <v>70</v>
      </c>
      <c r="Q342" s="16">
        <v>2</v>
      </c>
      <c r="R342" s="3">
        <v>465.1</v>
      </c>
    </row>
    <row r="343" spans="5:18" x14ac:dyDescent="0.2">
      <c r="E343"/>
      <c r="G343" s="2" t="s">
        <v>7</v>
      </c>
      <c r="H343" s="2" t="s">
        <v>65</v>
      </c>
      <c r="I343" s="2" t="s">
        <v>6</v>
      </c>
      <c r="J343" s="2" t="s">
        <v>56</v>
      </c>
      <c r="K343" s="2">
        <v>1292.96</v>
      </c>
      <c r="L343" s="2" t="s">
        <v>50</v>
      </c>
      <c r="M343" s="2" t="s">
        <v>7</v>
      </c>
      <c r="N343" s="2" t="s">
        <v>50</v>
      </c>
      <c r="O343" s="2" t="s">
        <v>82</v>
      </c>
      <c r="P343" s="2" t="s">
        <v>70</v>
      </c>
      <c r="Q343" s="16">
        <v>1</v>
      </c>
      <c r="R343" s="3">
        <v>1292.96</v>
      </c>
    </row>
    <row r="344" spans="5:18" x14ac:dyDescent="0.2">
      <c r="E344"/>
      <c r="G344" s="2" t="s">
        <v>7</v>
      </c>
      <c r="H344" s="2" t="s">
        <v>65</v>
      </c>
      <c r="I344" s="2" t="s">
        <v>6</v>
      </c>
      <c r="J344" s="2" t="s">
        <v>56</v>
      </c>
      <c r="K344" s="2">
        <v>7.96</v>
      </c>
      <c r="L344" s="2" t="s">
        <v>50</v>
      </c>
      <c r="M344" s="2" t="s">
        <v>7</v>
      </c>
      <c r="N344" s="2" t="s">
        <v>50</v>
      </c>
      <c r="O344" s="2" t="s">
        <v>82</v>
      </c>
      <c r="P344" s="2" t="s">
        <v>70</v>
      </c>
      <c r="Q344" s="16">
        <v>2</v>
      </c>
      <c r="R344" s="3">
        <v>15.92</v>
      </c>
    </row>
    <row r="345" spans="5:18" x14ac:dyDescent="0.2">
      <c r="E345"/>
      <c r="G345" s="2" t="s">
        <v>7</v>
      </c>
      <c r="H345" s="2" t="s">
        <v>65</v>
      </c>
      <c r="I345" s="2" t="s">
        <v>6</v>
      </c>
      <c r="J345" s="2" t="s">
        <v>56</v>
      </c>
      <c r="K345" s="2">
        <v>8048.43</v>
      </c>
      <c r="L345" s="2" t="s">
        <v>50</v>
      </c>
      <c r="M345" s="2" t="s">
        <v>7</v>
      </c>
      <c r="N345" s="2" t="s">
        <v>50</v>
      </c>
      <c r="O345" s="2" t="s">
        <v>82</v>
      </c>
      <c r="P345" s="2" t="s">
        <v>70</v>
      </c>
      <c r="Q345" s="16">
        <v>1</v>
      </c>
      <c r="R345" s="3">
        <v>8048.43</v>
      </c>
    </row>
    <row r="346" spans="5:18" x14ac:dyDescent="0.2">
      <c r="E346"/>
      <c r="G346" s="2" t="s">
        <v>7</v>
      </c>
      <c r="H346" s="2" t="s">
        <v>65</v>
      </c>
      <c r="I346" s="2" t="s">
        <v>6</v>
      </c>
      <c r="J346" s="2" t="s">
        <v>56</v>
      </c>
      <c r="K346" s="2">
        <v>15646.45</v>
      </c>
      <c r="L346" s="2" t="s">
        <v>50</v>
      </c>
      <c r="M346" s="2" t="s">
        <v>7</v>
      </c>
      <c r="N346" s="2" t="s">
        <v>50</v>
      </c>
      <c r="O346" s="2" t="s">
        <v>81</v>
      </c>
      <c r="P346" s="2" t="s">
        <v>70</v>
      </c>
      <c r="Q346" s="16">
        <v>1</v>
      </c>
      <c r="R346" s="3">
        <v>15646.45</v>
      </c>
    </row>
    <row r="347" spans="5:18" x14ac:dyDescent="0.2">
      <c r="E347"/>
      <c r="G347" s="2" t="s">
        <v>7</v>
      </c>
      <c r="H347" s="2" t="s">
        <v>65</v>
      </c>
      <c r="I347" s="2" t="s">
        <v>6</v>
      </c>
      <c r="J347" s="2" t="s">
        <v>55</v>
      </c>
      <c r="K347" s="2">
        <v>765.13</v>
      </c>
      <c r="L347" s="2" t="s">
        <v>50</v>
      </c>
      <c r="M347" s="2" t="s">
        <v>7</v>
      </c>
      <c r="N347" s="2" t="s">
        <v>50</v>
      </c>
      <c r="O347" s="2" t="s">
        <v>81</v>
      </c>
      <c r="P347" s="2" t="s">
        <v>70</v>
      </c>
      <c r="Q347" s="16">
        <v>2</v>
      </c>
      <c r="R347" s="3">
        <v>1530.26</v>
      </c>
    </row>
    <row r="348" spans="5:18" x14ac:dyDescent="0.2">
      <c r="E348"/>
      <c r="G348" s="2" t="s">
        <v>7</v>
      </c>
      <c r="H348" s="2" t="s">
        <v>65</v>
      </c>
      <c r="I348" s="2" t="s">
        <v>6</v>
      </c>
      <c r="J348" s="2" t="s">
        <v>55</v>
      </c>
      <c r="K348" s="2">
        <v>804.71</v>
      </c>
      <c r="L348" s="2" t="s">
        <v>50</v>
      </c>
      <c r="M348" s="2" t="s">
        <v>7</v>
      </c>
      <c r="N348" s="2" t="s">
        <v>50</v>
      </c>
      <c r="O348" s="2" t="s">
        <v>81</v>
      </c>
      <c r="P348" s="2" t="s">
        <v>70</v>
      </c>
      <c r="Q348" s="16">
        <v>2</v>
      </c>
      <c r="R348" s="3">
        <v>1609.42</v>
      </c>
    </row>
    <row r="349" spans="5:18" x14ac:dyDescent="0.2">
      <c r="E349"/>
      <c r="G349" s="2" t="s">
        <v>7</v>
      </c>
      <c r="H349" s="2" t="s">
        <v>65</v>
      </c>
      <c r="I349" s="2" t="s">
        <v>6</v>
      </c>
      <c r="J349" s="2" t="s">
        <v>55</v>
      </c>
      <c r="K349" s="2">
        <v>11</v>
      </c>
      <c r="L349" s="2" t="s">
        <v>50</v>
      </c>
      <c r="M349" s="2" t="s">
        <v>7</v>
      </c>
      <c r="N349" s="2" t="s">
        <v>50</v>
      </c>
      <c r="O349" s="2" t="s">
        <v>81</v>
      </c>
      <c r="P349" s="2" t="s">
        <v>70</v>
      </c>
      <c r="Q349" s="16">
        <v>1</v>
      </c>
      <c r="R349" s="3">
        <v>11</v>
      </c>
    </row>
    <row r="350" spans="5:18" x14ac:dyDescent="0.2">
      <c r="E350"/>
      <c r="G350" s="2" t="s">
        <v>7</v>
      </c>
      <c r="H350" s="2" t="s">
        <v>65</v>
      </c>
      <c r="I350" s="2" t="s">
        <v>6</v>
      </c>
      <c r="J350" s="2" t="s">
        <v>55</v>
      </c>
      <c r="K350" s="2">
        <v>200.97</v>
      </c>
      <c r="L350" s="2" t="s">
        <v>50</v>
      </c>
      <c r="M350" s="2" t="s">
        <v>7</v>
      </c>
      <c r="N350" s="2" t="s">
        <v>50</v>
      </c>
      <c r="O350" s="2" t="s">
        <v>82</v>
      </c>
      <c r="P350" s="2" t="s">
        <v>70</v>
      </c>
      <c r="Q350" s="16">
        <v>1</v>
      </c>
      <c r="R350" s="3">
        <v>200.97</v>
      </c>
    </row>
    <row r="351" spans="5:18" x14ac:dyDescent="0.2">
      <c r="E351"/>
      <c r="G351" s="2" t="s">
        <v>7</v>
      </c>
      <c r="H351" s="2" t="s">
        <v>65</v>
      </c>
      <c r="I351" s="2" t="s">
        <v>6</v>
      </c>
      <c r="J351" s="2" t="s">
        <v>55</v>
      </c>
      <c r="K351" s="2">
        <v>216.9</v>
      </c>
      <c r="L351" s="2" t="s">
        <v>50</v>
      </c>
      <c r="M351" s="2" t="s">
        <v>7</v>
      </c>
      <c r="N351" s="2" t="s">
        <v>50</v>
      </c>
      <c r="O351" s="2" t="s">
        <v>81</v>
      </c>
      <c r="P351" s="2" t="s">
        <v>70</v>
      </c>
      <c r="Q351" s="16">
        <v>1</v>
      </c>
      <c r="R351" s="3">
        <v>216.9</v>
      </c>
    </row>
    <row r="352" spans="5:18" x14ac:dyDescent="0.2">
      <c r="E352"/>
      <c r="G352" s="2" t="s">
        <v>7</v>
      </c>
      <c r="H352" s="2" t="s">
        <v>65</v>
      </c>
      <c r="I352" s="2" t="s">
        <v>6</v>
      </c>
      <c r="J352" s="2" t="s">
        <v>55</v>
      </c>
      <c r="K352" s="2">
        <v>7.35</v>
      </c>
      <c r="L352" s="2" t="s">
        <v>50</v>
      </c>
      <c r="M352" s="2" t="s">
        <v>7</v>
      </c>
      <c r="N352" s="2" t="s">
        <v>50</v>
      </c>
      <c r="O352" s="2" t="s">
        <v>81</v>
      </c>
      <c r="P352" s="2" t="s">
        <v>70</v>
      </c>
      <c r="Q352" s="16">
        <v>1</v>
      </c>
      <c r="R352" s="3">
        <v>7.35</v>
      </c>
    </row>
    <row r="353" spans="5:18" x14ac:dyDescent="0.2">
      <c r="E353"/>
      <c r="G353" s="2" t="s">
        <v>7</v>
      </c>
      <c r="H353" s="2" t="s">
        <v>65</v>
      </c>
      <c r="I353" s="2" t="s">
        <v>6</v>
      </c>
      <c r="J353" s="2" t="s">
        <v>55</v>
      </c>
      <c r="K353" s="2">
        <v>0.04</v>
      </c>
      <c r="L353" s="2" t="s">
        <v>50</v>
      </c>
      <c r="M353" s="2" t="s">
        <v>7</v>
      </c>
      <c r="N353" s="2" t="s">
        <v>50</v>
      </c>
      <c r="O353" s="2" t="s">
        <v>81</v>
      </c>
      <c r="P353" s="2" t="s">
        <v>70</v>
      </c>
      <c r="Q353" s="16">
        <v>1</v>
      </c>
      <c r="R353" s="3">
        <v>0.04</v>
      </c>
    </row>
    <row r="354" spans="5:18" x14ac:dyDescent="0.2">
      <c r="E354"/>
      <c r="G354" s="2" t="s">
        <v>7</v>
      </c>
      <c r="H354" s="2" t="s">
        <v>65</v>
      </c>
      <c r="I354" s="2" t="s">
        <v>6</v>
      </c>
      <c r="J354" s="2" t="s">
        <v>55</v>
      </c>
      <c r="K354" s="2">
        <v>252.58</v>
      </c>
      <c r="L354" s="2" t="s">
        <v>50</v>
      </c>
      <c r="M354" s="2" t="s">
        <v>7</v>
      </c>
      <c r="N354" s="2" t="s">
        <v>50</v>
      </c>
      <c r="O354" s="2" t="s">
        <v>81</v>
      </c>
      <c r="P354" s="2" t="s">
        <v>70</v>
      </c>
      <c r="Q354" s="16">
        <v>1</v>
      </c>
      <c r="R354" s="3">
        <v>252.58</v>
      </c>
    </row>
    <row r="355" spans="5:18" x14ac:dyDescent="0.2">
      <c r="E355"/>
      <c r="G355" s="2" t="s">
        <v>7</v>
      </c>
      <c r="H355" s="2" t="s">
        <v>65</v>
      </c>
      <c r="I355" s="2" t="s">
        <v>3</v>
      </c>
      <c r="J355" s="2" t="s">
        <v>12</v>
      </c>
      <c r="K355" s="2">
        <v>695.52</v>
      </c>
      <c r="L355" s="2" t="s">
        <v>50</v>
      </c>
      <c r="M355" s="2" t="s">
        <v>7</v>
      </c>
      <c r="N355" s="2" t="s">
        <v>85</v>
      </c>
      <c r="O355" s="2" t="s">
        <v>81</v>
      </c>
      <c r="P355" s="2" t="s">
        <v>69</v>
      </c>
      <c r="Q355" s="16">
        <v>1</v>
      </c>
      <c r="R355" s="3">
        <v>695.52</v>
      </c>
    </row>
    <row r="356" spans="5:18" x14ac:dyDescent="0.2">
      <c r="E356"/>
      <c r="G356" s="2" t="s">
        <v>7</v>
      </c>
      <c r="H356" s="2" t="s">
        <v>65</v>
      </c>
      <c r="I356" s="2" t="s">
        <v>3</v>
      </c>
      <c r="J356" s="2" t="s">
        <v>12</v>
      </c>
      <c r="K356" s="2">
        <v>142.69</v>
      </c>
      <c r="L356" s="2" t="s">
        <v>50</v>
      </c>
      <c r="M356" s="2" t="s">
        <v>7</v>
      </c>
      <c r="N356" s="2" t="s">
        <v>85</v>
      </c>
      <c r="O356" s="2" t="s">
        <v>81</v>
      </c>
      <c r="P356" s="2" t="s">
        <v>69</v>
      </c>
      <c r="Q356" s="16">
        <v>2</v>
      </c>
      <c r="R356" s="3">
        <v>285.38</v>
      </c>
    </row>
    <row r="357" spans="5:18" x14ac:dyDescent="0.2">
      <c r="E357"/>
      <c r="G357" s="2" t="s">
        <v>7</v>
      </c>
      <c r="H357" s="2" t="s">
        <v>65</v>
      </c>
      <c r="I357" s="2" t="s">
        <v>3</v>
      </c>
      <c r="J357" s="2" t="s">
        <v>56</v>
      </c>
      <c r="K357" s="2">
        <v>7913.16</v>
      </c>
      <c r="L357" s="2" t="s">
        <v>50</v>
      </c>
      <c r="M357" s="2" t="s">
        <v>7</v>
      </c>
      <c r="N357" s="2" t="s">
        <v>85</v>
      </c>
      <c r="O357" s="2" t="s">
        <v>82</v>
      </c>
      <c r="P357" s="2" t="s">
        <v>70</v>
      </c>
      <c r="Q357" s="16">
        <v>1</v>
      </c>
      <c r="R357" s="3">
        <v>7913.16</v>
      </c>
    </row>
    <row r="358" spans="5:18" x14ac:dyDescent="0.2">
      <c r="E358"/>
      <c r="G358" s="2" t="s">
        <v>7</v>
      </c>
      <c r="H358" s="2" t="s">
        <v>65</v>
      </c>
      <c r="I358" s="2" t="s">
        <v>3</v>
      </c>
      <c r="J358" s="2" t="s">
        <v>56</v>
      </c>
      <c r="K358" s="2">
        <v>9064.89</v>
      </c>
      <c r="L358" s="2" t="s">
        <v>50</v>
      </c>
      <c r="M358" s="2" t="s">
        <v>7</v>
      </c>
      <c r="N358" s="2" t="s">
        <v>85</v>
      </c>
      <c r="O358" s="2" t="s">
        <v>81</v>
      </c>
      <c r="P358" s="2" t="s">
        <v>70</v>
      </c>
      <c r="Q358" s="16">
        <v>1</v>
      </c>
      <c r="R358" s="3">
        <v>9064.89</v>
      </c>
    </row>
    <row r="359" spans="5:18" x14ac:dyDescent="0.2">
      <c r="E359"/>
      <c r="G359" s="2" t="s">
        <v>7</v>
      </c>
      <c r="H359" s="2" t="s">
        <v>65</v>
      </c>
      <c r="I359" s="2" t="s">
        <v>3</v>
      </c>
      <c r="J359" s="2" t="s">
        <v>56</v>
      </c>
      <c r="K359" s="2">
        <v>6383.99</v>
      </c>
      <c r="L359" s="2" t="s">
        <v>50</v>
      </c>
      <c r="M359" s="2" t="s">
        <v>7</v>
      </c>
      <c r="N359" s="2" t="s">
        <v>85</v>
      </c>
      <c r="O359" s="2" t="s">
        <v>82</v>
      </c>
      <c r="P359" s="2" t="s">
        <v>70</v>
      </c>
      <c r="Q359" s="16">
        <v>1</v>
      </c>
      <c r="R359" s="3">
        <v>6383.99</v>
      </c>
    </row>
    <row r="360" spans="5:18" x14ac:dyDescent="0.2">
      <c r="E360"/>
      <c r="G360" s="2" t="s">
        <v>7</v>
      </c>
      <c r="H360" s="2" t="s">
        <v>65</v>
      </c>
      <c r="I360" s="2" t="s">
        <v>3</v>
      </c>
      <c r="J360" s="2" t="s">
        <v>56</v>
      </c>
      <c r="K360" s="2">
        <v>7872.76</v>
      </c>
      <c r="L360" s="2" t="s">
        <v>50</v>
      </c>
      <c r="M360" s="2" t="s">
        <v>7</v>
      </c>
      <c r="N360" s="2" t="s">
        <v>85</v>
      </c>
      <c r="O360" s="2" t="s">
        <v>82</v>
      </c>
      <c r="P360" s="2" t="s">
        <v>70</v>
      </c>
      <c r="Q360" s="16">
        <v>1</v>
      </c>
      <c r="R360" s="3">
        <v>7872.76</v>
      </c>
    </row>
    <row r="361" spans="5:18" x14ac:dyDescent="0.2">
      <c r="E361"/>
      <c r="G361" s="2" t="s">
        <v>7</v>
      </c>
      <c r="H361" s="2" t="s">
        <v>65</v>
      </c>
      <c r="I361" s="2" t="s">
        <v>3</v>
      </c>
      <c r="J361" s="2" t="s">
        <v>56</v>
      </c>
      <c r="K361" s="2">
        <v>8418.99</v>
      </c>
      <c r="L361" s="2" t="s">
        <v>50</v>
      </c>
      <c r="M361" s="2" t="s">
        <v>7</v>
      </c>
      <c r="N361" s="2" t="s">
        <v>85</v>
      </c>
      <c r="O361" s="2" t="s">
        <v>82</v>
      </c>
      <c r="P361" s="2" t="s">
        <v>70</v>
      </c>
      <c r="Q361" s="16">
        <v>2</v>
      </c>
      <c r="R361" s="3">
        <v>16837.98</v>
      </c>
    </row>
    <row r="362" spans="5:18" x14ac:dyDescent="0.2">
      <c r="E362"/>
      <c r="G362" s="2" t="s">
        <v>7</v>
      </c>
      <c r="H362" s="2" t="s">
        <v>65</v>
      </c>
      <c r="I362" s="2" t="s">
        <v>3</v>
      </c>
      <c r="J362" s="2" t="s">
        <v>56</v>
      </c>
      <c r="K362" s="2">
        <v>3333.49</v>
      </c>
      <c r="L362" s="2" t="s">
        <v>10</v>
      </c>
      <c r="M362" s="2" t="s">
        <v>7</v>
      </c>
      <c r="N362" s="2" t="s">
        <v>85</v>
      </c>
      <c r="O362" s="2" t="s">
        <v>82</v>
      </c>
      <c r="P362" s="2" t="s">
        <v>70</v>
      </c>
      <c r="Q362" s="16">
        <v>1</v>
      </c>
      <c r="R362" s="3">
        <v>3333.49</v>
      </c>
    </row>
    <row r="363" spans="5:18" x14ac:dyDescent="0.2">
      <c r="E363"/>
      <c r="G363" s="2" t="s">
        <v>7</v>
      </c>
      <c r="H363" s="2" t="s">
        <v>65</v>
      </c>
      <c r="I363" s="2" t="s">
        <v>3</v>
      </c>
      <c r="J363" s="2" t="s">
        <v>56</v>
      </c>
      <c r="K363" s="2">
        <v>8261.23</v>
      </c>
      <c r="L363" s="2" t="s">
        <v>50</v>
      </c>
      <c r="M363" s="2" t="s">
        <v>7</v>
      </c>
      <c r="N363" s="2" t="s">
        <v>85</v>
      </c>
      <c r="O363" s="2" t="s">
        <v>82</v>
      </c>
      <c r="P363" s="2" t="s">
        <v>70</v>
      </c>
      <c r="Q363" s="16">
        <v>6</v>
      </c>
      <c r="R363" s="3">
        <v>49567.37999999999</v>
      </c>
    </row>
    <row r="364" spans="5:18" x14ac:dyDescent="0.2">
      <c r="E364"/>
      <c r="G364" s="2" t="s">
        <v>7</v>
      </c>
      <c r="H364" s="2" t="s">
        <v>65</v>
      </c>
      <c r="I364" s="2" t="s">
        <v>3</v>
      </c>
      <c r="J364" s="2" t="s">
        <v>56</v>
      </c>
      <c r="K364" s="2">
        <v>1096.97</v>
      </c>
      <c r="L364" s="2" t="s">
        <v>50</v>
      </c>
      <c r="M364" s="2" t="s">
        <v>7</v>
      </c>
      <c r="N364" s="2" t="s">
        <v>85</v>
      </c>
      <c r="O364" s="2" t="s">
        <v>81</v>
      </c>
      <c r="P364" s="2" t="s">
        <v>70</v>
      </c>
      <c r="Q364" s="16">
        <v>1</v>
      </c>
      <c r="R364" s="3">
        <v>1096.97</v>
      </c>
    </row>
    <row r="365" spans="5:18" x14ac:dyDescent="0.2">
      <c r="E365"/>
      <c r="G365" s="2" t="s">
        <v>7</v>
      </c>
      <c r="H365" s="2" t="s">
        <v>65</v>
      </c>
      <c r="I365" s="2" t="s">
        <v>3</v>
      </c>
      <c r="J365" s="2" t="s">
        <v>56</v>
      </c>
      <c r="K365" s="2">
        <v>5444.41</v>
      </c>
      <c r="L365" s="2" t="s">
        <v>50</v>
      </c>
      <c r="M365" s="2" t="s">
        <v>7</v>
      </c>
      <c r="N365" s="2" t="s">
        <v>85</v>
      </c>
      <c r="O365" s="2" t="s">
        <v>82</v>
      </c>
      <c r="P365" s="2" t="s">
        <v>70</v>
      </c>
      <c r="Q365" s="16">
        <v>1</v>
      </c>
      <c r="R365" s="3">
        <v>5444.41</v>
      </c>
    </row>
    <row r="366" spans="5:18" x14ac:dyDescent="0.2">
      <c r="E366"/>
      <c r="G366" s="2" t="s">
        <v>7</v>
      </c>
      <c r="H366" s="2" t="s">
        <v>65</v>
      </c>
      <c r="I366" s="2" t="s">
        <v>3</v>
      </c>
      <c r="J366" s="2" t="s">
        <v>56</v>
      </c>
      <c r="K366" s="2">
        <v>21432.84</v>
      </c>
      <c r="L366" s="2" t="s">
        <v>50</v>
      </c>
      <c r="M366" s="2" t="s">
        <v>7</v>
      </c>
      <c r="N366" s="2" t="s">
        <v>85</v>
      </c>
      <c r="O366" s="2" t="s">
        <v>82</v>
      </c>
      <c r="P366" s="2" t="s">
        <v>70</v>
      </c>
      <c r="Q366" s="16">
        <v>1</v>
      </c>
      <c r="R366" s="3">
        <v>21432.84</v>
      </c>
    </row>
    <row r="367" spans="5:18" x14ac:dyDescent="0.2">
      <c r="E367"/>
      <c r="G367" s="2" t="s">
        <v>7</v>
      </c>
      <c r="H367" s="2" t="s">
        <v>65</v>
      </c>
      <c r="I367" s="2" t="s">
        <v>3</v>
      </c>
      <c r="J367" s="2" t="s">
        <v>56</v>
      </c>
      <c r="K367" s="2">
        <v>142.69</v>
      </c>
      <c r="L367" s="2" t="s">
        <v>50</v>
      </c>
      <c r="M367" s="2" t="s">
        <v>7</v>
      </c>
      <c r="N367" s="2" t="s">
        <v>85</v>
      </c>
      <c r="O367" s="2" t="s">
        <v>81</v>
      </c>
      <c r="P367" s="2" t="s">
        <v>70</v>
      </c>
      <c r="Q367" s="16">
        <v>1</v>
      </c>
      <c r="R367" s="3">
        <v>142.69</v>
      </c>
    </row>
    <row r="368" spans="5:18" x14ac:dyDescent="0.2">
      <c r="E368"/>
      <c r="G368" s="2" t="s">
        <v>7</v>
      </c>
      <c r="H368" s="2" t="s">
        <v>65</v>
      </c>
      <c r="I368" s="2" t="s">
        <v>3</v>
      </c>
      <c r="J368" s="2" t="s">
        <v>56</v>
      </c>
      <c r="K368" s="2">
        <v>23416.22</v>
      </c>
      <c r="L368" s="2" t="s">
        <v>50</v>
      </c>
      <c r="M368" s="2" t="s">
        <v>7</v>
      </c>
      <c r="N368" s="2" t="s">
        <v>85</v>
      </c>
      <c r="O368" s="2" t="s">
        <v>82</v>
      </c>
      <c r="P368" s="2" t="s">
        <v>70</v>
      </c>
      <c r="Q368" s="16">
        <v>1</v>
      </c>
      <c r="R368" s="3">
        <v>23416.22</v>
      </c>
    </row>
    <row r="369" spans="5:18" x14ac:dyDescent="0.2">
      <c r="E369"/>
      <c r="G369" s="2" t="s">
        <v>7</v>
      </c>
      <c r="H369" s="2" t="s">
        <v>65</v>
      </c>
      <c r="I369" s="2" t="s">
        <v>3</v>
      </c>
      <c r="J369" s="2" t="s">
        <v>56</v>
      </c>
      <c r="K369" s="2">
        <v>4488.1899999999996</v>
      </c>
      <c r="L369" s="2" t="s">
        <v>50</v>
      </c>
      <c r="M369" s="2" t="s">
        <v>7</v>
      </c>
      <c r="N369" s="2" t="s">
        <v>85</v>
      </c>
      <c r="O369" s="2" t="s">
        <v>82</v>
      </c>
      <c r="P369" s="2" t="s">
        <v>70</v>
      </c>
      <c r="Q369" s="16">
        <v>1</v>
      </c>
      <c r="R369" s="3">
        <v>4488.1899999999996</v>
      </c>
    </row>
    <row r="370" spans="5:18" x14ac:dyDescent="0.2">
      <c r="E370"/>
      <c r="G370" s="2" t="s">
        <v>7</v>
      </c>
      <c r="H370" s="2" t="s">
        <v>65</v>
      </c>
      <c r="I370" s="2" t="s">
        <v>3</v>
      </c>
      <c r="J370" s="2" t="s">
        <v>56</v>
      </c>
      <c r="K370" s="2">
        <v>4384.09</v>
      </c>
      <c r="L370" s="2" t="s">
        <v>50</v>
      </c>
      <c r="M370" s="2" t="s">
        <v>7</v>
      </c>
      <c r="N370" s="2" t="s">
        <v>85</v>
      </c>
      <c r="O370" s="2" t="s">
        <v>82</v>
      </c>
      <c r="P370" s="2" t="s">
        <v>70</v>
      </c>
      <c r="Q370" s="16">
        <v>1</v>
      </c>
      <c r="R370" s="3">
        <v>4384.09</v>
      </c>
    </row>
    <row r="371" spans="5:18" x14ac:dyDescent="0.2">
      <c r="E371"/>
      <c r="G371" s="2" t="s">
        <v>7</v>
      </c>
      <c r="H371" s="2" t="s">
        <v>65</v>
      </c>
      <c r="I371" s="2" t="s">
        <v>3</v>
      </c>
      <c r="J371" s="2" t="s">
        <v>56</v>
      </c>
      <c r="K371" s="2">
        <v>8538.68</v>
      </c>
      <c r="L371" s="2" t="s">
        <v>50</v>
      </c>
      <c r="M371" s="2" t="s">
        <v>7</v>
      </c>
      <c r="N371" s="2" t="s">
        <v>51</v>
      </c>
      <c r="O371" s="2" t="s">
        <v>82</v>
      </c>
      <c r="P371" s="2" t="s">
        <v>70</v>
      </c>
      <c r="Q371" s="16">
        <v>1</v>
      </c>
      <c r="R371" s="3">
        <v>8538.68</v>
      </c>
    </row>
    <row r="372" spans="5:18" x14ac:dyDescent="0.2">
      <c r="E372"/>
      <c r="G372" s="2" t="s">
        <v>7</v>
      </c>
      <c r="H372" s="2" t="s">
        <v>65</v>
      </c>
      <c r="I372" s="2" t="s">
        <v>3</v>
      </c>
      <c r="J372" s="2" t="s">
        <v>56</v>
      </c>
      <c r="K372" s="2">
        <v>39041.58</v>
      </c>
      <c r="L372" s="2" t="s">
        <v>50</v>
      </c>
      <c r="M372" s="2" t="s">
        <v>7</v>
      </c>
      <c r="N372" s="2" t="s">
        <v>85</v>
      </c>
      <c r="O372" s="2" t="s">
        <v>82</v>
      </c>
      <c r="P372" s="2" t="s">
        <v>70</v>
      </c>
      <c r="Q372" s="16">
        <v>1</v>
      </c>
      <c r="R372" s="3">
        <v>39041.58</v>
      </c>
    </row>
    <row r="373" spans="5:18" x14ac:dyDescent="0.2">
      <c r="E373"/>
      <c r="G373" s="2" t="s">
        <v>7</v>
      </c>
      <c r="H373" s="2" t="s">
        <v>65</v>
      </c>
      <c r="I373" s="2" t="s">
        <v>3</v>
      </c>
      <c r="J373" s="2" t="s">
        <v>56</v>
      </c>
      <c r="K373" s="2">
        <v>15099.99</v>
      </c>
      <c r="L373" s="2" t="s">
        <v>50</v>
      </c>
      <c r="M373" s="2" t="s">
        <v>7</v>
      </c>
      <c r="N373" s="2" t="s">
        <v>85</v>
      </c>
      <c r="O373" s="2" t="s">
        <v>81</v>
      </c>
      <c r="P373" s="2" t="s">
        <v>70</v>
      </c>
      <c r="Q373" s="16">
        <v>1</v>
      </c>
      <c r="R373" s="3">
        <v>15099.99</v>
      </c>
    </row>
    <row r="374" spans="5:18" x14ac:dyDescent="0.2">
      <c r="E374"/>
      <c r="G374" s="2" t="s">
        <v>7</v>
      </c>
      <c r="H374" s="2" t="s">
        <v>65</v>
      </c>
      <c r="I374" s="2" t="s">
        <v>3</v>
      </c>
      <c r="J374" s="2" t="s">
        <v>56</v>
      </c>
      <c r="K374" s="2">
        <v>3119.82</v>
      </c>
      <c r="L374" s="2" t="s">
        <v>50</v>
      </c>
      <c r="M374" s="2" t="s">
        <v>7</v>
      </c>
      <c r="N374" s="2" t="s">
        <v>85</v>
      </c>
      <c r="O374" s="2" t="s">
        <v>82</v>
      </c>
      <c r="P374" s="2" t="s">
        <v>70</v>
      </c>
      <c r="Q374" s="16">
        <v>1</v>
      </c>
      <c r="R374" s="3">
        <v>3119.82</v>
      </c>
    </row>
    <row r="375" spans="5:18" x14ac:dyDescent="0.2">
      <c r="E375"/>
      <c r="G375" s="2" t="s">
        <v>7</v>
      </c>
      <c r="H375" s="2" t="s">
        <v>65</v>
      </c>
      <c r="I375" s="2" t="s">
        <v>3</v>
      </c>
      <c r="J375" s="2" t="s">
        <v>55</v>
      </c>
      <c r="K375" s="2">
        <v>325514.68</v>
      </c>
      <c r="L375" s="2" t="s">
        <v>50</v>
      </c>
      <c r="M375" s="2" t="s">
        <v>7</v>
      </c>
      <c r="N375" s="2" t="s">
        <v>83</v>
      </c>
      <c r="O375" s="2" t="s">
        <v>82</v>
      </c>
      <c r="P375" s="2" t="s">
        <v>70</v>
      </c>
      <c r="Q375" s="16">
        <v>1</v>
      </c>
      <c r="R375" s="3">
        <v>325514.68</v>
      </c>
    </row>
    <row r="376" spans="5:18" x14ac:dyDescent="0.2">
      <c r="E376"/>
      <c r="G376" s="2" t="s">
        <v>7</v>
      </c>
      <c r="H376" s="2" t="s">
        <v>58</v>
      </c>
      <c r="I376" s="2" t="s">
        <v>6</v>
      </c>
      <c r="J376" s="2" t="s">
        <v>13</v>
      </c>
      <c r="K376" s="2">
        <v>2724.07</v>
      </c>
      <c r="L376" s="2" t="s">
        <v>50</v>
      </c>
      <c r="M376" s="2" t="s">
        <v>7</v>
      </c>
      <c r="N376" s="2" t="s">
        <v>50</v>
      </c>
      <c r="O376" s="2" t="s">
        <v>82</v>
      </c>
      <c r="P376" s="2" t="s">
        <v>69</v>
      </c>
      <c r="Q376" s="16">
        <v>1</v>
      </c>
      <c r="R376" s="3">
        <v>2724.07</v>
      </c>
    </row>
    <row r="377" spans="5:18" x14ac:dyDescent="0.2">
      <c r="E377"/>
      <c r="G377" s="2" t="s">
        <v>7</v>
      </c>
      <c r="H377" s="2" t="s">
        <v>58</v>
      </c>
      <c r="I377" s="2" t="s">
        <v>6</v>
      </c>
      <c r="J377" s="2" t="s">
        <v>56</v>
      </c>
      <c r="K377" s="2">
        <v>0.01</v>
      </c>
      <c r="L377" s="2" t="s">
        <v>50</v>
      </c>
      <c r="M377" s="2" t="s">
        <v>7</v>
      </c>
      <c r="N377" s="2" t="s">
        <v>50</v>
      </c>
      <c r="O377" s="2" t="s">
        <v>81</v>
      </c>
      <c r="P377" s="2" t="s">
        <v>70</v>
      </c>
      <c r="Q377" s="16">
        <v>1</v>
      </c>
      <c r="R377" s="3">
        <v>0.01</v>
      </c>
    </row>
    <row r="378" spans="5:18" x14ac:dyDescent="0.2">
      <c r="E378"/>
      <c r="G378" s="2" t="s">
        <v>7</v>
      </c>
      <c r="H378" s="2" t="s">
        <v>58</v>
      </c>
      <c r="I378" s="2" t="s">
        <v>6</v>
      </c>
      <c r="J378" s="2" t="s">
        <v>56</v>
      </c>
      <c r="K378" s="2">
        <v>314.72000000000003</v>
      </c>
      <c r="L378" s="2" t="s">
        <v>50</v>
      </c>
      <c r="M378" s="2" t="s">
        <v>7</v>
      </c>
      <c r="N378" s="2" t="s">
        <v>50</v>
      </c>
      <c r="O378" s="2" t="s">
        <v>81</v>
      </c>
      <c r="P378" s="2" t="s">
        <v>70</v>
      </c>
      <c r="Q378" s="16">
        <v>1</v>
      </c>
      <c r="R378" s="3">
        <v>314.72000000000003</v>
      </c>
    </row>
    <row r="379" spans="5:18" x14ac:dyDescent="0.2">
      <c r="E379"/>
      <c r="G379" s="2" t="s">
        <v>7</v>
      </c>
      <c r="H379" s="2" t="s">
        <v>58</v>
      </c>
      <c r="I379" s="2" t="s">
        <v>6</v>
      </c>
      <c r="J379" s="2" t="s">
        <v>56</v>
      </c>
      <c r="K379" s="2">
        <v>71.06</v>
      </c>
      <c r="L379" s="2" t="s">
        <v>10</v>
      </c>
      <c r="M379" s="2" t="s">
        <v>7</v>
      </c>
      <c r="N379" s="2" t="s">
        <v>50</v>
      </c>
      <c r="O379" s="2" t="s">
        <v>82</v>
      </c>
      <c r="P379" s="2" t="s">
        <v>70</v>
      </c>
      <c r="Q379" s="16">
        <v>2</v>
      </c>
      <c r="R379" s="3">
        <v>142.12</v>
      </c>
    </row>
    <row r="380" spans="5:18" x14ac:dyDescent="0.2">
      <c r="E380"/>
      <c r="G380" s="2" t="s">
        <v>7</v>
      </c>
      <c r="H380" s="2" t="s">
        <v>58</v>
      </c>
      <c r="I380" s="2" t="s">
        <v>6</v>
      </c>
      <c r="J380" s="2" t="s">
        <v>56</v>
      </c>
      <c r="K380" s="2">
        <v>744.8</v>
      </c>
      <c r="L380" s="2" t="s">
        <v>50</v>
      </c>
      <c r="M380" s="2" t="s">
        <v>7</v>
      </c>
      <c r="N380" s="2" t="s">
        <v>50</v>
      </c>
      <c r="O380" s="2" t="s">
        <v>81</v>
      </c>
      <c r="P380" s="2" t="s">
        <v>70</v>
      </c>
      <c r="Q380" s="16">
        <v>1</v>
      </c>
      <c r="R380" s="3">
        <v>744.8</v>
      </c>
    </row>
    <row r="381" spans="5:18" x14ac:dyDescent="0.2">
      <c r="E381"/>
      <c r="G381" s="2" t="s">
        <v>7</v>
      </c>
      <c r="H381" s="2" t="s">
        <v>58</v>
      </c>
      <c r="I381" s="2" t="s">
        <v>6</v>
      </c>
      <c r="J381" s="2" t="s">
        <v>56</v>
      </c>
      <c r="K381" s="2">
        <v>420.51</v>
      </c>
      <c r="L381" s="2" t="s">
        <v>50</v>
      </c>
      <c r="M381" s="2" t="s">
        <v>7</v>
      </c>
      <c r="N381" s="2" t="s">
        <v>50</v>
      </c>
      <c r="O381" s="2" t="s">
        <v>81</v>
      </c>
      <c r="P381" s="2" t="s">
        <v>70</v>
      </c>
      <c r="Q381" s="16">
        <v>1</v>
      </c>
      <c r="R381" s="3">
        <v>420.51</v>
      </c>
    </row>
    <row r="382" spans="5:18" x14ac:dyDescent="0.2">
      <c r="E382"/>
      <c r="G382" s="2" t="s">
        <v>7</v>
      </c>
      <c r="H382" s="2" t="s">
        <v>58</v>
      </c>
      <c r="I382" s="2" t="s">
        <v>6</v>
      </c>
      <c r="J382" s="2" t="s">
        <v>56</v>
      </c>
      <c r="K382" s="2">
        <v>2980.97</v>
      </c>
      <c r="L382" s="2" t="s">
        <v>50</v>
      </c>
      <c r="M382" s="2" t="s">
        <v>7</v>
      </c>
      <c r="N382" s="2" t="s">
        <v>50</v>
      </c>
      <c r="O382" s="2" t="s">
        <v>82</v>
      </c>
      <c r="P382" s="2" t="s">
        <v>70</v>
      </c>
      <c r="Q382" s="16">
        <v>1</v>
      </c>
      <c r="R382" s="3">
        <v>2980.97</v>
      </c>
    </row>
    <row r="383" spans="5:18" x14ac:dyDescent="0.2">
      <c r="E383"/>
      <c r="G383" s="2" t="s">
        <v>7</v>
      </c>
      <c r="H383" s="2" t="s">
        <v>58</v>
      </c>
      <c r="I383" s="2" t="s">
        <v>6</v>
      </c>
      <c r="J383" s="2" t="s">
        <v>56</v>
      </c>
      <c r="K383" s="2">
        <v>1001.13</v>
      </c>
      <c r="L383" s="2" t="s">
        <v>50</v>
      </c>
      <c r="M383" s="2" t="s">
        <v>7</v>
      </c>
      <c r="N383" s="2" t="s">
        <v>50</v>
      </c>
      <c r="O383" s="2" t="s">
        <v>81</v>
      </c>
      <c r="P383" s="2" t="s">
        <v>70</v>
      </c>
      <c r="Q383" s="16">
        <v>2</v>
      </c>
      <c r="R383" s="3">
        <v>2002.26</v>
      </c>
    </row>
    <row r="384" spans="5:18" x14ac:dyDescent="0.2">
      <c r="E384"/>
      <c r="G384" s="2" t="s">
        <v>7</v>
      </c>
      <c r="H384" s="2" t="s">
        <v>58</v>
      </c>
      <c r="I384" s="2" t="s">
        <v>6</v>
      </c>
      <c r="J384" s="2" t="s">
        <v>56</v>
      </c>
      <c r="K384" s="2">
        <v>40.380000000000003</v>
      </c>
      <c r="L384" s="2" t="s">
        <v>50</v>
      </c>
      <c r="M384" s="2" t="s">
        <v>7</v>
      </c>
      <c r="N384" s="2" t="s">
        <v>50</v>
      </c>
      <c r="O384" s="2" t="s">
        <v>82</v>
      </c>
      <c r="P384" s="2" t="s">
        <v>70</v>
      </c>
      <c r="Q384" s="16">
        <v>1</v>
      </c>
      <c r="R384" s="3">
        <v>40.380000000000003</v>
      </c>
    </row>
    <row r="385" spans="5:18" x14ac:dyDescent="0.2">
      <c r="E385"/>
      <c r="G385" s="2" t="s">
        <v>7</v>
      </c>
      <c r="H385" s="2" t="s">
        <v>58</v>
      </c>
      <c r="I385" s="2" t="s">
        <v>6</v>
      </c>
      <c r="J385" s="2" t="s">
        <v>56</v>
      </c>
      <c r="K385" s="2">
        <v>958.23</v>
      </c>
      <c r="L385" s="2" t="s">
        <v>50</v>
      </c>
      <c r="M385" s="2" t="s">
        <v>7</v>
      </c>
      <c r="N385" s="2" t="s">
        <v>50</v>
      </c>
      <c r="O385" s="2" t="s">
        <v>81</v>
      </c>
      <c r="P385" s="2" t="s">
        <v>70</v>
      </c>
      <c r="Q385" s="16">
        <v>2</v>
      </c>
      <c r="R385" s="3">
        <v>1916.46</v>
      </c>
    </row>
    <row r="386" spans="5:18" x14ac:dyDescent="0.2">
      <c r="E386"/>
      <c r="G386" s="2" t="s">
        <v>7</v>
      </c>
      <c r="H386" s="2" t="s">
        <v>58</v>
      </c>
      <c r="I386" s="2" t="s">
        <v>6</v>
      </c>
      <c r="J386" s="2" t="s">
        <v>56</v>
      </c>
      <c r="K386" s="2">
        <v>388.91</v>
      </c>
      <c r="L386" s="2" t="s">
        <v>50</v>
      </c>
      <c r="M386" s="2" t="s">
        <v>7</v>
      </c>
      <c r="N386" s="2" t="s">
        <v>50</v>
      </c>
      <c r="O386" s="2" t="s">
        <v>81</v>
      </c>
      <c r="P386" s="2" t="s">
        <v>70</v>
      </c>
      <c r="Q386" s="16">
        <v>1</v>
      </c>
      <c r="R386" s="3">
        <v>388.91</v>
      </c>
    </row>
    <row r="387" spans="5:18" x14ac:dyDescent="0.2">
      <c r="E387"/>
      <c r="G387" s="2" t="s">
        <v>7</v>
      </c>
      <c r="H387" s="2" t="s">
        <v>58</v>
      </c>
      <c r="I387" s="2" t="s">
        <v>6</v>
      </c>
      <c r="J387" s="2" t="s">
        <v>56</v>
      </c>
      <c r="K387" s="2">
        <v>280.70999999999998</v>
      </c>
      <c r="L387" s="2" t="s">
        <v>50</v>
      </c>
      <c r="M387" s="2" t="s">
        <v>7</v>
      </c>
      <c r="N387" s="2" t="s">
        <v>50</v>
      </c>
      <c r="O387" s="2" t="s">
        <v>81</v>
      </c>
      <c r="P387" s="2" t="s">
        <v>70</v>
      </c>
      <c r="Q387" s="16">
        <v>1</v>
      </c>
      <c r="R387" s="3">
        <v>280.70999999999998</v>
      </c>
    </row>
    <row r="388" spans="5:18" x14ac:dyDescent="0.2">
      <c r="E388"/>
      <c r="G388" s="2" t="s">
        <v>7</v>
      </c>
      <c r="H388" s="2" t="s">
        <v>58</v>
      </c>
      <c r="I388" s="2" t="s">
        <v>6</v>
      </c>
      <c r="J388" s="2" t="s">
        <v>56</v>
      </c>
      <c r="K388" s="2">
        <v>50.37</v>
      </c>
      <c r="L388" s="2" t="s">
        <v>50</v>
      </c>
      <c r="M388" s="2" t="s">
        <v>7</v>
      </c>
      <c r="N388" s="2" t="s">
        <v>50</v>
      </c>
      <c r="O388" s="2" t="s">
        <v>82</v>
      </c>
      <c r="P388" s="2" t="s">
        <v>70</v>
      </c>
      <c r="Q388" s="16">
        <v>1</v>
      </c>
      <c r="R388" s="3">
        <v>50.37</v>
      </c>
    </row>
    <row r="389" spans="5:18" x14ac:dyDescent="0.2">
      <c r="E389"/>
      <c r="G389" s="2" t="s">
        <v>7</v>
      </c>
      <c r="H389" s="2" t="s">
        <v>58</v>
      </c>
      <c r="I389" s="2" t="s">
        <v>6</v>
      </c>
      <c r="J389" s="2" t="s">
        <v>56</v>
      </c>
      <c r="K389" s="2">
        <v>83.82</v>
      </c>
      <c r="L389" s="2" t="s">
        <v>50</v>
      </c>
      <c r="M389" s="2" t="s">
        <v>7</v>
      </c>
      <c r="N389" s="2" t="s">
        <v>50</v>
      </c>
      <c r="O389" s="2" t="s">
        <v>81</v>
      </c>
      <c r="P389" s="2" t="s">
        <v>70</v>
      </c>
      <c r="Q389" s="16">
        <v>3</v>
      </c>
      <c r="R389" s="3">
        <v>251.45999999999998</v>
      </c>
    </row>
    <row r="390" spans="5:18" x14ac:dyDescent="0.2">
      <c r="E390"/>
      <c r="G390" s="2" t="s">
        <v>7</v>
      </c>
      <c r="H390" s="2" t="s">
        <v>58</v>
      </c>
      <c r="I390" s="2" t="s">
        <v>6</v>
      </c>
      <c r="J390" s="2" t="s">
        <v>56</v>
      </c>
      <c r="K390" s="2">
        <v>4262.3500000000004</v>
      </c>
      <c r="L390" s="2" t="s">
        <v>50</v>
      </c>
      <c r="M390" s="2" t="s">
        <v>7</v>
      </c>
      <c r="N390" s="2" t="s">
        <v>50</v>
      </c>
      <c r="O390" s="2" t="s">
        <v>82</v>
      </c>
      <c r="P390" s="2" t="s">
        <v>70</v>
      </c>
      <c r="Q390" s="16">
        <v>1</v>
      </c>
      <c r="R390" s="3">
        <v>4262.3500000000004</v>
      </c>
    </row>
    <row r="391" spans="5:18" x14ac:dyDescent="0.2">
      <c r="E391"/>
      <c r="G391" s="2" t="s">
        <v>7</v>
      </c>
      <c r="H391" s="2" t="s">
        <v>58</v>
      </c>
      <c r="I391" s="2" t="s">
        <v>6</v>
      </c>
      <c r="J391" s="2" t="s">
        <v>56</v>
      </c>
      <c r="K391" s="2">
        <v>600.53</v>
      </c>
      <c r="L391" s="2" t="s">
        <v>50</v>
      </c>
      <c r="M391" s="2" t="s">
        <v>7</v>
      </c>
      <c r="N391" s="2" t="s">
        <v>50</v>
      </c>
      <c r="O391" s="2" t="s">
        <v>82</v>
      </c>
      <c r="P391" s="2" t="s">
        <v>70</v>
      </c>
      <c r="Q391" s="16">
        <v>1</v>
      </c>
      <c r="R391" s="3">
        <v>600.53</v>
      </c>
    </row>
    <row r="392" spans="5:18" x14ac:dyDescent="0.2">
      <c r="E392"/>
      <c r="G392" s="2" t="s">
        <v>7</v>
      </c>
      <c r="H392" s="2" t="s">
        <v>58</v>
      </c>
      <c r="I392" s="2" t="s">
        <v>6</v>
      </c>
      <c r="J392" s="2" t="s">
        <v>56</v>
      </c>
      <c r="K392" s="2">
        <v>82.76</v>
      </c>
      <c r="L392" s="2" t="s">
        <v>50</v>
      </c>
      <c r="M392" s="2" t="s">
        <v>7</v>
      </c>
      <c r="N392" s="2" t="s">
        <v>50</v>
      </c>
      <c r="O392" s="2" t="s">
        <v>82</v>
      </c>
      <c r="P392" s="2" t="s">
        <v>70</v>
      </c>
      <c r="Q392" s="16">
        <v>1</v>
      </c>
      <c r="R392" s="3">
        <v>82.76</v>
      </c>
    </row>
    <row r="393" spans="5:18" x14ac:dyDescent="0.2">
      <c r="E393"/>
      <c r="G393" s="2" t="s">
        <v>7</v>
      </c>
      <c r="H393" s="2" t="s">
        <v>58</v>
      </c>
      <c r="I393" s="2" t="s">
        <v>6</v>
      </c>
      <c r="J393" s="2" t="s">
        <v>55</v>
      </c>
      <c r="K393" s="2">
        <v>6943.49</v>
      </c>
      <c r="L393" s="2" t="s">
        <v>10</v>
      </c>
      <c r="M393" s="2" t="s">
        <v>7</v>
      </c>
      <c r="N393" s="2" t="s">
        <v>50</v>
      </c>
      <c r="O393" s="2" t="s">
        <v>82</v>
      </c>
      <c r="P393" s="2" t="s">
        <v>70</v>
      </c>
      <c r="Q393" s="16">
        <v>1</v>
      </c>
      <c r="R393" s="3">
        <v>6943.49</v>
      </c>
    </row>
    <row r="394" spans="5:18" x14ac:dyDescent="0.2">
      <c r="E394"/>
      <c r="G394" s="2" t="s">
        <v>7</v>
      </c>
      <c r="H394" s="2" t="s">
        <v>58</v>
      </c>
      <c r="I394" s="2" t="s">
        <v>6</v>
      </c>
      <c r="J394" s="2" t="s">
        <v>55</v>
      </c>
      <c r="K394" s="2">
        <v>569.09</v>
      </c>
      <c r="L394" s="2" t="s">
        <v>50</v>
      </c>
      <c r="M394" s="2" t="s">
        <v>7</v>
      </c>
      <c r="N394" s="2" t="s">
        <v>50</v>
      </c>
      <c r="O394" s="2" t="s">
        <v>81</v>
      </c>
      <c r="P394" s="2" t="s">
        <v>70</v>
      </c>
      <c r="Q394" s="16">
        <v>1</v>
      </c>
      <c r="R394" s="3">
        <v>569.09</v>
      </c>
    </row>
    <row r="395" spans="5:18" x14ac:dyDescent="0.2">
      <c r="E395"/>
      <c r="G395" s="2" t="s">
        <v>7</v>
      </c>
      <c r="H395" s="2" t="s">
        <v>58</v>
      </c>
      <c r="I395" s="2" t="s">
        <v>6</v>
      </c>
      <c r="J395" s="2" t="s">
        <v>55</v>
      </c>
      <c r="K395" s="2">
        <v>136.78</v>
      </c>
      <c r="L395" s="2" t="s">
        <v>50</v>
      </c>
      <c r="M395" s="2" t="s">
        <v>7</v>
      </c>
      <c r="N395" s="2" t="s">
        <v>50</v>
      </c>
      <c r="O395" s="2" t="s">
        <v>81</v>
      </c>
      <c r="P395" s="2" t="s">
        <v>70</v>
      </c>
      <c r="Q395" s="16">
        <v>1</v>
      </c>
      <c r="R395" s="3">
        <v>136.78</v>
      </c>
    </row>
    <row r="396" spans="5:18" x14ac:dyDescent="0.2">
      <c r="E396"/>
      <c r="G396" s="2" t="s">
        <v>7</v>
      </c>
      <c r="H396" s="2" t="s">
        <v>58</v>
      </c>
      <c r="I396" s="2" t="s">
        <v>6</v>
      </c>
      <c r="J396" s="2" t="s">
        <v>55</v>
      </c>
      <c r="K396" s="2">
        <v>1933.51</v>
      </c>
      <c r="L396" s="2" t="s">
        <v>50</v>
      </c>
      <c r="M396" s="2" t="s">
        <v>7</v>
      </c>
      <c r="N396" s="2" t="s">
        <v>50</v>
      </c>
      <c r="O396" s="2" t="s">
        <v>82</v>
      </c>
      <c r="P396" s="2" t="s">
        <v>70</v>
      </c>
      <c r="Q396" s="16">
        <v>1</v>
      </c>
      <c r="R396" s="3">
        <v>1933.51</v>
      </c>
    </row>
    <row r="397" spans="5:18" x14ac:dyDescent="0.2">
      <c r="E397"/>
      <c r="G397" s="2" t="s">
        <v>7</v>
      </c>
      <c r="H397" s="2" t="s">
        <v>58</v>
      </c>
      <c r="I397" s="2" t="s">
        <v>6</v>
      </c>
      <c r="J397" s="2" t="s">
        <v>55</v>
      </c>
      <c r="K397" s="2">
        <v>315.8</v>
      </c>
      <c r="L397" s="2" t="s">
        <v>50</v>
      </c>
      <c r="M397" s="2" t="s">
        <v>7</v>
      </c>
      <c r="N397" s="2" t="s">
        <v>50</v>
      </c>
      <c r="O397" s="2" t="s">
        <v>81</v>
      </c>
      <c r="P397" s="2" t="s">
        <v>70</v>
      </c>
      <c r="Q397" s="16">
        <v>1</v>
      </c>
      <c r="R397" s="3">
        <v>315.8</v>
      </c>
    </row>
    <row r="398" spans="5:18" x14ac:dyDescent="0.2">
      <c r="E398"/>
      <c r="G398" s="2" t="s">
        <v>7</v>
      </c>
      <c r="H398" s="2" t="s">
        <v>58</v>
      </c>
      <c r="I398" s="2" t="s">
        <v>6</v>
      </c>
      <c r="J398" s="2" t="s">
        <v>55</v>
      </c>
      <c r="K398" s="2">
        <v>1067.27</v>
      </c>
      <c r="L398" s="2" t="s">
        <v>50</v>
      </c>
      <c r="M398" s="2" t="s">
        <v>7</v>
      </c>
      <c r="N398" s="2" t="s">
        <v>50</v>
      </c>
      <c r="O398" s="2" t="s">
        <v>81</v>
      </c>
      <c r="P398" s="2" t="s">
        <v>70</v>
      </c>
      <c r="Q398" s="16">
        <v>1</v>
      </c>
      <c r="R398" s="3">
        <v>1067.27</v>
      </c>
    </row>
    <row r="399" spans="5:18" x14ac:dyDescent="0.2">
      <c r="E399"/>
      <c r="G399" s="2" t="s">
        <v>7</v>
      </c>
      <c r="H399" s="2" t="s">
        <v>58</v>
      </c>
      <c r="I399" s="2" t="s">
        <v>6</v>
      </c>
      <c r="J399" s="2" t="s">
        <v>55</v>
      </c>
      <c r="K399" s="2">
        <v>4685.32</v>
      </c>
      <c r="L399" s="2" t="s">
        <v>50</v>
      </c>
      <c r="M399" s="2" t="s">
        <v>7</v>
      </c>
      <c r="N399" s="2" t="s">
        <v>50</v>
      </c>
      <c r="O399" s="2" t="s">
        <v>81</v>
      </c>
      <c r="P399" s="2" t="s">
        <v>70</v>
      </c>
      <c r="Q399" s="16">
        <v>1</v>
      </c>
      <c r="R399" s="3">
        <v>4685.32</v>
      </c>
    </row>
    <row r="400" spans="5:18" x14ac:dyDescent="0.2">
      <c r="E400"/>
      <c r="G400" s="2" t="s">
        <v>7</v>
      </c>
      <c r="H400" s="2" t="s">
        <v>58</v>
      </c>
      <c r="I400" s="2" t="s">
        <v>6</v>
      </c>
      <c r="J400" s="2" t="s">
        <v>55</v>
      </c>
      <c r="K400" s="2">
        <v>14049.13</v>
      </c>
      <c r="L400" s="2" t="s">
        <v>50</v>
      </c>
      <c r="M400" s="2" t="s">
        <v>7</v>
      </c>
      <c r="N400" s="2" t="s">
        <v>50</v>
      </c>
      <c r="O400" s="2" t="s">
        <v>82</v>
      </c>
      <c r="P400" s="2" t="s">
        <v>70</v>
      </c>
      <c r="Q400" s="16">
        <v>1</v>
      </c>
      <c r="R400" s="3">
        <v>14049.13</v>
      </c>
    </row>
    <row r="401" spans="5:18" x14ac:dyDescent="0.2">
      <c r="E401"/>
      <c r="G401" s="2" t="s">
        <v>7</v>
      </c>
      <c r="H401" s="2" t="s">
        <v>58</v>
      </c>
      <c r="I401" s="2" t="s">
        <v>3</v>
      </c>
      <c r="J401" s="2" t="s">
        <v>12</v>
      </c>
      <c r="K401" s="2">
        <v>5637.77</v>
      </c>
      <c r="L401" s="2" t="s">
        <v>50</v>
      </c>
      <c r="M401" s="2" t="s">
        <v>7</v>
      </c>
      <c r="N401" s="2" t="s">
        <v>85</v>
      </c>
      <c r="O401" s="2" t="s">
        <v>81</v>
      </c>
      <c r="P401" s="2" t="s">
        <v>69</v>
      </c>
      <c r="Q401" s="16">
        <v>1</v>
      </c>
      <c r="R401" s="3">
        <v>5637.77</v>
      </c>
    </row>
    <row r="402" spans="5:18" x14ac:dyDescent="0.2">
      <c r="E402"/>
      <c r="G402" s="2" t="s">
        <v>7</v>
      </c>
      <c r="H402" s="2" t="s">
        <v>58</v>
      </c>
      <c r="I402" s="2" t="s">
        <v>3</v>
      </c>
      <c r="J402" s="2" t="s">
        <v>12</v>
      </c>
      <c r="K402" s="2">
        <v>883.21</v>
      </c>
      <c r="L402" s="2" t="s">
        <v>50</v>
      </c>
      <c r="M402" s="2" t="s">
        <v>7</v>
      </c>
      <c r="N402" s="2" t="s">
        <v>85</v>
      </c>
      <c r="O402" s="2" t="s">
        <v>81</v>
      </c>
      <c r="P402" s="2" t="s">
        <v>69</v>
      </c>
      <c r="Q402" s="16">
        <v>1</v>
      </c>
      <c r="R402" s="3">
        <v>883.21</v>
      </c>
    </row>
    <row r="403" spans="5:18" x14ac:dyDescent="0.2">
      <c r="E403"/>
      <c r="G403" s="2" t="s">
        <v>7</v>
      </c>
      <c r="H403" s="2" t="s">
        <v>58</v>
      </c>
      <c r="I403" s="2" t="s">
        <v>3</v>
      </c>
      <c r="J403" s="2" t="s">
        <v>13</v>
      </c>
      <c r="K403" s="2">
        <v>3709.67</v>
      </c>
      <c r="L403" s="2" t="s">
        <v>50</v>
      </c>
      <c r="M403" s="2" t="s">
        <v>7</v>
      </c>
      <c r="N403" s="2" t="s">
        <v>85</v>
      </c>
      <c r="O403" s="2" t="s">
        <v>82</v>
      </c>
      <c r="P403" s="2" t="s">
        <v>69</v>
      </c>
      <c r="Q403" s="16">
        <v>1</v>
      </c>
      <c r="R403" s="3">
        <v>3709.67</v>
      </c>
    </row>
    <row r="404" spans="5:18" x14ac:dyDescent="0.2">
      <c r="E404"/>
      <c r="G404" s="2" t="s">
        <v>7</v>
      </c>
      <c r="H404" s="2" t="s">
        <v>58</v>
      </c>
      <c r="I404" s="2" t="s">
        <v>3</v>
      </c>
      <c r="J404" s="2" t="s">
        <v>56</v>
      </c>
      <c r="K404" s="2">
        <v>9129.91</v>
      </c>
      <c r="L404" s="2" t="s">
        <v>50</v>
      </c>
      <c r="M404" s="2" t="s">
        <v>7</v>
      </c>
      <c r="N404" s="2" t="s">
        <v>85</v>
      </c>
      <c r="O404" s="2" t="s">
        <v>82</v>
      </c>
      <c r="P404" s="2" t="s">
        <v>70</v>
      </c>
      <c r="Q404" s="16">
        <v>1</v>
      </c>
      <c r="R404" s="3">
        <v>9129.91</v>
      </c>
    </row>
    <row r="405" spans="5:18" x14ac:dyDescent="0.2">
      <c r="E405"/>
      <c r="G405" s="2" t="s">
        <v>7</v>
      </c>
      <c r="H405" s="2" t="s">
        <v>58</v>
      </c>
      <c r="I405" s="2" t="s">
        <v>3</v>
      </c>
      <c r="J405" s="2" t="s">
        <v>56</v>
      </c>
      <c r="K405" s="2">
        <v>11117.76</v>
      </c>
      <c r="L405" s="2" t="s">
        <v>50</v>
      </c>
      <c r="M405" s="2" t="s">
        <v>7</v>
      </c>
      <c r="N405" s="2" t="s">
        <v>85</v>
      </c>
      <c r="O405" s="2" t="s">
        <v>82</v>
      </c>
      <c r="P405" s="2" t="s">
        <v>70</v>
      </c>
      <c r="Q405" s="16">
        <v>1</v>
      </c>
      <c r="R405" s="3">
        <v>11117.76</v>
      </c>
    </row>
    <row r="406" spans="5:18" x14ac:dyDescent="0.2">
      <c r="E406"/>
      <c r="G406" s="2" t="s">
        <v>7</v>
      </c>
      <c r="H406" s="2" t="s">
        <v>58</v>
      </c>
      <c r="I406" s="2" t="s">
        <v>3</v>
      </c>
      <c r="J406" s="2" t="s">
        <v>56</v>
      </c>
      <c r="K406" s="2">
        <v>5788.49</v>
      </c>
      <c r="L406" s="2" t="s">
        <v>50</v>
      </c>
      <c r="M406" s="2" t="s">
        <v>7</v>
      </c>
      <c r="N406" s="2" t="s">
        <v>85</v>
      </c>
      <c r="O406" s="2" t="s">
        <v>82</v>
      </c>
      <c r="P406" s="2" t="s">
        <v>70</v>
      </c>
      <c r="Q406" s="16">
        <v>1</v>
      </c>
      <c r="R406" s="3">
        <v>5788.49</v>
      </c>
    </row>
    <row r="407" spans="5:18" x14ac:dyDescent="0.2">
      <c r="E407"/>
      <c r="G407" s="2" t="s">
        <v>7</v>
      </c>
      <c r="H407" s="2" t="s">
        <v>58</v>
      </c>
      <c r="I407" s="2" t="s">
        <v>3</v>
      </c>
      <c r="J407" s="2" t="s">
        <v>56</v>
      </c>
      <c r="K407" s="2">
        <v>8261.23</v>
      </c>
      <c r="L407" s="2" t="s">
        <v>50</v>
      </c>
      <c r="M407" s="2" t="s">
        <v>7</v>
      </c>
      <c r="N407" s="2" t="s">
        <v>85</v>
      </c>
      <c r="O407" s="2" t="s">
        <v>82</v>
      </c>
      <c r="P407" s="2" t="s">
        <v>70</v>
      </c>
      <c r="Q407" s="16">
        <v>1</v>
      </c>
      <c r="R407" s="3">
        <v>8261.23</v>
      </c>
    </row>
    <row r="408" spans="5:18" x14ac:dyDescent="0.2">
      <c r="E408"/>
      <c r="G408" s="2" t="s">
        <v>7</v>
      </c>
      <c r="H408" s="2" t="s">
        <v>58</v>
      </c>
      <c r="I408" s="2" t="s">
        <v>3</v>
      </c>
      <c r="J408" s="2" t="s">
        <v>55</v>
      </c>
      <c r="K408" s="2">
        <v>783.99</v>
      </c>
      <c r="L408" s="2" t="s">
        <v>50</v>
      </c>
      <c r="M408" s="2" t="s">
        <v>7</v>
      </c>
      <c r="N408" s="2" t="s">
        <v>85</v>
      </c>
      <c r="O408" s="2" t="s">
        <v>81</v>
      </c>
      <c r="P408" s="2" t="s">
        <v>70</v>
      </c>
      <c r="Q408" s="16">
        <v>1</v>
      </c>
      <c r="R408" s="3">
        <v>783.99</v>
      </c>
    </row>
    <row r="409" spans="5:18" x14ac:dyDescent="0.2">
      <c r="E409"/>
      <c r="G409" s="2" t="s">
        <v>7</v>
      </c>
      <c r="H409" s="2" t="s">
        <v>58</v>
      </c>
      <c r="I409" s="2" t="s">
        <v>3</v>
      </c>
      <c r="J409" s="2" t="s">
        <v>55</v>
      </c>
      <c r="K409" s="2">
        <v>2722.69</v>
      </c>
      <c r="L409" s="2" t="s">
        <v>50</v>
      </c>
      <c r="M409" s="2" t="s">
        <v>7</v>
      </c>
      <c r="N409" s="2" t="s">
        <v>85</v>
      </c>
      <c r="O409" s="2" t="s">
        <v>81</v>
      </c>
      <c r="P409" s="2" t="s">
        <v>70</v>
      </c>
      <c r="Q409" s="16">
        <v>1</v>
      </c>
      <c r="R409" s="3">
        <v>2722.69</v>
      </c>
    </row>
    <row r="410" spans="5:18" x14ac:dyDescent="0.2">
      <c r="E410"/>
      <c r="G410" s="2" t="s">
        <v>7</v>
      </c>
      <c r="H410" s="2" t="s">
        <v>58</v>
      </c>
      <c r="I410" s="2" t="s">
        <v>3</v>
      </c>
      <c r="J410" s="2" t="s">
        <v>55</v>
      </c>
      <c r="K410" s="2">
        <v>247.52</v>
      </c>
      <c r="L410" s="2" t="s">
        <v>50</v>
      </c>
      <c r="M410" s="2" t="s">
        <v>7</v>
      </c>
      <c r="N410" s="2" t="s">
        <v>85</v>
      </c>
      <c r="O410" s="2" t="s">
        <v>81</v>
      </c>
      <c r="P410" s="2" t="s">
        <v>70</v>
      </c>
      <c r="Q410" s="16">
        <v>1</v>
      </c>
      <c r="R410" s="3">
        <v>247.52</v>
      </c>
    </row>
    <row r="411" spans="5:18" x14ac:dyDescent="0.2">
      <c r="E411"/>
      <c r="G411" s="2" t="s">
        <v>7</v>
      </c>
      <c r="H411" s="2" t="s">
        <v>58</v>
      </c>
      <c r="I411" s="2" t="s">
        <v>3</v>
      </c>
      <c r="J411" s="2" t="s">
        <v>55</v>
      </c>
      <c r="K411" s="2">
        <v>607.13</v>
      </c>
      <c r="L411" s="2" t="s">
        <v>50</v>
      </c>
      <c r="M411" s="2" t="s">
        <v>7</v>
      </c>
      <c r="N411" s="2" t="s">
        <v>85</v>
      </c>
      <c r="O411" s="2" t="s">
        <v>81</v>
      </c>
      <c r="P411" s="2" t="s">
        <v>70</v>
      </c>
      <c r="Q411" s="16">
        <v>1</v>
      </c>
      <c r="R411" s="3">
        <v>607.13</v>
      </c>
    </row>
    <row r="412" spans="5:18" x14ac:dyDescent="0.2">
      <c r="E412"/>
      <c r="G412" s="2" t="s">
        <v>7</v>
      </c>
      <c r="H412" s="2" t="s">
        <v>58</v>
      </c>
      <c r="I412" s="2" t="s">
        <v>3</v>
      </c>
      <c r="J412" s="2" t="s">
        <v>55</v>
      </c>
      <c r="K412" s="2">
        <v>440.41</v>
      </c>
      <c r="L412" s="2" t="s">
        <v>50</v>
      </c>
      <c r="M412" s="2" t="s">
        <v>7</v>
      </c>
      <c r="N412" s="2" t="s">
        <v>85</v>
      </c>
      <c r="O412" s="2" t="s">
        <v>81</v>
      </c>
      <c r="P412" s="2" t="s">
        <v>70</v>
      </c>
      <c r="Q412" s="16">
        <v>1</v>
      </c>
      <c r="R412" s="3">
        <v>440.41</v>
      </c>
    </row>
    <row r="413" spans="5:18" x14ac:dyDescent="0.2">
      <c r="E413"/>
      <c r="G413" s="2" t="s">
        <v>7</v>
      </c>
      <c r="H413" s="2" t="s">
        <v>58</v>
      </c>
      <c r="I413" s="2" t="s">
        <v>3</v>
      </c>
      <c r="J413" s="2" t="s">
        <v>55</v>
      </c>
      <c r="K413" s="2">
        <v>2223.4699999999998</v>
      </c>
      <c r="L413" s="2" t="s">
        <v>50</v>
      </c>
      <c r="M413" s="2" t="s">
        <v>7</v>
      </c>
      <c r="N413" s="2" t="s">
        <v>85</v>
      </c>
      <c r="O413" s="2" t="s">
        <v>81</v>
      </c>
      <c r="P413" s="2" t="s">
        <v>70</v>
      </c>
      <c r="Q413" s="16">
        <v>1</v>
      </c>
      <c r="R413" s="3">
        <v>2223.4699999999998</v>
      </c>
    </row>
    <row r="414" spans="5:18" x14ac:dyDescent="0.2">
      <c r="E414"/>
      <c r="G414" s="2" t="s">
        <v>7</v>
      </c>
      <c r="H414" s="2" t="s">
        <v>58</v>
      </c>
      <c r="I414" s="2" t="s">
        <v>3</v>
      </c>
      <c r="J414" s="2" t="s">
        <v>55</v>
      </c>
      <c r="K414" s="2">
        <v>9129.91</v>
      </c>
      <c r="L414" s="2" t="s">
        <v>50</v>
      </c>
      <c r="M414" s="2" t="s">
        <v>7</v>
      </c>
      <c r="N414" s="2" t="s">
        <v>85</v>
      </c>
      <c r="O414" s="2" t="s">
        <v>82</v>
      </c>
      <c r="P414" s="2" t="s">
        <v>70</v>
      </c>
      <c r="Q414" s="16">
        <v>1</v>
      </c>
      <c r="R414" s="3">
        <v>9129.91</v>
      </c>
    </row>
    <row r="415" spans="5:18" x14ac:dyDescent="0.2">
      <c r="E415"/>
      <c r="G415" s="2" t="s">
        <v>7</v>
      </c>
      <c r="H415" s="2" t="s">
        <v>58</v>
      </c>
      <c r="I415" s="2" t="s">
        <v>3</v>
      </c>
      <c r="J415" s="2" t="s">
        <v>55</v>
      </c>
      <c r="K415" s="2">
        <v>15386.61</v>
      </c>
      <c r="L415" s="2" t="s">
        <v>50</v>
      </c>
      <c r="M415" s="2" t="s">
        <v>7</v>
      </c>
      <c r="N415" s="2" t="s">
        <v>51</v>
      </c>
      <c r="O415" s="2" t="s">
        <v>82</v>
      </c>
      <c r="P415" s="2" t="s">
        <v>70</v>
      </c>
      <c r="Q415" s="16">
        <v>1</v>
      </c>
      <c r="R415" s="3">
        <v>15386.61</v>
      </c>
    </row>
    <row r="416" spans="5:18" x14ac:dyDescent="0.2">
      <c r="E416"/>
      <c r="G416" s="2" t="s">
        <v>7</v>
      </c>
      <c r="H416" s="2" t="s">
        <v>58</v>
      </c>
      <c r="I416" s="2" t="s">
        <v>3</v>
      </c>
      <c r="J416" s="2" t="s">
        <v>55</v>
      </c>
      <c r="K416" s="2">
        <v>15283.08</v>
      </c>
      <c r="L416" s="2" t="s">
        <v>50</v>
      </c>
      <c r="M416" s="2" t="s">
        <v>7</v>
      </c>
      <c r="N416" s="2" t="s">
        <v>85</v>
      </c>
      <c r="O416" s="2" t="s">
        <v>81</v>
      </c>
      <c r="P416" s="2" t="s">
        <v>70</v>
      </c>
      <c r="Q416" s="16">
        <v>1</v>
      </c>
      <c r="R416" s="3">
        <v>15283.08</v>
      </c>
    </row>
    <row r="417" spans="5:18" x14ac:dyDescent="0.2">
      <c r="E417"/>
      <c r="G417" s="2" t="s">
        <v>7</v>
      </c>
      <c r="H417" s="2" t="s">
        <v>58</v>
      </c>
      <c r="I417" s="2" t="s">
        <v>3</v>
      </c>
      <c r="J417" s="2" t="s">
        <v>55</v>
      </c>
      <c r="K417" s="2">
        <v>8261.23</v>
      </c>
      <c r="L417" s="2" t="s">
        <v>50</v>
      </c>
      <c r="M417" s="2" t="s">
        <v>7</v>
      </c>
      <c r="N417" s="2" t="s">
        <v>85</v>
      </c>
      <c r="O417" s="2" t="s">
        <v>82</v>
      </c>
      <c r="P417" s="2" t="s">
        <v>70</v>
      </c>
      <c r="Q417" s="16">
        <v>2</v>
      </c>
      <c r="R417" s="3">
        <v>16522.46</v>
      </c>
    </row>
    <row r="418" spans="5:18" x14ac:dyDescent="0.2">
      <c r="E418"/>
      <c r="G418" s="2" t="s">
        <v>7</v>
      </c>
      <c r="H418" s="2" t="s">
        <v>58</v>
      </c>
      <c r="I418" s="2" t="s">
        <v>3</v>
      </c>
      <c r="J418" s="2" t="s">
        <v>55</v>
      </c>
      <c r="K418" s="2">
        <v>26116.32</v>
      </c>
      <c r="L418" s="2" t="s">
        <v>50</v>
      </c>
      <c r="M418" s="2" t="s">
        <v>7</v>
      </c>
      <c r="N418" s="2" t="s">
        <v>85</v>
      </c>
      <c r="O418" s="2" t="s">
        <v>82</v>
      </c>
      <c r="P418" s="2" t="s">
        <v>70</v>
      </c>
      <c r="Q418" s="16">
        <v>1</v>
      </c>
      <c r="R418" s="3">
        <v>26116.32</v>
      </c>
    </row>
    <row r="419" spans="5:18" x14ac:dyDescent="0.2">
      <c r="E419"/>
      <c r="G419" s="2" t="s">
        <v>7</v>
      </c>
      <c r="H419" s="2" t="s">
        <v>58</v>
      </c>
      <c r="I419" s="2" t="s">
        <v>3</v>
      </c>
      <c r="J419" s="2" t="s">
        <v>55</v>
      </c>
      <c r="K419" s="2">
        <v>1964.44</v>
      </c>
      <c r="L419" s="2" t="s">
        <v>50</v>
      </c>
      <c r="M419" s="2" t="s">
        <v>7</v>
      </c>
      <c r="N419" s="2" t="s">
        <v>85</v>
      </c>
      <c r="O419" s="2" t="s">
        <v>81</v>
      </c>
      <c r="P419" s="2" t="s">
        <v>70</v>
      </c>
      <c r="Q419" s="16">
        <v>1</v>
      </c>
      <c r="R419" s="3">
        <v>1964.44</v>
      </c>
    </row>
    <row r="420" spans="5:18" x14ac:dyDescent="0.2">
      <c r="E420"/>
      <c r="G420" s="2" t="s">
        <v>7</v>
      </c>
      <c r="H420" s="2" t="s">
        <v>58</v>
      </c>
      <c r="I420" s="2" t="s">
        <v>3</v>
      </c>
      <c r="J420" s="2" t="s">
        <v>55</v>
      </c>
      <c r="K420" s="2">
        <v>987.18</v>
      </c>
      <c r="L420" s="2" t="s">
        <v>50</v>
      </c>
      <c r="M420" s="2" t="s">
        <v>7</v>
      </c>
      <c r="N420" s="2" t="s">
        <v>85</v>
      </c>
      <c r="O420" s="2" t="s">
        <v>81</v>
      </c>
      <c r="P420" s="2" t="s">
        <v>70</v>
      </c>
      <c r="Q420" s="16">
        <v>1</v>
      </c>
      <c r="R420" s="3">
        <v>987.18</v>
      </c>
    </row>
    <row r="421" spans="5:18" x14ac:dyDescent="0.2">
      <c r="E421"/>
      <c r="G421" s="2" t="s">
        <v>7</v>
      </c>
      <c r="H421" s="2" t="s">
        <v>58</v>
      </c>
      <c r="I421" s="2" t="s">
        <v>3</v>
      </c>
      <c r="J421" s="2" t="s">
        <v>55</v>
      </c>
      <c r="K421" s="2">
        <v>894.85</v>
      </c>
      <c r="L421" s="2" t="s">
        <v>50</v>
      </c>
      <c r="M421" s="2" t="s">
        <v>7</v>
      </c>
      <c r="N421" s="2" t="s">
        <v>85</v>
      </c>
      <c r="O421" s="2" t="s">
        <v>81</v>
      </c>
      <c r="P421" s="2" t="s">
        <v>70</v>
      </c>
      <c r="Q421" s="16">
        <v>1</v>
      </c>
      <c r="R421" s="3">
        <v>894.85</v>
      </c>
    </row>
    <row r="422" spans="5:18" x14ac:dyDescent="0.2">
      <c r="E422"/>
      <c r="G422" s="2" t="s">
        <v>7</v>
      </c>
      <c r="H422" s="2" t="s">
        <v>58</v>
      </c>
      <c r="I422" s="2" t="s">
        <v>3</v>
      </c>
      <c r="J422" s="2" t="s">
        <v>55</v>
      </c>
      <c r="K422" s="2">
        <v>9809</v>
      </c>
      <c r="L422" s="2" t="s">
        <v>50</v>
      </c>
      <c r="M422" s="2" t="s">
        <v>7</v>
      </c>
      <c r="N422" s="2" t="s">
        <v>85</v>
      </c>
      <c r="O422" s="2" t="s">
        <v>82</v>
      </c>
      <c r="P422" s="2" t="s">
        <v>70</v>
      </c>
      <c r="Q422" s="16">
        <v>1</v>
      </c>
      <c r="R422" s="3">
        <v>9809</v>
      </c>
    </row>
    <row r="423" spans="5:18" x14ac:dyDescent="0.2">
      <c r="E423"/>
      <c r="G423" s="2" t="s">
        <v>7</v>
      </c>
      <c r="H423" s="2" t="s">
        <v>67</v>
      </c>
      <c r="I423" s="2" t="s">
        <v>6</v>
      </c>
      <c r="J423" s="2" t="s">
        <v>13</v>
      </c>
      <c r="K423" s="2">
        <v>2017.11</v>
      </c>
      <c r="L423" s="2" t="s">
        <v>50</v>
      </c>
      <c r="M423" s="2" t="s">
        <v>7</v>
      </c>
      <c r="N423" s="2" t="s">
        <v>50</v>
      </c>
      <c r="O423" s="2" t="s">
        <v>82</v>
      </c>
      <c r="P423" s="2" t="s">
        <v>69</v>
      </c>
      <c r="Q423" s="16">
        <v>1</v>
      </c>
      <c r="R423" s="3">
        <v>2017.11</v>
      </c>
    </row>
    <row r="424" spans="5:18" x14ac:dyDescent="0.2">
      <c r="E424"/>
      <c r="G424" s="2" t="s">
        <v>7</v>
      </c>
      <c r="H424" s="2" t="s">
        <v>67</v>
      </c>
      <c r="I424" s="2" t="s">
        <v>6</v>
      </c>
      <c r="J424" s="2" t="s">
        <v>56</v>
      </c>
      <c r="K424" s="2">
        <v>127.1</v>
      </c>
      <c r="L424" s="2" t="s">
        <v>50</v>
      </c>
      <c r="M424" s="2" t="s">
        <v>7</v>
      </c>
      <c r="N424" s="2" t="s">
        <v>50</v>
      </c>
      <c r="O424" s="2" t="s">
        <v>82</v>
      </c>
      <c r="P424" s="2" t="s">
        <v>70</v>
      </c>
      <c r="Q424" s="16">
        <v>2</v>
      </c>
      <c r="R424" s="3">
        <v>254.2</v>
      </c>
    </row>
    <row r="425" spans="5:18" x14ac:dyDescent="0.2">
      <c r="E425"/>
      <c r="G425" s="2" t="s">
        <v>7</v>
      </c>
      <c r="H425" s="2" t="s">
        <v>67</v>
      </c>
      <c r="I425" s="2" t="s">
        <v>6</v>
      </c>
      <c r="J425" s="2" t="s">
        <v>56</v>
      </c>
      <c r="K425" s="2">
        <v>722.99</v>
      </c>
      <c r="L425" s="2" t="s">
        <v>50</v>
      </c>
      <c r="M425" s="2" t="s">
        <v>7</v>
      </c>
      <c r="N425" s="2" t="s">
        <v>50</v>
      </c>
      <c r="O425" s="2" t="s">
        <v>82</v>
      </c>
      <c r="P425" s="2" t="s">
        <v>70</v>
      </c>
      <c r="Q425" s="16">
        <v>1</v>
      </c>
      <c r="R425" s="3">
        <v>722.99</v>
      </c>
    </row>
    <row r="426" spans="5:18" x14ac:dyDescent="0.2">
      <c r="E426"/>
      <c r="G426" s="2" t="s">
        <v>7</v>
      </c>
      <c r="H426" s="2" t="s">
        <v>67</v>
      </c>
      <c r="I426" s="2" t="s">
        <v>6</v>
      </c>
      <c r="J426" s="2" t="s">
        <v>55</v>
      </c>
      <c r="K426" s="2">
        <v>0.01</v>
      </c>
      <c r="L426" s="2" t="s">
        <v>50</v>
      </c>
      <c r="M426" s="2" t="s">
        <v>7</v>
      </c>
      <c r="N426" s="2" t="s">
        <v>50</v>
      </c>
      <c r="O426" s="2" t="s">
        <v>82</v>
      </c>
      <c r="P426" s="2" t="s">
        <v>70</v>
      </c>
      <c r="Q426" s="16">
        <v>1</v>
      </c>
      <c r="R426" s="3">
        <v>0.01</v>
      </c>
    </row>
    <row r="427" spans="5:18" x14ac:dyDescent="0.2">
      <c r="E427"/>
      <c r="G427" s="2" t="s">
        <v>7</v>
      </c>
      <c r="H427" s="2" t="s">
        <v>67</v>
      </c>
      <c r="I427" s="2" t="s">
        <v>6</v>
      </c>
      <c r="J427" s="2" t="s">
        <v>55</v>
      </c>
      <c r="K427" s="2">
        <v>11</v>
      </c>
      <c r="L427" s="2" t="s">
        <v>50</v>
      </c>
      <c r="M427" s="2" t="s">
        <v>7</v>
      </c>
      <c r="N427" s="2" t="s">
        <v>50</v>
      </c>
      <c r="O427" s="2" t="s">
        <v>82</v>
      </c>
      <c r="P427" s="2" t="s">
        <v>70</v>
      </c>
      <c r="Q427" s="16">
        <v>1</v>
      </c>
      <c r="R427" s="3">
        <v>11</v>
      </c>
    </row>
    <row r="428" spans="5:18" x14ac:dyDescent="0.2">
      <c r="E428"/>
      <c r="G428" s="2" t="s">
        <v>7</v>
      </c>
      <c r="H428" s="2" t="s">
        <v>67</v>
      </c>
      <c r="I428" s="2" t="s">
        <v>6</v>
      </c>
      <c r="J428" s="2" t="s">
        <v>55</v>
      </c>
      <c r="K428" s="2">
        <v>22635.46</v>
      </c>
      <c r="L428" s="2" t="s">
        <v>10</v>
      </c>
      <c r="M428" s="2" t="s">
        <v>7</v>
      </c>
      <c r="N428" s="2" t="s">
        <v>85</v>
      </c>
      <c r="O428" s="2" t="s">
        <v>82</v>
      </c>
      <c r="P428" s="2" t="s">
        <v>70</v>
      </c>
      <c r="Q428" s="16">
        <v>1</v>
      </c>
      <c r="R428" s="3">
        <v>22635.46</v>
      </c>
    </row>
    <row r="429" spans="5:18" x14ac:dyDescent="0.2">
      <c r="E429"/>
      <c r="G429" s="2" t="s">
        <v>7</v>
      </c>
      <c r="H429" s="2" t="s">
        <v>67</v>
      </c>
      <c r="I429" s="2" t="s">
        <v>6</v>
      </c>
      <c r="J429" s="2" t="s">
        <v>55</v>
      </c>
      <c r="K429" s="2">
        <v>155.72999999999999</v>
      </c>
      <c r="L429" s="2" t="s">
        <v>50</v>
      </c>
      <c r="M429" s="2" t="s">
        <v>7</v>
      </c>
      <c r="N429" s="2" t="s">
        <v>50</v>
      </c>
      <c r="O429" s="2" t="s">
        <v>82</v>
      </c>
      <c r="P429" s="2" t="s">
        <v>70</v>
      </c>
      <c r="Q429" s="16">
        <v>1</v>
      </c>
      <c r="R429" s="3">
        <v>155.72999999999999</v>
      </c>
    </row>
    <row r="430" spans="5:18" x14ac:dyDescent="0.2">
      <c r="E430"/>
      <c r="G430" s="2" t="s">
        <v>7</v>
      </c>
      <c r="H430" s="2" t="s">
        <v>67</v>
      </c>
      <c r="I430" s="2" t="s">
        <v>6</v>
      </c>
      <c r="J430" s="2" t="s">
        <v>55</v>
      </c>
      <c r="K430" s="2">
        <v>12498.05</v>
      </c>
      <c r="L430" s="2" t="s">
        <v>50</v>
      </c>
      <c r="M430" s="2" t="s">
        <v>7</v>
      </c>
      <c r="N430" s="2" t="s">
        <v>50</v>
      </c>
      <c r="O430" s="2" t="s">
        <v>82</v>
      </c>
      <c r="P430" s="2" t="s">
        <v>70</v>
      </c>
      <c r="Q430" s="16">
        <v>1</v>
      </c>
      <c r="R430" s="3">
        <v>12498.05</v>
      </c>
    </row>
    <row r="431" spans="5:18" x14ac:dyDescent="0.2">
      <c r="E431"/>
      <c r="G431" s="2" t="s">
        <v>7</v>
      </c>
      <c r="H431" s="2" t="s">
        <v>67</v>
      </c>
      <c r="I431" s="2" t="s">
        <v>3</v>
      </c>
      <c r="J431" s="2" t="s">
        <v>12</v>
      </c>
      <c r="K431" s="2">
        <v>5788.49</v>
      </c>
      <c r="L431" s="2" t="s">
        <v>50</v>
      </c>
      <c r="M431" s="2" t="s">
        <v>7</v>
      </c>
      <c r="N431" s="2" t="s">
        <v>85</v>
      </c>
      <c r="O431" s="2" t="s">
        <v>82</v>
      </c>
      <c r="P431" s="2" t="s">
        <v>69</v>
      </c>
      <c r="Q431" s="16">
        <v>1</v>
      </c>
      <c r="R431" s="3">
        <v>5788.49</v>
      </c>
    </row>
    <row r="432" spans="5:18" x14ac:dyDescent="0.2">
      <c r="E432"/>
      <c r="G432" s="2" t="s">
        <v>7</v>
      </c>
      <c r="H432" s="2" t="s">
        <v>67</v>
      </c>
      <c r="I432" s="2" t="s">
        <v>3</v>
      </c>
      <c r="J432" s="2" t="s">
        <v>55</v>
      </c>
      <c r="K432" s="2">
        <v>30662.63</v>
      </c>
      <c r="L432" s="2" t="s">
        <v>50</v>
      </c>
      <c r="M432" s="2" t="s">
        <v>7</v>
      </c>
      <c r="N432" s="2" t="s">
        <v>85</v>
      </c>
      <c r="O432" s="2" t="s">
        <v>82</v>
      </c>
      <c r="P432" s="2" t="s">
        <v>70</v>
      </c>
      <c r="Q432" s="16">
        <v>1</v>
      </c>
      <c r="R432" s="3">
        <v>30662.63</v>
      </c>
    </row>
    <row r="433" spans="5:18" x14ac:dyDescent="0.2">
      <c r="E433"/>
      <c r="G433" s="2" t="s">
        <v>7</v>
      </c>
      <c r="H433" s="2" t="s">
        <v>67</v>
      </c>
      <c r="I433" s="2" t="s">
        <v>3</v>
      </c>
      <c r="J433" s="2" t="s">
        <v>55</v>
      </c>
      <c r="K433" s="2">
        <v>19761.89</v>
      </c>
      <c r="L433" s="2" t="s">
        <v>50</v>
      </c>
      <c r="M433" s="2" t="s">
        <v>7</v>
      </c>
      <c r="N433" s="2" t="s">
        <v>85</v>
      </c>
      <c r="O433" s="2" t="s">
        <v>82</v>
      </c>
      <c r="P433" s="2" t="s">
        <v>70</v>
      </c>
      <c r="Q433" s="16">
        <v>1</v>
      </c>
      <c r="R433" s="3">
        <v>19761.89</v>
      </c>
    </row>
    <row r="434" spans="5:18" x14ac:dyDescent="0.2">
      <c r="E434"/>
      <c r="G434" s="2" t="s">
        <v>16</v>
      </c>
      <c r="H434" s="2" t="s">
        <v>65</v>
      </c>
      <c r="I434" s="2" t="s">
        <v>6</v>
      </c>
      <c r="J434" s="2" t="s">
        <v>56</v>
      </c>
      <c r="K434" s="2">
        <v>69.77</v>
      </c>
      <c r="L434" s="2" t="s">
        <v>50</v>
      </c>
      <c r="M434" s="2" t="s">
        <v>16</v>
      </c>
      <c r="N434" s="2" t="s">
        <v>50</v>
      </c>
      <c r="O434" s="2" t="s">
        <v>82</v>
      </c>
      <c r="P434" s="2" t="s">
        <v>70</v>
      </c>
      <c r="Q434" s="16">
        <v>1</v>
      </c>
      <c r="R434" s="3">
        <v>69.77</v>
      </c>
    </row>
    <row r="435" spans="5:18" x14ac:dyDescent="0.2">
      <c r="E435"/>
      <c r="G435" s="2" t="s">
        <v>16</v>
      </c>
      <c r="H435" s="2" t="s">
        <v>65</v>
      </c>
      <c r="I435" s="2" t="s">
        <v>6</v>
      </c>
      <c r="J435" s="2" t="s">
        <v>56</v>
      </c>
      <c r="K435" s="2">
        <v>1608.43</v>
      </c>
      <c r="L435" s="2" t="s">
        <v>50</v>
      </c>
      <c r="M435" s="2" t="s">
        <v>16</v>
      </c>
      <c r="N435" s="2" t="s">
        <v>50</v>
      </c>
      <c r="O435" s="2" t="s">
        <v>82</v>
      </c>
      <c r="P435" s="2" t="s">
        <v>70</v>
      </c>
      <c r="Q435" s="16">
        <v>1</v>
      </c>
      <c r="R435" s="3">
        <v>1608.43</v>
      </c>
    </row>
    <row r="436" spans="5:18" x14ac:dyDescent="0.2">
      <c r="E436"/>
      <c r="G436" s="2" t="s">
        <v>16</v>
      </c>
      <c r="H436" s="2" t="s">
        <v>65</v>
      </c>
      <c r="I436" s="2" t="s">
        <v>6</v>
      </c>
      <c r="J436" s="2" t="s">
        <v>56</v>
      </c>
      <c r="K436" s="2">
        <v>152.84</v>
      </c>
      <c r="L436" s="2" t="s">
        <v>50</v>
      </c>
      <c r="M436" s="2" t="s">
        <v>16</v>
      </c>
      <c r="N436" s="2" t="s">
        <v>50</v>
      </c>
      <c r="O436" s="2" t="s">
        <v>82</v>
      </c>
      <c r="P436" s="2" t="s">
        <v>70</v>
      </c>
      <c r="Q436" s="16">
        <v>1</v>
      </c>
      <c r="R436" s="3">
        <v>152.84</v>
      </c>
    </row>
    <row r="437" spans="5:18" x14ac:dyDescent="0.2">
      <c r="E437"/>
      <c r="G437" s="2" t="s">
        <v>16</v>
      </c>
      <c r="H437" s="2" t="s">
        <v>65</v>
      </c>
      <c r="I437" s="2" t="s">
        <v>6</v>
      </c>
      <c r="J437" s="2" t="s">
        <v>56</v>
      </c>
      <c r="K437" s="2">
        <v>866.13</v>
      </c>
      <c r="L437" s="2" t="s">
        <v>10</v>
      </c>
      <c r="M437" s="2" t="s">
        <v>16</v>
      </c>
      <c r="N437" s="2" t="s">
        <v>50</v>
      </c>
      <c r="O437" s="2" t="s">
        <v>82</v>
      </c>
      <c r="P437" s="2" t="s">
        <v>70</v>
      </c>
      <c r="Q437" s="16">
        <v>1</v>
      </c>
      <c r="R437" s="3">
        <v>866.13</v>
      </c>
    </row>
    <row r="438" spans="5:18" x14ac:dyDescent="0.2">
      <c r="E438"/>
      <c r="G438" s="2" t="s">
        <v>16</v>
      </c>
      <c r="H438" s="2" t="s">
        <v>65</v>
      </c>
      <c r="I438" s="2" t="s">
        <v>6</v>
      </c>
      <c r="J438" s="2" t="s">
        <v>56</v>
      </c>
      <c r="K438" s="2">
        <v>610.75</v>
      </c>
      <c r="L438" s="2" t="s">
        <v>50</v>
      </c>
      <c r="M438" s="2" t="s">
        <v>16</v>
      </c>
      <c r="N438" s="2" t="s">
        <v>50</v>
      </c>
      <c r="O438" s="2" t="s">
        <v>82</v>
      </c>
      <c r="P438" s="2" t="s">
        <v>70</v>
      </c>
      <c r="Q438" s="16">
        <v>1</v>
      </c>
      <c r="R438" s="3">
        <v>610.75</v>
      </c>
    </row>
    <row r="439" spans="5:18" x14ac:dyDescent="0.2">
      <c r="E439"/>
      <c r="G439" s="2" t="s">
        <v>16</v>
      </c>
      <c r="H439" s="2" t="s">
        <v>65</v>
      </c>
      <c r="I439" s="2" t="s">
        <v>6</v>
      </c>
      <c r="J439" s="2" t="s">
        <v>56</v>
      </c>
      <c r="K439" s="2">
        <v>320.93</v>
      </c>
      <c r="L439" s="2" t="s">
        <v>50</v>
      </c>
      <c r="M439" s="2" t="s">
        <v>16</v>
      </c>
      <c r="N439" s="2" t="s">
        <v>50</v>
      </c>
      <c r="O439" s="2" t="s">
        <v>82</v>
      </c>
      <c r="P439" s="2" t="s">
        <v>70</v>
      </c>
      <c r="Q439" s="16">
        <v>1</v>
      </c>
      <c r="R439" s="3">
        <v>320.93</v>
      </c>
    </row>
    <row r="440" spans="5:18" x14ac:dyDescent="0.2">
      <c r="E440"/>
      <c r="G440" s="2" t="s">
        <v>16</v>
      </c>
      <c r="H440" s="2" t="s">
        <v>65</v>
      </c>
      <c r="I440" s="2" t="s">
        <v>6</v>
      </c>
      <c r="J440" s="2" t="s">
        <v>56</v>
      </c>
      <c r="K440" s="2">
        <v>70.72</v>
      </c>
      <c r="L440" s="2" t="s">
        <v>50</v>
      </c>
      <c r="M440" s="2" t="s">
        <v>16</v>
      </c>
      <c r="N440" s="2" t="s">
        <v>50</v>
      </c>
      <c r="O440" s="2" t="s">
        <v>81</v>
      </c>
      <c r="P440" s="2" t="s">
        <v>70</v>
      </c>
      <c r="Q440" s="16">
        <v>2</v>
      </c>
      <c r="R440" s="3">
        <v>141.44</v>
      </c>
    </row>
    <row r="441" spans="5:18" x14ac:dyDescent="0.2">
      <c r="E441"/>
      <c r="G441" s="2" t="s">
        <v>16</v>
      </c>
      <c r="H441" s="2" t="s">
        <v>65</v>
      </c>
      <c r="I441" s="2" t="s">
        <v>6</v>
      </c>
      <c r="J441" s="2" t="s">
        <v>56</v>
      </c>
      <c r="K441" s="2">
        <v>5868.47</v>
      </c>
      <c r="L441" s="2" t="s">
        <v>50</v>
      </c>
      <c r="M441" s="2" t="s">
        <v>16</v>
      </c>
      <c r="N441" s="2" t="s">
        <v>50</v>
      </c>
      <c r="O441" s="2" t="s">
        <v>82</v>
      </c>
      <c r="P441" s="2" t="s">
        <v>70</v>
      </c>
      <c r="Q441" s="16">
        <v>1</v>
      </c>
      <c r="R441" s="3">
        <v>5868.47</v>
      </c>
    </row>
    <row r="442" spans="5:18" x14ac:dyDescent="0.2">
      <c r="E442"/>
      <c r="G442" s="2" t="s">
        <v>16</v>
      </c>
      <c r="H442" s="2" t="s">
        <v>65</v>
      </c>
      <c r="I442" s="2" t="s">
        <v>6</v>
      </c>
      <c r="J442" s="2" t="s">
        <v>56</v>
      </c>
      <c r="K442" s="2">
        <v>365.6</v>
      </c>
      <c r="L442" s="2" t="s">
        <v>50</v>
      </c>
      <c r="M442" s="2" t="s">
        <v>16</v>
      </c>
      <c r="N442" s="2" t="s">
        <v>50</v>
      </c>
      <c r="O442" s="2" t="s">
        <v>82</v>
      </c>
      <c r="P442" s="2" t="s">
        <v>70</v>
      </c>
      <c r="Q442" s="16">
        <v>1</v>
      </c>
      <c r="R442" s="3">
        <v>365.6</v>
      </c>
    </row>
    <row r="443" spans="5:18" x14ac:dyDescent="0.2">
      <c r="E443"/>
      <c r="G443" s="2" t="s">
        <v>16</v>
      </c>
      <c r="H443" s="2" t="s">
        <v>65</v>
      </c>
      <c r="I443" s="2" t="s">
        <v>6</v>
      </c>
      <c r="J443" s="2" t="s">
        <v>56</v>
      </c>
      <c r="K443" s="2">
        <v>722.99</v>
      </c>
      <c r="L443" s="2" t="s">
        <v>50</v>
      </c>
      <c r="M443" s="2" t="s">
        <v>16</v>
      </c>
      <c r="N443" s="2" t="s">
        <v>50</v>
      </c>
      <c r="O443" s="2" t="s">
        <v>82</v>
      </c>
      <c r="P443" s="2" t="s">
        <v>70</v>
      </c>
      <c r="Q443" s="16">
        <v>1</v>
      </c>
      <c r="R443" s="3">
        <v>722.99</v>
      </c>
    </row>
    <row r="444" spans="5:18" x14ac:dyDescent="0.2">
      <c r="E444"/>
      <c r="G444" s="2" t="s">
        <v>16</v>
      </c>
      <c r="H444" s="2" t="s">
        <v>65</v>
      </c>
      <c r="I444" s="2" t="s">
        <v>6</v>
      </c>
      <c r="J444" s="2" t="s">
        <v>56</v>
      </c>
      <c r="K444" s="2">
        <v>4262.3500000000004</v>
      </c>
      <c r="L444" s="2" t="s">
        <v>50</v>
      </c>
      <c r="M444" s="2" t="s">
        <v>16</v>
      </c>
      <c r="N444" s="2" t="s">
        <v>50</v>
      </c>
      <c r="O444" s="2" t="s">
        <v>82</v>
      </c>
      <c r="P444" s="2" t="s">
        <v>70</v>
      </c>
      <c r="Q444" s="16">
        <v>1</v>
      </c>
      <c r="R444" s="3">
        <v>4262.3500000000004</v>
      </c>
    </row>
    <row r="445" spans="5:18" x14ac:dyDescent="0.2">
      <c r="E445"/>
      <c r="G445" s="2" t="s">
        <v>16</v>
      </c>
      <c r="H445" s="2" t="s">
        <v>65</v>
      </c>
      <c r="I445" s="2" t="s">
        <v>6</v>
      </c>
      <c r="J445" s="2" t="s">
        <v>56</v>
      </c>
      <c r="K445" s="2">
        <v>2526.83</v>
      </c>
      <c r="L445" s="2" t="s">
        <v>50</v>
      </c>
      <c r="M445" s="2" t="s">
        <v>16</v>
      </c>
      <c r="N445" s="2" t="s">
        <v>50</v>
      </c>
      <c r="O445" s="2" t="s">
        <v>82</v>
      </c>
      <c r="P445" s="2" t="s">
        <v>70</v>
      </c>
      <c r="Q445" s="16">
        <v>1</v>
      </c>
      <c r="R445" s="3">
        <v>2526.83</v>
      </c>
    </row>
    <row r="446" spans="5:18" x14ac:dyDescent="0.2">
      <c r="E446"/>
      <c r="G446" s="2" t="s">
        <v>16</v>
      </c>
      <c r="H446" s="2" t="s">
        <v>65</v>
      </c>
      <c r="I446" s="2" t="s">
        <v>6</v>
      </c>
      <c r="J446" s="2" t="s">
        <v>56</v>
      </c>
      <c r="K446" s="2">
        <v>408.7</v>
      </c>
      <c r="L446" s="2" t="s">
        <v>50</v>
      </c>
      <c r="M446" s="2" t="s">
        <v>16</v>
      </c>
      <c r="N446" s="2" t="s">
        <v>50</v>
      </c>
      <c r="O446" s="2" t="s">
        <v>82</v>
      </c>
      <c r="P446" s="2" t="s">
        <v>70</v>
      </c>
      <c r="Q446" s="16">
        <v>1</v>
      </c>
      <c r="R446" s="3">
        <v>408.7</v>
      </c>
    </row>
    <row r="447" spans="5:18" x14ac:dyDescent="0.2">
      <c r="E447"/>
      <c r="G447" s="2" t="s">
        <v>16</v>
      </c>
      <c r="H447" s="2" t="s">
        <v>65</v>
      </c>
      <c r="I447" s="2" t="s">
        <v>6</v>
      </c>
      <c r="J447" s="2" t="s">
        <v>56</v>
      </c>
      <c r="K447" s="2">
        <v>255.57</v>
      </c>
      <c r="L447" s="2" t="s">
        <v>50</v>
      </c>
      <c r="M447" s="2" t="s">
        <v>16</v>
      </c>
      <c r="N447" s="2" t="s">
        <v>50</v>
      </c>
      <c r="O447" s="2" t="s">
        <v>82</v>
      </c>
      <c r="P447" s="2" t="s">
        <v>70</v>
      </c>
      <c r="Q447" s="16">
        <v>1</v>
      </c>
      <c r="R447" s="3">
        <v>255.57</v>
      </c>
    </row>
    <row r="448" spans="5:18" x14ac:dyDescent="0.2">
      <c r="E448"/>
      <c r="G448" s="2" t="s">
        <v>16</v>
      </c>
      <c r="H448" s="2" t="s">
        <v>65</v>
      </c>
      <c r="I448" s="2" t="s">
        <v>6</v>
      </c>
      <c r="J448" s="2" t="s">
        <v>56</v>
      </c>
      <c r="K448" s="2">
        <v>683.06</v>
      </c>
      <c r="L448" s="2" t="s">
        <v>50</v>
      </c>
      <c r="M448" s="2" t="s">
        <v>16</v>
      </c>
      <c r="N448" s="2" t="s">
        <v>50</v>
      </c>
      <c r="O448" s="2" t="s">
        <v>81</v>
      </c>
      <c r="P448" s="2" t="s">
        <v>70</v>
      </c>
      <c r="Q448" s="16">
        <v>1</v>
      </c>
      <c r="R448" s="3">
        <v>683.06</v>
      </c>
    </row>
    <row r="449" spans="5:18" x14ac:dyDescent="0.2">
      <c r="E449"/>
      <c r="G449" s="2" t="s">
        <v>16</v>
      </c>
      <c r="H449" s="2" t="s">
        <v>65</v>
      </c>
      <c r="I449" s="2" t="s">
        <v>6</v>
      </c>
      <c r="J449" s="2" t="s">
        <v>56</v>
      </c>
      <c r="K449" s="2">
        <v>2145.65</v>
      </c>
      <c r="L449" s="2" t="s">
        <v>50</v>
      </c>
      <c r="M449" s="2" t="s">
        <v>16</v>
      </c>
      <c r="N449" s="2" t="s">
        <v>50</v>
      </c>
      <c r="O449" s="2" t="s">
        <v>82</v>
      </c>
      <c r="P449" s="2" t="s">
        <v>70</v>
      </c>
      <c r="Q449" s="16">
        <v>1</v>
      </c>
      <c r="R449" s="3">
        <v>2145.65</v>
      </c>
    </row>
    <row r="450" spans="5:18" x14ac:dyDescent="0.2">
      <c r="E450"/>
      <c r="G450" s="2" t="s">
        <v>16</v>
      </c>
      <c r="H450" s="2" t="s">
        <v>65</v>
      </c>
      <c r="I450" s="2" t="s">
        <v>6</v>
      </c>
      <c r="J450" s="2" t="s">
        <v>56</v>
      </c>
      <c r="K450" s="2">
        <v>273.94</v>
      </c>
      <c r="L450" s="2" t="s">
        <v>50</v>
      </c>
      <c r="M450" s="2" t="s">
        <v>16</v>
      </c>
      <c r="N450" s="2" t="s">
        <v>50</v>
      </c>
      <c r="O450" s="2" t="s">
        <v>82</v>
      </c>
      <c r="P450" s="2" t="s">
        <v>70</v>
      </c>
      <c r="Q450" s="16">
        <v>1</v>
      </c>
      <c r="R450" s="3">
        <v>273.94</v>
      </c>
    </row>
    <row r="451" spans="5:18" x14ac:dyDescent="0.2">
      <c r="E451"/>
      <c r="G451" s="2" t="s">
        <v>16</v>
      </c>
      <c r="H451" s="2" t="s">
        <v>65</v>
      </c>
      <c r="I451" s="2" t="s">
        <v>6</v>
      </c>
      <c r="J451" s="2" t="s">
        <v>56</v>
      </c>
      <c r="K451" s="2">
        <v>6642.77</v>
      </c>
      <c r="L451" s="2" t="s">
        <v>50</v>
      </c>
      <c r="M451" s="2" t="s">
        <v>16</v>
      </c>
      <c r="N451" s="2" t="s">
        <v>50</v>
      </c>
      <c r="O451" s="2" t="s">
        <v>82</v>
      </c>
      <c r="P451" s="2" t="s">
        <v>70</v>
      </c>
      <c r="Q451" s="16">
        <v>1</v>
      </c>
      <c r="R451" s="3">
        <v>6642.77</v>
      </c>
    </row>
    <row r="452" spans="5:18" x14ac:dyDescent="0.2">
      <c r="E452"/>
      <c r="G452" s="2" t="s">
        <v>16</v>
      </c>
      <c r="H452" s="2" t="s">
        <v>65</v>
      </c>
      <c r="I452" s="2" t="s">
        <v>6</v>
      </c>
      <c r="J452" s="2" t="s">
        <v>56</v>
      </c>
      <c r="K452" s="2">
        <v>1217.8900000000001</v>
      </c>
      <c r="L452" s="2" t="s">
        <v>50</v>
      </c>
      <c r="M452" s="2" t="s">
        <v>16</v>
      </c>
      <c r="N452" s="2" t="s">
        <v>50</v>
      </c>
      <c r="O452" s="2" t="s">
        <v>81</v>
      </c>
      <c r="P452" s="2" t="s">
        <v>70</v>
      </c>
      <c r="Q452" s="16">
        <v>1</v>
      </c>
      <c r="R452" s="3">
        <v>1217.8900000000001</v>
      </c>
    </row>
    <row r="453" spans="5:18" x14ac:dyDescent="0.2">
      <c r="E453"/>
      <c r="G453" s="2" t="s">
        <v>16</v>
      </c>
      <c r="H453" s="2" t="s">
        <v>65</v>
      </c>
      <c r="I453" s="2" t="s">
        <v>6</v>
      </c>
      <c r="J453" s="2" t="s">
        <v>56</v>
      </c>
      <c r="K453" s="2">
        <v>1277.78</v>
      </c>
      <c r="L453" s="2" t="s">
        <v>50</v>
      </c>
      <c r="M453" s="2" t="s">
        <v>16</v>
      </c>
      <c r="N453" s="2" t="s">
        <v>50</v>
      </c>
      <c r="O453" s="2" t="s">
        <v>81</v>
      </c>
      <c r="P453" s="2" t="s">
        <v>70</v>
      </c>
      <c r="Q453" s="16">
        <v>1</v>
      </c>
      <c r="R453" s="3">
        <v>1277.78</v>
      </c>
    </row>
    <row r="454" spans="5:18" x14ac:dyDescent="0.2">
      <c r="E454"/>
      <c r="G454" s="2" t="s">
        <v>16</v>
      </c>
      <c r="H454" s="2" t="s">
        <v>65</v>
      </c>
      <c r="I454" s="2" t="s">
        <v>6</v>
      </c>
      <c r="J454" s="2" t="s">
        <v>56</v>
      </c>
      <c r="K454" s="2">
        <v>148.84</v>
      </c>
      <c r="L454" s="2" t="s">
        <v>50</v>
      </c>
      <c r="M454" s="2" t="s">
        <v>16</v>
      </c>
      <c r="N454" s="2" t="s">
        <v>50</v>
      </c>
      <c r="O454" s="2" t="s">
        <v>82</v>
      </c>
      <c r="P454" s="2" t="s">
        <v>70</v>
      </c>
      <c r="Q454" s="16">
        <v>2</v>
      </c>
      <c r="R454" s="3">
        <v>297.68</v>
      </c>
    </row>
    <row r="455" spans="5:18" x14ac:dyDescent="0.2">
      <c r="E455"/>
      <c r="G455" s="2" t="s">
        <v>16</v>
      </c>
      <c r="H455" s="2" t="s">
        <v>65</v>
      </c>
      <c r="I455" s="2" t="s">
        <v>6</v>
      </c>
      <c r="J455" s="2" t="s">
        <v>56</v>
      </c>
      <c r="K455" s="2">
        <v>7255.79</v>
      </c>
      <c r="L455" s="2" t="s">
        <v>50</v>
      </c>
      <c r="M455" s="2" t="s">
        <v>16</v>
      </c>
      <c r="N455" s="2" t="s">
        <v>50</v>
      </c>
      <c r="O455" s="2" t="s">
        <v>82</v>
      </c>
      <c r="P455" s="2" t="s">
        <v>70</v>
      </c>
      <c r="Q455" s="16">
        <v>1</v>
      </c>
      <c r="R455" s="3">
        <v>7255.79</v>
      </c>
    </row>
    <row r="456" spans="5:18" x14ac:dyDescent="0.2">
      <c r="E456"/>
      <c r="G456" s="2" t="s">
        <v>16</v>
      </c>
      <c r="H456" s="2" t="s">
        <v>65</v>
      </c>
      <c r="I456" s="2" t="s">
        <v>6</v>
      </c>
      <c r="J456" s="2" t="s">
        <v>56</v>
      </c>
      <c r="K456" s="2">
        <v>17.7</v>
      </c>
      <c r="L456" s="2" t="s">
        <v>50</v>
      </c>
      <c r="M456" s="2" t="s">
        <v>16</v>
      </c>
      <c r="N456" s="2" t="s">
        <v>50</v>
      </c>
      <c r="O456" s="2" t="s">
        <v>82</v>
      </c>
      <c r="P456" s="2" t="s">
        <v>70</v>
      </c>
      <c r="Q456" s="16">
        <v>1</v>
      </c>
      <c r="R456" s="3">
        <v>17.7</v>
      </c>
    </row>
    <row r="457" spans="5:18" x14ac:dyDescent="0.2">
      <c r="E457"/>
      <c r="G457" s="2" t="s">
        <v>16</v>
      </c>
      <c r="H457" s="2" t="s">
        <v>65</v>
      </c>
      <c r="I457" s="2" t="s">
        <v>6</v>
      </c>
      <c r="J457" s="2" t="s">
        <v>56</v>
      </c>
      <c r="K457" s="2">
        <v>370.33</v>
      </c>
      <c r="L457" s="2" t="s">
        <v>50</v>
      </c>
      <c r="M457" s="2" t="s">
        <v>16</v>
      </c>
      <c r="N457" s="2" t="s">
        <v>50</v>
      </c>
      <c r="O457" s="2" t="s">
        <v>82</v>
      </c>
      <c r="P457" s="2" t="s">
        <v>70</v>
      </c>
      <c r="Q457" s="16">
        <v>1</v>
      </c>
      <c r="R457" s="3">
        <v>370.33</v>
      </c>
    </row>
    <row r="458" spans="5:18" x14ac:dyDescent="0.2">
      <c r="E458"/>
      <c r="G458" s="2" t="s">
        <v>16</v>
      </c>
      <c r="H458" s="2" t="s">
        <v>65</v>
      </c>
      <c r="I458" s="2" t="s">
        <v>6</v>
      </c>
      <c r="J458" s="2" t="s">
        <v>56</v>
      </c>
      <c r="K458" s="2">
        <v>997.96</v>
      </c>
      <c r="L458" s="2" t="s">
        <v>50</v>
      </c>
      <c r="M458" s="2" t="s">
        <v>16</v>
      </c>
      <c r="N458" s="2" t="s">
        <v>50</v>
      </c>
      <c r="O458" s="2" t="s">
        <v>82</v>
      </c>
      <c r="P458" s="2" t="s">
        <v>70</v>
      </c>
      <c r="Q458" s="16">
        <v>1</v>
      </c>
      <c r="R458" s="3">
        <v>997.96</v>
      </c>
    </row>
    <row r="459" spans="5:18" x14ac:dyDescent="0.2">
      <c r="E459"/>
      <c r="G459" s="2" t="s">
        <v>16</v>
      </c>
      <c r="H459" s="2" t="s">
        <v>65</v>
      </c>
      <c r="I459" s="2" t="s">
        <v>6</v>
      </c>
      <c r="J459" s="2" t="s">
        <v>56</v>
      </c>
      <c r="K459" s="2">
        <v>107.77</v>
      </c>
      <c r="L459" s="2" t="s">
        <v>50</v>
      </c>
      <c r="M459" s="2" t="s">
        <v>16</v>
      </c>
      <c r="N459" s="2" t="s">
        <v>50</v>
      </c>
      <c r="O459" s="2" t="s">
        <v>82</v>
      </c>
      <c r="P459" s="2" t="s">
        <v>70</v>
      </c>
      <c r="Q459" s="16">
        <v>2</v>
      </c>
      <c r="R459" s="3">
        <v>215.54</v>
      </c>
    </row>
    <row r="460" spans="5:18" x14ac:dyDescent="0.2">
      <c r="E460"/>
      <c r="G460" s="2" t="s">
        <v>16</v>
      </c>
      <c r="H460" s="2" t="s">
        <v>65</v>
      </c>
      <c r="I460" s="2" t="s">
        <v>6</v>
      </c>
      <c r="J460" s="2" t="s">
        <v>56</v>
      </c>
      <c r="K460" s="2">
        <v>2073.39</v>
      </c>
      <c r="L460" s="2" t="s">
        <v>50</v>
      </c>
      <c r="M460" s="2" t="s">
        <v>16</v>
      </c>
      <c r="N460" s="2" t="s">
        <v>50</v>
      </c>
      <c r="O460" s="2" t="s">
        <v>82</v>
      </c>
      <c r="P460" s="2" t="s">
        <v>70</v>
      </c>
      <c r="Q460" s="16">
        <v>1</v>
      </c>
      <c r="R460" s="3">
        <v>2073.39</v>
      </c>
    </row>
    <row r="461" spans="5:18" x14ac:dyDescent="0.2">
      <c r="E461"/>
      <c r="G461" s="2" t="s">
        <v>16</v>
      </c>
      <c r="H461" s="2" t="s">
        <v>65</v>
      </c>
      <c r="I461" s="2" t="s">
        <v>3</v>
      </c>
      <c r="J461" s="2" t="s">
        <v>12</v>
      </c>
      <c r="K461" s="2">
        <v>7457.77</v>
      </c>
      <c r="L461" s="2" t="s">
        <v>50</v>
      </c>
      <c r="M461" s="2" t="s">
        <v>16</v>
      </c>
      <c r="N461" s="2" t="s">
        <v>85</v>
      </c>
      <c r="O461" s="2" t="s">
        <v>82</v>
      </c>
      <c r="P461" s="2" t="s">
        <v>69</v>
      </c>
      <c r="Q461" s="16">
        <v>1</v>
      </c>
      <c r="R461" s="3">
        <v>7457.77</v>
      </c>
    </row>
    <row r="462" spans="5:18" x14ac:dyDescent="0.2">
      <c r="E462"/>
      <c r="G462" s="2" t="s">
        <v>16</v>
      </c>
      <c r="H462" s="2" t="s">
        <v>65</v>
      </c>
      <c r="I462" s="2" t="s">
        <v>3</v>
      </c>
      <c r="J462" s="2" t="s">
        <v>12</v>
      </c>
      <c r="K462" s="2">
        <v>5788.49</v>
      </c>
      <c r="L462" s="2" t="s">
        <v>50</v>
      </c>
      <c r="M462" s="2" t="s">
        <v>16</v>
      </c>
      <c r="N462" s="2" t="s">
        <v>85</v>
      </c>
      <c r="O462" s="2" t="s">
        <v>82</v>
      </c>
      <c r="P462" s="2" t="s">
        <v>69</v>
      </c>
      <c r="Q462" s="16">
        <v>1</v>
      </c>
      <c r="R462" s="3">
        <v>5788.49</v>
      </c>
    </row>
    <row r="463" spans="5:18" x14ac:dyDescent="0.2">
      <c r="E463"/>
      <c r="G463" s="2" t="s">
        <v>16</v>
      </c>
      <c r="H463" s="2" t="s">
        <v>65</v>
      </c>
      <c r="I463" s="2" t="s">
        <v>3</v>
      </c>
      <c r="J463" s="2" t="s">
        <v>12</v>
      </c>
      <c r="K463" s="2">
        <v>6800.29</v>
      </c>
      <c r="L463" s="2" t="s">
        <v>50</v>
      </c>
      <c r="M463" s="2" t="s">
        <v>16</v>
      </c>
      <c r="N463" s="2" t="s">
        <v>92</v>
      </c>
      <c r="O463" s="2" t="s">
        <v>82</v>
      </c>
      <c r="P463" s="2" t="s">
        <v>69</v>
      </c>
      <c r="Q463" s="16">
        <v>1</v>
      </c>
      <c r="R463" s="3">
        <v>6800.29</v>
      </c>
    </row>
    <row r="464" spans="5:18" x14ac:dyDescent="0.2">
      <c r="E464"/>
      <c r="G464" s="2" t="s">
        <v>16</v>
      </c>
      <c r="H464" s="2" t="s">
        <v>65</v>
      </c>
      <c r="I464" s="2" t="s">
        <v>3</v>
      </c>
      <c r="J464" s="2" t="s">
        <v>13</v>
      </c>
      <c r="K464" s="2">
        <v>10093.77</v>
      </c>
      <c r="L464" s="2" t="s">
        <v>50</v>
      </c>
      <c r="M464" s="2" t="s">
        <v>16</v>
      </c>
      <c r="N464" s="2" t="s">
        <v>92</v>
      </c>
      <c r="O464" s="2" t="s">
        <v>82</v>
      </c>
      <c r="P464" s="2" t="s">
        <v>69</v>
      </c>
      <c r="Q464" s="16">
        <v>1</v>
      </c>
      <c r="R464" s="3">
        <v>10093.77</v>
      </c>
    </row>
    <row r="465" spans="5:18" x14ac:dyDescent="0.2">
      <c r="E465"/>
      <c r="G465" s="2" t="s">
        <v>16</v>
      </c>
      <c r="H465" s="2" t="s">
        <v>65</v>
      </c>
      <c r="I465" s="2" t="s">
        <v>3</v>
      </c>
      <c r="J465" s="2" t="s">
        <v>13</v>
      </c>
      <c r="K465" s="2">
        <v>4787.92</v>
      </c>
      <c r="L465" s="2" t="s">
        <v>50</v>
      </c>
      <c r="M465" s="2" t="s">
        <v>16</v>
      </c>
      <c r="N465" s="2" t="s">
        <v>92</v>
      </c>
      <c r="O465" s="2" t="s">
        <v>82</v>
      </c>
      <c r="P465" s="2" t="s">
        <v>69</v>
      </c>
      <c r="Q465" s="16">
        <v>1</v>
      </c>
      <c r="R465" s="3">
        <v>4787.92</v>
      </c>
    </row>
    <row r="466" spans="5:18" x14ac:dyDescent="0.2">
      <c r="E466"/>
      <c r="G466" s="2" t="s">
        <v>16</v>
      </c>
      <c r="H466" s="2" t="s">
        <v>65</v>
      </c>
      <c r="I466" s="2" t="s">
        <v>3</v>
      </c>
      <c r="J466" s="2" t="s">
        <v>56</v>
      </c>
      <c r="K466" s="2">
        <v>8277.2900000000009</v>
      </c>
      <c r="L466" s="2" t="s">
        <v>50</v>
      </c>
      <c r="M466" s="2" t="s">
        <v>16</v>
      </c>
      <c r="N466" s="2" t="s">
        <v>85</v>
      </c>
      <c r="O466" s="2" t="s">
        <v>82</v>
      </c>
      <c r="P466" s="2" t="s">
        <v>70</v>
      </c>
      <c r="Q466" s="16">
        <v>1</v>
      </c>
      <c r="R466" s="3">
        <v>8277.2900000000009</v>
      </c>
    </row>
    <row r="467" spans="5:18" x14ac:dyDescent="0.2">
      <c r="E467"/>
      <c r="G467" s="2" t="s">
        <v>16</v>
      </c>
      <c r="H467" s="2" t="s">
        <v>65</v>
      </c>
      <c r="I467" s="2" t="s">
        <v>3</v>
      </c>
      <c r="J467" s="2" t="s">
        <v>56</v>
      </c>
      <c r="K467" s="2">
        <v>157614.34</v>
      </c>
      <c r="L467" s="2" t="s">
        <v>50</v>
      </c>
      <c r="M467" s="2" t="s">
        <v>16</v>
      </c>
      <c r="N467" s="2" t="s">
        <v>83</v>
      </c>
      <c r="O467" s="2" t="s">
        <v>82</v>
      </c>
      <c r="P467" s="2" t="s">
        <v>70</v>
      </c>
      <c r="Q467" s="16">
        <v>1</v>
      </c>
      <c r="R467" s="3">
        <v>157614.34</v>
      </c>
    </row>
    <row r="468" spans="5:18" x14ac:dyDescent="0.2">
      <c r="E468"/>
      <c r="G468" s="2" t="s">
        <v>16</v>
      </c>
      <c r="H468" s="2" t="s">
        <v>65</v>
      </c>
      <c r="I468" s="2" t="s">
        <v>3</v>
      </c>
      <c r="J468" s="2" t="s">
        <v>56</v>
      </c>
      <c r="K468" s="2">
        <v>10545.39</v>
      </c>
      <c r="L468" s="2" t="s">
        <v>50</v>
      </c>
      <c r="M468" s="2" t="s">
        <v>16</v>
      </c>
      <c r="N468" s="2" t="s">
        <v>85</v>
      </c>
      <c r="O468" s="2" t="s">
        <v>82</v>
      </c>
      <c r="P468" s="2" t="s">
        <v>70</v>
      </c>
      <c r="Q468" s="16">
        <v>1</v>
      </c>
      <c r="R468" s="3">
        <v>10545.39</v>
      </c>
    </row>
    <row r="469" spans="5:18" x14ac:dyDescent="0.2">
      <c r="E469"/>
      <c r="G469" s="2" t="s">
        <v>16</v>
      </c>
      <c r="H469" s="2" t="s">
        <v>65</v>
      </c>
      <c r="I469" s="2" t="s">
        <v>3</v>
      </c>
      <c r="J469" s="2" t="s">
        <v>55</v>
      </c>
      <c r="K469" s="2">
        <v>1761.94</v>
      </c>
      <c r="L469" s="2" t="s">
        <v>50</v>
      </c>
      <c r="M469" s="2" t="s">
        <v>16</v>
      </c>
      <c r="N469" s="2" t="s">
        <v>85</v>
      </c>
      <c r="O469" s="2" t="s">
        <v>82</v>
      </c>
      <c r="P469" s="2" t="s">
        <v>70</v>
      </c>
      <c r="Q469" s="16">
        <v>1</v>
      </c>
      <c r="R469" s="3">
        <v>1761.94</v>
      </c>
    </row>
    <row r="470" spans="5:18" x14ac:dyDescent="0.2">
      <c r="E470"/>
      <c r="G470" s="2" t="s">
        <v>16</v>
      </c>
      <c r="H470" s="2" t="s">
        <v>65</v>
      </c>
      <c r="I470" s="2" t="s">
        <v>3</v>
      </c>
      <c r="J470" s="2" t="s">
        <v>55</v>
      </c>
      <c r="K470" s="2">
        <v>92786.98</v>
      </c>
      <c r="L470" s="2" t="s">
        <v>50</v>
      </c>
      <c r="M470" s="2" t="s">
        <v>16</v>
      </c>
      <c r="N470" s="2" t="s">
        <v>85</v>
      </c>
      <c r="O470" s="2" t="s">
        <v>82</v>
      </c>
      <c r="P470" s="2" t="s">
        <v>70</v>
      </c>
      <c r="Q470" s="16">
        <v>1</v>
      </c>
      <c r="R470" s="3">
        <v>92786.98</v>
      </c>
    </row>
    <row r="471" spans="5:18" x14ac:dyDescent="0.2">
      <c r="E471"/>
      <c r="G471" s="2" t="s">
        <v>16</v>
      </c>
      <c r="H471" s="2" t="s">
        <v>58</v>
      </c>
      <c r="I471" s="2" t="s">
        <v>6</v>
      </c>
      <c r="J471" s="2" t="s">
        <v>13</v>
      </c>
      <c r="K471" s="2">
        <v>233.52</v>
      </c>
      <c r="L471" s="2" t="s">
        <v>50</v>
      </c>
      <c r="M471" s="2" t="s">
        <v>16</v>
      </c>
      <c r="N471" s="2" t="s">
        <v>50</v>
      </c>
      <c r="O471" s="2" t="s">
        <v>82</v>
      </c>
      <c r="P471" s="2" t="s">
        <v>69</v>
      </c>
      <c r="Q471" s="16">
        <v>1</v>
      </c>
      <c r="R471" s="3">
        <v>233.52</v>
      </c>
    </row>
    <row r="472" spans="5:18" x14ac:dyDescent="0.2">
      <c r="E472"/>
      <c r="G472" s="2" t="s">
        <v>16</v>
      </c>
      <c r="H472" s="2" t="s">
        <v>58</v>
      </c>
      <c r="I472" s="2" t="s">
        <v>6</v>
      </c>
      <c r="J472" s="2" t="s">
        <v>56</v>
      </c>
      <c r="K472" s="2">
        <v>182.69</v>
      </c>
      <c r="L472" s="2" t="s">
        <v>50</v>
      </c>
      <c r="M472" s="2" t="s">
        <v>16</v>
      </c>
      <c r="N472" s="2" t="s">
        <v>50</v>
      </c>
      <c r="O472" s="2" t="s">
        <v>82</v>
      </c>
      <c r="P472" s="2" t="s">
        <v>70</v>
      </c>
      <c r="Q472" s="16">
        <v>1</v>
      </c>
      <c r="R472" s="3">
        <v>182.69</v>
      </c>
    </row>
    <row r="473" spans="5:18" x14ac:dyDescent="0.2">
      <c r="E473"/>
      <c r="G473" s="2" t="s">
        <v>16</v>
      </c>
      <c r="H473" s="2" t="s">
        <v>58</v>
      </c>
      <c r="I473" s="2" t="s">
        <v>6</v>
      </c>
      <c r="J473" s="2" t="s">
        <v>56</v>
      </c>
      <c r="K473" s="2">
        <v>421.46</v>
      </c>
      <c r="L473" s="2" t="s">
        <v>10</v>
      </c>
      <c r="M473" s="2" t="s">
        <v>16</v>
      </c>
      <c r="N473" s="2" t="s">
        <v>50</v>
      </c>
      <c r="O473" s="2" t="s">
        <v>82</v>
      </c>
      <c r="P473" s="2" t="s">
        <v>70</v>
      </c>
      <c r="Q473" s="16">
        <v>1</v>
      </c>
      <c r="R473" s="3">
        <v>421.46</v>
      </c>
    </row>
    <row r="474" spans="5:18" x14ac:dyDescent="0.2">
      <c r="E474"/>
      <c r="G474" s="2" t="s">
        <v>16</v>
      </c>
      <c r="H474" s="2" t="s">
        <v>58</v>
      </c>
      <c r="I474" s="2" t="s">
        <v>6</v>
      </c>
      <c r="J474" s="2" t="s">
        <v>55</v>
      </c>
      <c r="K474" s="2">
        <v>652.79</v>
      </c>
      <c r="L474" s="2" t="s">
        <v>50</v>
      </c>
      <c r="M474" s="2" t="s">
        <v>16</v>
      </c>
      <c r="N474" s="2" t="s">
        <v>50</v>
      </c>
      <c r="O474" s="2" t="s">
        <v>82</v>
      </c>
      <c r="P474" s="2" t="s">
        <v>70</v>
      </c>
      <c r="Q474" s="16">
        <v>1</v>
      </c>
      <c r="R474" s="3">
        <v>652.79</v>
      </c>
    </row>
    <row r="475" spans="5:18" x14ac:dyDescent="0.2">
      <c r="E475"/>
      <c r="G475" s="2" t="s">
        <v>16</v>
      </c>
      <c r="H475" s="2" t="s">
        <v>67</v>
      </c>
      <c r="I475" s="2" t="s">
        <v>6</v>
      </c>
      <c r="J475" s="2" t="s">
        <v>12</v>
      </c>
      <c r="K475" s="2">
        <v>421.46</v>
      </c>
      <c r="L475" s="2" t="s">
        <v>10</v>
      </c>
      <c r="M475" s="2" t="s">
        <v>16</v>
      </c>
      <c r="N475" s="2" t="s">
        <v>92</v>
      </c>
      <c r="O475" s="2" t="s">
        <v>82</v>
      </c>
      <c r="P475" s="2" t="s">
        <v>69</v>
      </c>
      <c r="Q475" s="16">
        <v>1</v>
      </c>
      <c r="R475" s="3">
        <v>421.46</v>
      </c>
    </row>
    <row r="476" spans="5:18" x14ac:dyDescent="0.2">
      <c r="E476"/>
      <c r="G476" s="2" t="s">
        <v>16</v>
      </c>
      <c r="H476" s="2" t="s">
        <v>67</v>
      </c>
      <c r="I476" s="2" t="s">
        <v>6</v>
      </c>
      <c r="J476" s="2" t="s">
        <v>12</v>
      </c>
      <c r="K476" s="2">
        <v>234.75</v>
      </c>
      <c r="L476" s="2" t="s">
        <v>50</v>
      </c>
      <c r="M476" s="2" t="s">
        <v>16</v>
      </c>
      <c r="N476" s="2" t="s">
        <v>92</v>
      </c>
      <c r="O476" s="2" t="s">
        <v>82</v>
      </c>
      <c r="P476" s="2" t="s">
        <v>69</v>
      </c>
      <c r="Q476" s="16">
        <v>1</v>
      </c>
      <c r="R476" s="3">
        <v>234.75</v>
      </c>
    </row>
    <row r="477" spans="5:18" x14ac:dyDescent="0.2">
      <c r="E477"/>
      <c r="G477" s="2" t="s">
        <v>0</v>
      </c>
      <c r="H477" s="2" t="s">
        <v>65</v>
      </c>
      <c r="I477" s="2" t="s">
        <v>6</v>
      </c>
      <c r="J477" s="2" t="s">
        <v>56</v>
      </c>
      <c r="K477" s="2">
        <v>53.21</v>
      </c>
      <c r="L477" s="2" t="s">
        <v>50</v>
      </c>
      <c r="M477" s="2" t="s">
        <v>0</v>
      </c>
      <c r="N477" s="2" t="s">
        <v>50</v>
      </c>
      <c r="O477" s="2" t="s">
        <v>82</v>
      </c>
      <c r="P477" s="2" t="s">
        <v>70</v>
      </c>
      <c r="Q477" s="16">
        <v>1</v>
      </c>
      <c r="R477" s="3">
        <v>53.21</v>
      </c>
    </row>
    <row r="478" spans="5:18" x14ac:dyDescent="0.2">
      <c r="E478"/>
      <c r="G478" s="2" t="s">
        <v>0</v>
      </c>
      <c r="H478" s="2" t="s">
        <v>65</v>
      </c>
      <c r="I478" s="2" t="s">
        <v>6</v>
      </c>
      <c r="J478" s="2" t="s">
        <v>56</v>
      </c>
      <c r="K478" s="2">
        <v>891.45</v>
      </c>
      <c r="L478" s="2" t="s">
        <v>50</v>
      </c>
      <c r="M478" s="2" t="s">
        <v>0</v>
      </c>
      <c r="N478" s="2" t="s">
        <v>50</v>
      </c>
      <c r="O478" s="2" t="s">
        <v>82</v>
      </c>
      <c r="P478" s="2" t="s">
        <v>70</v>
      </c>
      <c r="Q478" s="16">
        <v>1</v>
      </c>
      <c r="R478" s="3">
        <v>891.45</v>
      </c>
    </row>
    <row r="479" spans="5:18" x14ac:dyDescent="0.2">
      <c r="E479"/>
      <c r="G479" s="2" t="s">
        <v>0</v>
      </c>
      <c r="H479" s="2" t="s">
        <v>65</v>
      </c>
      <c r="I479" s="2" t="s">
        <v>6</v>
      </c>
      <c r="J479" s="2" t="s">
        <v>56</v>
      </c>
      <c r="K479" s="2">
        <v>202.93</v>
      </c>
      <c r="L479" s="2" t="s">
        <v>10</v>
      </c>
      <c r="M479" s="2" t="s">
        <v>0</v>
      </c>
      <c r="N479" s="2" t="s">
        <v>50</v>
      </c>
      <c r="O479" s="2" t="s">
        <v>82</v>
      </c>
      <c r="P479" s="2" t="s">
        <v>70</v>
      </c>
      <c r="Q479" s="16">
        <v>1</v>
      </c>
      <c r="R479" s="3">
        <v>202.93</v>
      </c>
    </row>
    <row r="480" spans="5:18" x14ac:dyDescent="0.2">
      <c r="E480"/>
      <c r="G480" s="2" t="s">
        <v>0</v>
      </c>
      <c r="H480" s="2" t="s">
        <v>65</v>
      </c>
      <c r="I480" s="2" t="s">
        <v>6</v>
      </c>
      <c r="J480" s="2" t="s">
        <v>56</v>
      </c>
      <c r="K480" s="2">
        <v>186.79</v>
      </c>
      <c r="L480" s="2" t="s">
        <v>50</v>
      </c>
      <c r="M480" s="2" t="s">
        <v>0</v>
      </c>
      <c r="N480" s="2" t="s">
        <v>50</v>
      </c>
      <c r="O480" s="2" t="s">
        <v>81</v>
      </c>
      <c r="P480" s="2" t="s">
        <v>70</v>
      </c>
      <c r="Q480" s="16">
        <v>1</v>
      </c>
      <c r="R480" s="3">
        <v>186.79</v>
      </c>
    </row>
    <row r="481" spans="5:18" x14ac:dyDescent="0.2">
      <c r="E481"/>
      <c r="G481" s="2" t="s">
        <v>0</v>
      </c>
      <c r="H481" s="2" t="s">
        <v>65</v>
      </c>
      <c r="I481" s="2" t="s">
        <v>6</v>
      </c>
      <c r="J481" s="2" t="s">
        <v>56</v>
      </c>
      <c r="K481" s="2">
        <v>1660.78</v>
      </c>
      <c r="L481" s="2" t="s">
        <v>50</v>
      </c>
      <c r="M481" s="2" t="s">
        <v>0</v>
      </c>
      <c r="N481" s="2" t="s">
        <v>50</v>
      </c>
      <c r="O481" s="2" t="s">
        <v>82</v>
      </c>
      <c r="P481" s="2" t="s">
        <v>70</v>
      </c>
      <c r="Q481" s="16">
        <v>1</v>
      </c>
      <c r="R481" s="3">
        <v>1660.78</v>
      </c>
    </row>
    <row r="482" spans="5:18" x14ac:dyDescent="0.2">
      <c r="E482"/>
      <c r="G482" s="2" t="s">
        <v>0</v>
      </c>
      <c r="H482" s="2" t="s">
        <v>65</v>
      </c>
      <c r="I482" s="2" t="s">
        <v>6</v>
      </c>
      <c r="J482" s="2" t="s">
        <v>56</v>
      </c>
      <c r="K482" s="2">
        <v>643.38</v>
      </c>
      <c r="L482" s="2" t="s">
        <v>50</v>
      </c>
      <c r="M482" s="2" t="s">
        <v>0</v>
      </c>
      <c r="N482" s="2" t="s">
        <v>50</v>
      </c>
      <c r="O482" s="2" t="s">
        <v>82</v>
      </c>
      <c r="P482" s="2" t="s">
        <v>70</v>
      </c>
      <c r="Q482" s="16">
        <v>1</v>
      </c>
      <c r="R482" s="3">
        <v>643.38</v>
      </c>
    </row>
    <row r="483" spans="5:18" x14ac:dyDescent="0.2">
      <c r="E483"/>
      <c r="G483" s="2" t="s">
        <v>0</v>
      </c>
      <c r="H483" s="2" t="s">
        <v>65</v>
      </c>
      <c r="I483" s="2" t="s">
        <v>6</v>
      </c>
      <c r="J483" s="2" t="s">
        <v>56</v>
      </c>
      <c r="K483" s="2">
        <v>105.34</v>
      </c>
      <c r="L483" s="2" t="s">
        <v>10</v>
      </c>
      <c r="M483" s="2" t="s">
        <v>0</v>
      </c>
      <c r="N483" s="2" t="s">
        <v>50</v>
      </c>
      <c r="O483" s="2" t="s">
        <v>82</v>
      </c>
      <c r="P483" s="2" t="s">
        <v>70</v>
      </c>
      <c r="Q483" s="16">
        <v>4</v>
      </c>
      <c r="R483" s="3">
        <v>421.36</v>
      </c>
    </row>
    <row r="484" spans="5:18" x14ac:dyDescent="0.2">
      <c r="E484"/>
      <c r="G484" s="2" t="s">
        <v>0</v>
      </c>
      <c r="H484" s="2" t="s">
        <v>65</v>
      </c>
      <c r="I484" s="2" t="s">
        <v>6</v>
      </c>
      <c r="J484" s="2" t="s">
        <v>56</v>
      </c>
      <c r="K484" s="2">
        <v>41.62</v>
      </c>
      <c r="L484" s="2" t="s">
        <v>10</v>
      </c>
      <c r="M484" s="2" t="s">
        <v>0</v>
      </c>
      <c r="N484" s="2" t="s">
        <v>50</v>
      </c>
      <c r="O484" s="2" t="s">
        <v>82</v>
      </c>
      <c r="P484" s="2" t="s">
        <v>70</v>
      </c>
      <c r="Q484" s="16">
        <v>2</v>
      </c>
      <c r="R484" s="3">
        <v>83.24</v>
      </c>
    </row>
    <row r="485" spans="5:18" x14ac:dyDescent="0.2">
      <c r="E485"/>
      <c r="G485" s="2" t="s">
        <v>0</v>
      </c>
      <c r="H485" s="2" t="s">
        <v>65</v>
      </c>
      <c r="I485" s="2" t="s">
        <v>6</v>
      </c>
      <c r="J485" s="2" t="s">
        <v>56</v>
      </c>
      <c r="K485" s="2">
        <v>4625.43</v>
      </c>
      <c r="L485" s="2" t="s">
        <v>50</v>
      </c>
      <c r="M485" s="2" t="s">
        <v>0</v>
      </c>
      <c r="N485" s="2" t="s">
        <v>50</v>
      </c>
      <c r="O485" s="2" t="s">
        <v>82</v>
      </c>
      <c r="P485" s="2" t="s">
        <v>70</v>
      </c>
      <c r="Q485" s="16">
        <v>1</v>
      </c>
      <c r="R485" s="3">
        <v>4625.43</v>
      </c>
    </row>
    <row r="486" spans="5:18" x14ac:dyDescent="0.2">
      <c r="E486"/>
      <c r="G486" s="2" t="s">
        <v>0</v>
      </c>
      <c r="H486" s="2" t="s">
        <v>65</v>
      </c>
      <c r="I486" s="2" t="s">
        <v>6</v>
      </c>
      <c r="J486" s="2" t="s">
        <v>56</v>
      </c>
      <c r="K486" s="2">
        <v>712.44</v>
      </c>
      <c r="L486" s="2" t="s">
        <v>50</v>
      </c>
      <c r="M486" s="2" t="s">
        <v>0</v>
      </c>
      <c r="N486" s="2" t="s">
        <v>50</v>
      </c>
      <c r="O486" s="2" t="s">
        <v>82</v>
      </c>
      <c r="P486" s="2" t="s">
        <v>70</v>
      </c>
      <c r="Q486" s="16">
        <v>1</v>
      </c>
      <c r="R486" s="3">
        <v>712.44</v>
      </c>
    </row>
    <row r="487" spans="5:18" x14ac:dyDescent="0.2">
      <c r="E487"/>
      <c r="G487" s="2" t="s">
        <v>0</v>
      </c>
      <c r="H487" s="2" t="s">
        <v>65</v>
      </c>
      <c r="I487" s="2" t="s">
        <v>6</v>
      </c>
      <c r="J487" s="2" t="s">
        <v>56</v>
      </c>
      <c r="K487" s="2">
        <v>328.93</v>
      </c>
      <c r="L487" s="2" t="s">
        <v>50</v>
      </c>
      <c r="M487" s="2" t="s">
        <v>0</v>
      </c>
      <c r="N487" s="2" t="s">
        <v>50</v>
      </c>
      <c r="O487" s="2" t="s">
        <v>82</v>
      </c>
      <c r="P487" s="2" t="s">
        <v>70</v>
      </c>
      <c r="Q487" s="16">
        <v>1</v>
      </c>
      <c r="R487" s="3">
        <v>328.93</v>
      </c>
    </row>
    <row r="488" spans="5:18" x14ac:dyDescent="0.2">
      <c r="E488"/>
      <c r="G488" s="2" t="s">
        <v>0</v>
      </c>
      <c r="H488" s="2" t="s">
        <v>65</v>
      </c>
      <c r="I488" s="2" t="s">
        <v>6</v>
      </c>
      <c r="J488" s="2" t="s">
        <v>56</v>
      </c>
      <c r="K488" s="2">
        <v>129.71</v>
      </c>
      <c r="L488" s="2" t="s">
        <v>50</v>
      </c>
      <c r="M488" s="2" t="s">
        <v>0</v>
      </c>
      <c r="N488" s="2" t="s">
        <v>50</v>
      </c>
      <c r="O488" s="2" t="s">
        <v>82</v>
      </c>
      <c r="P488" s="2" t="s">
        <v>70</v>
      </c>
      <c r="Q488" s="16">
        <v>1</v>
      </c>
      <c r="R488" s="3">
        <v>129.71</v>
      </c>
    </row>
    <row r="489" spans="5:18" x14ac:dyDescent="0.2">
      <c r="E489"/>
      <c r="G489" s="2" t="s">
        <v>0</v>
      </c>
      <c r="H489" s="2" t="s">
        <v>65</v>
      </c>
      <c r="I489" s="2" t="s">
        <v>6</v>
      </c>
      <c r="J489" s="2" t="s">
        <v>56</v>
      </c>
      <c r="K489" s="2">
        <v>683.97</v>
      </c>
      <c r="L489" s="2" t="s">
        <v>50</v>
      </c>
      <c r="M489" s="2" t="s">
        <v>0</v>
      </c>
      <c r="N489" s="2" t="s">
        <v>50</v>
      </c>
      <c r="O489" s="2" t="s">
        <v>82</v>
      </c>
      <c r="P489" s="2" t="s">
        <v>70</v>
      </c>
      <c r="Q489" s="16">
        <v>1</v>
      </c>
      <c r="R489" s="3">
        <v>683.97</v>
      </c>
    </row>
    <row r="490" spans="5:18" x14ac:dyDescent="0.2">
      <c r="E490"/>
      <c r="G490" s="2" t="s">
        <v>0</v>
      </c>
      <c r="H490" s="2" t="s">
        <v>65</v>
      </c>
      <c r="I490" s="2" t="s">
        <v>6</v>
      </c>
      <c r="J490" s="2" t="s">
        <v>56</v>
      </c>
      <c r="K490" s="2">
        <v>669.02</v>
      </c>
      <c r="L490" s="2" t="s">
        <v>50</v>
      </c>
      <c r="M490" s="2" t="s">
        <v>0</v>
      </c>
      <c r="N490" s="2" t="s">
        <v>50</v>
      </c>
      <c r="O490" s="2" t="s">
        <v>82</v>
      </c>
      <c r="P490" s="2" t="s">
        <v>70</v>
      </c>
      <c r="Q490" s="16">
        <v>4</v>
      </c>
      <c r="R490" s="3">
        <v>2676.08</v>
      </c>
    </row>
    <row r="491" spans="5:18" x14ac:dyDescent="0.2">
      <c r="E491"/>
      <c r="G491" s="2" t="s">
        <v>0</v>
      </c>
      <c r="H491" s="2" t="s">
        <v>65</v>
      </c>
      <c r="I491" s="2" t="s">
        <v>6</v>
      </c>
      <c r="J491" s="2" t="s">
        <v>56</v>
      </c>
      <c r="K491" s="2">
        <v>1074.73</v>
      </c>
      <c r="L491" s="2" t="s">
        <v>50</v>
      </c>
      <c r="M491" s="2" t="s">
        <v>0</v>
      </c>
      <c r="N491" s="2" t="s">
        <v>50</v>
      </c>
      <c r="O491" s="2" t="s">
        <v>82</v>
      </c>
      <c r="P491" s="2" t="s">
        <v>70</v>
      </c>
      <c r="Q491" s="16">
        <v>1</v>
      </c>
      <c r="R491" s="3">
        <v>1074.73</v>
      </c>
    </row>
    <row r="492" spans="5:18" x14ac:dyDescent="0.2">
      <c r="E492"/>
      <c r="G492" s="2" t="s">
        <v>0</v>
      </c>
      <c r="H492" s="2" t="s">
        <v>65</v>
      </c>
      <c r="I492" s="2" t="s">
        <v>6</v>
      </c>
      <c r="J492" s="2" t="s">
        <v>56</v>
      </c>
      <c r="K492" s="2">
        <v>3064.16</v>
      </c>
      <c r="L492" s="2" t="s">
        <v>50</v>
      </c>
      <c r="M492" s="2" t="s">
        <v>0</v>
      </c>
      <c r="N492" s="2" t="s">
        <v>50</v>
      </c>
      <c r="O492" s="2" t="s">
        <v>82</v>
      </c>
      <c r="P492" s="2" t="s">
        <v>70</v>
      </c>
      <c r="Q492" s="16">
        <v>1</v>
      </c>
      <c r="R492" s="3">
        <v>3064.16</v>
      </c>
    </row>
    <row r="493" spans="5:18" x14ac:dyDescent="0.2">
      <c r="E493"/>
      <c r="G493" s="2" t="s">
        <v>0</v>
      </c>
      <c r="H493" s="2" t="s">
        <v>65</v>
      </c>
      <c r="I493" s="2" t="s">
        <v>6</v>
      </c>
      <c r="J493" s="2" t="s">
        <v>56</v>
      </c>
      <c r="K493" s="2">
        <v>5478.46</v>
      </c>
      <c r="L493" s="2" t="s">
        <v>50</v>
      </c>
      <c r="M493" s="2" t="s">
        <v>0</v>
      </c>
      <c r="N493" s="2" t="s">
        <v>50</v>
      </c>
      <c r="O493" s="2" t="s">
        <v>82</v>
      </c>
      <c r="P493" s="2" t="s">
        <v>70</v>
      </c>
      <c r="Q493" s="16">
        <v>1</v>
      </c>
      <c r="R493" s="3">
        <v>5478.46</v>
      </c>
    </row>
    <row r="494" spans="5:18" x14ac:dyDescent="0.2">
      <c r="E494"/>
      <c r="G494" s="2" t="s">
        <v>0</v>
      </c>
      <c r="H494" s="2" t="s">
        <v>65</v>
      </c>
      <c r="I494" s="2" t="s">
        <v>6</v>
      </c>
      <c r="J494" s="2" t="s">
        <v>56</v>
      </c>
      <c r="K494" s="2">
        <v>1058.3699999999999</v>
      </c>
      <c r="L494" s="2" t="s">
        <v>50</v>
      </c>
      <c r="M494" s="2" t="s">
        <v>0</v>
      </c>
      <c r="N494" s="2" t="s">
        <v>50</v>
      </c>
      <c r="O494" s="2" t="s">
        <v>82</v>
      </c>
      <c r="P494" s="2" t="s">
        <v>70</v>
      </c>
      <c r="Q494" s="16">
        <v>1</v>
      </c>
      <c r="R494" s="3">
        <v>1058.3699999999999</v>
      </c>
    </row>
    <row r="495" spans="5:18" x14ac:dyDescent="0.2">
      <c r="E495"/>
      <c r="G495" s="2" t="s">
        <v>0</v>
      </c>
      <c r="H495" s="2" t="s">
        <v>65</v>
      </c>
      <c r="I495" s="2" t="s">
        <v>6</v>
      </c>
      <c r="J495" s="2" t="s">
        <v>56</v>
      </c>
      <c r="K495" s="2">
        <v>1336.12</v>
      </c>
      <c r="L495" s="2" t="s">
        <v>50</v>
      </c>
      <c r="M495" s="2" t="s">
        <v>0</v>
      </c>
      <c r="N495" s="2" t="s">
        <v>50</v>
      </c>
      <c r="O495" s="2" t="s">
        <v>82</v>
      </c>
      <c r="P495" s="2" t="s">
        <v>70</v>
      </c>
      <c r="Q495" s="16">
        <v>1</v>
      </c>
      <c r="R495" s="3">
        <v>1336.12</v>
      </c>
    </row>
    <row r="496" spans="5:18" x14ac:dyDescent="0.2">
      <c r="E496"/>
      <c r="G496" s="2" t="s">
        <v>0</v>
      </c>
      <c r="H496" s="2" t="s">
        <v>65</v>
      </c>
      <c r="I496" s="2" t="s">
        <v>6</v>
      </c>
      <c r="J496" s="2" t="s">
        <v>56</v>
      </c>
      <c r="K496" s="2">
        <v>72.58</v>
      </c>
      <c r="L496" s="2" t="s">
        <v>50</v>
      </c>
      <c r="M496" s="2" t="s">
        <v>0</v>
      </c>
      <c r="N496" s="2" t="s">
        <v>50</v>
      </c>
      <c r="O496" s="2" t="s">
        <v>82</v>
      </c>
      <c r="P496" s="2" t="s">
        <v>70</v>
      </c>
      <c r="Q496" s="16">
        <v>1</v>
      </c>
      <c r="R496" s="3">
        <v>72.58</v>
      </c>
    </row>
    <row r="497" spans="5:18" x14ac:dyDescent="0.2">
      <c r="E497"/>
      <c r="G497" s="2" t="s">
        <v>0</v>
      </c>
      <c r="H497" s="2" t="s">
        <v>65</v>
      </c>
      <c r="I497" s="2" t="s">
        <v>6</v>
      </c>
      <c r="J497" s="2" t="s">
        <v>56</v>
      </c>
      <c r="K497" s="2">
        <v>2931.63</v>
      </c>
      <c r="L497" s="2" t="s">
        <v>50</v>
      </c>
      <c r="M497" s="2" t="s">
        <v>0</v>
      </c>
      <c r="N497" s="2" t="s">
        <v>50</v>
      </c>
      <c r="O497" s="2" t="s">
        <v>82</v>
      </c>
      <c r="P497" s="2" t="s">
        <v>70</v>
      </c>
      <c r="Q497" s="16">
        <v>1</v>
      </c>
      <c r="R497" s="3">
        <v>2931.63</v>
      </c>
    </row>
    <row r="498" spans="5:18" x14ac:dyDescent="0.2">
      <c r="E498"/>
      <c r="G498" s="2" t="s">
        <v>0</v>
      </c>
      <c r="H498" s="2" t="s">
        <v>65</v>
      </c>
      <c r="I498" s="2" t="s">
        <v>6</v>
      </c>
      <c r="J498" s="2" t="s">
        <v>56</v>
      </c>
      <c r="K498" s="2">
        <v>14156.53</v>
      </c>
      <c r="L498" s="2" t="s">
        <v>50</v>
      </c>
      <c r="M498" s="2" t="s">
        <v>0</v>
      </c>
      <c r="N498" s="2" t="s">
        <v>50</v>
      </c>
      <c r="O498" s="2" t="s">
        <v>82</v>
      </c>
      <c r="P498" s="2" t="s">
        <v>70</v>
      </c>
      <c r="Q498" s="16">
        <v>1</v>
      </c>
      <c r="R498" s="3">
        <v>14156.53</v>
      </c>
    </row>
    <row r="499" spans="5:18" x14ac:dyDescent="0.2">
      <c r="E499"/>
      <c r="G499" s="2" t="s">
        <v>0</v>
      </c>
      <c r="H499" s="2" t="s">
        <v>65</v>
      </c>
      <c r="I499" s="2" t="s">
        <v>6</v>
      </c>
      <c r="J499" s="2" t="s">
        <v>56</v>
      </c>
      <c r="K499" s="2">
        <v>739.45</v>
      </c>
      <c r="L499" s="2" t="s">
        <v>50</v>
      </c>
      <c r="M499" s="2" t="s">
        <v>0</v>
      </c>
      <c r="N499" s="2" t="s">
        <v>50</v>
      </c>
      <c r="O499" s="2" t="s">
        <v>82</v>
      </c>
      <c r="P499" s="2" t="s">
        <v>70</v>
      </c>
      <c r="Q499" s="16">
        <v>1</v>
      </c>
      <c r="R499" s="3">
        <v>739.45</v>
      </c>
    </row>
    <row r="500" spans="5:18" x14ac:dyDescent="0.2">
      <c r="E500"/>
      <c r="G500" s="2" t="s">
        <v>0</v>
      </c>
      <c r="H500" s="2" t="s">
        <v>65</v>
      </c>
      <c r="I500" s="2" t="s">
        <v>6</v>
      </c>
      <c r="J500" s="2" t="s">
        <v>56</v>
      </c>
      <c r="K500" s="2">
        <v>695.68</v>
      </c>
      <c r="L500" s="2" t="s">
        <v>50</v>
      </c>
      <c r="M500" s="2" t="s">
        <v>0</v>
      </c>
      <c r="N500" s="2" t="s">
        <v>50</v>
      </c>
      <c r="O500" s="2" t="s">
        <v>82</v>
      </c>
      <c r="P500" s="2" t="s">
        <v>70</v>
      </c>
      <c r="Q500" s="16">
        <v>1</v>
      </c>
      <c r="R500" s="3">
        <v>695.68</v>
      </c>
    </row>
    <row r="501" spans="5:18" x14ac:dyDescent="0.2">
      <c r="E501"/>
      <c r="G501" s="2" t="s">
        <v>0</v>
      </c>
      <c r="H501" s="2" t="s">
        <v>65</v>
      </c>
      <c r="I501" s="2" t="s">
        <v>6</v>
      </c>
      <c r="J501" s="2" t="s">
        <v>56</v>
      </c>
      <c r="K501" s="2">
        <v>1695.66</v>
      </c>
      <c r="L501" s="2" t="s">
        <v>50</v>
      </c>
      <c r="M501" s="2" t="s">
        <v>0</v>
      </c>
      <c r="N501" s="2" t="s">
        <v>50</v>
      </c>
      <c r="O501" s="2" t="s">
        <v>82</v>
      </c>
      <c r="P501" s="2" t="s">
        <v>70</v>
      </c>
      <c r="Q501" s="16">
        <v>1</v>
      </c>
      <c r="R501" s="3">
        <v>1695.66</v>
      </c>
    </row>
    <row r="502" spans="5:18" x14ac:dyDescent="0.2">
      <c r="E502"/>
      <c r="G502" s="2" t="s">
        <v>0</v>
      </c>
      <c r="H502" s="2" t="s">
        <v>65</v>
      </c>
      <c r="I502" s="2" t="s">
        <v>6</v>
      </c>
      <c r="J502" s="2" t="s">
        <v>56</v>
      </c>
      <c r="K502" s="2">
        <v>206.94</v>
      </c>
      <c r="L502" s="2" t="s">
        <v>50</v>
      </c>
      <c r="M502" s="2" t="s">
        <v>0</v>
      </c>
      <c r="N502" s="2" t="s">
        <v>50</v>
      </c>
      <c r="O502" s="2" t="s">
        <v>82</v>
      </c>
      <c r="P502" s="2" t="s">
        <v>70</v>
      </c>
      <c r="Q502" s="16">
        <v>1</v>
      </c>
      <c r="R502" s="3">
        <v>206.94</v>
      </c>
    </row>
    <row r="503" spans="5:18" x14ac:dyDescent="0.2">
      <c r="E503"/>
      <c r="G503" s="2" t="s">
        <v>0</v>
      </c>
      <c r="H503" s="2" t="s">
        <v>65</v>
      </c>
      <c r="I503" s="2" t="s">
        <v>6</v>
      </c>
      <c r="J503" s="2" t="s">
        <v>56</v>
      </c>
      <c r="K503" s="2">
        <v>84.35</v>
      </c>
      <c r="L503" s="2" t="s">
        <v>50</v>
      </c>
      <c r="M503" s="2" t="s">
        <v>0</v>
      </c>
      <c r="N503" s="2" t="s">
        <v>50</v>
      </c>
      <c r="O503" s="2" t="s">
        <v>81</v>
      </c>
      <c r="P503" s="2" t="s">
        <v>70</v>
      </c>
      <c r="Q503" s="16">
        <v>2</v>
      </c>
      <c r="R503" s="3">
        <v>168.7</v>
      </c>
    </row>
    <row r="504" spans="5:18" x14ac:dyDescent="0.2">
      <c r="E504"/>
      <c r="G504" s="2" t="s">
        <v>0</v>
      </c>
      <c r="H504" s="2" t="s">
        <v>65</v>
      </c>
      <c r="I504" s="2" t="s">
        <v>6</v>
      </c>
      <c r="J504" s="2" t="s">
        <v>56</v>
      </c>
      <c r="K504" s="2">
        <v>1300.17</v>
      </c>
      <c r="L504" s="2" t="s">
        <v>50</v>
      </c>
      <c r="M504" s="2" t="s">
        <v>0</v>
      </c>
      <c r="N504" s="2" t="s">
        <v>50</v>
      </c>
      <c r="O504" s="2" t="s">
        <v>81</v>
      </c>
      <c r="P504" s="2" t="s">
        <v>70</v>
      </c>
      <c r="Q504" s="16">
        <v>2</v>
      </c>
      <c r="R504" s="3">
        <v>2600.34</v>
      </c>
    </row>
    <row r="505" spans="5:18" x14ac:dyDescent="0.2">
      <c r="E505"/>
      <c r="G505" s="2" t="s">
        <v>0</v>
      </c>
      <c r="H505" s="2" t="s">
        <v>65</v>
      </c>
      <c r="I505" s="2" t="s">
        <v>6</v>
      </c>
      <c r="J505" s="2" t="s">
        <v>56</v>
      </c>
      <c r="K505" s="2">
        <v>1653.67</v>
      </c>
      <c r="L505" s="2" t="s">
        <v>50</v>
      </c>
      <c r="M505" s="2" t="s">
        <v>0</v>
      </c>
      <c r="N505" s="2" t="s">
        <v>50</v>
      </c>
      <c r="O505" s="2" t="s">
        <v>81</v>
      </c>
      <c r="P505" s="2" t="s">
        <v>70</v>
      </c>
      <c r="Q505" s="16">
        <v>1</v>
      </c>
      <c r="R505" s="3">
        <v>1653.67</v>
      </c>
    </row>
    <row r="506" spans="5:18" x14ac:dyDescent="0.2">
      <c r="E506"/>
      <c r="G506" s="2" t="s">
        <v>0</v>
      </c>
      <c r="H506" s="2" t="s">
        <v>65</v>
      </c>
      <c r="I506" s="2" t="s">
        <v>6</v>
      </c>
      <c r="J506" s="2" t="s">
        <v>56</v>
      </c>
      <c r="K506" s="2">
        <v>1000.08</v>
      </c>
      <c r="L506" s="2" t="s">
        <v>50</v>
      </c>
      <c r="M506" s="2" t="s">
        <v>0</v>
      </c>
      <c r="N506" s="2" t="s">
        <v>50</v>
      </c>
      <c r="O506" s="2" t="s">
        <v>82</v>
      </c>
      <c r="P506" s="2" t="s">
        <v>70</v>
      </c>
      <c r="Q506" s="16">
        <v>1</v>
      </c>
      <c r="R506" s="3">
        <v>1000.08</v>
      </c>
    </row>
    <row r="507" spans="5:18" x14ac:dyDescent="0.2">
      <c r="E507"/>
      <c r="G507" s="2" t="s">
        <v>0</v>
      </c>
      <c r="H507" s="2" t="s">
        <v>65</v>
      </c>
      <c r="I507" s="2" t="s">
        <v>6</v>
      </c>
      <c r="J507" s="2" t="s">
        <v>56</v>
      </c>
      <c r="K507" s="2">
        <v>1892.11</v>
      </c>
      <c r="L507" s="2" t="s">
        <v>50</v>
      </c>
      <c r="M507" s="2" t="s">
        <v>0</v>
      </c>
      <c r="N507" s="2" t="s">
        <v>50</v>
      </c>
      <c r="O507" s="2" t="s">
        <v>82</v>
      </c>
      <c r="P507" s="2" t="s">
        <v>70</v>
      </c>
      <c r="Q507" s="16">
        <v>1</v>
      </c>
      <c r="R507" s="3">
        <v>1892.11</v>
      </c>
    </row>
    <row r="508" spans="5:18" x14ac:dyDescent="0.2">
      <c r="E508"/>
      <c r="G508" s="2" t="s">
        <v>0</v>
      </c>
      <c r="H508" s="2" t="s">
        <v>65</v>
      </c>
      <c r="I508" s="2" t="s">
        <v>6</v>
      </c>
      <c r="J508" s="2" t="s">
        <v>56</v>
      </c>
      <c r="K508" s="2">
        <v>1663.77</v>
      </c>
      <c r="L508" s="2" t="s">
        <v>50</v>
      </c>
      <c r="M508" s="2" t="s">
        <v>0</v>
      </c>
      <c r="N508" s="2" t="s">
        <v>50</v>
      </c>
      <c r="O508" s="2" t="s">
        <v>82</v>
      </c>
      <c r="P508" s="2" t="s">
        <v>70</v>
      </c>
      <c r="Q508" s="16">
        <v>1</v>
      </c>
      <c r="R508" s="3">
        <v>1663.77</v>
      </c>
    </row>
    <row r="509" spans="5:18" x14ac:dyDescent="0.2">
      <c r="E509"/>
      <c r="G509" s="2" t="s">
        <v>0</v>
      </c>
      <c r="H509" s="2" t="s">
        <v>65</v>
      </c>
      <c r="I509" s="2" t="s">
        <v>6</v>
      </c>
      <c r="J509" s="2" t="s">
        <v>56</v>
      </c>
      <c r="K509" s="2">
        <v>2300.52</v>
      </c>
      <c r="L509" s="2" t="s">
        <v>50</v>
      </c>
      <c r="M509" s="2" t="s">
        <v>0</v>
      </c>
      <c r="N509" s="2" t="s">
        <v>50</v>
      </c>
      <c r="O509" s="2" t="s">
        <v>82</v>
      </c>
      <c r="P509" s="2" t="s">
        <v>70</v>
      </c>
      <c r="Q509" s="16">
        <v>1</v>
      </c>
      <c r="R509" s="3">
        <v>2300.52</v>
      </c>
    </row>
    <row r="510" spans="5:18" x14ac:dyDescent="0.2">
      <c r="E510"/>
      <c r="G510" s="2" t="s">
        <v>0</v>
      </c>
      <c r="H510" s="2" t="s">
        <v>65</v>
      </c>
      <c r="I510" s="2" t="s">
        <v>6</v>
      </c>
      <c r="J510" s="2" t="s">
        <v>56</v>
      </c>
      <c r="K510" s="2">
        <v>4807.33</v>
      </c>
      <c r="L510" s="2" t="s">
        <v>50</v>
      </c>
      <c r="M510" s="2" t="s">
        <v>0</v>
      </c>
      <c r="N510" s="2" t="s">
        <v>50</v>
      </c>
      <c r="O510" s="2" t="s">
        <v>82</v>
      </c>
      <c r="P510" s="2" t="s">
        <v>70</v>
      </c>
      <c r="Q510" s="16">
        <v>1</v>
      </c>
      <c r="R510" s="3">
        <v>4807.33</v>
      </c>
    </row>
    <row r="511" spans="5:18" x14ac:dyDescent="0.2">
      <c r="E511"/>
      <c r="G511" s="2" t="s">
        <v>0</v>
      </c>
      <c r="H511" s="2" t="s">
        <v>65</v>
      </c>
      <c r="I511" s="2" t="s">
        <v>6</v>
      </c>
      <c r="J511" s="2" t="s">
        <v>56</v>
      </c>
      <c r="K511" s="2">
        <v>1286.1400000000001</v>
      </c>
      <c r="L511" s="2" t="s">
        <v>50</v>
      </c>
      <c r="M511" s="2" t="s">
        <v>0</v>
      </c>
      <c r="N511" s="2" t="s">
        <v>50</v>
      </c>
      <c r="O511" s="2" t="s">
        <v>81</v>
      </c>
      <c r="P511" s="2" t="s">
        <v>70</v>
      </c>
      <c r="Q511" s="16">
        <v>1</v>
      </c>
      <c r="R511" s="3">
        <v>1286.1400000000001</v>
      </c>
    </row>
    <row r="512" spans="5:18" x14ac:dyDescent="0.2">
      <c r="E512"/>
      <c r="G512" s="2" t="s">
        <v>0</v>
      </c>
      <c r="H512" s="2" t="s">
        <v>65</v>
      </c>
      <c r="I512" s="2" t="s">
        <v>6</v>
      </c>
      <c r="J512" s="2" t="s">
        <v>56</v>
      </c>
      <c r="K512" s="2">
        <v>1590.61</v>
      </c>
      <c r="L512" s="2" t="s">
        <v>50</v>
      </c>
      <c r="M512" s="2" t="s">
        <v>0</v>
      </c>
      <c r="N512" s="2" t="s">
        <v>50</v>
      </c>
      <c r="O512" s="2" t="s">
        <v>81</v>
      </c>
      <c r="P512" s="2" t="s">
        <v>70</v>
      </c>
      <c r="Q512" s="16">
        <v>1</v>
      </c>
      <c r="R512" s="3">
        <v>1590.61</v>
      </c>
    </row>
    <row r="513" spans="5:18" x14ac:dyDescent="0.2">
      <c r="E513"/>
      <c r="G513" s="2" t="s">
        <v>0</v>
      </c>
      <c r="H513" s="2" t="s">
        <v>65</v>
      </c>
      <c r="I513" s="2" t="s">
        <v>6</v>
      </c>
      <c r="J513" s="2" t="s">
        <v>56</v>
      </c>
      <c r="K513" s="2">
        <v>182.42</v>
      </c>
      <c r="L513" s="2" t="s">
        <v>50</v>
      </c>
      <c r="M513" s="2" t="s">
        <v>0</v>
      </c>
      <c r="N513" s="2" t="s">
        <v>50</v>
      </c>
      <c r="O513" s="2" t="s">
        <v>82</v>
      </c>
      <c r="P513" s="2" t="s">
        <v>70</v>
      </c>
      <c r="Q513" s="16">
        <v>1</v>
      </c>
      <c r="R513" s="3">
        <v>182.42</v>
      </c>
    </row>
    <row r="514" spans="5:18" x14ac:dyDescent="0.2">
      <c r="E514"/>
      <c r="G514" s="2" t="s">
        <v>0</v>
      </c>
      <c r="H514" s="2" t="s">
        <v>65</v>
      </c>
      <c r="I514" s="2" t="s">
        <v>6</v>
      </c>
      <c r="J514" s="2" t="s">
        <v>56</v>
      </c>
      <c r="K514" s="2">
        <v>641.36</v>
      </c>
      <c r="L514" s="2" t="s">
        <v>50</v>
      </c>
      <c r="M514" s="2" t="s">
        <v>0</v>
      </c>
      <c r="N514" s="2" t="s">
        <v>50</v>
      </c>
      <c r="O514" s="2" t="s">
        <v>82</v>
      </c>
      <c r="P514" s="2" t="s">
        <v>70</v>
      </c>
      <c r="Q514" s="16">
        <v>1</v>
      </c>
      <c r="R514" s="3">
        <v>641.36</v>
      </c>
    </row>
    <row r="515" spans="5:18" x14ac:dyDescent="0.2">
      <c r="E515"/>
      <c r="G515" s="2" t="s">
        <v>0</v>
      </c>
      <c r="H515" s="2" t="s">
        <v>65</v>
      </c>
      <c r="I515" s="2" t="s">
        <v>6</v>
      </c>
      <c r="J515" s="2" t="s">
        <v>56</v>
      </c>
      <c r="K515" s="2">
        <v>2139.29</v>
      </c>
      <c r="L515" s="2" t="s">
        <v>50</v>
      </c>
      <c r="M515" s="2" t="s">
        <v>0</v>
      </c>
      <c r="N515" s="2" t="s">
        <v>50</v>
      </c>
      <c r="O515" s="2" t="s">
        <v>82</v>
      </c>
      <c r="P515" s="2" t="s">
        <v>70</v>
      </c>
      <c r="Q515" s="16">
        <v>1</v>
      </c>
      <c r="R515" s="3">
        <v>2139.29</v>
      </c>
    </row>
    <row r="516" spans="5:18" x14ac:dyDescent="0.2">
      <c r="E516"/>
      <c r="G516" s="2" t="s">
        <v>0</v>
      </c>
      <c r="H516" s="2" t="s">
        <v>65</v>
      </c>
      <c r="I516" s="2" t="s">
        <v>6</v>
      </c>
      <c r="J516" s="2" t="s">
        <v>56</v>
      </c>
      <c r="K516" s="2">
        <v>125.52</v>
      </c>
      <c r="L516" s="2" t="s">
        <v>50</v>
      </c>
      <c r="M516" s="2" t="s">
        <v>0</v>
      </c>
      <c r="N516" s="2" t="s">
        <v>50</v>
      </c>
      <c r="O516" s="2" t="s">
        <v>82</v>
      </c>
      <c r="P516" s="2" t="s">
        <v>70</v>
      </c>
      <c r="Q516" s="16">
        <v>1</v>
      </c>
      <c r="R516" s="3">
        <v>125.52</v>
      </c>
    </row>
    <row r="517" spans="5:18" x14ac:dyDescent="0.2">
      <c r="E517"/>
      <c r="G517" s="2" t="s">
        <v>0</v>
      </c>
      <c r="H517" s="2" t="s">
        <v>65</v>
      </c>
      <c r="I517" s="2" t="s">
        <v>6</v>
      </c>
      <c r="J517" s="2" t="s">
        <v>56</v>
      </c>
      <c r="K517" s="2">
        <v>51.89</v>
      </c>
      <c r="L517" s="2" t="s">
        <v>50</v>
      </c>
      <c r="M517" s="2" t="s">
        <v>0</v>
      </c>
      <c r="N517" s="2" t="s">
        <v>50</v>
      </c>
      <c r="O517" s="2" t="s">
        <v>81</v>
      </c>
      <c r="P517" s="2" t="s">
        <v>70</v>
      </c>
      <c r="Q517" s="16">
        <v>1</v>
      </c>
      <c r="R517" s="3">
        <v>51.89</v>
      </c>
    </row>
    <row r="518" spans="5:18" x14ac:dyDescent="0.2">
      <c r="E518"/>
      <c r="G518" s="2" t="s">
        <v>0</v>
      </c>
      <c r="H518" s="2" t="s">
        <v>65</v>
      </c>
      <c r="I518" s="2" t="s">
        <v>3</v>
      </c>
      <c r="J518" s="2" t="s">
        <v>12</v>
      </c>
      <c r="K518" s="2">
        <v>13731.24</v>
      </c>
      <c r="L518" s="2" t="s">
        <v>50</v>
      </c>
      <c r="M518" s="2" t="s">
        <v>0</v>
      </c>
      <c r="N518" s="2" t="s">
        <v>85</v>
      </c>
      <c r="O518" s="2" t="s">
        <v>82</v>
      </c>
      <c r="P518" s="2" t="s">
        <v>69</v>
      </c>
      <c r="Q518" s="16">
        <v>1</v>
      </c>
      <c r="R518" s="3">
        <v>13731.24</v>
      </c>
    </row>
    <row r="519" spans="5:18" x14ac:dyDescent="0.2">
      <c r="E519"/>
      <c r="G519" s="2" t="s">
        <v>0</v>
      </c>
      <c r="H519" s="2" t="s">
        <v>65</v>
      </c>
      <c r="I519" s="2" t="s">
        <v>3</v>
      </c>
      <c r="J519" s="2" t="s">
        <v>13</v>
      </c>
      <c r="K519" s="2">
        <v>13731.24</v>
      </c>
      <c r="L519" s="2" t="s">
        <v>50</v>
      </c>
      <c r="M519" s="2" t="s">
        <v>0</v>
      </c>
      <c r="N519" s="2" t="s">
        <v>85</v>
      </c>
      <c r="O519" s="2" t="s">
        <v>82</v>
      </c>
      <c r="P519" s="2" t="s">
        <v>69</v>
      </c>
      <c r="Q519" s="16">
        <v>1</v>
      </c>
      <c r="R519" s="3">
        <v>13731.24</v>
      </c>
    </row>
    <row r="520" spans="5:18" x14ac:dyDescent="0.2">
      <c r="E520"/>
      <c r="G520" s="2" t="s">
        <v>0</v>
      </c>
      <c r="H520" s="2" t="s">
        <v>65</v>
      </c>
      <c r="I520" s="2" t="s">
        <v>3</v>
      </c>
      <c r="J520" s="2" t="s">
        <v>13</v>
      </c>
      <c r="K520" s="2">
        <v>19477.099999999999</v>
      </c>
      <c r="L520" s="2" t="s">
        <v>50</v>
      </c>
      <c r="M520" s="2" t="s">
        <v>0</v>
      </c>
      <c r="N520" s="2" t="s">
        <v>85</v>
      </c>
      <c r="O520" s="2" t="s">
        <v>82</v>
      </c>
      <c r="P520" s="2" t="s">
        <v>69</v>
      </c>
      <c r="Q520" s="16">
        <v>1</v>
      </c>
      <c r="R520" s="3">
        <v>19477.099999999999</v>
      </c>
    </row>
    <row r="521" spans="5:18" x14ac:dyDescent="0.2">
      <c r="E521"/>
      <c r="G521" s="2" t="s">
        <v>0</v>
      </c>
      <c r="H521" s="2" t="s">
        <v>65</v>
      </c>
      <c r="I521" s="2" t="s">
        <v>3</v>
      </c>
      <c r="J521" s="2" t="s">
        <v>56</v>
      </c>
      <c r="K521" s="2">
        <v>6547.02</v>
      </c>
      <c r="L521" s="2" t="s">
        <v>10</v>
      </c>
      <c r="M521" s="2" t="s">
        <v>0</v>
      </c>
      <c r="N521" s="2" t="s">
        <v>85</v>
      </c>
      <c r="O521" s="2" t="s">
        <v>82</v>
      </c>
      <c r="P521" s="2" t="s">
        <v>70</v>
      </c>
      <c r="Q521" s="16">
        <v>1</v>
      </c>
      <c r="R521" s="3">
        <v>6547.02</v>
      </c>
    </row>
    <row r="522" spans="5:18" x14ac:dyDescent="0.2">
      <c r="E522"/>
      <c r="G522" s="2" t="s">
        <v>0</v>
      </c>
      <c r="H522" s="2" t="s">
        <v>65</v>
      </c>
      <c r="I522" s="2" t="s">
        <v>3</v>
      </c>
      <c r="J522" s="2" t="s">
        <v>56</v>
      </c>
      <c r="K522" s="2">
        <v>5788.49</v>
      </c>
      <c r="L522" s="2" t="s">
        <v>50</v>
      </c>
      <c r="M522" s="2" t="s">
        <v>0</v>
      </c>
      <c r="N522" s="2" t="s">
        <v>85</v>
      </c>
      <c r="O522" s="2" t="s">
        <v>82</v>
      </c>
      <c r="P522" s="2" t="s">
        <v>70</v>
      </c>
      <c r="Q522" s="16">
        <v>1</v>
      </c>
      <c r="R522" s="3">
        <v>5788.49</v>
      </c>
    </row>
    <row r="523" spans="5:18" x14ac:dyDescent="0.2">
      <c r="E523"/>
      <c r="G523" s="2" t="s">
        <v>0</v>
      </c>
      <c r="H523" s="2" t="s">
        <v>65</v>
      </c>
      <c r="I523" s="2" t="s">
        <v>3</v>
      </c>
      <c r="J523" s="2" t="s">
        <v>56</v>
      </c>
      <c r="K523" s="2">
        <v>3037</v>
      </c>
      <c r="L523" s="2" t="s">
        <v>50</v>
      </c>
      <c r="M523" s="2" t="s">
        <v>0</v>
      </c>
      <c r="N523" s="2" t="s">
        <v>85</v>
      </c>
      <c r="O523" s="2" t="s">
        <v>82</v>
      </c>
      <c r="P523" s="2" t="s">
        <v>70</v>
      </c>
      <c r="Q523" s="16">
        <v>1</v>
      </c>
      <c r="R523" s="3">
        <v>3037</v>
      </c>
    </row>
    <row r="524" spans="5:18" x14ac:dyDescent="0.2">
      <c r="E524"/>
      <c r="G524" s="2" t="s">
        <v>0</v>
      </c>
      <c r="H524" s="2" t="s">
        <v>65</v>
      </c>
      <c r="I524" s="2" t="s">
        <v>3</v>
      </c>
      <c r="J524" s="2" t="s">
        <v>56</v>
      </c>
      <c r="K524" s="2">
        <v>21432.84</v>
      </c>
      <c r="L524" s="2" t="s">
        <v>50</v>
      </c>
      <c r="M524" s="2" t="s">
        <v>0</v>
      </c>
      <c r="N524" s="2" t="s">
        <v>85</v>
      </c>
      <c r="O524" s="2" t="s">
        <v>82</v>
      </c>
      <c r="P524" s="2" t="s">
        <v>70</v>
      </c>
      <c r="Q524" s="16">
        <v>1</v>
      </c>
      <c r="R524" s="3">
        <v>21432.84</v>
      </c>
    </row>
    <row r="525" spans="5:18" x14ac:dyDescent="0.2">
      <c r="E525"/>
      <c r="G525" s="2" t="s">
        <v>0</v>
      </c>
      <c r="H525" s="2" t="s">
        <v>65</v>
      </c>
      <c r="I525" s="2" t="s">
        <v>3</v>
      </c>
      <c r="J525" s="2" t="s">
        <v>56</v>
      </c>
      <c r="K525" s="2">
        <v>157614.34</v>
      </c>
      <c r="L525" s="2" t="s">
        <v>50</v>
      </c>
      <c r="M525" s="2" t="s">
        <v>0</v>
      </c>
      <c r="N525" s="2" t="s">
        <v>83</v>
      </c>
      <c r="O525" s="2" t="s">
        <v>82</v>
      </c>
      <c r="P525" s="2" t="s">
        <v>70</v>
      </c>
      <c r="Q525" s="16">
        <v>1</v>
      </c>
      <c r="R525" s="3">
        <v>157614.34</v>
      </c>
    </row>
    <row r="526" spans="5:18" x14ac:dyDescent="0.2">
      <c r="E526"/>
      <c r="G526" s="2" t="s">
        <v>0</v>
      </c>
      <c r="H526" s="2" t="s">
        <v>65</v>
      </c>
      <c r="I526" s="2" t="s">
        <v>3</v>
      </c>
      <c r="J526" s="2" t="s">
        <v>56</v>
      </c>
      <c r="K526" s="2">
        <v>23416.22</v>
      </c>
      <c r="L526" s="2" t="s">
        <v>50</v>
      </c>
      <c r="M526" s="2" t="s">
        <v>0</v>
      </c>
      <c r="N526" s="2" t="s">
        <v>85</v>
      </c>
      <c r="O526" s="2" t="s">
        <v>82</v>
      </c>
      <c r="P526" s="2" t="s">
        <v>70</v>
      </c>
      <c r="Q526" s="16">
        <v>1</v>
      </c>
      <c r="R526" s="3">
        <v>23416.22</v>
      </c>
    </row>
    <row r="527" spans="5:18" x14ac:dyDescent="0.2">
      <c r="E527"/>
      <c r="G527" s="2" t="s">
        <v>0</v>
      </c>
      <c r="H527" s="2" t="s">
        <v>65</v>
      </c>
      <c r="I527" s="2" t="s">
        <v>3</v>
      </c>
      <c r="J527" s="2" t="s">
        <v>56</v>
      </c>
      <c r="K527" s="2">
        <v>30069.33</v>
      </c>
      <c r="L527" s="2" t="s">
        <v>50</v>
      </c>
      <c r="M527" s="2" t="s">
        <v>0</v>
      </c>
      <c r="N527" s="2" t="s">
        <v>85</v>
      </c>
      <c r="O527" s="2" t="s">
        <v>81</v>
      </c>
      <c r="P527" s="2" t="s">
        <v>70</v>
      </c>
      <c r="Q527" s="16">
        <v>1</v>
      </c>
      <c r="R527" s="3">
        <v>30069.33</v>
      </c>
    </row>
    <row r="528" spans="5:18" x14ac:dyDescent="0.2">
      <c r="E528"/>
      <c r="G528" s="2" t="s">
        <v>0</v>
      </c>
      <c r="H528" s="2" t="s">
        <v>58</v>
      </c>
      <c r="I528" s="2" t="s">
        <v>6</v>
      </c>
      <c r="J528" s="2" t="s">
        <v>13</v>
      </c>
      <c r="K528" s="2">
        <v>2438.36</v>
      </c>
      <c r="L528" s="2" t="s">
        <v>50</v>
      </c>
      <c r="M528" s="2" t="s">
        <v>0</v>
      </c>
      <c r="N528" s="2" t="s">
        <v>50</v>
      </c>
      <c r="O528" s="2" t="s">
        <v>82</v>
      </c>
      <c r="P528" s="2" t="s">
        <v>69</v>
      </c>
      <c r="Q528" s="16">
        <v>1</v>
      </c>
      <c r="R528" s="3">
        <v>2438.36</v>
      </c>
    </row>
    <row r="529" spans="5:18" x14ac:dyDescent="0.2">
      <c r="E529"/>
      <c r="G529" s="2" t="s">
        <v>0</v>
      </c>
      <c r="H529" s="2" t="s">
        <v>58</v>
      </c>
      <c r="I529" s="2" t="s">
        <v>6</v>
      </c>
      <c r="J529" s="2" t="s">
        <v>13</v>
      </c>
      <c r="K529" s="2">
        <v>458.26</v>
      </c>
      <c r="L529" s="2" t="s">
        <v>50</v>
      </c>
      <c r="M529" s="2" t="s">
        <v>0</v>
      </c>
      <c r="N529" s="2" t="s">
        <v>50</v>
      </c>
      <c r="O529" s="2" t="s">
        <v>82</v>
      </c>
      <c r="P529" s="2" t="s">
        <v>69</v>
      </c>
      <c r="Q529" s="16">
        <v>1</v>
      </c>
      <c r="R529" s="3">
        <v>458.26</v>
      </c>
    </row>
    <row r="530" spans="5:18" x14ac:dyDescent="0.2">
      <c r="E530"/>
      <c r="G530" s="2" t="s">
        <v>0</v>
      </c>
      <c r="H530" s="2" t="s">
        <v>58</v>
      </c>
      <c r="I530" s="2" t="s">
        <v>6</v>
      </c>
      <c r="J530" s="2" t="s">
        <v>13</v>
      </c>
      <c r="K530" s="2">
        <v>149.47999999999999</v>
      </c>
      <c r="L530" s="2" t="s">
        <v>10</v>
      </c>
      <c r="M530" s="2" t="s">
        <v>0</v>
      </c>
      <c r="N530" s="2" t="s">
        <v>50</v>
      </c>
      <c r="O530" s="2" t="s">
        <v>82</v>
      </c>
      <c r="P530" s="2" t="s">
        <v>69</v>
      </c>
      <c r="Q530" s="16">
        <v>1</v>
      </c>
      <c r="R530" s="3">
        <v>149.47999999999999</v>
      </c>
    </row>
    <row r="531" spans="5:18" x14ac:dyDescent="0.2">
      <c r="E531"/>
      <c r="G531" s="2" t="s">
        <v>0</v>
      </c>
      <c r="H531" s="2" t="s">
        <v>58</v>
      </c>
      <c r="I531" s="2" t="s">
        <v>6</v>
      </c>
      <c r="J531" s="2" t="s">
        <v>13</v>
      </c>
      <c r="K531" s="2">
        <v>194.87</v>
      </c>
      <c r="L531" s="2" t="s">
        <v>10</v>
      </c>
      <c r="M531" s="2" t="s">
        <v>0</v>
      </c>
      <c r="N531" s="2" t="s">
        <v>50</v>
      </c>
      <c r="O531" s="2" t="s">
        <v>82</v>
      </c>
      <c r="P531" s="2" t="s">
        <v>69</v>
      </c>
      <c r="Q531" s="16">
        <v>1</v>
      </c>
      <c r="R531" s="3">
        <v>194.87</v>
      </c>
    </row>
    <row r="532" spans="5:18" x14ac:dyDescent="0.2">
      <c r="E532"/>
      <c r="G532" s="2" t="s">
        <v>0</v>
      </c>
      <c r="H532" s="2" t="s">
        <v>58</v>
      </c>
      <c r="I532" s="2" t="s">
        <v>6</v>
      </c>
      <c r="J532" s="2" t="s">
        <v>13</v>
      </c>
      <c r="K532" s="2">
        <v>11417.94</v>
      </c>
      <c r="L532" s="2" t="s">
        <v>50</v>
      </c>
      <c r="M532" s="2" t="s">
        <v>0</v>
      </c>
      <c r="N532" s="2" t="s">
        <v>50</v>
      </c>
      <c r="O532" s="2" t="s">
        <v>82</v>
      </c>
      <c r="P532" s="2" t="s">
        <v>69</v>
      </c>
      <c r="Q532" s="16">
        <v>1</v>
      </c>
      <c r="R532" s="3">
        <v>11417.94</v>
      </c>
    </row>
    <row r="533" spans="5:18" x14ac:dyDescent="0.2">
      <c r="E533"/>
      <c r="G533" s="2" t="s">
        <v>0</v>
      </c>
      <c r="H533" s="2" t="s">
        <v>58</v>
      </c>
      <c r="I533" s="2" t="s">
        <v>6</v>
      </c>
      <c r="J533" s="2" t="s">
        <v>13</v>
      </c>
      <c r="K533" s="2">
        <v>2044.79</v>
      </c>
      <c r="L533" s="2" t="s">
        <v>50</v>
      </c>
      <c r="M533" s="2" t="s">
        <v>0</v>
      </c>
      <c r="N533" s="2" t="s">
        <v>50</v>
      </c>
      <c r="O533" s="2" t="s">
        <v>82</v>
      </c>
      <c r="P533" s="2" t="s">
        <v>69</v>
      </c>
      <c r="Q533" s="16">
        <v>1</v>
      </c>
      <c r="R533" s="3">
        <v>2044.79</v>
      </c>
    </row>
    <row r="534" spans="5:18" x14ac:dyDescent="0.2">
      <c r="E534"/>
      <c r="G534" s="2" t="s">
        <v>0</v>
      </c>
      <c r="H534" s="2" t="s">
        <v>58</v>
      </c>
      <c r="I534" s="2" t="s">
        <v>6</v>
      </c>
      <c r="J534" s="2" t="s">
        <v>56</v>
      </c>
      <c r="K534" s="2">
        <v>55.16</v>
      </c>
      <c r="L534" s="2" t="s">
        <v>50</v>
      </c>
      <c r="M534" s="2" t="s">
        <v>0</v>
      </c>
      <c r="N534" s="2" t="s">
        <v>50</v>
      </c>
      <c r="O534" s="2" t="s">
        <v>82</v>
      </c>
      <c r="P534" s="2" t="s">
        <v>70</v>
      </c>
      <c r="Q534" s="16">
        <v>1</v>
      </c>
      <c r="R534" s="3">
        <v>55.16</v>
      </c>
    </row>
    <row r="535" spans="5:18" x14ac:dyDescent="0.2">
      <c r="E535"/>
      <c r="G535" s="2" t="s">
        <v>0</v>
      </c>
      <c r="H535" s="2" t="s">
        <v>58</v>
      </c>
      <c r="I535" s="2" t="s">
        <v>6</v>
      </c>
      <c r="J535" s="2" t="s">
        <v>56</v>
      </c>
      <c r="K535" s="2">
        <v>192.21</v>
      </c>
      <c r="L535" s="2" t="s">
        <v>50</v>
      </c>
      <c r="M535" s="2" t="s">
        <v>0</v>
      </c>
      <c r="N535" s="2" t="s">
        <v>50</v>
      </c>
      <c r="O535" s="2" t="s">
        <v>82</v>
      </c>
      <c r="P535" s="2" t="s">
        <v>70</v>
      </c>
      <c r="Q535" s="16">
        <v>1</v>
      </c>
      <c r="R535" s="3">
        <v>192.21</v>
      </c>
    </row>
    <row r="536" spans="5:18" x14ac:dyDescent="0.2">
      <c r="E536"/>
      <c r="G536" s="2" t="s">
        <v>0</v>
      </c>
      <c r="H536" s="2" t="s">
        <v>58</v>
      </c>
      <c r="I536" s="2" t="s">
        <v>6</v>
      </c>
      <c r="J536" s="2" t="s">
        <v>56</v>
      </c>
      <c r="K536" s="2">
        <v>473.15</v>
      </c>
      <c r="L536" s="2" t="s">
        <v>50</v>
      </c>
      <c r="M536" s="2" t="s">
        <v>0</v>
      </c>
      <c r="N536" s="2" t="s">
        <v>50</v>
      </c>
      <c r="O536" s="2" t="s">
        <v>82</v>
      </c>
      <c r="P536" s="2" t="s">
        <v>70</v>
      </c>
      <c r="Q536" s="16">
        <v>1</v>
      </c>
      <c r="R536" s="3">
        <v>473.15</v>
      </c>
    </row>
    <row r="537" spans="5:18" x14ac:dyDescent="0.2">
      <c r="E537"/>
      <c r="G537" s="2" t="s">
        <v>0</v>
      </c>
      <c r="H537" s="2" t="s">
        <v>58</v>
      </c>
      <c r="I537" s="2" t="s">
        <v>6</v>
      </c>
      <c r="J537" s="2" t="s">
        <v>56</v>
      </c>
      <c r="K537" s="2">
        <v>108.26</v>
      </c>
      <c r="L537" s="2" t="s">
        <v>50</v>
      </c>
      <c r="M537" s="2" t="s">
        <v>0</v>
      </c>
      <c r="N537" s="2" t="s">
        <v>50</v>
      </c>
      <c r="O537" s="2" t="s">
        <v>82</v>
      </c>
      <c r="P537" s="2" t="s">
        <v>70</v>
      </c>
      <c r="Q537" s="16">
        <v>1</v>
      </c>
      <c r="R537" s="3">
        <v>108.26</v>
      </c>
    </row>
    <row r="538" spans="5:18" x14ac:dyDescent="0.2">
      <c r="E538"/>
      <c r="G538" s="2" t="s">
        <v>0</v>
      </c>
      <c r="H538" s="2" t="s">
        <v>58</v>
      </c>
      <c r="I538" s="2" t="s">
        <v>6</v>
      </c>
      <c r="J538" s="2" t="s">
        <v>56</v>
      </c>
      <c r="K538" s="2">
        <v>135.83000000000001</v>
      </c>
      <c r="L538" s="2" t="s">
        <v>50</v>
      </c>
      <c r="M538" s="2" t="s">
        <v>0</v>
      </c>
      <c r="N538" s="2" t="s">
        <v>50</v>
      </c>
      <c r="O538" s="2" t="s">
        <v>82</v>
      </c>
      <c r="P538" s="2" t="s">
        <v>70</v>
      </c>
      <c r="Q538" s="16">
        <v>1</v>
      </c>
      <c r="R538" s="3">
        <v>135.83000000000001</v>
      </c>
    </row>
    <row r="539" spans="5:18" x14ac:dyDescent="0.2">
      <c r="E539"/>
      <c r="G539" s="2" t="s">
        <v>0</v>
      </c>
      <c r="H539" s="2" t="s">
        <v>58</v>
      </c>
      <c r="I539" s="2" t="s">
        <v>6</v>
      </c>
      <c r="J539" s="2" t="s">
        <v>56</v>
      </c>
      <c r="K539" s="2">
        <v>643.38</v>
      </c>
      <c r="L539" s="2" t="s">
        <v>50</v>
      </c>
      <c r="M539" s="2" t="s">
        <v>0</v>
      </c>
      <c r="N539" s="2" t="s">
        <v>50</v>
      </c>
      <c r="O539" s="2" t="s">
        <v>82</v>
      </c>
      <c r="P539" s="2" t="s">
        <v>70</v>
      </c>
      <c r="Q539" s="16">
        <v>1</v>
      </c>
      <c r="R539" s="3">
        <v>643.38</v>
      </c>
    </row>
    <row r="540" spans="5:18" x14ac:dyDescent="0.2">
      <c r="E540"/>
      <c r="G540" s="2" t="s">
        <v>0</v>
      </c>
      <c r="H540" s="2" t="s">
        <v>58</v>
      </c>
      <c r="I540" s="2" t="s">
        <v>6</v>
      </c>
      <c r="J540" s="2" t="s">
        <v>56</v>
      </c>
      <c r="K540" s="2">
        <v>573.04999999999995</v>
      </c>
      <c r="L540" s="2" t="s">
        <v>50</v>
      </c>
      <c r="M540" s="2" t="s">
        <v>0</v>
      </c>
      <c r="N540" s="2" t="s">
        <v>50</v>
      </c>
      <c r="O540" s="2" t="s">
        <v>82</v>
      </c>
      <c r="P540" s="2" t="s">
        <v>70</v>
      </c>
      <c r="Q540" s="16">
        <v>1</v>
      </c>
      <c r="R540" s="3">
        <v>573.04999999999995</v>
      </c>
    </row>
    <row r="541" spans="5:18" x14ac:dyDescent="0.2">
      <c r="E541"/>
      <c r="G541" s="2" t="s">
        <v>0</v>
      </c>
      <c r="H541" s="2" t="s">
        <v>58</v>
      </c>
      <c r="I541" s="2" t="s">
        <v>6</v>
      </c>
      <c r="J541" s="2" t="s">
        <v>56</v>
      </c>
      <c r="K541" s="2">
        <v>801.06</v>
      </c>
      <c r="L541" s="2" t="s">
        <v>50</v>
      </c>
      <c r="M541" s="2" t="s">
        <v>0</v>
      </c>
      <c r="N541" s="2" t="s">
        <v>50</v>
      </c>
      <c r="O541" s="2" t="s">
        <v>81</v>
      </c>
      <c r="P541" s="2" t="s">
        <v>70</v>
      </c>
      <c r="Q541" s="16">
        <v>1</v>
      </c>
      <c r="R541" s="3">
        <v>801.06</v>
      </c>
    </row>
    <row r="542" spans="5:18" x14ac:dyDescent="0.2">
      <c r="E542"/>
      <c r="G542" s="2" t="s">
        <v>0</v>
      </c>
      <c r="H542" s="2" t="s">
        <v>58</v>
      </c>
      <c r="I542" s="2" t="s">
        <v>6</v>
      </c>
      <c r="J542" s="2" t="s">
        <v>56</v>
      </c>
      <c r="K542" s="2">
        <v>712.44</v>
      </c>
      <c r="L542" s="2" t="s">
        <v>50</v>
      </c>
      <c r="M542" s="2" t="s">
        <v>0</v>
      </c>
      <c r="N542" s="2" t="s">
        <v>50</v>
      </c>
      <c r="O542" s="2" t="s">
        <v>82</v>
      </c>
      <c r="P542" s="2" t="s">
        <v>70</v>
      </c>
      <c r="Q542" s="16">
        <v>1</v>
      </c>
      <c r="R542" s="3">
        <v>712.44</v>
      </c>
    </row>
    <row r="543" spans="5:18" x14ac:dyDescent="0.2">
      <c r="E543"/>
      <c r="G543" s="2" t="s">
        <v>0</v>
      </c>
      <c r="H543" s="2" t="s">
        <v>58</v>
      </c>
      <c r="I543" s="2" t="s">
        <v>6</v>
      </c>
      <c r="J543" s="2" t="s">
        <v>56</v>
      </c>
      <c r="K543" s="2">
        <v>927.51</v>
      </c>
      <c r="L543" s="2" t="s">
        <v>50</v>
      </c>
      <c r="M543" s="2" t="s">
        <v>0</v>
      </c>
      <c r="N543" s="2" t="s">
        <v>50</v>
      </c>
      <c r="O543" s="2" t="s">
        <v>82</v>
      </c>
      <c r="P543" s="2" t="s">
        <v>70</v>
      </c>
      <c r="Q543" s="16">
        <v>2</v>
      </c>
      <c r="R543" s="3">
        <v>1855.02</v>
      </c>
    </row>
    <row r="544" spans="5:18" x14ac:dyDescent="0.2">
      <c r="E544"/>
      <c r="G544" s="2" t="s">
        <v>0</v>
      </c>
      <c r="H544" s="2" t="s">
        <v>58</v>
      </c>
      <c r="I544" s="2" t="s">
        <v>6</v>
      </c>
      <c r="J544" s="2" t="s">
        <v>56</v>
      </c>
      <c r="K544" s="2">
        <v>286.83</v>
      </c>
      <c r="L544" s="2" t="s">
        <v>50</v>
      </c>
      <c r="M544" s="2" t="s">
        <v>0</v>
      </c>
      <c r="N544" s="2" t="s">
        <v>50</v>
      </c>
      <c r="O544" s="2" t="s">
        <v>82</v>
      </c>
      <c r="P544" s="2" t="s">
        <v>70</v>
      </c>
      <c r="Q544" s="16">
        <v>1</v>
      </c>
      <c r="R544" s="3">
        <v>286.83</v>
      </c>
    </row>
    <row r="545" spans="5:18" x14ac:dyDescent="0.2">
      <c r="E545"/>
      <c r="G545" s="2" t="s">
        <v>0</v>
      </c>
      <c r="H545" s="2" t="s">
        <v>58</v>
      </c>
      <c r="I545" s="2" t="s">
        <v>6</v>
      </c>
      <c r="J545" s="2" t="s">
        <v>56</v>
      </c>
      <c r="K545" s="2">
        <v>129.71</v>
      </c>
      <c r="L545" s="2" t="s">
        <v>50</v>
      </c>
      <c r="M545" s="2" t="s">
        <v>0</v>
      </c>
      <c r="N545" s="2" t="s">
        <v>50</v>
      </c>
      <c r="O545" s="2" t="s">
        <v>82</v>
      </c>
      <c r="P545" s="2" t="s">
        <v>70</v>
      </c>
      <c r="Q545" s="16">
        <v>1</v>
      </c>
      <c r="R545" s="3">
        <v>129.71</v>
      </c>
    </row>
    <row r="546" spans="5:18" x14ac:dyDescent="0.2">
      <c r="E546"/>
      <c r="G546" s="2" t="s">
        <v>0</v>
      </c>
      <c r="H546" s="2" t="s">
        <v>58</v>
      </c>
      <c r="I546" s="2" t="s">
        <v>6</v>
      </c>
      <c r="J546" s="2" t="s">
        <v>56</v>
      </c>
      <c r="K546" s="2">
        <v>683.97</v>
      </c>
      <c r="L546" s="2" t="s">
        <v>50</v>
      </c>
      <c r="M546" s="2" t="s">
        <v>0</v>
      </c>
      <c r="N546" s="2" t="s">
        <v>50</v>
      </c>
      <c r="O546" s="2" t="s">
        <v>82</v>
      </c>
      <c r="P546" s="2" t="s">
        <v>70</v>
      </c>
      <c r="Q546" s="16">
        <v>1</v>
      </c>
      <c r="R546" s="3">
        <v>683.97</v>
      </c>
    </row>
    <row r="547" spans="5:18" x14ac:dyDescent="0.2">
      <c r="E547"/>
      <c r="G547" s="2" t="s">
        <v>0</v>
      </c>
      <c r="H547" s="2" t="s">
        <v>58</v>
      </c>
      <c r="I547" s="2" t="s">
        <v>6</v>
      </c>
      <c r="J547" s="2" t="s">
        <v>56</v>
      </c>
      <c r="K547" s="2">
        <v>1801.31</v>
      </c>
      <c r="L547" s="2" t="s">
        <v>50</v>
      </c>
      <c r="M547" s="2" t="s">
        <v>0</v>
      </c>
      <c r="N547" s="2" t="s">
        <v>50</v>
      </c>
      <c r="O547" s="2" t="s">
        <v>82</v>
      </c>
      <c r="P547" s="2" t="s">
        <v>70</v>
      </c>
      <c r="Q547" s="16">
        <v>1</v>
      </c>
      <c r="R547" s="3">
        <v>1801.31</v>
      </c>
    </row>
    <row r="548" spans="5:18" x14ac:dyDescent="0.2">
      <c r="E548"/>
      <c r="G548" s="2" t="s">
        <v>0</v>
      </c>
      <c r="H548" s="2" t="s">
        <v>58</v>
      </c>
      <c r="I548" s="2" t="s">
        <v>6</v>
      </c>
      <c r="J548" s="2" t="s">
        <v>55</v>
      </c>
      <c r="K548" s="2">
        <v>5741.12</v>
      </c>
      <c r="L548" s="2" t="s">
        <v>50</v>
      </c>
      <c r="M548" s="2" t="s">
        <v>0</v>
      </c>
      <c r="N548" s="2" t="s">
        <v>50</v>
      </c>
      <c r="O548" s="2" t="s">
        <v>81</v>
      </c>
      <c r="P548" s="2" t="s">
        <v>70</v>
      </c>
      <c r="Q548" s="16">
        <v>1</v>
      </c>
      <c r="R548" s="3">
        <v>5741.12</v>
      </c>
    </row>
    <row r="549" spans="5:18" x14ac:dyDescent="0.2">
      <c r="E549"/>
      <c r="G549" s="2" t="s">
        <v>0</v>
      </c>
      <c r="H549" s="2" t="s">
        <v>58</v>
      </c>
      <c r="I549" s="2" t="s">
        <v>3</v>
      </c>
      <c r="J549" s="2" t="s">
        <v>12</v>
      </c>
      <c r="K549" s="2">
        <v>19039.75</v>
      </c>
      <c r="L549" s="2" t="s">
        <v>50</v>
      </c>
      <c r="M549" s="2" t="s">
        <v>0</v>
      </c>
      <c r="N549" s="2" t="s">
        <v>85</v>
      </c>
      <c r="O549" s="2" t="s">
        <v>81</v>
      </c>
      <c r="P549" s="2" t="s">
        <v>69</v>
      </c>
      <c r="Q549" s="16">
        <v>1</v>
      </c>
      <c r="R549" s="3">
        <v>19039.75</v>
      </c>
    </row>
    <row r="550" spans="5:18" x14ac:dyDescent="0.2">
      <c r="E550"/>
      <c r="G550" s="2" t="s">
        <v>0</v>
      </c>
      <c r="H550" s="2" t="s">
        <v>58</v>
      </c>
      <c r="I550" s="2" t="s">
        <v>3</v>
      </c>
      <c r="J550" s="2" t="s">
        <v>12</v>
      </c>
      <c r="K550" s="2">
        <v>30662.63</v>
      </c>
      <c r="L550" s="2" t="s">
        <v>50</v>
      </c>
      <c r="M550" s="2" t="s">
        <v>0</v>
      </c>
      <c r="N550" s="2" t="s">
        <v>85</v>
      </c>
      <c r="O550" s="2" t="s">
        <v>82</v>
      </c>
      <c r="P550" s="2" t="s">
        <v>69</v>
      </c>
      <c r="Q550" s="16">
        <v>1</v>
      </c>
      <c r="R550" s="3">
        <v>30662.63</v>
      </c>
    </row>
    <row r="551" spans="5:18" x14ac:dyDescent="0.2">
      <c r="E551"/>
      <c r="G551" s="2" t="s">
        <v>0</v>
      </c>
      <c r="H551" s="2" t="s">
        <v>58</v>
      </c>
      <c r="I551" s="2" t="s">
        <v>3</v>
      </c>
      <c r="J551" s="2" t="s">
        <v>12</v>
      </c>
      <c r="K551" s="2">
        <v>20260.93</v>
      </c>
      <c r="L551" s="2" t="s">
        <v>50</v>
      </c>
      <c r="M551" s="2" t="s">
        <v>0</v>
      </c>
      <c r="N551" s="2" t="s">
        <v>85</v>
      </c>
      <c r="O551" s="2" t="s">
        <v>81</v>
      </c>
      <c r="P551" s="2" t="s">
        <v>69</v>
      </c>
      <c r="Q551" s="16">
        <v>2</v>
      </c>
      <c r="R551" s="3">
        <v>40521.86</v>
      </c>
    </row>
    <row r="552" spans="5:18" x14ac:dyDescent="0.2">
      <c r="E552"/>
      <c r="G552" s="2" t="s">
        <v>0</v>
      </c>
      <c r="H552" s="2" t="s">
        <v>58</v>
      </c>
      <c r="I552" s="2" t="s">
        <v>3</v>
      </c>
      <c r="J552" s="2" t="s">
        <v>56</v>
      </c>
      <c r="K552" s="2">
        <v>3082.75</v>
      </c>
      <c r="L552" s="2" t="s">
        <v>50</v>
      </c>
      <c r="M552" s="2" t="s">
        <v>0</v>
      </c>
      <c r="N552" s="2" t="s">
        <v>85</v>
      </c>
      <c r="O552" s="2" t="s">
        <v>82</v>
      </c>
      <c r="P552" s="2" t="s">
        <v>70</v>
      </c>
      <c r="Q552" s="16">
        <v>1</v>
      </c>
      <c r="R552" s="3">
        <v>3082.75</v>
      </c>
    </row>
    <row r="553" spans="5:18" x14ac:dyDescent="0.2">
      <c r="E553"/>
      <c r="G553" s="2" t="s">
        <v>0</v>
      </c>
      <c r="H553" s="2" t="s">
        <v>67</v>
      </c>
      <c r="I553" s="2" t="s">
        <v>6</v>
      </c>
      <c r="J553" s="2" t="s">
        <v>56</v>
      </c>
      <c r="K553" s="2">
        <v>6912.04</v>
      </c>
      <c r="L553" s="2" t="s">
        <v>50</v>
      </c>
      <c r="M553" s="2" t="s">
        <v>0</v>
      </c>
      <c r="N553" s="2" t="s">
        <v>50</v>
      </c>
      <c r="O553" s="2" t="s">
        <v>82</v>
      </c>
      <c r="P553" s="2" t="s">
        <v>70</v>
      </c>
      <c r="Q553" s="16">
        <v>1</v>
      </c>
      <c r="R553" s="3">
        <v>6912.04</v>
      </c>
    </row>
    <row r="554" spans="5:18" x14ac:dyDescent="0.2">
      <c r="E554"/>
      <c r="G554" s="2" t="s">
        <v>0</v>
      </c>
      <c r="H554" s="2" t="s">
        <v>67</v>
      </c>
      <c r="I554" s="2" t="s">
        <v>6</v>
      </c>
      <c r="J554" s="2" t="s">
        <v>56</v>
      </c>
      <c r="K554" s="2">
        <v>192.21</v>
      </c>
      <c r="L554" s="2" t="s">
        <v>50</v>
      </c>
      <c r="M554" s="2" t="s">
        <v>0</v>
      </c>
      <c r="N554" s="2" t="s">
        <v>50</v>
      </c>
      <c r="O554" s="2" t="s">
        <v>82</v>
      </c>
      <c r="P554" s="2" t="s">
        <v>70</v>
      </c>
      <c r="Q554" s="16">
        <v>1</v>
      </c>
      <c r="R554" s="3">
        <v>192.21</v>
      </c>
    </row>
    <row r="555" spans="5:18" x14ac:dyDescent="0.2">
      <c r="E555"/>
      <c r="G555" s="2" t="s">
        <v>0</v>
      </c>
      <c r="H555" s="2" t="s">
        <v>67</v>
      </c>
      <c r="I555" s="2" t="s">
        <v>6</v>
      </c>
      <c r="J555" s="2" t="s">
        <v>56</v>
      </c>
      <c r="K555" s="2">
        <v>10009.94</v>
      </c>
      <c r="L555" s="2" t="s">
        <v>50</v>
      </c>
      <c r="M555" s="2" t="s">
        <v>0</v>
      </c>
      <c r="N555" s="2" t="s">
        <v>50</v>
      </c>
      <c r="O555" s="2" t="s">
        <v>82</v>
      </c>
      <c r="P555" s="2" t="s">
        <v>70</v>
      </c>
      <c r="Q555" s="16">
        <v>1</v>
      </c>
      <c r="R555" s="3">
        <v>10009.94</v>
      </c>
    </row>
    <row r="556" spans="5:18" x14ac:dyDescent="0.2">
      <c r="E556"/>
      <c r="G556" s="2" t="s">
        <v>0</v>
      </c>
      <c r="H556" s="2" t="s">
        <v>67</v>
      </c>
      <c r="I556" s="2" t="s">
        <v>6</v>
      </c>
      <c r="J556" s="2" t="s">
        <v>56</v>
      </c>
      <c r="K556" s="2">
        <v>643.38</v>
      </c>
      <c r="L556" s="2" t="s">
        <v>50</v>
      </c>
      <c r="M556" s="2" t="s">
        <v>0</v>
      </c>
      <c r="N556" s="2" t="s">
        <v>50</v>
      </c>
      <c r="O556" s="2" t="s">
        <v>82</v>
      </c>
      <c r="P556" s="2" t="s">
        <v>70</v>
      </c>
      <c r="Q556" s="16">
        <v>1</v>
      </c>
      <c r="R556" s="3">
        <v>643.38</v>
      </c>
    </row>
    <row r="557" spans="5:18" x14ac:dyDescent="0.2">
      <c r="E557"/>
      <c r="G557" s="2" t="s">
        <v>0</v>
      </c>
      <c r="H557" s="2" t="s">
        <v>67</v>
      </c>
      <c r="I557" s="2" t="s">
        <v>6</v>
      </c>
      <c r="J557" s="2" t="s">
        <v>56</v>
      </c>
      <c r="K557" s="2">
        <v>401.22</v>
      </c>
      <c r="L557" s="2" t="s">
        <v>50</v>
      </c>
      <c r="M557" s="2" t="s">
        <v>0</v>
      </c>
      <c r="N557" s="2" t="s">
        <v>50</v>
      </c>
      <c r="O557" s="2" t="s">
        <v>82</v>
      </c>
      <c r="P557" s="2" t="s">
        <v>70</v>
      </c>
      <c r="Q557" s="16">
        <v>1</v>
      </c>
      <c r="R557" s="3">
        <v>401.22</v>
      </c>
    </row>
    <row r="558" spans="5:18" x14ac:dyDescent="0.2">
      <c r="E558"/>
      <c r="G558" s="2" t="s">
        <v>0</v>
      </c>
      <c r="H558" s="2" t="s">
        <v>67</v>
      </c>
      <c r="I558" s="2" t="s">
        <v>6</v>
      </c>
      <c r="J558" s="2" t="s">
        <v>56</v>
      </c>
      <c r="K558" s="2">
        <v>712.44</v>
      </c>
      <c r="L558" s="2" t="s">
        <v>50</v>
      </c>
      <c r="M558" s="2" t="s">
        <v>0</v>
      </c>
      <c r="N558" s="2" t="s">
        <v>50</v>
      </c>
      <c r="O558" s="2" t="s">
        <v>82</v>
      </c>
      <c r="P558" s="2" t="s">
        <v>70</v>
      </c>
      <c r="Q558" s="16">
        <v>1</v>
      </c>
      <c r="R558" s="3">
        <v>712.44</v>
      </c>
    </row>
    <row r="559" spans="5:18" x14ac:dyDescent="0.2">
      <c r="E559"/>
      <c r="G559" s="2" t="s">
        <v>0</v>
      </c>
      <c r="H559" s="2" t="s">
        <v>67</v>
      </c>
      <c r="I559" s="2" t="s">
        <v>6</v>
      </c>
      <c r="J559" s="2" t="s">
        <v>56</v>
      </c>
      <c r="K559" s="2">
        <v>927.51</v>
      </c>
      <c r="L559" s="2" t="s">
        <v>50</v>
      </c>
      <c r="M559" s="2" t="s">
        <v>0</v>
      </c>
      <c r="N559" s="2" t="s">
        <v>50</v>
      </c>
      <c r="O559" s="2" t="s">
        <v>82</v>
      </c>
      <c r="P559" s="2" t="s">
        <v>70</v>
      </c>
      <c r="Q559" s="16">
        <v>1</v>
      </c>
      <c r="R559" s="3">
        <v>927.51</v>
      </c>
    </row>
    <row r="560" spans="5:18" x14ac:dyDescent="0.2">
      <c r="E560"/>
      <c r="G560" s="2" t="s">
        <v>0</v>
      </c>
      <c r="H560" s="2" t="s">
        <v>67</v>
      </c>
      <c r="I560" s="2" t="s">
        <v>6</v>
      </c>
      <c r="J560" s="2" t="s">
        <v>56</v>
      </c>
      <c r="K560" s="2">
        <v>328.93</v>
      </c>
      <c r="L560" s="2" t="s">
        <v>50</v>
      </c>
      <c r="M560" s="2" t="s">
        <v>0</v>
      </c>
      <c r="N560" s="2" t="s">
        <v>50</v>
      </c>
      <c r="O560" s="2" t="s">
        <v>82</v>
      </c>
      <c r="P560" s="2" t="s">
        <v>70</v>
      </c>
      <c r="Q560" s="16">
        <v>1</v>
      </c>
      <c r="R560" s="3">
        <v>328.93</v>
      </c>
    </row>
    <row r="561" spans="5:18" x14ac:dyDescent="0.2">
      <c r="E561"/>
      <c r="G561" s="2" t="s">
        <v>0</v>
      </c>
      <c r="H561" s="2" t="s">
        <v>66</v>
      </c>
      <c r="I561" s="2" t="s">
        <v>6</v>
      </c>
      <c r="J561" s="2" t="s">
        <v>12</v>
      </c>
      <c r="K561" s="2">
        <v>123.04</v>
      </c>
      <c r="L561" s="2" t="s">
        <v>50</v>
      </c>
      <c r="M561" s="2" t="s">
        <v>0</v>
      </c>
      <c r="N561" s="2" t="s">
        <v>92</v>
      </c>
      <c r="O561" s="2" t="s">
        <v>82</v>
      </c>
      <c r="P561" s="2" t="s">
        <v>69</v>
      </c>
      <c r="Q561" s="16">
        <v>1</v>
      </c>
      <c r="R561" s="3">
        <v>123.04</v>
      </c>
    </row>
    <row r="562" spans="5:18" x14ac:dyDescent="0.2">
      <c r="E562"/>
      <c r="G562" s="2" t="s">
        <v>0</v>
      </c>
      <c r="H562" s="2" t="s">
        <v>66</v>
      </c>
      <c r="I562" s="2" t="s">
        <v>3</v>
      </c>
      <c r="J562" s="2" t="s">
        <v>12</v>
      </c>
      <c r="K562" s="2">
        <v>6547.02</v>
      </c>
      <c r="L562" s="2" t="s">
        <v>10</v>
      </c>
      <c r="M562" s="2" t="s">
        <v>0</v>
      </c>
      <c r="N562" s="2" t="s">
        <v>51</v>
      </c>
      <c r="O562" s="2" t="s">
        <v>82</v>
      </c>
      <c r="P562" s="2" t="s">
        <v>69</v>
      </c>
      <c r="Q562" s="16">
        <v>1</v>
      </c>
      <c r="R562" s="3">
        <v>6547.02</v>
      </c>
    </row>
    <row r="563" spans="5:18" x14ac:dyDescent="0.2">
      <c r="E563"/>
      <c r="G563" s="2" t="s">
        <v>0</v>
      </c>
      <c r="H563" s="2" t="s">
        <v>66</v>
      </c>
      <c r="I563" s="2" t="s">
        <v>3</v>
      </c>
      <c r="J563" s="2" t="s">
        <v>55</v>
      </c>
      <c r="K563" s="2">
        <v>15386.61</v>
      </c>
      <c r="L563" s="2" t="s">
        <v>50</v>
      </c>
      <c r="M563" s="2" t="s">
        <v>0</v>
      </c>
      <c r="N563" s="2" t="s">
        <v>92</v>
      </c>
      <c r="O563" s="2" t="s">
        <v>82</v>
      </c>
      <c r="P563" s="2" t="s">
        <v>70</v>
      </c>
      <c r="Q563" s="16">
        <v>1</v>
      </c>
      <c r="R563" s="3">
        <v>15386.61</v>
      </c>
    </row>
    <row r="564" spans="5:18" x14ac:dyDescent="0.2">
      <c r="E564"/>
      <c r="G564" s="2" t="s">
        <v>14</v>
      </c>
      <c r="H564" s="2" t="s">
        <v>65</v>
      </c>
      <c r="I564" s="2" t="s">
        <v>6</v>
      </c>
      <c r="J564" s="2" t="s">
        <v>13</v>
      </c>
      <c r="K564" s="2">
        <v>123.53</v>
      </c>
      <c r="L564" s="2" t="s">
        <v>50</v>
      </c>
      <c r="M564" s="2" t="s">
        <v>14</v>
      </c>
      <c r="N564" s="2" t="s">
        <v>50</v>
      </c>
      <c r="O564" s="2" t="s">
        <v>81</v>
      </c>
      <c r="P564" s="2" t="s">
        <v>69</v>
      </c>
      <c r="Q564" s="16">
        <v>1</v>
      </c>
      <c r="R564" s="3">
        <v>123.53</v>
      </c>
    </row>
    <row r="565" spans="5:18" x14ac:dyDescent="0.2">
      <c r="E565"/>
      <c r="G565" s="2" t="s">
        <v>14</v>
      </c>
      <c r="H565" s="2" t="s">
        <v>65</v>
      </c>
      <c r="I565" s="2" t="s">
        <v>6</v>
      </c>
      <c r="J565" s="2" t="s">
        <v>13</v>
      </c>
      <c r="K565" s="2">
        <v>146.4</v>
      </c>
      <c r="L565" s="2" t="s">
        <v>50</v>
      </c>
      <c r="M565" s="2" t="s">
        <v>14</v>
      </c>
      <c r="N565" s="2" t="s">
        <v>50</v>
      </c>
      <c r="O565" s="2" t="s">
        <v>82</v>
      </c>
      <c r="P565" s="2" t="s">
        <v>69</v>
      </c>
      <c r="Q565" s="16">
        <v>1</v>
      </c>
      <c r="R565" s="3">
        <v>146.4</v>
      </c>
    </row>
    <row r="566" spans="5:18" x14ac:dyDescent="0.2">
      <c r="E566"/>
      <c r="G566" s="2" t="s">
        <v>14</v>
      </c>
      <c r="H566" s="2" t="s">
        <v>65</v>
      </c>
      <c r="I566" s="2" t="s">
        <v>6</v>
      </c>
      <c r="J566" s="2" t="s">
        <v>13</v>
      </c>
      <c r="K566" s="2">
        <v>204.18</v>
      </c>
      <c r="L566" s="2" t="s">
        <v>10</v>
      </c>
      <c r="M566" s="2" t="s">
        <v>14</v>
      </c>
      <c r="N566" s="2" t="s">
        <v>50</v>
      </c>
      <c r="O566" s="2" t="s">
        <v>82</v>
      </c>
      <c r="P566" s="2" t="s">
        <v>69</v>
      </c>
      <c r="Q566" s="16">
        <v>1</v>
      </c>
      <c r="R566" s="3">
        <v>204.18</v>
      </c>
    </row>
    <row r="567" spans="5:18" x14ac:dyDescent="0.2">
      <c r="E567"/>
      <c r="G567" s="2" t="s">
        <v>14</v>
      </c>
      <c r="H567" s="2" t="s">
        <v>65</v>
      </c>
      <c r="I567" s="2" t="s">
        <v>6</v>
      </c>
      <c r="J567" s="2" t="s">
        <v>13</v>
      </c>
      <c r="K567" s="2">
        <v>4562.97</v>
      </c>
      <c r="L567" s="2" t="s">
        <v>50</v>
      </c>
      <c r="M567" s="2" t="s">
        <v>14</v>
      </c>
      <c r="N567" s="2" t="s">
        <v>50</v>
      </c>
      <c r="O567" s="2" t="s">
        <v>82</v>
      </c>
      <c r="P567" s="2" t="s">
        <v>69</v>
      </c>
      <c r="Q567" s="16">
        <v>1</v>
      </c>
      <c r="R567" s="3">
        <v>4562.97</v>
      </c>
    </row>
    <row r="568" spans="5:18" x14ac:dyDescent="0.2">
      <c r="E568"/>
      <c r="G568" s="2" t="s">
        <v>14</v>
      </c>
      <c r="H568" s="2" t="s">
        <v>65</v>
      </c>
      <c r="I568" s="2" t="s">
        <v>6</v>
      </c>
      <c r="J568" s="2" t="s">
        <v>13</v>
      </c>
      <c r="K568" s="2">
        <v>448.01</v>
      </c>
      <c r="L568" s="2" t="s">
        <v>50</v>
      </c>
      <c r="M568" s="2" t="s">
        <v>14</v>
      </c>
      <c r="N568" s="2" t="s">
        <v>50</v>
      </c>
      <c r="O568" s="2" t="s">
        <v>81</v>
      </c>
      <c r="P568" s="2" t="s">
        <v>69</v>
      </c>
      <c r="Q568" s="16">
        <v>2</v>
      </c>
      <c r="R568" s="3">
        <v>896.02</v>
      </c>
    </row>
    <row r="569" spans="5:18" x14ac:dyDescent="0.2">
      <c r="E569"/>
      <c r="G569" s="2" t="s">
        <v>14</v>
      </c>
      <c r="H569" s="2" t="s">
        <v>65</v>
      </c>
      <c r="I569" s="2" t="s">
        <v>6</v>
      </c>
      <c r="J569" s="2" t="s">
        <v>13</v>
      </c>
      <c r="K569" s="2">
        <v>199.72</v>
      </c>
      <c r="L569" s="2" t="s">
        <v>50</v>
      </c>
      <c r="M569" s="2" t="s">
        <v>14</v>
      </c>
      <c r="N569" s="2" t="s">
        <v>50</v>
      </c>
      <c r="O569" s="2" t="s">
        <v>81</v>
      </c>
      <c r="P569" s="2" t="s">
        <v>69</v>
      </c>
      <c r="Q569" s="16">
        <v>1</v>
      </c>
      <c r="R569" s="3">
        <v>199.72</v>
      </c>
    </row>
    <row r="570" spans="5:18" x14ac:dyDescent="0.2">
      <c r="E570"/>
      <c r="G570" s="2" t="s">
        <v>14</v>
      </c>
      <c r="H570" s="2" t="s">
        <v>65</v>
      </c>
      <c r="I570" s="2" t="s">
        <v>6</v>
      </c>
      <c r="J570" s="2" t="s">
        <v>13</v>
      </c>
      <c r="K570" s="2">
        <v>6563.27</v>
      </c>
      <c r="L570" s="2" t="s">
        <v>50</v>
      </c>
      <c r="M570" s="2" t="s">
        <v>14</v>
      </c>
      <c r="N570" s="2" t="s">
        <v>50</v>
      </c>
      <c r="O570" s="2" t="s">
        <v>81</v>
      </c>
      <c r="P570" s="2" t="s">
        <v>69</v>
      </c>
      <c r="Q570" s="16">
        <v>1</v>
      </c>
      <c r="R570" s="3">
        <v>6563.27</v>
      </c>
    </row>
    <row r="571" spans="5:18" x14ac:dyDescent="0.2">
      <c r="E571"/>
      <c r="G571" s="2" t="s">
        <v>14</v>
      </c>
      <c r="H571" s="2" t="s">
        <v>65</v>
      </c>
      <c r="I571" s="2" t="s">
        <v>6</v>
      </c>
      <c r="J571" s="2" t="s">
        <v>56</v>
      </c>
      <c r="K571" s="2">
        <v>85595.26</v>
      </c>
      <c r="L571" s="2" t="s">
        <v>10</v>
      </c>
      <c r="M571" s="2" t="s">
        <v>14</v>
      </c>
      <c r="N571" s="2" t="s">
        <v>50</v>
      </c>
      <c r="O571" s="2" t="s">
        <v>82</v>
      </c>
      <c r="P571" s="2" t="s">
        <v>70</v>
      </c>
      <c r="Q571" s="16">
        <v>1</v>
      </c>
      <c r="R571" s="3">
        <v>85595.26</v>
      </c>
    </row>
    <row r="572" spans="5:18" x14ac:dyDescent="0.2">
      <c r="E572"/>
      <c r="G572" s="2" t="s">
        <v>14</v>
      </c>
      <c r="H572" s="2" t="s">
        <v>65</v>
      </c>
      <c r="I572" s="2" t="s">
        <v>6</v>
      </c>
      <c r="J572" s="2" t="s">
        <v>56</v>
      </c>
      <c r="K572" s="2">
        <v>85595.26</v>
      </c>
      <c r="L572" s="2" t="s">
        <v>10</v>
      </c>
      <c r="M572" s="2" t="s">
        <v>14</v>
      </c>
      <c r="N572" s="2" t="s">
        <v>51</v>
      </c>
      <c r="O572" s="2" t="s">
        <v>82</v>
      </c>
      <c r="P572" s="2" t="s">
        <v>70</v>
      </c>
      <c r="Q572" s="16">
        <v>1</v>
      </c>
      <c r="R572" s="3">
        <v>85595.26</v>
      </c>
    </row>
    <row r="573" spans="5:18" x14ac:dyDescent="0.2">
      <c r="E573"/>
      <c r="G573" s="2" t="s">
        <v>14</v>
      </c>
      <c r="H573" s="2" t="s">
        <v>65</v>
      </c>
      <c r="I573" s="2" t="s">
        <v>6</v>
      </c>
      <c r="J573" s="2" t="s">
        <v>56</v>
      </c>
      <c r="K573" s="2">
        <v>1834.83</v>
      </c>
      <c r="L573" s="2" t="s">
        <v>50</v>
      </c>
      <c r="M573" s="2" t="s">
        <v>14</v>
      </c>
      <c r="N573" s="2" t="s">
        <v>50</v>
      </c>
      <c r="O573" s="2" t="s">
        <v>82</v>
      </c>
      <c r="P573" s="2" t="s">
        <v>70</v>
      </c>
      <c r="Q573" s="16">
        <v>1</v>
      </c>
      <c r="R573" s="3">
        <v>1834.83</v>
      </c>
    </row>
    <row r="574" spans="5:18" x14ac:dyDescent="0.2">
      <c r="E574"/>
      <c r="G574" s="2" t="s">
        <v>14</v>
      </c>
      <c r="H574" s="2" t="s">
        <v>65</v>
      </c>
      <c r="I574" s="2" t="s">
        <v>6</v>
      </c>
      <c r="J574" s="2" t="s">
        <v>56</v>
      </c>
      <c r="K574" s="2">
        <v>8511.4500000000007</v>
      </c>
      <c r="L574" s="2" t="s">
        <v>50</v>
      </c>
      <c r="M574" s="2" t="s">
        <v>14</v>
      </c>
      <c r="N574" s="2" t="s">
        <v>50</v>
      </c>
      <c r="O574" s="2" t="s">
        <v>82</v>
      </c>
      <c r="P574" s="2" t="s">
        <v>70</v>
      </c>
      <c r="Q574" s="16">
        <v>1</v>
      </c>
      <c r="R574" s="3">
        <v>8511.4500000000007</v>
      </c>
    </row>
    <row r="575" spans="5:18" x14ac:dyDescent="0.2">
      <c r="E575"/>
      <c r="G575" s="2" t="s">
        <v>14</v>
      </c>
      <c r="H575" s="2" t="s">
        <v>65</v>
      </c>
      <c r="I575" s="2" t="s">
        <v>6</v>
      </c>
      <c r="J575" s="2" t="s">
        <v>56</v>
      </c>
      <c r="K575" s="2">
        <v>432.8</v>
      </c>
      <c r="L575" s="2" t="s">
        <v>50</v>
      </c>
      <c r="M575" s="2" t="s">
        <v>14</v>
      </c>
      <c r="N575" s="2" t="s">
        <v>50</v>
      </c>
      <c r="O575" s="2" t="s">
        <v>81</v>
      </c>
      <c r="P575" s="2" t="s">
        <v>70</v>
      </c>
      <c r="Q575" s="16">
        <v>1</v>
      </c>
      <c r="R575" s="3">
        <v>432.8</v>
      </c>
    </row>
    <row r="576" spans="5:18" x14ac:dyDescent="0.2">
      <c r="E576"/>
      <c r="G576" s="2" t="s">
        <v>14</v>
      </c>
      <c r="H576" s="2" t="s">
        <v>65</v>
      </c>
      <c r="I576" s="2" t="s">
        <v>6</v>
      </c>
      <c r="J576" s="2" t="s">
        <v>56</v>
      </c>
      <c r="K576" s="2">
        <v>1735.63</v>
      </c>
      <c r="L576" s="2" t="s">
        <v>50</v>
      </c>
      <c r="M576" s="2" t="s">
        <v>14</v>
      </c>
      <c r="N576" s="2" t="s">
        <v>50</v>
      </c>
      <c r="O576" s="2" t="s">
        <v>82</v>
      </c>
      <c r="P576" s="2" t="s">
        <v>70</v>
      </c>
      <c r="Q576" s="16">
        <v>1</v>
      </c>
      <c r="R576" s="3">
        <v>1735.63</v>
      </c>
    </row>
    <row r="577" spans="5:18" x14ac:dyDescent="0.2">
      <c r="E577"/>
      <c r="G577" s="2" t="s">
        <v>14</v>
      </c>
      <c r="H577" s="2" t="s">
        <v>65</v>
      </c>
      <c r="I577" s="2" t="s">
        <v>6</v>
      </c>
      <c r="J577" s="2" t="s">
        <v>56</v>
      </c>
      <c r="K577" s="2">
        <v>1545.04</v>
      </c>
      <c r="L577" s="2" t="s">
        <v>50</v>
      </c>
      <c r="M577" s="2" t="s">
        <v>14</v>
      </c>
      <c r="N577" s="2" t="s">
        <v>50</v>
      </c>
      <c r="O577" s="2" t="s">
        <v>81</v>
      </c>
      <c r="P577" s="2" t="s">
        <v>70</v>
      </c>
      <c r="Q577" s="16">
        <v>1</v>
      </c>
      <c r="R577" s="3">
        <v>1545.04</v>
      </c>
    </row>
    <row r="578" spans="5:18" x14ac:dyDescent="0.2">
      <c r="E578"/>
      <c r="G578" s="2" t="s">
        <v>14</v>
      </c>
      <c r="H578" s="2" t="s">
        <v>65</v>
      </c>
      <c r="I578" s="2" t="s">
        <v>6</v>
      </c>
      <c r="J578" s="2" t="s">
        <v>56</v>
      </c>
      <c r="K578" s="2">
        <v>690.62</v>
      </c>
      <c r="L578" s="2" t="s">
        <v>50</v>
      </c>
      <c r="M578" s="2" t="s">
        <v>14</v>
      </c>
      <c r="N578" s="2" t="s">
        <v>50</v>
      </c>
      <c r="O578" s="2" t="s">
        <v>82</v>
      </c>
      <c r="P578" s="2" t="s">
        <v>70</v>
      </c>
      <c r="Q578" s="16">
        <v>1</v>
      </c>
      <c r="R578" s="3">
        <v>690.62</v>
      </c>
    </row>
    <row r="579" spans="5:18" x14ac:dyDescent="0.2">
      <c r="E579"/>
      <c r="G579" s="2" t="s">
        <v>14</v>
      </c>
      <c r="H579" s="2" t="s">
        <v>65</v>
      </c>
      <c r="I579" s="2" t="s">
        <v>6</v>
      </c>
      <c r="J579" s="2" t="s">
        <v>56</v>
      </c>
      <c r="K579" s="2">
        <v>13.97</v>
      </c>
      <c r="L579" s="2" t="s">
        <v>50</v>
      </c>
      <c r="M579" s="2" t="s">
        <v>14</v>
      </c>
      <c r="N579" s="2" t="s">
        <v>50</v>
      </c>
      <c r="O579" s="2" t="s">
        <v>82</v>
      </c>
      <c r="P579" s="2" t="s">
        <v>70</v>
      </c>
      <c r="Q579" s="16">
        <v>2</v>
      </c>
      <c r="R579" s="3">
        <v>27.94</v>
      </c>
    </row>
    <row r="580" spans="5:18" x14ac:dyDescent="0.2">
      <c r="E580"/>
      <c r="G580" s="2" t="s">
        <v>14</v>
      </c>
      <c r="H580" s="2" t="s">
        <v>65</v>
      </c>
      <c r="I580" s="2" t="s">
        <v>6</v>
      </c>
      <c r="J580" s="2" t="s">
        <v>56</v>
      </c>
      <c r="K580" s="2">
        <v>10.72</v>
      </c>
      <c r="L580" s="2" t="s">
        <v>50</v>
      </c>
      <c r="M580" s="2" t="s">
        <v>14</v>
      </c>
      <c r="N580" s="2" t="s">
        <v>50</v>
      </c>
      <c r="O580" s="2" t="s">
        <v>82</v>
      </c>
      <c r="P580" s="2" t="s">
        <v>70</v>
      </c>
      <c r="Q580" s="16">
        <v>3</v>
      </c>
      <c r="R580" s="3">
        <v>32.160000000000004</v>
      </c>
    </row>
    <row r="581" spans="5:18" x14ac:dyDescent="0.2">
      <c r="E581"/>
      <c r="G581" s="2" t="s">
        <v>14</v>
      </c>
      <c r="H581" s="2" t="s">
        <v>65</v>
      </c>
      <c r="I581" s="2" t="s">
        <v>6</v>
      </c>
      <c r="J581" s="2" t="s">
        <v>56</v>
      </c>
      <c r="K581" s="2">
        <v>3477.02</v>
      </c>
      <c r="L581" s="2" t="s">
        <v>50</v>
      </c>
      <c r="M581" s="2" t="s">
        <v>14</v>
      </c>
      <c r="N581" s="2" t="s">
        <v>50</v>
      </c>
      <c r="O581" s="2" t="s">
        <v>82</v>
      </c>
      <c r="P581" s="2" t="s">
        <v>70</v>
      </c>
      <c r="Q581" s="16">
        <v>1</v>
      </c>
      <c r="R581" s="3">
        <v>3477.02</v>
      </c>
    </row>
    <row r="582" spans="5:18" x14ac:dyDescent="0.2">
      <c r="E582"/>
      <c r="G582" s="2" t="s">
        <v>14</v>
      </c>
      <c r="H582" s="2" t="s">
        <v>65</v>
      </c>
      <c r="I582" s="2" t="s">
        <v>6</v>
      </c>
      <c r="J582" s="2" t="s">
        <v>56</v>
      </c>
      <c r="K582" s="2">
        <v>200.97</v>
      </c>
      <c r="L582" s="2" t="s">
        <v>50</v>
      </c>
      <c r="M582" s="2" t="s">
        <v>14</v>
      </c>
      <c r="N582" s="2" t="s">
        <v>50</v>
      </c>
      <c r="O582" s="2" t="s">
        <v>82</v>
      </c>
      <c r="P582" s="2" t="s">
        <v>70</v>
      </c>
      <c r="Q582" s="16">
        <v>1</v>
      </c>
      <c r="R582" s="3">
        <v>200.97</v>
      </c>
    </row>
    <row r="583" spans="5:18" x14ac:dyDescent="0.2">
      <c r="E583"/>
      <c r="G583" s="2" t="s">
        <v>14</v>
      </c>
      <c r="H583" s="2" t="s">
        <v>65</v>
      </c>
      <c r="I583" s="2" t="s">
        <v>6</v>
      </c>
      <c r="J583" s="2" t="s">
        <v>56</v>
      </c>
      <c r="K583" s="2">
        <v>155.72999999999999</v>
      </c>
      <c r="L583" s="2" t="s">
        <v>50</v>
      </c>
      <c r="M583" s="2" t="s">
        <v>14</v>
      </c>
      <c r="N583" s="2" t="s">
        <v>50</v>
      </c>
      <c r="O583" s="2" t="s">
        <v>82</v>
      </c>
      <c r="P583" s="2" t="s">
        <v>70</v>
      </c>
      <c r="Q583" s="16">
        <v>1</v>
      </c>
      <c r="R583" s="3">
        <v>155.72999999999999</v>
      </c>
    </row>
    <row r="584" spans="5:18" x14ac:dyDescent="0.2">
      <c r="E584"/>
      <c r="G584" s="2" t="s">
        <v>14</v>
      </c>
      <c r="H584" s="2" t="s">
        <v>65</v>
      </c>
      <c r="I584" s="2" t="s">
        <v>6</v>
      </c>
      <c r="J584" s="2" t="s">
        <v>56</v>
      </c>
      <c r="K584" s="2">
        <v>718.91</v>
      </c>
      <c r="L584" s="2" t="s">
        <v>50</v>
      </c>
      <c r="M584" s="2" t="s">
        <v>14</v>
      </c>
      <c r="N584" s="2" t="s">
        <v>50</v>
      </c>
      <c r="O584" s="2" t="s">
        <v>81</v>
      </c>
      <c r="P584" s="2" t="s">
        <v>70</v>
      </c>
      <c r="Q584" s="16">
        <v>4</v>
      </c>
      <c r="R584" s="3">
        <v>2875.64</v>
      </c>
    </row>
    <row r="585" spans="5:18" x14ac:dyDescent="0.2">
      <c r="E585"/>
      <c r="G585" s="2" t="s">
        <v>14</v>
      </c>
      <c r="H585" s="2" t="s">
        <v>65</v>
      </c>
      <c r="I585" s="2" t="s">
        <v>6</v>
      </c>
      <c r="J585" s="2" t="s">
        <v>56</v>
      </c>
      <c r="K585" s="2">
        <v>448.01</v>
      </c>
      <c r="L585" s="2" t="s">
        <v>50</v>
      </c>
      <c r="M585" s="2" t="s">
        <v>14</v>
      </c>
      <c r="N585" s="2" t="s">
        <v>50</v>
      </c>
      <c r="O585" s="2" t="s">
        <v>81</v>
      </c>
      <c r="P585" s="2" t="s">
        <v>70</v>
      </c>
      <c r="Q585" s="16">
        <v>6</v>
      </c>
      <c r="R585" s="3">
        <v>2688.0600000000004</v>
      </c>
    </row>
    <row r="586" spans="5:18" x14ac:dyDescent="0.2">
      <c r="E586"/>
      <c r="G586" s="2" t="s">
        <v>14</v>
      </c>
      <c r="H586" s="2" t="s">
        <v>65</v>
      </c>
      <c r="I586" s="2" t="s">
        <v>6</v>
      </c>
      <c r="J586" s="2" t="s">
        <v>56</v>
      </c>
      <c r="K586" s="2">
        <v>145.99</v>
      </c>
      <c r="L586" s="2" t="s">
        <v>50</v>
      </c>
      <c r="M586" s="2" t="s">
        <v>14</v>
      </c>
      <c r="N586" s="2" t="s">
        <v>50</v>
      </c>
      <c r="O586" s="2" t="s">
        <v>81</v>
      </c>
      <c r="P586" s="2" t="s">
        <v>70</v>
      </c>
      <c r="Q586" s="16">
        <v>4</v>
      </c>
      <c r="R586" s="3">
        <v>583.96</v>
      </c>
    </row>
    <row r="587" spans="5:18" x14ac:dyDescent="0.2">
      <c r="E587"/>
      <c r="G587" s="2" t="s">
        <v>14</v>
      </c>
      <c r="H587" s="2" t="s">
        <v>65</v>
      </c>
      <c r="I587" s="2" t="s">
        <v>6</v>
      </c>
      <c r="J587" s="2" t="s">
        <v>56</v>
      </c>
      <c r="K587" s="2">
        <v>199.72</v>
      </c>
      <c r="L587" s="2" t="s">
        <v>50</v>
      </c>
      <c r="M587" s="2" t="s">
        <v>14</v>
      </c>
      <c r="N587" s="2" t="s">
        <v>50</v>
      </c>
      <c r="O587" s="2" t="s">
        <v>81</v>
      </c>
      <c r="P587" s="2" t="s">
        <v>70</v>
      </c>
      <c r="Q587" s="16">
        <v>3</v>
      </c>
      <c r="R587" s="3">
        <v>599.16</v>
      </c>
    </row>
    <row r="588" spans="5:18" x14ac:dyDescent="0.2">
      <c r="E588"/>
      <c r="G588" s="2" t="s">
        <v>14</v>
      </c>
      <c r="H588" s="2" t="s">
        <v>65</v>
      </c>
      <c r="I588" s="2" t="s">
        <v>6</v>
      </c>
      <c r="J588" s="2" t="s">
        <v>56</v>
      </c>
      <c r="K588" s="2">
        <v>2540.71</v>
      </c>
      <c r="L588" s="2" t="s">
        <v>50</v>
      </c>
      <c r="M588" s="2" t="s">
        <v>14</v>
      </c>
      <c r="N588" s="2" t="s">
        <v>50</v>
      </c>
      <c r="O588" s="2" t="s">
        <v>81</v>
      </c>
      <c r="P588" s="2" t="s">
        <v>70</v>
      </c>
      <c r="Q588" s="16">
        <v>1</v>
      </c>
      <c r="R588" s="3">
        <v>2540.71</v>
      </c>
    </row>
    <row r="589" spans="5:18" x14ac:dyDescent="0.2">
      <c r="E589"/>
      <c r="G589" s="2" t="s">
        <v>14</v>
      </c>
      <c r="H589" s="2" t="s">
        <v>65</v>
      </c>
      <c r="I589" s="2" t="s">
        <v>6</v>
      </c>
      <c r="J589" s="2" t="s">
        <v>56</v>
      </c>
      <c r="K589" s="2">
        <v>2290.1799999999998</v>
      </c>
      <c r="L589" s="2" t="s">
        <v>50</v>
      </c>
      <c r="M589" s="2" t="s">
        <v>14</v>
      </c>
      <c r="N589" s="2" t="s">
        <v>50</v>
      </c>
      <c r="O589" s="2" t="s">
        <v>82</v>
      </c>
      <c r="P589" s="2" t="s">
        <v>70</v>
      </c>
      <c r="Q589" s="16">
        <v>1</v>
      </c>
      <c r="R589" s="3">
        <v>2290.1799999999998</v>
      </c>
    </row>
    <row r="590" spans="5:18" x14ac:dyDescent="0.2">
      <c r="E590"/>
      <c r="G590" s="2" t="s">
        <v>14</v>
      </c>
      <c r="H590" s="2" t="s">
        <v>65</v>
      </c>
      <c r="I590" s="2" t="s">
        <v>6</v>
      </c>
      <c r="J590" s="2" t="s">
        <v>56</v>
      </c>
      <c r="K590" s="2">
        <v>2238.56</v>
      </c>
      <c r="L590" s="2" t="s">
        <v>50</v>
      </c>
      <c r="M590" s="2" t="s">
        <v>14</v>
      </c>
      <c r="N590" s="2" t="s">
        <v>50</v>
      </c>
      <c r="O590" s="2" t="s">
        <v>81</v>
      </c>
      <c r="P590" s="2" t="s">
        <v>70</v>
      </c>
      <c r="Q590" s="16">
        <v>1</v>
      </c>
      <c r="R590" s="3">
        <v>2238.56</v>
      </c>
    </row>
    <row r="591" spans="5:18" x14ac:dyDescent="0.2">
      <c r="E591"/>
      <c r="G591" s="2" t="s">
        <v>14</v>
      </c>
      <c r="H591" s="2" t="s">
        <v>65</v>
      </c>
      <c r="I591" s="2" t="s">
        <v>6</v>
      </c>
      <c r="J591" s="2" t="s">
        <v>56</v>
      </c>
      <c r="K591" s="2">
        <v>365.6</v>
      </c>
      <c r="L591" s="2" t="s">
        <v>50</v>
      </c>
      <c r="M591" s="2" t="s">
        <v>14</v>
      </c>
      <c r="N591" s="2" t="s">
        <v>50</v>
      </c>
      <c r="O591" s="2" t="s">
        <v>81</v>
      </c>
      <c r="P591" s="2" t="s">
        <v>70</v>
      </c>
      <c r="Q591" s="16">
        <v>2</v>
      </c>
      <c r="R591" s="3">
        <v>731.2</v>
      </c>
    </row>
    <row r="592" spans="5:18" x14ac:dyDescent="0.2">
      <c r="E592"/>
      <c r="G592" s="2" t="s">
        <v>14</v>
      </c>
      <c r="H592" s="2" t="s">
        <v>65</v>
      </c>
      <c r="I592" s="2" t="s">
        <v>6</v>
      </c>
      <c r="J592" s="2" t="s">
        <v>56</v>
      </c>
      <c r="K592" s="2">
        <v>397.37</v>
      </c>
      <c r="L592" s="2" t="s">
        <v>50</v>
      </c>
      <c r="M592" s="2" t="s">
        <v>14</v>
      </c>
      <c r="N592" s="2" t="s">
        <v>50</v>
      </c>
      <c r="O592" s="2" t="s">
        <v>81</v>
      </c>
      <c r="P592" s="2" t="s">
        <v>70</v>
      </c>
      <c r="Q592" s="16">
        <v>2</v>
      </c>
      <c r="R592" s="3">
        <v>794.74</v>
      </c>
    </row>
    <row r="593" spans="5:18" x14ac:dyDescent="0.2">
      <c r="E593"/>
      <c r="G593" s="2" t="s">
        <v>14</v>
      </c>
      <c r="H593" s="2" t="s">
        <v>65</v>
      </c>
      <c r="I593" s="2" t="s">
        <v>6</v>
      </c>
      <c r="J593" s="2" t="s">
        <v>56</v>
      </c>
      <c r="K593" s="2">
        <v>1809.47</v>
      </c>
      <c r="L593" s="2" t="s">
        <v>50</v>
      </c>
      <c r="M593" s="2" t="s">
        <v>14</v>
      </c>
      <c r="N593" s="2" t="s">
        <v>50</v>
      </c>
      <c r="O593" s="2" t="s">
        <v>81</v>
      </c>
      <c r="P593" s="2" t="s">
        <v>70</v>
      </c>
      <c r="Q593" s="16">
        <v>2</v>
      </c>
      <c r="R593" s="3">
        <v>3618.94</v>
      </c>
    </row>
    <row r="594" spans="5:18" x14ac:dyDescent="0.2">
      <c r="E594"/>
      <c r="G594" s="2" t="s">
        <v>14</v>
      </c>
      <c r="H594" s="2" t="s">
        <v>65</v>
      </c>
      <c r="I594" s="2" t="s">
        <v>6</v>
      </c>
      <c r="J594" s="2" t="s">
        <v>56</v>
      </c>
      <c r="K594" s="2">
        <v>600.53</v>
      </c>
      <c r="L594" s="2" t="s">
        <v>50</v>
      </c>
      <c r="M594" s="2" t="s">
        <v>14</v>
      </c>
      <c r="N594" s="2" t="s">
        <v>50</v>
      </c>
      <c r="O594" s="2" t="s">
        <v>82</v>
      </c>
      <c r="P594" s="2" t="s">
        <v>70</v>
      </c>
      <c r="Q594" s="16">
        <v>1</v>
      </c>
      <c r="R594" s="3">
        <v>600.53</v>
      </c>
    </row>
    <row r="595" spans="5:18" x14ac:dyDescent="0.2">
      <c r="E595"/>
      <c r="G595" s="2" t="s">
        <v>14</v>
      </c>
      <c r="H595" s="2" t="s">
        <v>65</v>
      </c>
      <c r="I595" s="2" t="s">
        <v>6</v>
      </c>
      <c r="J595" s="2" t="s">
        <v>56</v>
      </c>
      <c r="K595" s="2">
        <v>3064.16</v>
      </c>
      <c r="L595" s="2" t="s">
        <v>50</v>
      </c>
      <c r="M595" s="2" t="s">
        <v>14</v>
      </c>
      <c r="N595" s="2" t="s">
        <v>50</v>
      </c>
      <c r="O595" s="2" t="s">
        <v>82</v>
      </c>
      <c r="P595" s="2" t="s">
        <v>70</v>
      </c>
      <c r="Q595" s="16">
        <v>1</v>
      </c>
      <c r="R595" s="3">
        <v>3064.16</v>
      </c>
    </row>
    <row r="596" spans="5:18" x14ac:dyDescent="0.2">
      <c r="E596"/>
      <c r="G596" s="2" t="s">
        <v>14</v>
      </c>
      <c r="H596" s="2" t="s">
        <v>65</v>
      </c>
      <c r="I596" s="2" t="s">
        <v>6</v>
      </c>
      <c r="J596" s="2" t="s">
        <v>56</v>
      </c>
      <c r="K596" s="2">
        <v>5478.46</v>
      </c>
      <c r="L596" s="2" t="s">
        <v>50</v>
      </c>
      <c r="M596" s="2" t="s">
        <v>14</v>
      </c>
      <c r="N596" s="2" t="s">
        <v>50</v>
      </c>
      <c r="O596" s="2" t="s">
        <v>82</v>
      </c>
      <c r="P596" s="2" t="s">
        <v>70</v>
      </c>
      <c r="Q596" s="16">
        <v>1</v>
      </c>
      <c r="R596" s="3">
        <v>5478.46</v>
      </c>
    </row>
    <row r="597" spans="5:18" x14ac:dyDescent="0.2">
      <c r="E597"/>
      <c r="G597" s="2" t="s">
        <v>14</v>
      </c>
      <c r="H597" s="2" t="s">
        <v>65</v>
      </c>
      <c r="I597" s="2" t="s">
        <v>6</v>
      </c>
      <c r="J597" s="2" t="s">
        <v>56</v>
      </c>
      <c r="K597" s="2">
        <v>46.96</v>
      </c>
      <c r="L597" s="2" t="s">
        <v>50</v>
      </c>
      <c r="M597" s="2" t="s">
        <v>14</v>
      </c>
      <c r="N597" s="2" t="s">
        <v>50</v>
      </c>
      <c r="O597" s="2" t="s">
        <v>82</v>
      </c>
      <c r="P597" s="2" t="s">
        <v>70</v>
      </c>
      <c r="Q597" s="16">
        <v>1</v>
      </c>
      <c r="R597" s="3">
        <v>46.96</v>
      </c>
    </row>
    <row r="598" spans="5:18" x14ac:dyDescent="0.2">
      <c r="E598"/>
      <c r="G598" s="2" t="s">
        <v>14</v>
      </c>
      <c r="H598" s="2" t="s">
        <v>65</v>
      </c>
      <c r="I598" s="2" t="s">
        <v>6</v>
      </c>
      <c r="J598" s="2" t="s">
        <v>56</v>
      </c>
      <c r="K598" s="2">
        <v>54.29</v>
      </c>
      <c r="L598" s="2" t="s">
        <v>50</v>
      </c>
      <c r="M598" s="2" t="s">
        <v>14</v>
      </c>
      <c r="N598" s="2" t="s">
        <v>50</v>
      </c>
      <c r="O598" s="2" t="s">
        <v>81</v>
      </c>
      <c r="P598" s="2" t="s">
        <v>70</v>
      </c>
      <c r="Q598" s="16">
        <v>3</v>
      </c>
      <c r="R598" s="3">
        <v>162.87</v>
      </c>
    </row>
    <row r="599" spans="5:18" x14ac:dyDescent="0.2">
      <c r="E599"/>
      <c r="G599" s="2" t="s">
        <v>14</v>
      </c>
      <c r="H599" s="2" t="s">
        <v>65</v>
      </c>
      <c r="I599" s="2" t="s">
        <v>6</v>
      </c>
      <c r="J599" s="2" t="s">
        <v>56</v>
      </c>
      <c r="K599" s="2">
        <v>2932.8</v>
      </c>
      <c r="L599" s="2" t="s">
        <v>50</v>
      </c>
      <c r="M599" s="2" t="s">
        <v>14</v>
      </c>
      <c r="N599" s="2" t="s">
        <v>50</v>
      </c>
      <c r="O599" s="2" t="s">
        <v>82</v>
      </c>
      <c r="P599" s="2" t="s">
        <v>70</v>
      </c>
      <c r="Q599" s="16">
        <v>1</v>
      </c>
      <c r="R599" s="3">
        <v>2932.8</v>
      </c>
    </row>
    <row r="600" spans="5:18" x14ac:dyDescent="0.2">
      <c r="E600"/>
      <c r="G600" s="2" t="s">
        <v>14</v>
      </c>
      <c r="H600" s="2" t="s">
        <v>65</v>
      </c>
      <c r="I600" s="2" t="s">
        <v>6</v>
      </c>
      <c r="J600" s="2" t="s">
        <v>56</v>
      </c>
      <c r="K600" s="2">
        <v>14156.53</v>
      </c>
      <c r="L600" s="2" t="s">
        <v>50</v>
      </c>
      <c r="M600" s="2" t="s">
        <v>14</v>
      </c>
      <c r="N600" s="2" t="s">
        <v>50</v>
      </c>
      <c r="O600" s="2" t="s">
        <v>82</v>
      </c>
      <c r="P600" s="2" t="s">
        <v>70</v>
      </c>
      <c r="Q600" s="16">
        <v>1</v>
      </c>
      <c r="R600" s="3">
        <v>14156.53</v>
      </c>
    </row>
    <row r="601" spans="5:18" x14ac:dyDescent="0.2">
      <c r="E601"/>
      <c r="G601" s="2" t="s">
        <v>14</v>
      </c>
      <c r="H601" s="2" t="s">
        <v>65</v>
      </c>
      <c r="I601" s="2" t="s">
        <v>6</v>
      </c>
      <c r="J601" s="2" t="s">
        <v>56</v>
      </c>
      <c r="K601" s="2">
        <v>188.49</v>
      </c>
      <c r="L601" s="2" t="s">
        <v>50</v>
      </c>
      <c r="M601" s="2" t="s">
        <v>14</v>
      </c>
      <c r="N601" s="2" t="s">
        <v>50</v>
      </c>
      <c r="O601" s="2" t="s">
        <v>81</v>
      </c>
      <c r="P601" s="2" t="s">
        <v>70</v>
      </c>
      <c r="Q601" s="16">
        <v>1</v>
      </c>
      <c r="R601" s="3">
        <v>188.49</v>
      </c>
    </row>
    <row r="602" spans="5:18" x14ac:dyDescent="0.2">
      <c r="E602"/>
      <c r="G602" s="2" t="s">
        <v>14</v>
      </c>
      <c r="H602" s="2" t="s">
        <v>65</v>
      </c>
      <c r="I602" s="2" t="s">
        <v>6</v>
      </c>
      <c r="J602" s="2" t="s">
        <v>56</v>
      </c>
      <c r="K602" s="2">
        <v>361.05</v>
      </c>
      <c r="L602" s="2" t="s">
        <v>50</v>
      </c>
      <c r="M602" s="2" t="s">
        <v>14</v>
      </c>
      <c r="N602" s="2" t="s">
        <v>50</v>
      </c>
      <c r="O602" s="2" t="s">
        <v>81</v>
      </c>
      <c r="P602" s="2" t="s">
        <v>70</v>
      </c>
      <c r="Q602" s="16">
        <v>3</v>
      </c>
      <c r="R602" s="3">
        <v>1083.1500000000001</v>
      </c>
    </row>
    <row r="603" spans="5:18" x14ac:dyDescent="0.2">
      <c r="E603"/>
      <c r="G603" s="2" t="s">
        <v>14</v>
      </c>
      <c r="H603" s="2" t="s">
        <v>65</v>
      </c>
      <c r="I603" s="2" t="s">
        <v>6</v>
      </c>
      <c r="J603" s="2" t="s">
        <v>56</v>
      </c>
      <c r="K603" s="2">
        <v>23.08</v>
      </c>
      <c r="L603" s="2" t="s">
        <v>10</v>
      </c>
      <c r="M603" s="2" t="s">
        <v>14</v>
      </c>
      <c r="N603" s="2" t="s">
        <v>50</v>
      </c>
      <c r="O603" s="2" t="s">
        <v>82</v>
      </c>
      <c r="P603" s="2" t="s">
        <v>70</v>
      </c>
      <c r="Q603" s="16">
        <v>4</v>
      </c>
      <c r="R603" s="3">
        <v>92.32</v>
      </c>
    </row>
    <row r="604" spans="5:18" x14ac:dyDescent="0.2">
      <c r="E604"/>
      <c r="G604" s="2" t="s">
        <v>14</v>
      </c>
      <c r="H604" s="2" t="s">
        <v>65</v>
      </c>
      <c r="I604" s="2" t="s">
        <v>6</v>
      </c>
      <c r="J604" s="2" t="s">
        <v>56</v>
      </c>
      <c r="K604" s="2">
        <v>637.38</v>
      </c>
      <c r="L604" s="2" t="s">
        <v>50</v>
      </c>
      <c r="M604" s="2" t="s">
        <v>14</v>
      </c>
      <c r="N604" s="2" t="s">
        <v>50</v>
      </c>
      <c r="O604" s="2" t="s">
        <v>81</v>
      </c>
      <c r="P604" s="2" t="s">
        <v>70</v>
      </c>
      <c r="Q604" s="16">
        <v>1</v>
      </c>
      <c r="R604" s="3">
        <v>637.38</v>
      </c>
    </row>
    <row r="605" spans="5:18" x14ac:dyDescent="0.2">
      <c r="E605"/>
      <c r="G605" s="2" t="s">
        <v>14</v>
      </c>
      <c r="H605" s="2" t="s">
        <v>65</v>
      </c>
      <c r="I605" s="2" t="s">
        <v>6</v>
      </c>
      <c r="J605" s="2" t="s">
        <v>56</v>
      </c>
      <c r="K605" s="2">
        <v>692.03</v>
      </c>
      <c r="L605" s="2" t="s">
        <v>50</v>
      </c>
      <c r="M605" s="2" t="s">
        <v>14</v>
      </c>
      <c r="N605" s="2" t="s">
        <v>50</v>
      </c>
      <c r="O605" s="2" t="s">
        <v>81</v>
      </c>
      <c r="P605" s="2" t="s">
        <v>70</v>
      </c>
      <c r="Q605" s="16">
        <v>1</v>
      </c>
      <c r="R605" s="3">
        <v>692.03</v>
      </c>
    </row>
    <row r="606" spans="5:18" x14ac:dyDescent="0.2">
      <c r="E606"/>
      <c r="G606" s="2" t="s">
        <v>14</v>
      </c>
      <c r="H606" s="2" t="s">
        <v>65</v>
      </c>
      <c r="I606" s="2" t="s">
        <v>6</v>
      </c>
      <c r="J606" s="2" t="s">
        <v>56</v>
      </c>
      <c r="K606" s="2">
        <v>5.64</v>
      </c>
      <c r="L606" s="2" t="s">
        <v>50</v>
      </c>
      <c r="M606" s="2" t="s">
        <v>14</v>
      </c>
      <c r="N606" s="2" t="s">
        <v>50</v>
      </c>
      <c r="O606" s="2" t="s">
        <v>81</v>
      </c>
      <c r="P606" s="2" t="s">
        <v>70</v>
      </c>
      <c r="Q606" s="16">
        <v>4</v>
      </c>
      <c r="R606" s="3">
        <v>22.56</v>
      </c>
    </row>
    <row r="607" spans="5:18" x14ac:dyDescent="0.2">
      <c r="E607"/>
      <c r="G607" s="2" t="s">
        <v>14</v>
      </c>
      <c r="H607" s="2" t="s">
        <v>65</v>
      </c>
      <c r="I607" s="2" t="s">
        <v>6</v>
      </c>
      <c r="J607" s="2" t="s">
        <v>56</v>
      </c>
      <c r="K607" s="2">
        <v>1963.6</v>
      </c>
      <c r="L607" s="2" t="s">
        <v>50</v>
      </c>
      <c r="M607" s="2" t="s">
        <v>14</v>
      </c>
      <c r="N607" s="2" t="s">
        <v>50</v>
      </c>
      <c r="O607" s="2" t="s">
        <v>81</v>
      </c>
      <c r="P607" s="2" t="s">
        <v>70</v>
      </c>
      <c r="Q607" s="16">
        <v>1</v>
      </c>
      <c r="R607" s="3">
        <v>1963.6</v>
      </c>
    </row>
    <row r="608" spans="5:18" x14ac:dyDescent="0.2">
      <c r="E608"/>
      <c r="G608" s="2" t="s">
        <v>14</v>
      </c>
      <c r="H608" s="2" t="s">
        <v>65</v>
      </c>
      <c r="I608" s="2" t="s">
        <v>6</v>
      </c>
      <c r="J608" s="2" t="s">
        <v>56</v>
      </c>
      <c r="K608" s="2">
        <v>528.88</v>
      </c>
      <c r="L608" s="2" t="s">
        <v>50</v>
      </c>
      <c r="M608" s="2" t="s">
        <v>14</v>
      </c>
      <c r="N608" s="2" t="s">
        <v>50</v>
      </c>
      <c r="O608" s="2" t="s">
        <v>81</v>
      </c>
      <c r="P608" s="2" t="s">
        <v>70</v>
      </c>
      <c r="Q608" s="16">
        <v>2</v>
      </c>
      <c r="R608" s="3">
        <v>1057.76</v>
      </c>
    </row>
    <row r="609" spans="5:18" x14ac:dyDescent="0.2">
      <c r="E609"/>
      <c r="G609" s="2" t="s">
        <v>14</v>
      </c>
      <c r="H609" s="2" t="s">
        <v>65</v>
      </c>
      <c r="I609" s="2" t="s">
        <v>6</v>
      </c>
      <c r="J609" s="2" t="s">
        <v>56</v>
      </c>
      <c r="K609" s="2">
        <v>5203.84</v>
      </c>
      <c r="L609" s="2" t="s">
        <v>50</v>
      </c>
      <c r="M609" s="2" t="s">
        <v>14</v>
      </c>
      <c r="N609" s="2" t="s">
        <v>50</v>
      </c>
      <c r="O609" s="2" t="s">
        <v>82</v>
      </c>
      <c r="P609" s="2" t="s">
        <v>70</v>
      </c>
      <c r="Q609" s="16">
        <v>1</v>
      </c>
      <c r="R609" s="3">
        <v>5203.84</v>
      </c>
    </row>
    <row r="610" spans="5:18" x14ac:dyDescent="0.2">
      <c r="E610"/>
      <c r="G610" s="2" t="s">
        <v>14</v>
      </c>
      <c r="H610" s="2" t="s">
        <v>65</v>
      </c>
      <c r="I610" s="2" t="s">
        <v>6</v>
      </c>
      <c r="J610" s="2" t="s">
        <v>56</v>
      </c>
      <c r="K610" s="2">
        <v>5.47</v>
      </c>
      <c r="L610" s="2" t="s">
        <v>50</v>
      </c>
      <c r="M610" s="2" t="s">
        <v>14</v>
      </c>
      <c r="N610" s="2" t="s">
        <v>50</v>
      </c>
      <c r="O610" s="2" t="s">
        <v>81</v>
      </c>
      <c r="P610" s="2" t="s">
        <v>70</v>
      </c>
      <c r="Q610" s="16">
        <v>2</v>
      </c>
      <c r="R610" s="3">
        <v>10.94</v>
      </c>
    </row>
    <row r="611" spans="5:18" x14ac:dyDescent="0.2">
      <c r="E611"/>
      <c r="G611" s="2" t="s">
        <v>14</v>
      </c>
      <c r="H611" s="2" t="s">
        <v>65</v>
      </c>
      <c r="I611" s="2" t="s">
        <v>6</v>
      </c>
      <c r="J611" s="2" t="s">
        <v>56</v>
      </c>
      <c r="K611" s="2">
        <v>1487.49</v>
      </c>
      <c r="L611" s="2" t="s">
        <v>50</v>
      </c>
      <c r="M611" s="2" t="s">
        <v>14</v>
      </c>
      <c r="N611" s="2" t="s">
        <v>50</v>
      </c>
      <c r="O611" s="2" t="s">
        <v>82</v>
      </c>
      <c r="P611" s="2" t="s">
        <v>70</v>
      </c>
      <c r="Q611" s="16">
        <v>1</v>
      </c>
      <c r="R611" s="3">
        <v>1487.49</v>
      </c>
    </row>
    <row r="612" spans="5:18" x14ac:dyDescent="0.2">
      <c r="E612"/>
      <c r="G612" s="2" t="s">
        <v>14</v>
      </c>
      <c r="H612" s="2" t="s">
        <v>65</v>
      </c>
      <c r="I612" s="2" t="s">
        <v>6</v>
      </c>
      <c r="J612" s="2" t="s">
        <v>56</v>
      </c>
      <c r="K612" s="2">
        <v>195.15</v>
      </c>
      <c r="L612" s="2" t="s">
        <v>50</v>
      </c>
      <c r="M612" s="2" t="s">
        <v>14</v>
      </c>
      <c r="N612" s="2" t="s">
        <v>50</v>
      </c>
      <c r="O612" s="2" t="s">
        <v>82</v>
      </c>
      <c r="P612" s="2" t="s">
        <v>70</v>
      </c>
      <c r="Q612" s="16">
        <v>1</v>
      </c>
      <c r="R612" s="3">
        <v>195.15</v>
      </c>
    </row>
    <row r="613" spans="5:18" x14ac:dyDescent="0.2">
      <c r="E613"/>
      <c r="G613" s="2" t="s">
        <v>14</v>
      </c>
      <c r="H613" s="2" t="s">
        <v>65</v>
      </c>
      <c r="I613" s="2" t="s">
        <v>6</v>
      </c>
      <c r="J613" s="2" t="s">
        <v>56</v>
      </c>
      <c r="K613" s="2">
        <v>314.43</v>
      </c>
      <c r="L613" s="2" t="s">
        <v>50</v>
      </c>
      <c r="M613" s="2" t="s">
        <v>14</v>
      </c>
      <c r="N613" s="2" t="s">
        <v>50</v>
      </c>
      <c r="O613" s="2" t="s">
        <v>82</v>
      </c>
      <c r="P613" s="2" t="s">
        <v>70</v>
      </c>
      <c r="Q613" s="16">
        <v>1</v>
      </c>
      <c r="R613" s="3">
        <v>314.43</v>
      </c>
    </row>
    <row r="614" spans="5:18" x14ac:dyDescent="0.2">
      <c r="E614"/>
      <c r="G614" s="2" t="s">
        <v>14</v>
      </c>
      <c r="H614" s="2" t="s">
        <v>65</v>
      </c>
      <c r="I614" s="2" t="s">
        <v>6</v>
      </c>
      <c r="J614" s="2" t="s">
        <v>56</v>
      </c>
      <c r="K614" s="2">
        <v>276.44</v>
      </c>
      <c r="L614" s="2" t="s">
        <v>50</v>
      </c>
      <c r="M614" s="2" t="s">
        <v>14</v>
      </c>
      <c r="N614" s="2" t="s">
        <v>50</v>
      </c>
      <c r="O614" s="2" t="s">
        <v>82</v>
      </c>
      <c r="P614" s="2" t="s">
        <v>70</v>
      </c>
      <c r="Q614" s="16">
        <v>1</v>
      </c>
      <c r="R614" s="3">
        <v>276.44</v>
      </c>
    </row>
    <row r="615" spans="5:18" x14ac:dyDescent="0.2">
      <c r="E615"/>
      <c r="G615" s="2" t="s">
        <v>14</v>
      </c>
      <c r="H615" s="2" t="s">
        <v>65</v>
      </c>
      <c r="I615" s="2" t="s">
        <v>6</v>
      </c>
      <c r="J615" s="2" t="s">
        <v>56</v>
      </c>
      <c r="K615" s="2">
        <v>201.65</v>
      </c>
      <c r="L615" s="2" t="s">
        <v>50</v>
      </c>
      <c r="M615" s="2" t="s">
        <v>14</v>
      </c>
      <c r="N615" s="2" t="s">
        <v>50</v>
      </c>
      <c r="O615" s="2" t="s">
        <v>82</v>
      </c>
      <c r="P615" s="2" t="s">
        <v>70</v>
      </c>
      <c r="Q615" s="16">
        <v>1</v>
      </c>
      <c r="R615" s="3">
        <v>201.65</v>
      </c>
    </row>
    <row r="616" spans="5:18" x14ac:dyDescent="0.2">
      <c r="E616"/>
      <c r="G616" s="2" t="s">
        <v>14</v>
      </c>
      <c r="H616" s="2" t="s">
        <v>65</v>
      </c>
      <c r="I616" s="2" t="s">
        <v>6</v>
      </c>
      <c r="J616" s="2" t="s">
        <v>56</v>
      </c>
      <c r="K616" s="2">
        <v>360.38</v>
      </c>
      <c r="L616" s="2" t="s">
        <v>50</v>
      </c>
      <c r="M616" s="2" t="s">
        <v>14</v>
      </c>
      <c r="N616" s="2" t="s">
        <v>50</v>
      </c>
      <c r="O616" s="2" t="s">
        <v>81</v>
      </c>
      <c r="P616" s="2" t="s">
        <v>70</v>
      </c>
      <c r="Q616" s="16">
        <v>1</v>
      </c>
      <c r="R616" s="3">
        <v>360.38</v>
      </c>
    </row>
    <row r="617" spans="5:18" x14ac:dyDescent="0.2">
      <c r="E617"/>
      <c r="G617" s="2" t="s">
        <v>14</v>
      </c>
      <c r="H617" s="2" t="s">
        <v>65</v>
      </c>
      <c r="I617" s="2" t="s">
        <v>6</v>
      </c>
      <c r="J617" s="2" t="s">
        <v>56</v>
      </c>
      <c r="K617" s="2">
        <v>232.02</v>
      </c>
      <c r="L617" s="2" t="s">
        <v>50</v>
      </c>
      <c r="M617" s="2" t="s">
        <v>14</v>
      </c>
      <c r="N617" s="2" t="s">
        <v>50</v>
      </c>
      <c r="O617" s="2" t="s">
        <v>81</v>
      </c>
      <c r="P617" s="2" t="s">
        <v>70</v>
      </c>
      <c r="Q617" s="16">
        <v>12</v>
      </c>
      <c r="R617" s="3">
        <v>2784.2400000000002</v>
      </c>
    </row>
    <row r="618" spans="5:18" x14ac:dyDescent="0.2">
      <c r="E618"/>
      <c r="G618" s="2" t="s">
        <v>14</v>
      </c>
      <c r="H618" s="2" t="s">
        <v>65</v>
      </c>
      <c r="I618" s="2" t="s">
        <v>6</v>
      </c>
      <c r="J618" s="2" t="s">
        <v>55</v>
      </c>
      <c r="K618" s="2">
        <v>422.05</v>
      </c>
      <c r="L618" s="2" t="s">
        <v>50</v>
      </c>
      <c r="M618" s="2" t="s">
        <v>14</v>
      </c>
      <c r="N618" s="2" t="s">
        <v>50</v>
      </c>
      <c r="O618" s="2" t="s">
        <v>81</v>
      </c>
      <c r="P618" s="2" t="s">
        <v>70</v>
      </c>
      <c r="Q618" s="16">
        <v>1</v>
      </c>
      <c r="R618" s="3">
        <v>422.05</v>
      </c>
    </row>
    <row r="619" spans="5:18" x14ac:dyDescent="0.2">
      <c r="E619"/>
      <c r="G619" s="2" t="s">
        <v>14</v>
      </c>
      <c r="H619" s="2" t="s">
        <v>65</v>
      </c>
      <c r="I619" s="2" t="s">
        <v>3</v>
      </c>
      <c r="J619" s="2" t="s">
        <v>12</v>
      </c>
      <c r="K619" s="2">
        <v>5788.49</v>
      </c>
      <c r="L619" s="2" t="s">
        <v>50</v>
      </c>
      <c r="M619" s="2" t="s">
        <v>14</v>
      </c>
      <c r="N619" s="2" t="s">
        <v>85</v>
      </c>
      <c r="O619" s="2" t="s">
        <v>82</v>
      </c>
      <c r="P619" s="2" t="s">
        <v>69</v>
      </c>
      <c r="Q619" s="16">
        <v>1</v>
      </c>
      <c r="R619" s="3">
        <v>5788.49</v>
      </c>
    </row>
    <row r="620" spans="5:18" x14ac:dyDescent="0.2">
      <c r="E620"/>
      <c r="G620" s="2" t="s">
        <v>14</v>
      </c>
      <c r="H620" s="2" t="s">
        <v>65</v>
      </c>
      <c r="I620" s="2" t="s">
        <v>3</v>
      </c>
      <c r="J620" s="2" t="s">
        <v>12</v>
      </c>
      <c r="K620" s="2">
        <v>5027.72</v>
      </c>
      <c r="L620" s="2" t="s">
        <v>50</v>
      </c>
      <c r="M620" s="2" t="s">
        <v>14</v>
      </c>
      <c r="N620" s="2" t="s">
        <v>85</v>
      </c>
      <c r="O620" s="2" t="s">
        <v>82</v>
      </c>
      <c r="P620" s="2" t="s">
        <v>69</v>
      </c>
      <c r="Q620" s="16">
        <v>1</v>
      </c>
      <c r="R620" s="3">
        <v>5027.72</v>
      </c>
    </row>
    <row r="621" spans="5:18" x14ac:dyDescent="0.2">
      <c r="E621"/>
      <c r="G621" s="2" t="s">
        <v>14</v>
      </c>
      <c r="H621" s="2" t="s">
        <v>65</v>
      </c>
      <c r="I621" s="2" t="s">
        <v>3</v>
      </c>
      <c r="J621" s="2" t="s">
        <v>12</v>
      </c>
      <c r="K621" s="2">
        <v>7500.55</v>
      </c>
      <c r="L621" s="2" t="s">
        <v>50</v>
      </c>
      <c r="M621" s="2" t="s">
        <v>14</v>
      </c>
      <c r="N621" s="2" t="s">
        <v>85</v>
      </c>
      <c r="O621" s="2" t="s">
        <v>81</v>
      </c>
      <c r="P621" s="2" t="s">
        <v>69</v>
      </c>
      <c r="Q621" s="16">
        <v>1</v>
      </c>
      <c r="R621" s="3">
        <v>7500.55</v>
      </c>
    </row>
    <row r="622" spans="5:18" x14ac:dyDescent="0.2">
      <c r="E622"/>
      <c r="G622" s="2" t="s">
        <v>14</v>
      </c>
      <c r="H622" s="2" t="s">
        <v>65</v>
      </c>
      <c r="I622" s="2" t="s">
        <v>3</v>
      </c>
      <c r="J622" s="2" t="s">
        <v>13</v>
      </c>
      <c r="K622" s="2">
        <v>27354.44</v>
      </c>
      <c r="L622" s="2" t="s">
        <v>50</v>
      </c>
      <c r="M622" s="2" t="s">
        <v>14</v>
      </c>
      <c r="N622" s="2" t="s">
        <v>85</v>
      </c>
      <c r="O622" s="2" t="s">
        <v>82</v>
      </c>
      <c r="P622" s="2" t="s">
        <v>69</v>
      </c>
      <c r="Q622" s="16">
        <v>1</v>
      </c>
      <c r="R622" s="3">
        <v>27354.44</v>
      </c>
    </row>
    <row r="623" spans="5:18" x14ac:dyDescent="0.2">
      <c r="E623"/>
      <c r="G623" s="2" t="s">
        <v>14</v>
      </c>
      <c r="H623" s="2" t="s">
        <v>65</v>
      </c>
      <c r="I623" s="2" t="s">
        <v>3</v>
      </c>
      <c r="J623" s="2" t="s">
        <v>56</v>
      </c>
      <c r="K623" s="2">
        <v>3341.27</v>
      </c>
      <c r="L623" s="2" t="s">
        <v>50</v>
      </c>
      <c r="M623" s="2" t="s">
        <v>14</v>
      </c>
      <c r="N623" s="2" t="s">
        <v>85</v>
      </c>
      <c r="O623" s="2" t="s">
        <v>82</v>
      </c>
      <c r="P623" s="2" t="s">
        <v>70</v>
      </c>
      <c r="Q623" s="16">
        <v>1</v>
      </c>
      <c r="R623" s="3">
        <v>3341.27</v>
      </c>
    </row>
    <row r="624" spans="5:18" x14ac:dyDescent="0.2">
      <c r="E624"/>
      <c r="G624" s="2" t="s">
        <v>14</v>
      </c>
      <c r="H624" s="2" t="s">
        <v>65</v>
      </c>
      <c r="I624" s="2" t="s">
        <v>3</v>
      </c>
      <c r="J624" s="2" t="s">
        <v>56</v>
      </c>
      <c r="K624" s="2">
        <v>4229.25</v>
      </c>
      <c r="L624" s="2" t="s">
        <v>50</v>
      </c>
      <c r="M624" s="2" t="s">
        <v>14</v>
      </c>
      <c r="N624" s="2" t="s">
        <v>85</v>
      </c>
      <c r="O624" s="2" t="s">
        <v>82</v>
      </c>
      <c r="P624" s="2" t="s">
        <v>70</v>
      </c>
      <c r="Q624" s="16">
        <v>1</v>
      </c>
      <c r="R624" s="3">
        <v>4229.25</v>
      </c>
    </row>
    <row r="625" spans="5:18" x14ac:dyDescent="0.2">
      <c r="E625"/>
      <c r="G625" s="2" t="s">
        <v>14</v>
      </c>
      <c r="H625" s="2" t="s">
        <v>65</v>
      </c>
      <c r="I625" s="2" t="s">
        <v>3</v>
      </c>
      <c r="J625" s="2" t="s">
        <v>56</v>
      </c>
      <c r="K625" s="2">
        <v>19761.89</v>
      </c>
      <c r="L625" s="2" t="s">
        <v>50</v>
      </c>
      <c r="M625" s="2" t="s">
        <v>14</v>
      </c>
      <c r="N625" s="2" t="s">
        <v>85</v>
      </c>
      <c r="O625" s="2" t="s">
        <v>82</v>
      </c>
      <c r="P625" s="2" t="s">
        <v>70</v>
      </c>
      <c r="Q625" s="16">
        <v>1</v>
      </c>
      <c r="R625" s="3">
        <v>19761.89</v>
      </c>
    </row>
    <row r="626" spans="5:18" x14ac:dyDescent="0.2">
      <c r="E626"/>
      <c r="G626" s="2" t="s">
        <v>14</v>
      </c>
      <c r="H626" s="2" t="s">
        <v>65</v>
      </c>
      <c r="I626" s="2" t="s">
        <v>3</v>
      </c>
      <c r="J626" s="2" t="s">
        <v>56</v>
      </c>
      <c r="K626" s="2">
        <v>84806.71</v>
      </c>
      <c r="L626" s="2" t="s">
        <v>50</v>
      </c>
      <c r="M626" s="2" t="s">
        <v>14</v>
      </c>
      <c r="N626" s="2" t="s">
        <v>83</v>
      </c>
      <c r="O626" s="2" t="s">
        <v>82</v>
      </c>
      <c r="P626" s="2" t="s">
        <v>70</v>
      </c>
      <c r="Q626" s="16">
        <v>1</v>
      </c>
      <c r="R626" s="3">
        <v>84806.71</v>
      </c>
    </row>
    <row r="627" spans="5:18" x14ac:dyDescent="0.2">
      <c r="E627"/>
      <c r="G627" s="2" t="s">
        <v>14</v>
      </c>
      <c r="H627" s="2" t="s">
        <v>65</v>
      </c>
      <c r="I627" s="2" t="s">
        <v>3</v>
      </c>
      <c r="J627" s="2" t="s">
        <v>56</v>
      </c>
      <c r="K627" s="2">
        <v>14298.09</v>
      </c>
      <c r="L627" s="2" t="s">
        <v>50</v>
      </c>
      <c r="M627" s="2" t="s">
        <v>14</v>
      </c>
      <c r="N627" s="2" t="s">
        <v>85</v>
      </c>
      <c r="O627" s="2" t="s">
        <v>82</v>
      </c>
      <c r="P627" s="2" t="s">
        <v>70</v>
      </c>
      <c r="Q627" s="16">
        <v>1</v>
      </c>
      <c r="R627" s="3">
        <v>14298.09</v>
      </c>
    </row>
    <row r="628" spans="5:18" x14ac:dyDescent="0.2">
      <c r="E628"/>
      <c r="G628" s="2" t="s">
        <v>14</v>
      </c>
      <c r="H628" s="2" t="s">
        <v>65</v>
      </c>
      <c r="I628" s="2" t="s">
        <v>3</v>
      </c>
      <c r="J628" s="2" t="s">
        <v>56</v>
      </c>
      <c r="K628" s="2">
        <v>24672.86</v>
      </c>
      <c r="L628" s="2" t="s">
        <v>50</v>
      </c>
      <c r="M628" s="2" t="s">
        <v>14</v>
      </c>
      <c r="N628" s="2" t="s">
        <v>85</v>
      </c>
      <c r="O628" s="2" t="s">
        <v>82</v>
      </c>
      <c r="P628" s="2" t="s">
        <v>70</v>
      </c>
      <c r="Q628" s="16">
        <v>1</v>
      </c>
      <c r="R628" s="3">
        <v>24672.86</v>
      </c>
    </row>
    <row r="629" spans="5:18" x14ac:dyDescent="0.2">
      <c r="E629"/>
      <c r="G629" s="2" t="s">
        <v>14</v>
      </c>
      <c r="H629" s="2" t="s">
        <v>65</v>
      </c>
      <c r="I629" s="2" t="s">
        <v>3</v>
      </c>
      <c r="J629" s="2" t="s">
        <v>56</v>
      </c>
      <c r="K629" s="2">
        <v>29547.3</v>
      </c>
      <c r="L629" s="2" t="s">
        <v>50</v>
      </c>
      <c r="M629" s="2" t="s">
        <v>14</v>
      </c>
      <c r="N629" s="2" t="s">
        <v>85</v>
      </c>
      <c r="O629" s="2" t="s">
        <v>82</v>
      </c>
      <c r="P629" s="2" t="s">
        <v>70</v>
      </c>
      <c r="Q629" s="16">
        <v>1</v>
      </c>
      <c r="R629" s="3">
        <v>29547.3</v>
      </c>
    </row>
    <row r="630" spans="5:18" x14ac:dyDescent="0.2">
      <c r="E630"/>
      <c r="G630" s="2" t="s">
        <v>14</v>
      </c>
      <c r="H630" s="2" t="s">
        <v>58</v>
      </c>
      <c r="I630" s="2" t="s">
        <v>6</v>
      </c>
      <c r="J630" s="2" t="s">
        <v>13</v>
      </c>
      <c r="K630" s="2">
        <v>360.98</v>
      </c>
      <c r="L630" s="2" t="s">
        <v>50</v>
      </c>
      <c r="M630" s="2" t="s">
        <v>14</v>
      </c>
      <c r="N630" s="2" t="s">
        <v>50</v>
      </c>
      <c r="O630" s="2" t="s">
        <v>81</v>
      </c>
      <c r="P630" s="2" t="s">
        <v>69</v>
      </c>
      <c r="Q630" s="16">
        <v>1</v>
      </c>
      <c r="R630" s="3">
        <v>360.98</v>
      </c>
    </row>
    <row r="631" spans="5:18" x14ac:dyDescent="0.2">
      <c r="E631"/>
      <c r="G631" s="2" t="s">
        <v>14</v>
      </c>
      <c r="H631" s="2" t="s">
        <v>58</v>
      </c>
      <c r="I631" s="2" t="s">
        <v>6</v>
      </c>
      <c r="J631" s="2" t="s">
        <v>13</v>
      </c>
      <c r="K631" s="2">
        <v>551.96</v>
      </c>
      <c r="L631" s="2" t="s">
        <v>50</v>
      </c>
      <c r="M631" s="2" t="s">
        <v>14</v>
      </c>
      <c r="N631" s="2" t="s">
        <v>50</v>
      </c>
      <c r="O631" s="2" t="s">
        <v>82</v>
      </c>
      <c r="P631" s="2" t="s">
        <v>69</v>
      </c>
      <c r="Q631" s="16">
        <v>1</v>
      </c>
      <c r="R631" s="3">
        <v>551.96</v>
      </c>
    </row>
    <row r="632" spans="5:18" x14ac:dyDescent="0.2">
      <c r="E632"/>
      <c r="G632" s="2" t="s">
        <v>14</v>
      </c>
      <c r="H632" s="2" t="s">
        <v>58</v>
      </c>
      <c r="I632" s="2" t="s">
        <v>6</v>
      </c>
      <c r="J632" s="2" t="s">
        <v>13</v>
      </c>
      <c r="K632" s="2">
        <v>5093.29</v>
      </c>
      <c r="L632" s="2" t="s">
        <v>50</v>
      </c>
      <c r="M632" s="2" t="s">
        <v>14</v>
      </c>
      <c r="N632" s="2" t="s">
        <v>50</v>
      </c>
      <c r="O632" s="2" t="s">
        <v>81</v>
      </c>
      <c r="P632" s="2" t="s">
        <v>69</v>
      </c>
      <c r="Q632" s="16">
        <v>1</v>
      </c>
      <c r="R632" s="3">
        <v>5093.29</v>
      </c>
    </row>
    <row r="633" spans="5:18" x14ac:dyDescent="0.2">
      <c r="E633"/>
      <c r="G633" s="2" t="s">
        <v>14</v>
      </c>
      <c r="H633" s="2" t="s">
        <v>58</v>
      </c>
      <c r="I633" s="2" t="s">
        <v>6</v>
      </c>
      <c r="J633" s="2" t="s">
        <v>13</v>
      </c>
      <c r="K633" s="2">
        <v>249.89</v>
      </c>
      <c r="L633" s="2" t="s">
        <v>50</v>
      </c>
      <c r="M633" s="2" t="s">
        <v>14</v>
      </c>
      <c r="N633" s="2" t="s">
        <v>50</v>
      </c>
      <c r="O633" s="2" t="s">
        <v>82</v>
      </c>
      <c r="P633" s="2" t="s">
        <v>69</v>
      </c>
      <c r="Q633" s="16">
        <v>1</v>
      </c>
      <c r="R633" s="3">
        <v>249.89</v>
      </c>
    </row>
    <row r="634" spans="5:18" x14ac:dyDescent="0.2">
      <c r="E634"/>
      <c r="G634" s="2" t="s">
        <v>14</v>
      </c>
      <c r="H634" s="2" t="s">
        <v>58</v>
      </c>
      <c r="I634" s="2" t="s">
        <v>6</v>
      </c>
      <c r="J634" s="2" t="s">
        <v>13</v>
      </c>
      <c r="K634" s="2">
        <v>495.4</v>
      </c>
      <c r="L634" s="2" t="s">
        <v>50</v>
      </c>
      <c r="M634" s="2" t="s">
        <v>14</v>
      </c>
      <c r="N634" s="2" t="s">
        <v>50</v>
      </c>
      <c r="O634" s="2" t="s">
        <v>82</v>
      </c>
      <c r="P634" s="2" t="s">
        <v>69</v>
      </c>
      <c r="Q634" s="16">
        <v>1</v>
      </c>
      <c r="R634" s="3">
        <v>495.4</v>
      </c>
    </row>
    <row r="635" spans="5:18" x14ac:dyDescent="0.2">
      <c r="E635"/>
      <c r="G635" s="2" t="s">
        <v>14</v>
      </c>
      <c r="H635" s="2" t="s">
        <v>58</v>
      </c>
      <c r="I635" s="2" t="s">
        <v>6</v>
      </c>
      <c r="J635" s="2" t="s">
        <v>13</v>
      </c>
      <c r="K635" s="2">
        <v>6493.36</v>
      </c>
      <c r="L635" s="2" t="s">
        <v>50</v>
      </c>
      <c r="M635" s="2" t="s">
        <v>14</v>
      </c>
      <c r="N635" s="2" t="s">
        <v>50</v>
      </c>
      <c r="O635" s="2" t="s">
        <v>82</v>
      </c>
      <c r="P635" s="2" t="s">
        <v>69</v>
      </c>
      <c r="Q635" s="16">
        <v>1</v>
      </c>
      <c r="R635" s="3">
        <v>6493.36</v>
      </c>
    </row>
    <row r="636" spans="5:18" x14ac:dyDescent="0.2">
      <c r="E636"/>
      <c r="G636" s="2" t="s">
        <v>14</v>
      </c>
      <c r="H636" s="2" t="s">
        <v>58</v>
      </c>
      <c r="I636" s="2" t="s">
        <v>6</v>
      </c>
      <c r="J636" s="2" t="s">
        <v>56</v>
      </c>
      <c r="K636" s="2">
        <v>66.28</v>
      </c>
      <c r="L636" s="2" t="s">
        <v>50</v>
      </c>
      <c r="M636" s="2" t="s">
        <v>14</v>
      </c>
      <c r="N636" s="2" t="s">
        <v>50</v>
      </c>
      <c r="O636" s="2" t="s">
        <v>82</v>
      </c>
      <c r="P636" s="2" t="s">
        <v>70</v>
      </c>
      <c r="Q636" s="16">
        <v>1</v>
      </c>
      <c r="R636" s="3">
        <v>66.28</v>
      </c>
    </row>
    <row r="637" spans="5:18" x14ac:dyDescent="0.2">
      <c r="E637"/>
      <c r="G637" s="2" t="s">
        <v>14</v>
      </c>
      <c r="H637" s="2" t="s">
        <v>58</v>
      </c>
      <c r="I637" s="2" t="s">
        <v>6</v>
      </c>
      <c r="J637" s="2" t="s">
        <v>56</v>
      </c>
      <c r="K637" s="2">
        <v>2540.71</v>
      </c>
      <c r="L637" s="2" t="s">
        <v>50</v>
      </c>
      <c r="M637" s="2" t="s">
        <v>14</v>
      </c>
      <c r="N637" s="2" t="s">
        <v>50</v>
      </c>
      <c r="O637" s="2" t="s">
        <v>81</v>
      </c>
      <c r="P637" s="2" t="s">
        <v>70</v>
      </c>
      <c r="Q637" s="16">
        <v>5</v>
      </c>
      <c r="R637" s="3">
        <v>12703.55</v>
      </c>
    </row>
    <row r="638" spans="5:18" x14ac:dyDescent="0.2">
      <c r="E638"/>
      <c r="G638" s="2" t="s">
        <v>14</v>
      </c>
      <c r="H638" s="2" t="s">
        <v>58</v>
      </c>
      <c r="I638" s="2" t="s">
        <v>6</v>
      </c>
      <c r="J638" s="2" t="s">
        <v>56</v>
      </c>
      <c r="K638" s="2">
        <v>883.34</v>
      </c>
      <c r="L638" s="2" t="s">
        <v>50</v>
      </c>
      <c r="M638" s="2" t="s">
        <v>14</v>
      </c>
      <c r="N638" s="2" t="s">
        <v>50</v>
      </c>
      <c r="O638" s="2" t="s">
        <v>81</v>
      </c>
      <c r="P638" s="2" t="s">
        <v>70</v>
      </c>
      <c r="Q638" s="16">
        <v>1</v>
      </c>
      <c r="R638" s="3">
        <v>883.34</v>
      </c>
    </row>
    <row r="639" spans="5:18" x14ac:dyDescent="0.2">
      <c r="E639"/>
      <c r="G639" s="2" t="s">
        <v>14</v>
      </c>
      <c r="H639" s="2" t="s">
        <v>58</v>
      </c>
      <c r="I639" s="2" t="s">
        <v>6</v>
      </c>
      <c r="J639" s="2" t="s">
        <v>56</v>
      </c>
      <c r="K639" s="2">
        <v>374.69</v>
      </c>
      <c r="L639" s="2" t="s">
        <v>50</v>
      </c>
      <c r="M639" s="2" t="s">
        <v>14</v>
      </c>
      <c r="N639" s="2" t="s">
        <v>50</v>
      </c>
      <c r="O639" s="2" t="s">
        <v>82</v>
      </c>
      <c r="P639" s="2" t="s">
        <v>70</v>
      </c>
      <c r="Q639" s="16">
        <v>1</v>
      </c>
      <c r="R639" s="3">
        <v>374.69</v>
      </c>
    </row>
    <row r="640" spans="5:18" x14ac:dyDescent="0.2">
      <c r="E640"/>
      <c r="G640" s="2" t="s">
        <v>14</v>
      </c>
      <c r="H640" s="2" t="s">
        <v>58</v>
      </c>
      <c r="I640" s="2" t="s">
        <v>6</v>
      </c>
      <c r="J640" s="2" t="s">
        <v>56</v>
      </c>
      <c r="K640" s="2">
        <v>3685.06</v>
      </c>
      <c r="L640" s="2" t="s">
        <v>50</v>
      </c>
      <c r="M640" s="2" t="s">
        <v>14</v>
      </c>
      <c r="N640" s="2" t="s">
        <v>50</v>
      </c>
      <c r="O640" s="2" t="s">
        <v>81</v>
      </c>
      <c r="P640" s="2" t="s">
        <v>70</v>
      </c>
      <c r="Q640" s="16">
        <v>1</v>
      </c>
      <c r="R640" s="3">
        <v>3685.06</v>
      </c>
    </row>
    <row r="641" spans="5:18" x14ac:dyDescent="0.2">
      <c r="E641"/>
      <c r="G641" s="2" t="s">
        <v>14</v>
      </c>
      <c r="H641" s="2" t="s">
        <v>58</v>
      </c>
      <c r="I641" s="2" t="s">
        <v>6</v>
      </c>
      <c r="J641" s="2" t="s">
        <v>56</v>
      </c>
      <c r="K641" s="2">
        <v>1809.47</v>
      </c>
      <c r="L641" s="2" t="s">
        <v>50</v>
      </c>
      <c r="M641" s="2" t="s">
        <v>14</v>
      </c>
      <c r="N641" s="2" t="s">
        <v>50</v>
      </c>
      <c r="O641" s="2" t="s">
        <v>81</v>
      </c>
      <c r="P641" s="2" t="s">
        <v>70</v>
      </c>
      <c r="Q641" s="16">
        <v>2</v>
      </c>
      <c r="R641" s="3">
        <v>3618.94</v>
      </c>
    </row>
    <row r="642" spans="5:18" x14ac:dyDescent="0.2">
      <c r="E642"/>
      <c r="G642" s="2" t="s">
        <v>14</v>
      </c>
      <c r="H642" s="2" t="s">
        <v>58</v>
      </c>
      <c r="I642" s="2" t="s">
        <v>6</v>
      </c>
      <c r="J642" s="2" t="s">
        <v>56</v>
      </c>
      <c r="K642" s="2">
        <v>18.25</v>
      </c>
      <c r="L642" s="2" t="s">
        <v>50</v>
      </c>
      <c r="M642" s="2" t="s">
        <v>14</v>
      </c>
      <c r="N642" s="2" t="s">
        <v>50</v>
      </c>
      <c r="O642" s="2" t="s">
        <v>81</v>
      </c>
      <c r="P642" s="2" t="s">
        <v>70</v>
      </c>
      <c r="Q642" s="16">
        <v>1</v>
      </c>
      <c r="R642" s="3">
        <v>18.25</v>
      </c>
    </row>
    <row r="643" spans="5:18" x14ac:dyDescent="0.2">
      <c r="E643"/>
      <c r="G643" s="2" t="s">
        <v>14</v>
      </c>
      <c r="H643" s="2" t="s">
        <v>58</v>
      </c>
      <c r="I643" s="2" t="s">
        <v>6</v>
      </c>
      <c r="J643" s="2" t="s">
        <v>56</v>
      </c>
      <c r="K643" s="2">
        <v>5061.3</v>
      </c>
      <c r="L643" s="2" t="s">
        <v>50</v>
      </c>
      <c r="M643" s="2" t="s">
        <v>14</v>
      </c>
      <c r="N643" s="2" t="s">
        <v>50</v>
      </c>
      <c r="O643" s="2" t="s">
        <v>81</v>
      </c>
      <c r="P643" s="2" t="s">
        <v>70</v>
      </c>
      <c r="Q643" s="16">
        <v>3</v>
      </c>
      <c r="R643" s="3">
        <v>15183.900000000001</v>
      </c>
    </row>
    <row r="644" spans="5:18" x14ac:dyDescent="0.2">
      <c r="E644"/>
      <c r="G644" s="2" t="s">
        <v>14</v>
      </c>
      <c r="H644" s="2" t="s">
        <v>58</v>
      </c>
      <c r="I644" s="2" t="s">
        <v>6</v>
      </c>
      <c r="J644" s="2" t="s">
        <v>56</v>
      </c>
      <c r="K644" s="2">
        <v>329.55</v>
      </c>
      <c r="L644" s="2" t="s">
        <v>50</v>
      </c>
      <c r="M644" s="2" t="s">
        <v>14</v>
      </c>
      <c r="N644" s="2" t="s">
        <v>50</v>
      </c>
      <c r="O644" s="2" t="s">
        <v>81</v>
      </c>
      <c r="P644" s="2" t="s">
        <v>70</v>
      </c>
      <c r="Q644" s="16">
        <v>1</v>
      </c>
      <c r="R644" s="3">
        <v>329.55</v>
      </c>
    </row>
    <row r="645" spans="5:18" x14ac:dyDescent="0.2">
      <c r="E645"/>
      <c r="G645" s="2" t="s">
        <v>14</v>
      </c>
      <c r="H645" s="2" t="s">
        <v>58</v>
      </c>
      <c r="I645" s="2" t="s">
        <v>6</v>
      </c>
      <c r="J645" s="2" t="s">
        <v>56</v>
      </c>
      <c r="K645" s="2">
        <v>272.85000000000002</v>
      </c>
      <c r="L645" s="2" t="s">
        <v>50</v>
      </c>
      <c r="M645" s="2" t="s">
        <v>14</v>
      </c>
      <c r="N645" s="2" t="s">
        <v>50</v>
      </c>
      <c r="O645" s="2" t="s">
        <v>81</v>
      </c>
      <c r="P645" s="2" t="s">
        <v>70</v>
      </c>
      <c r="Q645" s="16">
        <v>1</v>
      </c>
      <c r="R645" s="3">
        <v>272.85000000000002</v>
      </c>
    </row>
    <row r="646" spans="5:18" x14ac:dyDescent="0.2">
      <c r="E646"/>
      <c r="G646" s="2" t="s">
        <v>14</v>
      </c>
      <c r="H646" s="2" t="s">
        <v>58</v>
      </c>
      <c r="I646" s="2" t="s">
        <v>6</v>
      </c>
      <c r="J646" s="2" t="s">
        <v>56</v>
      </c>
      <c r="K646" s="2">
        <v>570.76</v>
      </c>
      <c r="L646" s="2" t="s">
        <v>50</v>
      </c>
      <c r="M646" s="2" t="s">
        <v>14</v>
      </c>
      <c r="N646" s="2" t="s">
        <v>50</v>
      </c>
      <c r="O646" s="2" t="s">
        <v>81</v>
      </c>
      <c r="P646" s="2" t="s">
        <v>70</v>
      </c>
      <c r="Q646" s="16">
        <v>1</v>
      </c>
      <c r="R646" s="3">
        <v>570.76</v>
      </c>
    </row>
    <row r="647" spans="5:18" x14ac:dyDescent="0.2">
      <c r="E647"/>
      <c r="G647" s="2" t="s">
        <v>14</v>
      </c>
      <c r="H647" s="2" t="s">
        <v>58</v>
      </c>
      <c r="I647" s="2" t="s">
        <v>6</v>
      </c>
      <c r="J647" s="2" t="s">
        <v>56</v>
      </c>
      <c r="K647" s="2">
        <v>398.87</v>
      </c>
      <c r="L647" s="2" t="s">
        <v>50</v>
      </c>
      <c r="M647" s="2" t="s">
        <v>14</v>
      </c>
      <c r="N647" s="2" t="s">
        <v>50</v>
      </c>
      <c r="O647" s="2" t="s">
        <v>81</v>
      </c>
      <c r="P647" s="2" t="s">
        <v>70</v>
      </c>
      <c r="Q647" s="16">
        <v>1</v>
      </c>
      <c r="R647" s="3">
        <v>398.87</v>
      </c>
    </row>
    <row r="648" spans="5:18" x14ac:dyDescent="0.2">
      <c r="E648"/>
      <c r="G648" s="2" t="s">
        <v>14</v>
      </c>
      <c r="H648" s="2" t="s">
        <v>58</v>
      </c>
      <c r="I648" s="2" t="s">
        <v>6</v>
      </c>
      <c r="J648" s="2" t="s">
        <v>56</v>
      </c>
      <c r="K648" s="2">
        <v>115.25</v>
      </c>
      <c r="L648" s="2" t="s">
        <v>50</v>
      </c>
      <c r="M648" s="2" t="s">
        <v>14</v>
      </c>
      <c r="N648" s="2" t="s">
        <v>50</v>
      </c>
      <c r="O648" s="2" t="s">
        <v>81</v>
      </c>
      <c r="P648" s="2" t="s">
        <v>70</v>
      </c>
      <c r="Q648" s="16">
        <v>1</v>
      </c>
      <c r="R648" s="3">
        <v>115.25</v>
      </c>
    </row>
    <row r="649" spans="5:18" x14ac:dyDescent="0.2">
      <c r="E649"/>
      <c r="G649" s="2" t="s">
        <v>14</v>
      </c>
      <c r="H649" s="2" t="s">
        <v>58</v>
      </c>
      <c r="I649" s="2" t="s">
        <v>6</v>
      </c>
      <c r="J649" s="2" t="s">
        <v>56</v>
      </c>
      <c r="K649" s="2">
        <v>767.72</v>
      </c>
      <c r="L649" s="2" t="s">
        <v>50</v>
      </c>
      <c r="M649" s="2" t="s">
        <v>14</v>
      </c>
      <c r="N649" s="2" t="s">
        <v>50</v>
      </c>
      <c r="O649" s="2" t="s">
        <v>81</v>
      </c>
      <c r="P649" s="2" t="s">
        <v>70</v>
      </c>
      <c r="Q649" s="16">
        <v>3</v>
      </c>
      <c r="R649" s="3">
        <v>2303.16</v>
      </c>
    </row>
    <row r="650" spans="5:18" x14ac:dyDescent="0.2">
      <c r="E650"/>
      <c r="G650" s="2" t="s">
        <v>14</v>
      </c>
      <c r="H650" s="2" t="s">
        <v>58</v>
      </c>
      <c r="I650" s="2" t="s">
        <v>6</v>
      </c>
      <c r="J650" s="2" t="s">
        <v>56</v>
      </c>
      <c r="K650" s="2">
        <v>638.21</v>
      </c>
      <c r="L650" s="2" t="s">
        <v>50</v>
      </c>
      <c r="M650" s="2" t="s">
        <v>14</v>
      </c>
      <c r="N650" s="2" t="s">
        <v>50</v>
      </c>
      <c r="O650" s="2" t="s">
        <v>81</v>
      </c>
      <c r="P650" s="2" t="s">
        <v>70</v>
      </c>
      <c r="Q650" s="16">
        <v>2</v>
      </c>
      <c r="R650" s="3">
        <v>1276.42</v>
      </c>
    </row>
    <row r="651" spans="5:18" x14ac:dyDescent="0.2">
      <c r="E651"/>
      <c r="G651" s="2" t="s">
        <v>14</v>
      </c>
      <c r="H651" s="2" t="s">
        <v>58</v>
      </c>
      <c r="I651" s="2" t="s">
        <v>6</v>
      </c>
      <c r="J651" s="2" t="s">
        <v>56</v>
      </c>
      <c r="K651" s="2">
        <v>140.27000000000001</v>
      </c>
      <c r="L651" s="2" t="s">
        <v>50</v>
      </c>
      <c r="M651" s="2" t="s">
        <v>14</v>
      </c>
      <c r="N651" s="2" t="s">
        <v>50</v>
      </c>
      <c r="O651" s="2" t="s">
        <v>81</v>
      </c>
      <c r="P651" s="2" t="s">
        <v>70</v>
      </c>
      <c r="Q651" s="16">
        <v>2</v>
      </c>
      <c r="R651" s="3">
        <v>280.54000000000002</v>
      </c>
    </row>
    <row r="652" spans="5:18" x14ac:dyDescent="0.2">
      <c r="E652"/>
      <c r="G652" s="2" t="s">
        <v>14</v>
      </c>
      <c r="H652" s="2" t="s">
        <v>58</v>
      </c>
      <c r="I652" s="2" t="s">
        <v>6</v>
      </c>
      <c r="J652" s="2" t="s">
        <v>56</v>
      </c>
      <c r="K652" s="2">
        <v>2199.27</v>
      </c>
      <c r="L652" s="2" t="s">
        <v>50</v>
      </c>
      <c r="M652" s="2" t="s">
        <v>14</v>
      </c>
      <c r="N652" s="2" t="s">
        <v>50</v>
      </c>
      <c r="O652" s="2" t="s">
        <v>81</v>
      </c>
      <c r="P652" s="2" t="s">
        <v>70</v>
      </c>
      <c r="Q652" s="16">
        <v>2</v>
      </c>
      <c r="R652" s="3">
        <v>4398.54</v>
      </c>
    </row>
    <row r="653" spans="5:18" x14ac:dyDescent="0.2">
      <c r="E653"/>
      <c r="G653" s="2" t="s">
        <v>14</v>
      </c>
      <c r="H653" s="2" t="s">
        <v>58</v>
      </c>
      <c r="I653" s="2" t="s">
        <v>6</v>
      </c>
      <c r="J653" s="2" t="s">
        <v>56</v>
      </c>
      <c r="K653" s="2">
        <v>459.55</v>
      </c>
      <c r="L653" s="2" t="s">
        <v>50</v>
      </c>
      <c r="M653" s="2" t="s">
        <v>14</v>
      </c>
      <c r="N653" s="2" t="s">
        <v>50</v>
      </c>
      <c r="O653" s="2" t="s">
        <v>81</v>
      </c>
      <c r="P653" s="2" t="s">
        <v>70</v>
      </c>
      <c r="Q653" s="16">
        <v>2</v>
      </c>
      <c r="R653" s="3">
        <v>919.1</v>
      </c>
    </row>
    <row r="654" spans="5:18" x14ac:dyDescent="0.2">
      <c r="E654"/>
      <c r="G654" s="2" t="s">
        <v>14</v>
      </c>
      <c r="H654" s="2" t="s">
        <v>58</v>
      </c>
      <c r="I654" s="2" t="s">
        <v>6</v>
      </c>
      <c r="J654" s="2" t="s">
        <v>56</v>
      </c>
      <c r="K654" s="2">
        <v>5865.57</v>
      </c>
      <c r="L654" s="2" t="s">
        <v>50</v>
      </c>
      <c r="M654" s="2" t="s">
        <v>14</v>
      </c>
      <c r="N654" s="2" t="s">
        <v>50</v>
      </c>
      <c r="O654" s="2" t="s">
        <v>81</v>
      </c>
      <c r="P654" s="2" t="s">
        <v>70</v>
      </c>
      <c r="Q654" s="16">
        <v>2</v>
      </c>
      <c r="R654" s="3">
        <v>11731.14</v>
      </c>
    </row>
    <row r="655" spans="5:18" x14ac:dyDescent="0.2">
      <c r="E655"/>
      <c r="G655" s="2" t="s">
        <v>14</v>
      </c>
      <c r="H655" s="2" t="s">
        <v>58</v>
      </c>
      <c r="I655" s="2" t="s">
        <v>6</v>
      </c>
      <c r="J655" s="2" t="s">
        <v>56</v>
      </c>
      <c r="K655" s="2">
        <v>114.41</v>
      </c>
      <c r="L655" s="2" t="s">
        <v>50</v>
      </c>
      <c r="M655" s="2" t="s">
        <v>14</v>
      </c>
      <c r="N655" s="2" t="s">
        <v>50</v>
      </c>
      <c r="O655" s="2" t="s">
        <v>82</v>
      </c>
      <c r="P655" s="2" t="s">
        <v>70</v>
      </c>
      <c r="Q655" s="16">
        <v>2</v>
      </c>
      <c r="R655" s="3">
        <v>228.82</v>
      </c>
    </row>
    <row r="656" spans="5:18" x14ac:dyDescent="0.2">
      <c r="E656"/>
      <c r="G656" s="2" t="s">
        <v>14</v>
      </c>
      <c r="H656" s="2" t="s">
        <v>58</v>
      </c>
      <c r="I656" s="2" t="s">
        <v>6</v>
      </c>
      <c r="J656" s="2" t="s">
        <v>56</v>
      </c>
      <c r="K656" s="2">
        <v>46.69</v>
      </c>
      <c r="L656" s="2" t="s">
        <v>50</v>
      </c>
      <c r="M656" s="2" t="s">
        <v>14</v>
      </c>
      <c r="N656" s="2" t="s">
        <v>50</v>
      </c>
      <c r="O656" s="2" t="s">
        <v>82</v>
      </c>
      <c r="P656" s="2" t="s">
        <v>70</v>
      </c>
      <c r="Q656" s="16">
        <v>2</v>
      </c>
      <c r="R656" s="3">
        <v>93.38</v>
      </c>
    </row>
    <row r="657" spans="5:18" x14ac:dyDescent="0.2">
      <c r="E657"/>
      <c r="G657" s="2" t="s">
        <v>14</v>
      </c>
      <c r="H657" s="2" t="s">
        <v>58</v>
      </c>
      <c r="I657" s="2" t="s">
        <v>6</v>
      </c>
      <c r="J657" s="2" t="s">
        <v>55</v>
      </c>
      <c r="K657" s="2">
        <v>3208.84</v>
      </c>
      <c r="L657" s="2" t="s">
        <v>10</v>
      </c>
      <c r="M657" s="2" t="s">
        <v>14</v>
      </c>
      <c r="N657" s="2" t="s">
        <v>50</v>
      </c>
      <c r="O657" s="2" t="s">
        <v>82</v>
      </c>
      <c r="P657" s="2" t="s">
        <v>70</v>
      </c>
      <c r="Q657" s="16">
        <v>1</v>
      </c>
      <c r="R657" s="3">
        <v>3208.84</v>
      </c>
    </row>
    <row r="658" spans="5:18" x14ac:dyDescent="0.2">
      <c r="E658"/>
      <c r="G658" s="2" t="s">
        <v>14</v>
      </c>
      <c r="H658" s="2" t="s">
        <v>58</v>
      </c>
      <c r="I658" s="2" t="s">
        <v>3</v>
      </c>
      <c r="J658" s="2" t="s">
        <v>12</v>
      </c>
      <c r="K658" s="2">
        <v>2769.33</v>
      </c>
      <c r="L658" s="2" t="s">
        <v>50</v>
      </c>
      <c r="M658" s="2" t="s">
        <v>14</v>
      </c>
      <c r="N658" s="2" t="s">
        <v>85</v>
      </c>
      <c r="O658" s="2" t="s">
        <v>82</v>
      </c>
      <c r="P658" s="2" t="s">
        <v>69</v>
      </c>
      <c r="Q658" s="16">
        <v>1</v>
      </c>
      <c r="R658" s="3">
        <v>2769.33</v>
      </c>
    </row>
    <row r="659" spans="5:18" x14ac:dyDescent="0.2">
      <c r="E659"/>
      <c r="G659" s="2" t="s">
        <v>14</v>
      </c>
      <c r="H659" s="2" t="s">
        <v>58</v>
      </c>
      <c r="I659" s="2" t="s">
        <v>3</v>
      </c>
      <c r="J659" s="2" t="s">
        <v>12</v>
      </c>
      <c r="K659" s="2">
        <v>4504.8999999999996</v>
      </c>
      <c r="L659" s="2" t="s">
        <v>50</v>
      </c>
      <c r="M659" s="2" t="s">
        <v>14</v>
      </c>
      <c r="N659" s="2" t="s">
        <v>85</v>
      </c>
      <c r="O659" s="2" t="s">
        <v>82</v>
      </c>
      <c r="P659" s="2" t="s">
        <v>69</v>
      </c>
      <c r="Q659" s="16">
        <v>1</v>
      </c>
      <c r="R659" s="3">
        <v>4504.8999999999996</v>
      </c>
    </row>
    <row r="660" spans="5:18" x14ac:dyDescent="0.2">
      <c r="E660"/>
      <c r="G660" s="2" t="s">
        <v>14</v>
      </c>
      <c r="H660" s="2" t="s">
        <v>58</v>
      </c>
      <c r="I660" s="2" t="s">
        <v>3</v>
      </c>
      <c r="J660" s="2" t="s">
        <v>12</v>
      </c>
      <c r="K660" s="2">
        <v>40127.32</v>
      </c>
      <c r="L660" s="2" t="s">
        <v>50</v>
      </c>
      <c r="M660" s="2" t="s">
        <v>14</v>
      </c>
      <c r="N660" s="2" t="s">
        <v>85</v>
      </c>
      <c r="O660" s="2" t="s">
        <v>82</v>
      </c>
      <c r="P660" s="2" t="s">
        <v>69</v>
      </c>
      <c r="Q660" s="16">
        <v>1</v>
      </c>
      <c r="R660" s="3">
        <v>40127.32</v>
      </c>
    </row>
    <row r="661" spans="5:18" x14ac:dyDescent="0.2">
      <c r="E661"/>
      <c r="G661" s="2" t="s">
        <v>14</v>
      </c>
      <c r="H661" s="2" t="s">
        <v>58</v>
      </c>
      <c r="I661" s="2" t="s">
        <v>3</v>
      </c>
      <c r="J661" s="2" t="s">
        <v>12</v>
      </c>
      <c r="K661" s="2">
        <v>897.55</v>
      </c>
      <c r="L661" s="2" t="s">
        <v>50</v>
      </c>
      <c r="M661" s="2" t="s">
        <v>14</v>
      </c>
      <c r="N661" s="2" t="s">
        <v>85</v>
      </c>
      <c r="O661" s="2" t="s">
        <v>81</v>
      </c>
      <c r="P661" s="2" t="s">
        <v>69</v>
      </c>
      <c r="Q661" s="16">
        <v>2</v>
      </c>
      <c r="R661" s="3">
        <v>1795.1</v>
      </c>
    </row>
    <row r="662" spans="5:18" x14ac:dyDescent="0.2">
      <c r="E662"/>
      <c r="G662" s="2" t="s">
        <v>14</v>
      </c>
      <c r="H662" s="2" t="s">
        <v>58</v>
      </c>
      <c r="I662" s="2" t="s">
        <v>3</v>
      </c>
      <c r="J662" s="2" t="s">
        <v>13</v>
      </c>
      <c r="K662" s="2">
        <v>22994.78</v>
      </c>
      <c r="L662" s="2" t="s">
        <v>50</v>
      </c>
      <c r="M662" s="2" t="s">
        <v>14</v>
      </c>
      <c r="N662" s="2" t="s">
        <v>85</v>
      </c>
      <c r="O662" s="2" t="s">
        <v>82</v>
      </c>
      <c r="P662" s="2" t="s">
        <v>69</v>
      </c>
      <c r="Q662" s="16">
        <v>1</v>
      </c>
      <c r="R662" s="3">
        <v>22994.78</v>
      </c>
    </row>
    <row r="663" spans="5:18" x14ac:dyDescent="0.2">
      <c r="E663"/>
      <c r="G663" s="2" t="s">
        <v>14</v>
      </c>
      <c r="H663" s="2" t="s">
        <v>58</v>
      </c>
      <c r="I663" s="2" t="s">
        <v>3</v>
      </c>
      <c r="J663" s="2" t="s">
        <v>13</v>
      </c>
      <c r="K663" s="2">
        <v>3210.49</v>
      </c>
      <c r="L663" s="2" t="s">
        <v>50</v>
      </c>
      <c r="M663" s="2" t="s">
        <v>14</v>
      </c>
      <c r="N663" s="2" t="s">
        <v>85</v>
      </c>
      <c r="O663" s="2" t="s">
        <v>82</v>
      </c>
      <c r="P663" s="2" t="s">
        <v>69</v>
      </c>
      <c r="Q663" s="16">
        <v>1</v>
      </c>
      <c r="R663" s="3">
        <v>3210.49</v>
      </c>
    </row>
    <row r="664" spans="5:18" x14ac:dyDescent="0.2">
      <c r="E664"/>
      <c r="G664" s="2" t="s">
        <v>14</v>
      </c>
      <c r="H664" s="2" t="s">
        <v>58</v>
      </c>
      <c r="I664" s="2" t="s">
        <v>3</v>
      </c>
      <c r="J664" s="2" t="s">
        <v>55</v>
      </c>
      <c r="K664" s="2">
        <v>3918.41</v>
      </c>
      <c r="L664" s="2" t="s">
        <v>50</v>
      </c>
      <c r="M664" s="2" t="s">
        <v>14</v>
      </c>
      <c r="N664" s="2" t="s">
        <v>85</v>
      </c>
      <c r="O664" s="2" t="s">
        <v>82</v>
      </c>
      <c r="P664" s="2" t="s">
        <v>70</v>
      </c>
      <c r="Q664" s="16">
        <v>1</v>
      </c>
      <c r="R664" s="3">
        <v>3918.41</v>
      </c>
    </row>
    <row r="665" spans="5:18" x14ac:dyDescent="0.2">
      <c r="E665"/>
      <c r="G665" s="2" t="s">
        <v>14</v>
      </c>
      <c r="H665" s="2" t="s">
        <v>67</v>
      </c>
      <c r="I665" s="2" t="s">
        <v>6</v>
      </c>
      <c r="J665" s="2" t="s">
        <v>12</v>
      </c>
      <c r="K665" s="2">
        <v>18785.84</v>
      </c>
      <c r="L665" s="2" t="s">
        <v>50</v>
      </c>
      <c r="M665" s="2" t="s">
        <v>14</v>
      </c>
      <c r="N665" s="2" t="s">
        <v>85</v>
      </c>
      <c r="O665" s="2" t="s">
        <v>82</v>
      </c>
      <c r="P665" s="2" t="s">
        <v>69</v>
      </c>
      <c r="Q665" s="16">
        <v>1</v>
      </c>
      <c r="R665" s="3">
        <v>18785.84</v>
      </c>
    </row>
    <row r="666" spans="5:18" x14ac:dyDescent="0.2">
      <c r="E666"/>
      <c r="G666" s="2" t="s">
        <v>14</v>
      </c>
      <c r="H666" s="2" t="s">
        <v>67</v>
      </c>
      <c r="I666" s="2" t="s">
        <v>6</v>
      </c>
      <c r="J666" s="2" t="s">
        <v>12</v>
      </c>
      <c r="K666" s="2">
        <v>9568.91</v>
      </c>
      <c r="L666" s="2" t="s">
        <v>10</v>
      </c>
      <c r="M666" s="2" t="s">
        <v>14</v>
      </c>
      <c r="N666" s="2" t="s">
        <v>51</v>
      </c>
      <c r="O666" s="2" t="s">
        <v>82</v>
      </c>
      <c r="P666" s="2" t="s">
        <v>69</v>
      </c>
      <c r="Q666" s="16">
        <v>1</v>
      </c>
      <c r="R666" s="3">
        <v>9568.91</v>
      </c>
    </row>
    <row r="667" spans="5:18" x14ac:dyDescent="0.2">
      <c r="E667"/>
      <c r="G667" s="2" t="s">
        <v>14</v>
      </c>
      <c r="H667" s="2" t="s">
        <v>67</v>
      </c>
      <c r="I667" s="2" t="s">
        <v>6</v>
      </c>
      <c r="J667" s="2" t="s">
        <v>12</v>
      </c>
      <c r="K667" s="2">
        <v>5741.12</v>
      </c>
      <c r="L667" s="2" t="s">
        <v>50</v>
      </c>
      <c r="M667" s="2" t="s">
        <v>14</v>
      </c>
      <c r="N667" s="2" t="s">
        <v>85</v>
      </c>
      <c r="O667" s="2" t="s">
        <v>81</v>
      </c>
      <c r="P667" s="2" t="s">
        <v>69</v>
      </c>
      <c r="Q667" s="16">
        <v>1</v>
      </c>
      <c r="R667" s="3">
        <v>5741.12</v>
      </c>
    </row>
    <row r="668" spans="5:18" x14ac:dyDescent="0.2">
      <c r="E668"/>
      <c r="G668" s="2" t="s">
        <v>14</v>
      </c>
      <c r="H668" s="2" t="s">
        <v>67</v>
      </c>
      <c r="I668" s="2" t="s">
        <v>6</v>
      </c>
      <c r="J668" s="2" t="s">
        <v>13</v>
      </c>
      <c r="K668" s="2">
        <v>362.91</v>
      </c>
      <c r="L668" s="2" t="s">
        <v>50</v>
      </c>
      <c r="M668" s="2" t="s">
        <v>14</v>
      </c>
      <c r="N668" s="2" t="s">
        <v>50</v>
      </c>
      <c r="O668" s="2" t="s">
        <v>82</v>
      </c>
      <c r="P668" s="2" t="s">
        <v>69</v>
      </c>
      <c r="Q668" s="16">
        <v>1</v>
      </c>
      <c r="R668" s="3">
        <v>362.91</v>
      </c>
    </row>
    <row r="669" spans="5:18" x14ac:dyDescent="0.2">
      <c r="E669"/>
      <c r="G669" s="2" t="s">
        <v>14</v>
      </c>
      <c r="H669" s="2" t="s">
        <v>67</v>
      </c>
      <c r="I669" s="2" t="s">
        <v>6</v>
      </c>
      <c r="J669" s="2" t="s">
        <v>13</v>
      </c>
      <c r="K669" s="2">
        <v>2822.69</v>
      </c>
      <c r="L669" s="2" t="s">
        <v>50</v>
      </c>
      <c r="M669" s="2" t="s">
        <v>14</v>
      </c>
      <c r="N669" s="2" t="s">
        <v>50</v>
      </c>
      <c r="O669" s="2" t="s">
        <v>82</v>
      </c>
      <c r="P669" s="2" t="s">
        <v>69</v>
      </c>
      <c r="Q669" s="16">
        <v>1</v>
      </c>
      <c r="R669" s="3">
        <v>2822.69</v>
      </c>
    </row>
    <row r="670" spans="5:18" x14ac:dyDescent="0.2">
      <c r="E670"/>
      <c r="G670" s="2" t="s">
        <v>14</v>
      </c>
      <c r="H670" s="2" t="s">
        <v>67</v>
      </c>
      <c r="I670" s="2" t="s">
        <v>6</v>
      </c>
      <c r="J670" s="2" t="s">
        <v>13</v>
      </c>
      <c r="K670" s="2">
        <v>517.74</v>
      </c>
      <c r="L670" s="2" t="s">
        <v>50</v>
      </c>
      <c r="M670" s="2" t="s">
        <v>14</v>
      </c>
      <c r="N670" s="2" t="s">
        <v>50</v>
      </c>
      <c r="O670" s="2" t="s">
        <v>82</v>
      </c>
      <c r="P670" s="2" t="s">
        <v>69</v>
      </c>
      <c r="Q670" s="16">
        <v>1</v>
      </c>
      <c r="R670" s="3">
        <v>517.74</v>
      </c>
    </row>
    <row r="671" spans="5:18" x14ac:dyDescent="0.2">
      <c r="E671"/>
      <c r="G671" s="2" t="s">
        <v>14</v>
      </c>
      <c r="H671" s="2" t="s">
        <v>67</v>
      </c>
      <c r="I671" s="2" t="s">
        <v>6</v>
      </c>
      <c r="J671" s="2" t="s">
        <v>56</v>
      </c>
      <c r="K671" s="2">
        <v>1066.3499999999999</v>
      </c>
      <c r="L671" s="2" t="s">
        <v>50</v>
      </c>
      <c r="M671" s="2" t="s">
        <v>14</v>
      </c>
      <c r="N671" s="2" t="s">
        <v>50</v>
      </c>
      <c r="O671" s="2" t="s">
        <v>81</v>
      </c>
      <c r="P671" s="2" t="s">
        <v>70</v>
      </c>
      <c r="Q671" s="16">
        <v>1</v>
      </c>
      <c r="R671" s="3">
        <v>1066.3499999999999</v>
      </c>
    </row>
    <row r="672" spans="5:18" x14ac:dyDescent="0.2">
      <c r="E672"/>
      <c r="G672" s="2" t="s">
        <v>14</v>
      </c>
      <c r="H672" s="2" t="s">
        <v>67</v>
      </c>
      <c r="I672" s="2" t="s">
        <v>6</v>
      </c>
      <c r="J672" s="2" t="s">
        <v>56</v>
      </c>
      <c r="K672" s="2">
        <v>448.01</v>
      </c>
      <c r="L672" s="2" t="s">
        <v>50</v>
      </c>
      <c r="M672" s="2" t="s">
        <v>14</v>
      </c>
      <c r="N672" s="2" t="s">
        <v>50</v>
      </c>
      <c r="O672" s="2" t="s">
        <v>81</v>
      </c>
      <c r="P672" s="2" t="s">
        <v>70</v>
      </c>
      <c r="Q672" s="16">
        <v>2</v>
      </c>
      <c r="R672" s="3">
        <v>896.02</v>
      </c>
    </row>
    <row r="673" spans="5:18" x14ac:dyDescent="0.2">
      <c r="E673"/>
      <c r="G673" s="2" t="s">
        <v>14</v>
      </c>
      <c r="H673" s="2" t="s">
        <v>67</v>
      </c>
      <c r="I673" s="2" t="s">
        <v>6</v>
      </c>
      <c r="J673" s="2" t="s">
        <v>56</v>
      </c>
      <c r="K673" s="2">
        <v>145.99</v>
      </c>
      <c r="L673" s="2" t="s">
        <v>50</v>
      </c>
      <c r="M673" s="2" t="s">
        <v>14</v>
      </c>
      <c r="N673" s="2" t="s">
        <v>50</v>
      </c>
      <c r="O673" s="2" t="s">
        <v>81</v>
      </c>
      <c r="P673" s="2" t="s">
        <v>70</v>
      </c>
      <c r="Q673" s="16">
        <v>2</v>
      </c>
      <c r="R673" s="3">
        <v>291.98</v>
      </c>
    </row>
    <row r="674" spans="5:18" x14ac:dyDescent="0.2">
      <c r="E674"/>
      <c r="G674" s="2" t="s">
        <v>14</v>
      </c>
      <c r="H674" s="2" t="s">
        <v>67</v>
      </c>
      <c r="I674" s="2" t="s">
        <v>6</v>
      </c>
      <c r="J674" s="2" t="s">
        <v>56</v>
      </c>
      <c r="K674" s="2">
        <v>199.72</v>
      </c>
      <c r="L674" s="2" t="s">
        <v>50</v>
      </c>
      <c r="M674" s="2" t="s">
        <v>14</v>
      </c>
      <c r="N674" s="2" t="s">
        <v>50</v>
      </c>
      <c r="O674" s="2" t="s">
        <v>81</v>
      </c>
      <c r="P674" s="2" t="s">
        <v>70</v>
      </c>
      <c r="Q674" s="16">
        <v>1</v>
      </c>
      <c r="R674" s="3">
        <v>199.72</v>
      </c>
    </row>
    <row r="675" spans="5:18" x14ac:dyDescent="0.2">
      <c r="E675"/>
      <c r="G675" s="2" t="s">
        <v>14</v>
      </c>
      <c r="H675" s="2" t="s">
        <v>67</v>
      </c>
      <c r="I675" s="2" t="s">
        <v>6</v>
      </c>
      <c r="J675" s="2" t="s">
        <v>56</v>
      </c>
      <c r="K675" s="2">
        <v>376.05</v>
      </c>
      <c r="L675" s="2" t="s">
        <v>50</v>
      </c>
      <c r="M675" s="2" t="s">
        <v>14</v>
      </c>
      <c r="N675" s="2" t="s">
        <v>50</v>
      </c>
      <c r="O675" s="2" t="s">
        <v>81</v>
      </c>
      <c r="P675" s="2" t="s">
        <v>70</v>
      </c>
      <c r="Q675" s="16">
        <v>3</v>
      </c>
      <c r="R675" s="3">
        <v>1128.1500000000001</v>
      </c>
    </row>
    <row r="676" spans="5:18" x14ac:dyDescent="0.2">
      <c r="E676"/>
      <c r="G676" s="2" t="s">
        <v>14</v>
      </c>
      <c r="H676" s="2" t="s">
        <v>67</v>
      </c>
      <c r="I676" s="2" t="s">
        <v>6</v>
      </c>
      <c r="J676" s="2" t="s">
        <v>56</v>
      </c>
      <c r="K676" s="2">
        <v>365.6</v>
      </c>
      <c r="L676" s="2" t="s">
        <v>50</v>
      </c>
      <c r="M676" s="2" t="s">
        <v>14</v>
      </c>
      <c r="N676" s="2" t="s">
        <v>50</v>
      </c>
      <c r="O676" s="2" t="s">
        <v>81</v>
      </c>
      <c r="P676" s="2" t="s">
        <v>70</v>
      </c>
      <c r="Q676" s="16">
        <v>4</v>
      </c>
      <c r="R676" s="3">
        <v>1462.4</v>
      </c>
    </row>
    <row r="677" spans="5:18" x14ac:dyDescent="0.2">
      <c r="E677"/>
      <c r="G677" s="2" t="s">
        <v>14</v>
      </c>
      <c r="H677" s="2" t="s">
        <v>67</v>
      </c>
      <c r="I677" s="2" t="s">
        <v>6</v>
      </c>
      <c r="J677" s="2" t="s">
        <v>56</v>
      </c>
      <c r="K677" s="2">
        <v>397.37</v>
      </c>
      <c r="L677" s="2" t="s">
        <v>50</v>
      </c>
      <c r="M677" s="2" t="s">
        <v>14</v>
      </c>
      <c r="N677" s="2" t="s">
        <v>50</v>
      </c>
      <c r="O677" s="2" t="s">
        <v>81</v>
      </c>
      <c r="P677" s="2" t="s">
        <v>70</v>
      </c>
      <c r="Q677" s="16">
        <v>2</v>
      </c>
      <c r="R677" s="3">
        <v>794.74</v>
      </c>
    </row>
    <row r="678" spans="5:18" x14ac:dyDescent="0.2">
      <c r="E678"/>
      <c r="G678" s="2" t="s">
        <v>14</v>
      </c>
      <c r="H678" s="2" t="s">
        <v>67</v>
      </c>
      <c r="I678" s="2" t="s">
        <v>6</v>
      </c>
      <c r="J678" s="2" t="s">
        <v>56</v>
      </c>
      <c r="K678" s="2">
        <v>83.82</v>
      </c>
      <c r="L678" s="2" t="s">
        <v>50</v>
      </c>
      <c r="M678" s="2" t="s">
        <v>14</v>
      </c>
      <c r="N678" s="2" t="s">
        <v>50</v>
      </c>
      <c r="O678" s="2" t="s">
        <v>81</v>
      </c>
      <c r="P678" s="2" t="s">
        <v>70</v>
      </c>
      <c r="Q678" s="16">
        <v>3</v>
      </c>
      <c r="R678" s="3">
        <v>251.45999999999998</v>
      </c>
    </row>
    <row r="679" spans="5:18" x14ac:dyDescent="0.2">
      <c r="E679"/>
      <c r="G679" s="2" t="s">
        <v>14</v>
      </c>
      <c r="H679" s="2" t="s">
        <v>67</v>
      </c>
      <c r="I679" s="2" t="s">
        <v>6</v>
      </c>
      <c r="J679" s="2" t="s">
        <v>55</v>
      </c>
      <c r="K679" s="2">
        <v>325.82</v>
      </c>
      <c r="L679" s="2" t="s">
        <v>50</v>
      </c>
      <c r="M679" s="2" t="s">
        <v>14</v>
      </c>
      <c r="N679" s="2" t="s">
        <v>50</v>
      </c>
      <c r="O679" s="2" t="s">
        <v>82</v>
      </c>
      <c r="P679" s="2" t="s">
        <v>70</v>
      </c>
      <c r="Q679" s="16">
        <v>1</v>
      </c>
      <c r="R679" s="3">
        <v>325.82</v>
      </c>
    </row>
    <row r="680" spans="5:18" x14ac:dyDescent="0.2">
      <c r="E680"/>
      <c r="G680" s="2" t="s">
        <v>14</v>
      </c>
      <c r="H680" s="2" t="s">
        <v>67</v>
      </c>
      <c r="I680" s="2" t="s">
        <v>3</v>
      </c>
      <c r="J680" s="2" t="s">
        <v>12</v>
      </c>
      <c r="K680" s="2">
        <v>5198.13</v>
      </c>
      <c r="L680" s="2" t="s">
        <v>50</v>
      </c>
      <c r="M680" s="2" t="s">
        <v>14</v>
      </c>
      <c r="N680" s="2" t="s">
        <v>85</v>
      </c>
      <c r="O680" s="2" t="s">
        <v>81</v>
      </c>
      <c r="P680" s="2" t="s">
        <v>69</v>
      </c>
      <c r="Q680" s="16">
        <v>2</v>
      </c>
      <c r="R680" s="3">
        <v>10396.26</v>
      </c>
    </row>
    <row r="681" spans="5:18" x14ac:dyDescent="0.2">
      <c r="E681"/>
      <c r="G681" s="2" t="s">
        <v>14</v>
      </c>
      <c r="H681" s="2" t="s">
        <v>67</v>
      </c>
      <c r="I681" s="2" t="s">
        <v>3</v>
      </c>
      <c r="J681" s="2" t="s">
        <v>12</v>
      </c>
      <c r="K681" s="2">
        <v>7500.55</v>
      </c>
      <c r="L681" s="2" t="s">
        <v>50</v>
      </c>
      <c r="M681" s="2" t="s">
        <v>14</v>
      </c>
      <c r="N681" s="2" t="s">
        <v>85</v>
      </c>
      <c r="O681" s="2" t="s">
        <v>81</v>
      </c>
      <c r="P681" s="2" t="s">
        <v>69</v>
      </c>
      <c r="Q681" s="16">
        <v>1</v>
      </c>
      <c r="R681" s="3">
        <v>7500.55</v>
      </c>
    </row>
    <row r="682" spans="5:18" x14ac:dyDescent="0.2">
      <c r="E682"/>
      <c r="G682" s="2" t="s">
        <v>14</v>
      </c>
      <c r="H682" s="2" t="s">
        <v>66</v>
      </c>
      <c r="I682" s="2" t="s">
        <v>6</v>
      </c>
      <c r="J682" s="2" t="s">
        <v>13</v>
      </c>
      <c r="K682" s="2">
        <v>175.77</v>
      </c>
      <c r="L682" s="2" t="s">
        <v>50</v>
      </c>
      <c r="M682" s="2" t="s">
        <v>14</v>
      </c>
      <c r="N682" s="2" t="s">
        <v>50</v>
      </c>
      <c r="O682" s="2" t="s">
        <v>81</v>
      </c>
      <c r="P682" s="2" t="s">
        <v>69</v>
      </c>
      <c r="Q682" s="16">
        <v>1</v>
      </c>
      <c r="R682" s="3">
        <v>175.77</v>
      </c>
    </row>
    <row r="683" spans="5:18" x14ac:dyDescent="0.2">
      <c r="E683"/>
      <c r="G683" s="2" t="s">
        <v>14</v>
      </c>
      <c r="H683" s="2" t="s">
        <v>66</v>
      </c>
      <c r="I683" s="2" t="s">
        <v>6</v>
      </c>
      <c r="J683" s="2" t="s">
        <v>56</v>
      </c>
      <c r="K683" s="2">
        <v>1118.33</v>
      </c>
      <c r="L683" s="2" t="s">
        <v>50</v>
      </c>
      <c r="M683" s="2" t="s">
        <v>14</v>
      </c>
      <c r="N683" s="2" t="s">
        <v>50</v>
      </c>
      <c r="O683" s="2" t="s">
        <v>81</v>
      </c>
      <c r="P683" s="2" t="s">
        <v>70</v>
      </c>
      <c r="Q683" s="16">
        <v>1</v>
      </c>
      <c r="R683" s="3">
        <v>1118.33</v>
      </c>
    </row>
    <row r="684" spans="5:18" x14ac:dyDescent="0.2">
      <c r="E684"/>
      <c r="G684" s="2" t="s">
        <v>14</v>
      </c>
      <c r="H684" s="2" t="s">
        <v>66</v>
      </c>
      <c r="I684" s="2" t="s">
        <v>6</v>
      </c>
      <c r="J684" s="2" t="s">
        <v>55</v>
      </c>
      <c r="K684" s="2">
        <v>142.82</v>
      </c>
      <c r="L684" s="2" t="s">
        <v>50</v>
      </c>
      <c r="M684" s="2" t="s">
        <v>14</v>
      </c>
      <c r="N684" s="2" t="s">
        <v>50</v>
      </c>
      <c r="O684" s="2" t="s">
        <v>81</v>
      </c>
      <c r="P684" s="2" t="s">
        <v>70</v>
      </c>
      <c r="Q684" s="16">
        <v>1</v>
      </c>
      <c r="R684" s="3">
        <v>142.82</v>
      </c>
    </row>
    <row r="685" spans="5:18" x14ac:dyDescent="0.2">
      <c r="E685"/>
      <c r="G685" s="2" t="s">
        <v>14</v>
      </c>
      <c r="H685" s="2" t="s">
        <v>66</v>
      </c>
      <c r="I685" s="2" t="s">
        <v>3</v>
      </c>
      <c r="J685" s="2" t="s">
        <v>12</v>
      </c>
      <c r="K685" s="2">
        <v>22994.78</v>
      </c>
      <c r="L685" s="2" t="s">
        <v>50</v>
      </c>
      <c r="M685" s="2" t="s">
        <v>14</v>
      </c>
      <c r="N685" s="2" t="s">
        <v>85</v>
      </c>
      <c r="O685" s="2" t="s">
        <v>82</v>
      </c>
      <c r="P685" s="2" t="s">
        <v>69</v>
      </c>
      <c r="Q685" s="16">
        <v>1</v>
      </c>
      <c r="R685" s="3">
        <v>22994.78</v>
      </c>
    </row>
    <row r="686" spans="5:18" x14ac:dyDescent="0.2">
      <c r="E686"/>
      <c r="G686" s="2" t="s">
        <v>14</v>
      </c>
      <c r="H686" s="2" t="s">
        <v>66</v>
      </c>
      <c r="I686" s="2" t="s">
        <v>3</v>
      </c>
      <c r="J686" s="2" t="s">
        <v>13</v>
      </c>
      <c r="K686" s="2">
        <v>5027.72</v>
      </c>
      <c r="L686" s="2" t="s">
        <v>50</v>
      </c>
      <c r="M686" s="2" t="s">
        <v>14</v>
      </c>
      <c r="N686" s="2" t="s">
        <v>85</v>
      </c>
      <c r="O686" s="2" t="s">
        <v>82</v>
      </c>
      <c r="P686" s="2" t="s">
        <v>69</v>
      </c>
      <c r="Q686" s="16">
        <v>1</v>
      </c>
      <c r="R686" s="3">
        <v>5027.72</v>
      </c>
    </row>
    <row r="687" spans="5:18" x14ac:dyDescent="0.2">
      <c r="E687"/>
      <c r="G687" s="2" t="s">
        <v>14</v>
      </c>
      <c r="H687" s="2" t="s">
        <v>66</v>
      </c>
      <c r="I687" s="2" t="s">
        <v>3</v>
      </c>
      <c r="J687" s="2" t="s">
        <v>55</v>
      </c>
      <c r="K687" s="2">
        <v>14225.04</v>
      </c>
      <c r="L687" s="2" t="s">
        <v>50</v>
      </c>
      <c r="M687" s="2" t="s">
        <v>14</v>
      </c>
      <c r="N687" s="2" t="s">
        <v>85</v>
      </c>
      <c r="O687" s="2" t="s">
        <v>82</v>
      </c>
      <c r="P687" s="2" t="s">
        <v>70</v>
      </c>
      <c r="Q687" s="16">
        <v>1</v>
      </c>
      <c r="R687" s="3">
        <v>14225.04</v>
      </c>
    </row>
    <row r="688" spans="5:18" x14ac:dyDescent="0.2">
      <c r="E688"/>
      <c r="G688" s="2" t="s">
        <v>14</v>
      </c>
      <c r="H688" s="2" t="s">
        <v>66</v>
      </c>
      <c r="I688" s="2" t="s">
        <v>3</v>
      </c>
      <c r="J688" s="2" t="s">
        <v>55</v>
      </c>
      <c r="K688" s="2">
        <v>8261.23</v>
      </c>
      <c r="L688" s="2" t="s">
        <v>50</v>
      </c>
      <c r="M688" s="2" t="s">
        <v>14</v>
      </c>
      <c r="N688" s="2" t="s">
        <v>85</v>
      </c>
      <c r="O688" s="2" t="s">
        <v>82</v>
      </c>
      <c r="P688" s="2" t="s">
        <v>70</v>
      </c>
      <c r="Q688" s="16">
        <v>2</v>
      </c>
      <c r="R688" s="3">
        <v>16522.46</v>
      </c>
    </row>
    <row r="689" spans="5:18" x14ac:dyDescent="0.2">
      <c r="E689"/>
      <c r="G689" s="2" t="s">
        <v>88</v>
      </c>
      <c r="H689" s="2" t="s">
        <v>88</v>
      </c>
      <c r="I689" s="2" t="s">
        <v>88</v>
      </c>
      <c r="J689" s="2" t="s">
        <v>88</v>
      </c>
      <c r="K689" s="2" t="s">
        <v>88</v>
      </c>
      <c r="L689" s="2" t="s">
        <v>88</v>
      </c>
      <c r="M689" s="2" t="s">
        <v>88</v>
      </c>
      <c r="N689" s="2" t="s">
        <v>88</v>
      </c>
      <c r="O689" s="2" t="s">
        <v>88</v>
      </c>
      <c r="P689" s="2" t="s">
        <v>88</v>
      </c>
      <c r="Q689" s="16"/>
      <c r="R689" s="3"/>
    </row>
    <row r="690" spans="5:18" x14ac:dyDescent="0.2">
      <c r="E690"/>
      <c r="G690"/>
      <c r="H690"/>
      <c r="I690"/>
      <c r="J690"/>
      <c r="K690"/>
      <c r="L690"/>
      <c r="M690"/>
      <c r="N690"/>
      <c r="O690"/>
      <c r="P690"/>
      <c r="Q690"/>
      <c r="R690"/>
    </row>
    <row r="691" spans="5:18" x14ac:dyDescent="0.2">
      <c r="E691"/>
      <c r="G691"/>
      <c r="H691"/>
      <c r="I691"/>
      <c r="J691"/>
      <c r="K691"/>
      <c r="L691"/>
      <c r="M691"/>
      <c r="N691"/>
      <c r="O691"/>
      <c r="P691"/>
      <c r="Q691"/>
      <c r="R691"/>
    </row>
    <row r="692" spans="5:18" x14ac:dyDescent="0.2">
      <c r="E692"/>
      <c r="G692"/>
      <c r="H692"/>
      <c r="I692"/>
      <c r="J692"/>
      <c r="K692"/>
      <c r="L692"/>
      <c r="M692"/>
      <c r="N692"/>
      <c r="O692"/>
      <c r="P692"/>
      <c r="Q692"/>
      <c r="R692"/>
    </row>
    <row r="693" spans="5:18" x14ac:dyDescent="0.2">
      <c r="E693"/>
      <c r="G693"/>
      <c r="H693"/>
      <c r="I693"/>
      <c r="J693"/>
      <c r="K693"/>
      <c r="L693"/>
      <c r="M693"/>
      <c r="N693"/>
      <c r="O693"/>
      <c r="P693"/>
      <c r="Q693"/>
      <c r="R693"/>
    </row>
    <row r="694" spans="5:18" x14ac:dyDescent="0.2">
      <c r="E694"/>
      <c r="G694"/>
      <c r="H694"/>
      <c r="I694"/>
      <c r="J694"/>
      <c r="K694"/>
      <c r="L694"/>
      <c r="M694"/>
      <c r="N694"/>
      <c r="O694"/>
      <c r="P694"/>
      <c r="Q694"/>
      <c r="R694"/>
    </row>
    <row r="695" spans="5:18" x14ac:dyDescent="0.2">
      <c r="E695"/>
      <c r="G695"/>
      <c r="H695"/>
      <c r="I695"/>
      <c r="J695"/>
      <c r="K695"/>
      <c r="L695"/>
      <c r="M695"/>
      <c r="N695"/>
      <c r="O695"/>
      <c r="P695"/>
      <c r="Q695"/>
      <c r="R695"/>
    </row>
    <row r="696" spans="5:18" x14ac:dyDescent="0.2">
      <c r="E696"/>
      <c r="G696"/>
      <c r="H696"/>
      <c r="I696"/>
      <c r="J696"/>
      <c r="K696"/>
      <c r="L696"/>
      <c r="M696"/>
      <c r="N696"/>
      <c r="O696"/>
      <c r="P696"/>
      <c r="Q696"/>
      <c r="R696"/>
    </row>
    <row r="697" spans="5:18" x14ac:dyDescent="0.2">
      <c r="E697"/>
      <c r="G697"/>
      <c r="H697"/>
      <c r="I697"/>
      <c r="J697"/>
      <c r="K697"/>
      <c r="L697"/>
      <c r="M697"/>
      <c r="N697"/>
      <c r="O697"/>
      <c r="P697"/>
      <c r="Q697"/>
      <c r="R697"/>
    </row>
    <row r="698" spans="5:18" x14ac:dyDescent="0.2">
      <c r="E698"/>
      <c r="G698"/>
      <c r="H698"/>
      <c r="I698"/>
      <c r="J698"/>
      <c r="K698"/>
      <c r="L698"/>
      <c r="M698"/>
      <c r="N698"/>
      <c r="O698"/>
      <c r="P698"/>
      <c r="Q698"/>
      <c r="R698"/>
    </row>
    <row r="699" spans="5:18" x14ac:dyDescent="0.2">
      <c r="E699"/>
      <c r="G699"/>
      <c r="H699"/>
      <c r="I699"/>
      <c r="J699"/>
      <c r="K699"/>
      <c r="L699"/>
      <c r="M699"/>
      <c r="N699"/>
      <c r="O699"/>
      <c r="P699"/>
      <c r="Q699"/>
      <c r="R699"/>
    </row>
    <row r="700" spans="5:18" x14ac:dyDescent="0.2">
      <c r="E700"/>
      <c r="G700"/>
      <c r="H700"/>
      <c r="I700"/>
      <c r="J700"/>
      <c r="K700"/>
      <c r="L700"/>
      <c r="M700"/>
      <c r="N700"/>
      <c r="O700"/>
      <c r="P700"/>
      <c r="Q700"/>
      <c r="R700"/>
    </row>
    <row r="701" spans="5:18" x14ac:dyDescent="0.2">
      <c r="E701"/>
      <c r="G701"/>
      <c r="H701"/>
      <c r="I701"/>
      <c r="J701"/>
      <c r="K701"/>
      <c r="L701"/>
      <c r="M701"/>
      <c r="N701"/>
      <c r="O701"/>
      <c r="P701"/>
      <c r="Q701"/>
      <c r="R701"/>
    </row>
    <row r="702" spans="5:18" x14ac:dyDescent="0.2">
      <c r="E702"/>
      <c r="G702"/>
      <c r="H702"/>
      <c r="I702"/>
      <c r="J702"/>
      <c r="K702"/>
      <c r="L702"/>
      <c r="M702"/>
      <c r="N702"/>
      <c r="O702"/>
      <c r="P702"/>
      <c r="Q702"/>
      <c r="R702"/>
    </row>
    <row r="703" spans="5:18" x14ac:dyDescent="0.2">
      <c r="E703"/>
      <c r="G703"/>
      <c r="H703"/>
      <c r="I703"/>
      <c r="J703"/>
      <c r="K703"/>
      <c r="L703"/>
      <c r="M703"/>
      <c r="N703"/>
      <c r="O703"/>
      <c r="P703"/>
      <c r="Q703"/>
      <c r="R703"/>
    </row>
    <row r="704" spans="5:18" x14ac:dyDescent="0.2">
      <c r="E704"/>
      <c r="G704"/>
      <c r="H704"/>
      <c r="I704"/>
      <c r="J704"/>
      <c r="K704"/>
      <c r="L704"/>
      <c r="M704"/>
      <c r="N704"/>
      <c r="O704"/>
      <c r="P704"/>
      <c r="Q704"/>
      <c r="R704"/>
    </row>
    <row r="705" spans="5:18" x14ac:dyDescent="0.2">
      <c r="E705"/>
      <c r="G705"/>
      <c r="H705"/>
      <c r="I705"/>
      <c r="J705"/>
      <c r="K705"/>
      <c r="L705"/>
      <c r="M705"/>
      <c r="N705"/>
      <c r="O705"/>
      <c r="P705"/>
      <c r="Q705"/>
      <c r="R705"/>
    </row>
    <row r="706" spans="5:18" x14ac:dyDescent="0.2">
      <c r="E706"/>
      <c r="G706"/>
      <c r="H706"/>
      <c r="I706"/>
      <c r="J706"/>
      <c r="K706"/>
      <c r="L706"/>
      <c r="M706"/>
      <c r="N706"/>
      <c r="O706"/>
      <c r="P706"/>
      <c r="Q706"/>
      <c r="R706"/>
    </row>
    <row r="707" spans="5:18" x14ac:dyDescent="0.2">
      <c r="E707"/>
      <c r="G707"/>
      <c r="H707"/>
      <c r="I707"/>
      <c r="J707"/>
      <c r="K707"/>
      <c r="L707"/>
      <c r="M707"/>
      <c r="N707"/>
      <c r="O707"/>
      <c r="P707"/>
      <c r="Q707"/>
      <c r="R707"/>
    </row>
    <row r="708" spans="5:18" x14ac:dyDescent="0.2">
      <c r="E708"/>
      <c r="G708"/>
      <c r="H708"/>
      <c r="I708"/>
      <c r="J708"/>
      <c r="K708"/>
      <c r="L708"/>
      <c r="M708"/>
      <c r="N708"/>
      <c r="O708"/>
      <c r="P708"/>
      <c r="Q708"/>
      <c r="R708"/>
    </row>
    <row r="709" spans="5:18" x14ac:dyDescent="0.2">
      <c r="E709"/>
      <c r="G709"/>
      <c r="H709"/>
      <c r="I709"/>
      <c r="J709"/>
      <c r="K709"/>
      <c r="L709"/>
      <c r="M709"/>
      <c r="N709"/>
      <c r="O709"/>
      <c r="P709"/>
      <c r="Q709"/>
      <c r="R709"/>
    </row>
    <row r="710" spans="5:18" x14ac:dyDescent="0.2">
      <c r="E710"/>
      <c r="G710"/>
      <c r="H710"/>
      <c r="I710"/>
      <c r="J710"/>
      <c r="K710"/>
      <c r="L710"/>
      <c r="M710"/>
      <c r="N710"/>
      <c r="O710"/>
      <c r="P710"/>
      <c r="Q710"/>
      <c r="R710"/>
    </row>
    <row r="711" spans="5:18" x14ac:dyDescent="0.2">
      <c r="E711"/>
      <c r="G711"/>
      <c r="H711"/>
      <c r="I711"/>
      <c r="J711"/>
      <c r="K711"/>
      <c r="L711"/>
      <c r="M711"/>
      <c r="N711"/>
      <c r="O711"/>
      <c r="P711"/>
      <c r="Q711"/>
      <c r="R711"/>
    </row>
    <row r="712" spans="5:18" x14ac:dyDescent="0.2">
      <c r="E712"/>
      <c r="G712"/>
      <c r="H712"/>
      <c r="I712"/>
      <c r="J712"/>
      <c r="K712"/>
      <c r="L712"/>
      <c r="M712"/>
      <c r="N712"/>
      <c r="O712"/>
      <c r="P712"/>
      <c r="Q712"/>
      <c r="R712"/>
    </row>
    <row r="713" spans="5:18" x14ac:dyDescent="0.2">
      <c r="E713"/>
      <c r="G713"/>
      <c r="H713"/>
      <c r="I713"/>
      <c r="J713"/>
      <c r="K713"/>
      <c r="L713"/>
      <c r="M713"/>
      <c r="N713"/>
      <c r="O713"/>
      <c r="P713"/>
      <c r="Q713"/>
      <c r="R713"/>
    </row>
    <row r="714" spans="5:18" x14ac:dyDescent="0.2">
      <c r="E714"/>
      <c r="G714"/>
      <c r="H714"/>
      <c r="I714"/>
      <c r="J714"/>
      <c r="K714"/>
      <c r="L714"/>
      <c r="M714"/>
      <c r="N714"/>
      <c r="O714"/>
      <c r="P714"/>
      <c r="Q714"/>
      <c r="R714"/>
    </row>
    <row r="715" spans="5:18" x14ac:dyDescent="0.2">
      <c r="E715"/>
      <c r="G715"/>
      <c r="H715"/>
      <c r="I715"/>
      <c r="J715"/>
      <c r="K715"/>
      <c r="L715"/>
      <c r="M715"/>
      <c r="N715"/>
      <c r="O715"/>
      <c r="P715"/>
      <c r="Q715"/>
      <c r="R715"/>
    </row>
    <row r="716" spans="5:18" x14ac:dyDescent="0.2">
      <c r="E716"/>
      <c r="G716"/>
      <c r="H716"/>
      <c r="I716"/>
      <c r="J716"/>
      <c r="K716"/>
      <c r="L716"/>
      <c r="M716"/>
      <c r="N716"/>
      <c r="O716"/>
      <c r="P716"/>
      <c r="Q716"/>
      <c r="R716"/>
    </row>
    <row r="717" spans="5:18" x14ac:dyDescent="0.2">
      <c r="E717"/>
      <c r="G717"/>
      <c r="H717"/>
      <c r="I717"/>
      <c r="J717"/>
      <c r="K717"/>
      <c r="L717"/>
      <c r="M717"/>
      <c r="N717"/>
      <c r="O717"/>
      <c r="P717"/>
      <c r="Q717"/>
      <c r="R717"/>
    </row>
    <row r="718" spans="5:18" x14ac:dyDescent="0.2">
      <c r="E718"/>
      <c r="G718"/>
      <c r="H718"/>
      <c r="I718"/>
      <c r="J718"/>
      <c r="K718"/>
      <c r="L718"/>
      <c r="M718"/>
      <c r="N718"/>
      <c r="O718"/>
      <c r="P718"/>
      <c r="Q718"/>
      <c r="R718"/>
    </row>
    <row r="719" spans="5:18" x14ac:dyDescent="0.2">
      <c r="E719"/>
      <c r="G719"/>
      <c r="H719"/>
      <c r="I719"/>
      <c r="J719"/>
      <c r="K719"/>
      <c r="L719"/>
      <c r="M719"/>
      <c r="N719"/>
      <c r="O719"/>
      <c r="P719"/>
      <c r="Q719"/>
      <c r="R719"/>
    </row>
    <row r="720" spans="5:18" x14ac:dyDescent="0.2">
      <c r="E720"/>
      <c r="G720"/>
      <c r="H720"/>
      <c r="I720"/>
      <c r="J720"/>
      <c r="K720"/>
      <c r="L720"/>
      <c r="M720"/>
      <c r="N720"/>
      <c r="O720"/>
      <c r="P720"/>
      <c r="Q720"/>
      <c r="R720"/>
    </row>
    <row r="721" spans="5:18" x14ac:dyDescent="0.2">
      <c r="E721"/>
      <c r="G721"/>
      <c r="H721"/>
      <c r="I721"/>
      <c r="J721"/>
      <c r="K721"/>
      <c r="L721"/>
      <c r="M721"/>
      <c r="N721"/>
      <c r="O721"/>
      <c r="P721"/>
      <c r="Q721"/>
      <c r="R721"/>
    </row>
    <row r="722" spans="5:18" x14ac:dyDescent="0.2">
      <c r="E722"/>
      <c r="G722"/>
      <c r="H722"/>
      <c r="I722"/>
      <c r="J722"/>
      <c r="K722"/>
      <c r="L722"/>
      <c r="M722"/>
      <c r="N722"/>
      <c r="O722"/>
      <c r="P722"/>
      <c r="Q722"/>
      <c r="R722"/>
    </row>
    <row r="723" spans="5:18" x14ac:dyDescent="0.2">
      <c r="E723"/>
      <c r="G723"/>
      <c r="H723"/>
      <c r="I723"/>
      <c r="J723"/>
      <c r="K723"/>
      <c r="L723"/>
      <c r="M723"/>
      <c r="N723"/>
      <c r="O723"/>
      <c r="P723"/>
      <c r="Q723"/>
      <c r="R723"/>
    </row>
    <row r="724" spans="5:18" x14ac:dyDescent="0.2">
      <c r="E724"/>
      <c r="G724"/>
      <c r="H724"/>
      <c r="I724"/>
      <c r="J724"/>
      <c r="K724"/>
      <c r="L724"/>
      <c r="M724"/>
      <c r="N724"/>
      <c r="O724"/>
      <c r="P724"/>
      <c r="Q724"/>
      <c r="R724"/>
    </row>
    <row r="725" spans="5:18" x14ac:dyDescent="0.2">
      <c r="E725"/>
      <c r="G725"/>
      <c r="H725"/>
      <c r="I725"/>
      <c r="J725"/>
      <c r="K725"/>
      <c r="L725"/>
      <c r="M725"/>
      <c r="N725"/>
      <c r="O725"/>
      <c r="P725"/>
      <c r="Q725"/>
      <c r="R725"/>
    </row>
    <row r="726" spans="5:18" x14ac:dyDescent="0.2">
      <c r="E726"/>
      <c r="G726"/>
      <c r="H726"/>
      <c r="I726"/>
      <c r="J726"/>
      <c r="K726"/>
      <c r="L726"/>
      <c r="M726"/>
      <c r="N726"/>
      <c r="O726"/>
      <c r="P726"/>
      <c r="Q726"/>
      <c r="R726"/>
    </row>
    <row r="727" spans="5:18" x14ac:dyDescent="0.2">
      <c r="E727"/>
      <c r="G727"/>
      <c r="H727"/>
      <c r="I727"/>
      <c r="J727"/>
      <c r="K727"/>
      <c r="L727"/>
      <c r="M727"/>
      <c r="N727"/>
      <c r="O727"/>
      <c r="P727"/>
      <c r="Q727"/>
      <c r="R727"/>
    </row>
    <row r="728" spans="5:18" x14ac:dyDescent="0.2">
      <c r="E728"/>
      <c r="G728"/>
      <c r="H728"/>
      <c r="I728"/>
      <c r="J728"/>
      <c r="K728"/>
      <c r="L728"/>
      <c r="M728"/>
      <c r="N728"/>
      <c r="O728"/>
      <c r="P728"/>
      <c r="Q728"/>
      <c r="R728"/>
    </row>
    <row r="729" spans="5:18" x14ac:dyDescent="0.2">
      <c r="E729"/>
      <c r="G729"/>
      <c r="H729"/>
      <c r="I729"/>
      <c r="J729"/>
      <c r="K729"/>
      <c r="L729"/>
      <c r="M729"/>
      <c r="N729"/>
      <c r="O729"/>
      <c r="P729"/>
      <c r="Q729"/>
      <c r="R729"/>
    </row>
    <row r="730" spans="5:18" x14ac:dyDescent="0.2">
      <c r="E730"/>
      <c r="G730"/>
      <c r="H730"/>
      <c r="I730"/>
      <c r="J730"/>
      <c r="K730"/>
      <c r="L730"/>
      <c r="M730"/>
      <c r="N730"/>
      <c r="O730"/>
      <c r="P730"/>
      <c r="Q730"/>
      <c r="R730"/>
    </row>
    <row r="731" spans="5:18" x14ac:dyDescent="0.2">
      <c r="E731"/>
      <c r="G731"/>
      <c r="H731"/>
      <c r="I731"/>
      <c r="J731"/>
      <c r="K731"/>
      <c r="L731"/>
      <c r="M731"/>
      <c r="N731"/>
      <c r="O731"/>
      <c r="P731"/>
      <c r="Q731"/>
      <c r="R731"/>
    </row>
    <row r="732" spans="5:18" x14ac:dyDescent="0.2">
      <c r="E732"/>
      <c r="G732"/>
      <c r="H732"/>
      <c r="I732"/>
      <c r="J732"/>
      <c r="K732"/>
      <c r="L732"/>
      <c r="M732"/>
      <c r="N732"/>
      <c r="O732"/>
      <c r="P732"/>
      <c r="Q732"/>
      <c r="R732"/>
    </row>
    <row r="733" spans="5:18" x14ac:dyDescent="0.2">
      <c r="E733"/>
      <c r="G733"/>
      <c r="H733"/>
      <c r="I733"/>
      <c r="J733"/>
      <c r="K733"/>
      <c r="L733"/>
      <c r="M733"/>
      <c r="N733"/>
      <c r="O733"/>
      <c r="P733"/>
      <c r="Q733"/>
      <c r="R733"/>
    </row>
    <row r="734" spans="5:18" x14ac:dyDescent="0.2">
      <c r="E734"/>
      <c r="G734"/>
      <c r="H734"/>
      <c r="I734"/>
      <c r="J734"/>
      <c r="K734"/>
      <c r="L734"/>
      <c r="M734"/>
      <c r="N734"/>
      <c r="O734"/>
      <c r="P734"/>
      <c r="Q734"/>
      <c r="R734"/>
    </row>
    <row r="735" spans="5:18" x14ac:dyDescent="0.2">
      <c r="E735"/>
      <c r="G735"/>
      <c r="H735"/>
      <c r="I735"/>
      <c r="J735"/>
      <c r="K735"/>
      <c r="L735"/>
      <c r="M735"/>
      <c r="N735"/>
      <c r="O735"/>
      <c r="P735"/>
      <c r="Q735"/>
      <c r="R735"/>
    </row>
    <row r="736" spans="5:18" x14ac:dyDescent="0.2">
      <c r="E736"/>
      <c r="G736"/>
      <c r="H736"/>
      <c r="I736"/>
      <c r="J736"/>
      <c r="K736"/>
      <c r="L736"/>
      <c r="M736"/>
      <c r="N736"/>
      <c r="O736"/>
      <c r="P736"/>
      <c r="Q736"/>
      <c r="R736"/>
    </row>
    <row r="737" spans="5:18" x14ac:dyDescent="0.2">
      <c r="E737"/>
      <c r="G737"/>
      <c r="H737"/>
      <c r="I737"/>
      <c r="J737"/>
      <c r="K737"/>
      <c r="L737"/>
      <c r="M737"/>
      <c r="N737"/>
      <c r="O737"/>
      <c r="P737"/>
      <c r="Q737"/>
      <c r="R737"/>
    </row>
    <row r="738" spans="5:18" x14ac:dyDescent="0.2">
      <c r="E738"/>
      <c r="G738"/>
      <c r="H738"/>
      <c r="I738"/>
      <c r="J738"/>
      <c r="K738"/>
      <c r="L738"/>
      <c r="M738"/>
      <c r="N738"/>
      <c r="O738"/>
      <c r="P738"/>
      <c r="Q738"/>
      <c r="R738"/>
    </row>
    <row r="739" spans="5:18" x14ac:dyDescent="0.2">
      <c r="E739"/>
      <c r="G739"/>
      <c r="H739"/>
      <c r="I739"/>
      <c r="J739"/>
      <c r="K739"/>
      <c r="L739"/>
      <c r="M739"/>
      <c r="N739"/>
      <c r="O739"/>
      <c r="P739"/>
      <c r="Q739"/>
      <c r="R739"/>
    </row>
    <row r="740" spans="5:18" x14ac:dyDescent="0.2">
      <c r="E740"/>
      <c r="G740"/>
      <c r="H740"/>
      <c r="I740"/>
      <c r="J740"/>
      <c r="K740"/>
      <c r="L740"/>
      <c r="M740"/>
      <c r="N740"/>
      <c r="O740"/>
      <c r="P740"/>
      <c r="Q740"/>
      <c r="R740"/>
    </row>
    <row r="741" spans="5:18" x14ac:dyDescent="0.2">
      <c r="E741"/>
      <c r="G741"/>
      <c r="H741"/>
      <c r="I741"/>
      <c r="J741"/>
      <c r="K741"/>
      <c r="L741"/>
      <c r="M741"/>
      <c r="N741"/>
      <c r="O741"/>
      <c r="P741"/>
      <c r="Q741"/>
      <c r="R741"/>
    </row>
    <row r="742" spans="5:18" x14ac:dyDescent="0.2">
      <c r="E742"/>
      <c r="G742"/>
      <c r="H742"/>
      <c r="I742"/>
      <c r="J742"/>
      <c r="K742"/>
      <c r="L742"/>
      <c r="M742"/>
      <c r="N742"/>
      <c r="O742"/>
      <c r="P742"/>
      <c r="Q742"/>
      <c r="R742"/>
    </row>
    <row r="743" spans="5:18" x14ac:dyDescent="0.2">
      <c r="E743"/>
      <c r="G743"/>
      <c r="H743"/>
      <c r="I743"/>
      <c r="J743"/>
      <c r="K743"/>
      <c r="L743"/>
      <c r="M743"/>
      <c r="N743"/>
      <c r="O743"/>
      <c r="P743"/>
      <c r="Q743"/>
      <c r="R743"/>
    </row>
    <row r="744" spans="5:18" x14ac:dyDescent="0.2">
      <c r="E744"/>
      <c r="G744"/>
      <c r="H744"/>
      <c r="I744"/>
      <c r="J744"/>
      <c r="K744"/>
      <c r="L744"/>
      <c r="M744"/>
      <c r="N744"/>
      <c r="O744"/>
      <c r="P744"/>
      <c r="Q744"/>
      <c r="R744"/>
    </row>
    <row r="745" spans="5:18" x14ac:dyDescent="0.2">
      <c r="E745"/>
      <c r="G745"/>
      <c r="H745"/>
      <c r="I745"/>
      <c r="J745"/>
      <c r="K745"/>
      <c r="L745"/>
      <c r="M745"/>
      <c r="N745"/>
      <c r="O745"/>
      <c r="P745"/>
      <c r="Q745"/>
      <c r="R745"/>
    </row>
    <row r="746" spans="5:18" x14ac:dyDescent="0.2">
      <c r="E746"/>
      <c r="G746"/>
      <c r="H746"/>
      <c r="I746"/>
      <c r="J746"/>
      <c r="K746"/>
      <c r="L746"/>
      <c r="M746"/>
      <c r="N746"/>
      <c r="O746"/>
      <c r="P746"/>
      <c r="Q746"/>
      <c r="R746"/>
    </row>
    <row r="747" spans="5:18" x14ac:dyDescent="0.2">
      <c r="E747"/>
      <c r="G747"/>
      <c r="H747"/>
      <c r="I747"/>
      <c r="J747"/>
      <c r="K747"/>
      <c r="L747"/>
      <c r="M747"/>
      <c r="N747"/>
      <c r="O747"/>
      <c r="P747"/>
      <c r="Q747"/>
      <c r="R747"/>
    </row>
    <row r="748" spans="5:18" x14ac:dyDescent="0.2">
      <c r="E748"/>
      <c r="G748"/>
      <c r="H748"/>
      <c r="I748"/>
      <c r="J748"/>
      <c r="K748"/>
      <c r="L748"/>
      <c r="M748"/>
      <c r="N748"/>
      <c r="O748"/>
      <c r="P748"/>
      <c r="Q748"/>
      <c r="R748"/>
    </row>
    <row r="749" spans="5:18" x14ac:dyDescent="0.2">
      <c r="E749"/>
      <c r="G749"/>
      <c r="H749"/>
      <c r="I749"/>
      <c r="J749"/>
      <c r="K749"/>
      <c r="L749"/>
      <c r="M749"/>
      <c r="N749"/>
      <c r="O749"/>
      <c r="P749"/>
      <c r="Q749"/>
      <c r="R749"/>
    </row>
    <row r="750" spans="5:18" x14ac:dyDescent="0.2">
      <c r="E750"/>
      <c r="G750"/>
      <c r="H750"/>
      <c r="I750"/>
      <c r="J750"/>
      <c r="K750"/>
      <c r="L750"/>
      <c r="M750"/>
      <c r="N750"/>
      <c r="O750"/>
      <c r="P750"/>
      <c r="Q750"/>
      <c r="R750"/>
    </row>
    <row r="751" spans="5:18" x14ac:dyDescent="0.2">
      <c r="E751"/>
      <c r="G751"/>
      <c r="H751"/>
      <c r="I751"/>
      <c r="J751"/>
      <c r="K751"/>
      <c r="L751"/>
      <c r="M751"/>
      <c r="N751"/>
      <c r="O751"/>
      <c r="P751"/>
      <c r="Q751"/>
      <c r="R751"/>
    </row>
    <row r="752" spans="5:18" x14ac:dyDescent="0.2">
      <c r="E752"/>
      <c r="G752"/>
      <c r="H752"/>
      <c r="I752"/>
      <c r="J752"/>
      <c r="K752"/>
      <c r="L752"/>
      <c r="M752"/>
      <c r="N752"/>
      <c r="O752"/>
      <c r="P752"/>
      <c r="Q752"/>
      <c r="R752"/>
    </row>
    <row r="753" spans="5:18" x14ac:dyDescent="0.2">
      <c r="E753"/>
      <c r="G753"/>
      <c r="H753"/>
      <c r="I753"/>
      <c r="J753"/>
      <c r="K753"/>
      <c r="L753"/>
      <c r="M753"/>
      <c r="N753"/>
      <c r="O753"/>
      <c r="P753"/>
      <c r="Q753"/>
      <c r="R753"/>
    </row>
    <row r="754" spans="5:18" x14ac:dyDescent="0.2">
      <c r="E754"/>
      <c r="G754"/>
      <c r="H754"/>
      <c r="I754"/>
      <c r="J754"/>
      <c r="K754"/>
      <c r="L754"/>
      <c r="M754"/>
      <c r="N754"/>
      <c r="O754"/>
      <c r="P754"/>
      <c r="Q754"/>
      <c r="R754"/>
    </row>
    <row r="755" spans="5:18" x14ac:dyDescent="0.2">
      <c r="E755"/>
      <c r="G755"/>
      <c r="H755"/>
      <c r="I755"/>
      <c r="J755"/>
      <c r="K755"/>
      <c r="L755"/>
      <c r="M755"/>
      <c r="N755"/>
      <c r="O755"/>
      <c r="P755"/>
      <c r="Q755"/>
      <c r="R755"/>
    </row>
    <row r="756" spans="5:18" x14ac:dyDescent="0.2">
      <c r="E756"/>
      <c r="G756"/>
      <c r="H756"/>
      <c r="I756"/>
      <c r="J756"/>
      <c r="K756"/>
      <c r="L756"/>
      <c r="M756"/>
      <c r="N756"/>
      <c r="O756"/>
      <c r="P756"/>
      <c r="Q756"/>
      <c r="R756"/>
    </row>
    <row r="757" spans="5:18" x14ac:dyDescent="0.2">
      <c r="E757"/>
      <c r="G757"/>
      <c r="H757"/>
      <c r="I757"/>
      <c r="J757"/>
      <c r="K757"/>
      <c r="L757"/>
      <c r="M757"/>
      <c r="N757"/>
      <c r="O757"/>
      <c r="P757"/>
      <c r="Q757"/>
      <c r="R757"/>
    </row>
    <row r="758" spans="5:18" x14ac:dyDescent="0.2">
      <c r="E758"/>
      <c r="G758"/>
      <c r="H758"/>
      <c r="I758"/>
      <c r="J758"/>
      <c r="K758"/>
      <c r="L758"/>
      <c r="M758"/>
      <c r="N758"/>
      <c r="O758"/>
      <c r="P758"/>
      <c r="Q758"/>
      <c r="R758"/>
    </row>
    <row r="759" spans="5:18" x14ac:dyDescent="0.2">
      <c r="E759"/>
      <c r="G759"/>
      <c r="H759"/>
      <c r="I759"/>
      <c r="J759"/>
      <c r="K759"/>
      <c r="L759"/>
      <c r="M759"/>
      <c r="N759"/>
      <c r="O759"/>
      <c r="P759"/>
      <c r="Q759"/>
      <c r="R759"/>
    </row>
    <row r="760" spans="5:18" x14ac:dyDescent="0.2">
      <c r="E760"/>
      <c r="G760"/>
      <c r="H760"/>
      <c r="I760"/>
      <c r="J760"/>
      <c r="K760"/>
      <c r="L760"/>
      <c r="M760"/>
      <c r="N760"/>
      <c r="O760"/>
      <c r="P760"/>
      <c r="Q760"/>
      <c r="R760"/>
    </row>
    <row r="761" spans="5:18" x14ac:dyDescent="0.2">
      <c r="E761"/>
      <c r="G761"/>
      <c r="H761"/>
      <c r="I761"/>
      <c r="J761"/>
      <c r="K761"/>
      <c r="L761"/>
      <c r="M761"/>
      <c r="N761"/>
      <c r="O761"/>
      <c r="P761"/>
      <c r="Q761"/>
      <c r="R761"/>
    </row>
    <row r="762" spans="5:18" x14ac:dyDescent="0.2">
      <c r="E762"/>
      <c r="G762"/>
      <c r="H762"/>
      <c r="I762"/>
      <c r="J762"/>
      <c r="K762"/>
      <c r="L762"/>
      <c r="M762"/>
      <c r="N762"/>
      <c r="O762"/>
      <c r="P762"/>
      <c r="Q762"/>
      <c r="R762"/>
    </row>
    <row r="763" spans="5:18" x14ac:dyDescent="0.2">
      <c r="E763"/>
      <c r="G763"/>
      <c r="H763"/>
      <c r="I763"/>
      <c r="J763"/>
      <c r="K763"/>
      <c r="L763"/>
      <c r="M763"/>
      <c r="N763"/>
      <c r="O763"/>
      <c r="P763"/>
      <c r="Q763"/>
      <c r="R763"/>
    </row>
    <row r="764" spans="5:18" x14ac:dyDescent="0.2">
      <c r="E764"/>
      <c r="G764"/>
      <c r="H764"/>
      <c r="I764"/>
      <c r="J764"/>
      <c r="K764"/>
      <c r="L764"/>
      <c r="M764"/>
      <c r="N764"/>
      <c r="O764"/>
      <c r="P764"/>
      <c r="Q764"/>
      <c r="R764"/>
    </row>
    <row r="765" spans="5:18" x14ac:dyDescent="0.2">
      <c r="E765"/>
      <c r="G765"/>
      <c r="H765"/>
      <c r="I765"/>
      <c r="J765"/>
      <c r="K765"/>
      <c r="L765"/>
      <c r="M765"/>
      <c r="N765"/>
      <c r="O765"/>
      <c r="P765"/>
      <c r="Q765"/>
      <c r="R765"/>
    </row>
    <row r="766" spans="5:18" x14ac:dyDescent="0.2">
      <c r="E766"/>
      <c r="G766"/>
      <c r="H766"/>
      <c r="I766"/>
      <c r="J766"/>
      <c r="K766"/>
      <c r="L766"/>
      <c r="M766"/>
      <c r="N766"/>
      <c r="O766"/>
      <c r="P766"/>
      <c r="Q766"/>
      <c r="R766"/>
    </row>
    <row r="767" spans="5:18" x14ac:dyDescent="0.2">
      <c r="E767"/>
      <c r="G767"/>
      <c r="H767"/>
      <c r="I767"/>
      <c r="J767"/>
      <c r="K767"/>
      <c r="L767"/>
      <c r="M767"/>
      <c r="N767"/>
      <c r="O767"/>
      <c r="P767"/>
      <c r="Q767"/>
      <c r="R767"/>
    </row>
    <row r="768" spans="5:18" x14ac:dyDescent="0.2">
      <c r="E768"/>
      <c r="G768"/>
      <c r="H768"/>
      <c r="I768"/>
      <c r="J768"/>
      <c r="K768"/>
      <c r="L768"/>
      <c r="M768"/>
      <c r="N768"/>
      <c r="O768"/>
      <c r="P768"/>
      <c r="Q768"/>
      <c r="R768"/>
    </row>
    <row r="769" spans="5:18" x14ac:dyDescent="0.2">
      <c r="E769"/>
      <c r="G769"/>
      <c r="H769"/>
      <c r="I769"/>
      <c r="J769"/>
      <c r="K769"/>
      <c r="L769"/>
      <c r="M769"/>
      <c r="N769"/>
      <c r="O769"/>
      <c r="P769"/>
      <c r="Q769"/>
      <c r="R769"/>
    </row>
    <row r="770" spans="5:18" x14ac:dyDescent="0.2">
      <c r="E770"/>
      <c r="G770"/>
      <c r="H770"/>
      <c r="I770"/>
      <c r="J770"/>
      <c r="K770"/>
      <c r="L770"/>
      <c r="M770"/>
      <c r="N770"/>
      <c r="O770"/>
      <c r="P770"/>
      <c r="Q770"/>
      <c r="R770"/>
    </row>
    <row r="771" spans="5:18" x14ac:dyDescent="0.2">
      <c r="E771"/>
      <c r="G771"/>
      <c r="H771"/>
      <c r="I771"/>
      <c r="J771"/>
      <c r="K771"/>
      <c r="L771"/>
      <c r="M771"/>
      <c r="N771"/>
      <c r="O771"/>
      <c r="P771"/>
      <c r="Q771"/>
      <c r="R771"/>
    </row>
    <row r="772" spans="5:18" x14ac:dyDescent="0.2">
      <c r="E772"/>
      <c r="G772"/>
      <c r="H772"/>
      <c r="I772"/>
      <c r="J772"/>
      <c r="K772"/>
      <c r="L772"/>
      <c r="M772"/>
      <c r="N772"/>
      <c r="O772"/>
      <c r="P772"/>
      <c r="Q772"/>
      <c r="R772"/>
    </row>
    <row r="773" spans="5:18" x14ac:dyDescent="0.2">
      <c r="E773"/>
      <c r="G773"/>
      <c r="H773"/>
      <c r="I773"/>
      <c r="J773"/>
      <c r="K773"/>
      <c r="L773"/>
      <c r="M773"/>
      <c r="N773"/>
      <c r="O773"/>
      <c r="P773"/>
      <c r="Q773"/>
      <c r="R773"/>
    </row>
    <row r="774" spans="5:18" x14ac:dyDescent="0.2">
      <c r="E774"/>
      <c r="G774"/>
      <c r="H774"/>
      <c r="I774"/>
      <c r="J774"/>
      <c r="K774"/>
      <c r="L774"/>
      <c r="M774"/>
      <c r="N774"/>
      <c r="O774"/>
      <c r="P774"/>
      <c r="Q774"/>
      <c r="R774"/>
    </row>
    <row r="775" spans="5:18" x14ac:dyDescent="0.2">
      <c r="E775"/>
      <c r="G775"/>
      <c r="H775"/>
      <c r="I775"/>
      <c r="J775"/>
      <c r="K775"/>
      <c r="L775"/>
      <c r="M775"/>
      <c r="N775"/>
      <c r="O775"/>
      <c r="P775"/>
      <c r="Q775"/>
      <c r="R775"/>
    </row>
    <row r="776" spans="5:18" x14ac:dyDescent="0.2">
      <c r="E776"/>
      <c r="G776"/>
      <c r="H776"/>
      <c r="I776"/>
      <c r="J776"/>
      <c r="K776"/>
      <c r="L776"/>
      <c r="M776"/>
      <c r="N776"/>
      <c r="O776"/>
      <c r="P776"/>
      <c r="Q776"/>
      <c r="R776"/>
    </row>
    <row r="777" spans="5:18" x14ac:dyDescent="0.2">
      <c r="E777"/>
      <c r="G777"/>
      <c r="H777"/>
      <c r="I777"/>
      <c r="J777"/>
      <c r="K777"/>
      <c r="L777"/>
      <c r="M777"/>
      <c r="N777"/>
      <c r="O777"/>
      <c r="P777"/>
      <c r="Q777"/>
      <c r="R777"/>
    </row>
    <row r="778" spans="5:18" x14ac:dyDescent="0.2">
      <c r="E778"/>
      <c r="G778"/>
      <c r="H778"/>
      <c r="I778"/>
      <c r="J778"/>
      <c r="K778"/>
      <c r="L778"/>
      <c r="M778"/>
      <c r="N778"/>
      <c r="O778"/>
      <c r="P778"/>
      <c r="Q778"/>
      <c r="R778"/>
    </row>
    <row r="779" spans="5:18" x14ac:dyDescent="0.2">
      <c r="E779"/>
      <c r="G779"/>
      <c r="H779"/>
      <c r="I779"/>
      <c r="J779"/>
      <c r="K779"/>
      <c r="L779"/>
      <c r="M779"/>
      <c r="N779"/>
      <c r="O779"/>
      <c r="P779"/>
      <c r="Q779"/>
      <c r="R779"/>
    </row>
    <row r="780" spans="5:18" x14ac:dyDescent="0.2">
      <c r="E780"/>
      <c r="G780"/>
      <c r="H780"/>
      <c r="I780"/>
      <c r="J780"/>
      <c r="K780"/>
      <c r="L780"/>
      <c r="M780"/>
      <c r="N780"/>
      <c r="O780"/>
      <c r="P780"/>
      <c r="Q780"/>
      <c r="R780"/>
    </row>
    <row r="781" spans="5:18" x14ac:dyDescent="0.2">
      <c r="E781"/>
      <c r="G781"/>
      <c r="H781"/>
      <c r="I781"/>
      <c r="J781"/>
      <c r="K781"/>
      <c r="L781"/>
      <c r="M781"/>
      <c r="N781"/>
      <c r="O781"/>
      <c r="P781"/>
      <c r="Q781"/>
      <c r="R781"/>
    </row>
    <row r="782" spans="5:18" x14ac:dyDescent="0.2">
      <c r="E782"/>
      <c r="G782"/>
      <c r="H782"/>
      <c r="I782"/>
      <c r="J782"/>
      <c r="K782"/>
      <c r="L782"/>
      <c r="M782"/>
      <c r="N782"/>
      <c r="O782"/>
      <c r="P782"/>
      <c r="Q782"/>
      <c r="R782"/>
    </row>
    <row r="783" spans="5:18" x14ac:dyDescent="0.2">
      <c r="E783"/>
      <c r="G783"/>
      <c r="H783"/>
      <c r="I783"/>
      <c r="J783"/>
      <c r="K783"/>
      <c r="L783"/>
      <c r="M783"/>
      <c r="N783"/>
      <c r="O783"/>
      <c r="P783"/>
      <c r="Q783"/>
      <c r="R783"/>
    </row>
    <row r="784" spans="5:18" x14ac:dyDescent="0.2">
      <c r="E784"/>
      <c r="G784"/>
      <c r="H784"/>
      <c r="I784"/>
      <c r="J784"/>
      <c r="K784"/>
      <c r="L784"/>
      <c r="M784"/>
      <c r="N784"/>
      <c r="O784"/>
      <c r="P784"/>
      <c r="Q784"/>
      <c r="R784"/>
    </row>
    <row r="785" spans="5:18" x14ac:dyDescent="0.2">
      <c r="E785"/>
      <c r="G785"/>
      <c r="H785"/>
      <c r="I785"/>
      <c r="J785"/>
      <c r="K785"/>
      <c r="L785"/>
      <c r="M785"/>
      <c r="N785"/>
      <c r="O785"/>
      <c r="P785"/>
      <c r="Q785"/>
      <c r="R785"/>
    </row>
    <row r="786" spans="5:18" x14ac:dyDescent="0.2">
      <c r="E786"/>
      <c r="G786"/>
      <c r="H786"/>
      <c r="I786"/>
      <c r="J786"/>
      <c r="K786"/>
      <c r="L786"/>
      <c r="M786"/>
      <c r="N786"/>
      <c r="O786"/>
      <c r="P786"/>
      <c r="Q786"/>
      <c r="R786"/>
    </row>
    <row r="787" spans="5:18" x14ac:dyDescent="0.2">
      <c r="E787"/>
      <c r="G787"/>
      <c r="H787"/>
      <c r="I787"/>
      <c r="J787"/>
      <c r="K787"/>
      <c r="L787"/>
      <c r="M787"/>
      <c r="N787"/>
      <c r="O787"/>
      <c r="P787"/>
      <c r="Q787"/>
      <c r="R787"/>
    </row>
    <row r="788" spans="5:18" x14ac:dyDescent="0.2">
      <c r="E788"/>
      <c r="G788"/>
      <c r="H788"/>
      <c r="I788"/>
      <c r="J788"/>
      <c r="K788"/>
      <c r="L788"/>
      <c r="M788"/>
      <c r="N788"/>
      <c r="O788"/>
      <c r="P788"/>
      <c r="Q788"/>
      <c r="R788"/>
    </row>
    <row r="789" spans="5:18" x14ac:dyDescent="0.2">
      <c r="E789"/>
      <c r="G789"/>
      <c r="H789"/>
      <c r="I789"/>
      <c r="J789"/>
      <c r="K789"/>
      <c r="L789"/>
      <c r="M789"/>
      <c r="N789"/>
      <c r="O789"/>
      <c r="P789"/>
      <c r="Q789"/>
      <c r="R789"/>
    </row>
    <row r="790" spans="5:18" x14ac:dyDescent="0.2">
      <c r="E790"/>
      <c r="G790"/>
      <c r="H790"/>
      <c r="I790"/>
      <c r="J790"/>
      <c r="K790"/>
      <c r="L790"/>
      <c r="M790"/>
      <c r="N790"/>
      <c r="O790"/>
      <c r="P790"/>
      <c r="Q790"/>
      <c r="R790"/>
    </row>
    <row r="791" spans="5:18" x14ac:dyDescent="0.2">
      <c r="E791"/>
      <c r="G791"/>
      <c r="H791"/>
      <c r="I791"/>
      <c r="J791"/>
      <c r="K791"/>
      <c r="L791"/>
      <c r="M791"/>
      <c r="N791"/>
      <c r="O791"/>
      <c r="P791"/>
      <c r="Q791"/>
      <c r="R791"/>
    </row>
    <row r="792" spans="5:18" x14ac:dyDescent="0.2">
      <c r="E792"/>
      <c r="G792"/>
      <c r="H792"/>
      <c r="I792"/>
      <c r="J792"/>
      <c r="K792"/>
      <c r="L792"/>
      <c r="M792"/>
      <c r="N792"/>
      <c r="O792"/>
      <c r="P792"/>
      <c r="Q792"/>
      <c r="R792"/>
    </row>
    <row r="793" spans="5:18" x14ac:dyDescent="0.2">
      <c r="E793"/>
      <c r="G793"/>
      <c r="H793"/>
      <c r="I793"/>
      <c r="J793"/>
      <c r="K793"/>
      <c r="L793"/>
      <c r="M793"/>
      <c r="N793"/>
      <c r="O793"/>
      <c r="P793"/>
      <c r="Q793"/>
      <c r="R793"/>
    </row>
    <row r="794" spans="5:18" x14ac:dyDescent="0.2">
      <c r="E794"/>
      <c r="G794"/>
      <c r="H794"/>
      <c r="I794"/>
      <c r="J794"/>
      <c r="K794"/>
      <c r="L794"/>
      <c r="M794"/>
      <c r="N794"/>
      <c r="O794"/>
      <c r="P794"/>
      <c r="Q794"/>
      <c r="R794"/>
    </row>
    <row r="795" spans="5:18" x14ac:dyDescent="0.2">
      <c r="E795"/>
      <c r="G795"/>
      <c r="H795"/>
      <c r="I795"/>
      <c r="J795"/>
      <c r="K795"/>
      <c r="L795"/>
      <c r="M795"/>
      <c r="N795"/>
      <c r="O795"/>
      <c r="P795"/>
      <c r="Q795"/>
      <c r="R795"/>
    </row>
    <row r="796" spans="5:18" x14ac:dyDescent="0.2">
      <c r="E796"/>
      <c r="G796"/>
      <c r="H796"/>
      <c r="I796"/>
      <c r="J796"/>
      <c r="K796"/>
      <c r="L796"/>
      <c r="M796"/>
      <c r="N796"/>
      <c r="O796"/>
      <c r="P796"/>
      <c r="Q796"/>
      <c r="R796"/>
    </row>
    <row r="797" spans="5:18" x14ac:dyDescent="0.2">
      <c r="E797"/>
      <c r="G797"/>
      <c r="H797"/>
      <c r="I797"/>
      <c r="J797"/>
      <c r="K797"/>
      <c r="L797"/>
      <c r="M797"/>
      <c r="N797"/>
      <c r="O797"/>
      <c r="P797"/>
      <c r="Q797"/>
      <c r="R797"/>
    </row>
    <row r="798" spans="5:18" x14ac:dyDescent="0.2">
      <c r="E798"/>
      <c r="G798"/>
      <c r="H798"/>
      <c r="I798"/>
      <c r="J798"/>
      <c r="K798"/>
      <c r="L798"/>
      <c r="M798"/>
      <c r="N798"/>
      <c r="O798"/>
      <c r="P798"/>
      <c r="Q798"/>
      <c r="R798"/>
    </row>
    <row r="799" spans="5:18" x14ac:dyDescent="0.2">
      <c r="E799"/>
      <c r="G799"/>
      <c r="H799"/>
      <c r="I799"/>
      <c r="J799"/>
      <c r="K799"/>
      <c r="L799"/>
      <c r="M799"/>
      <c r="N799"/>
      <c r="O799"/>
      <c r="P799"/>
      <c r="Q799"/>
      <c r="R799"/>
    </row>
    <row r="800" spans="5:18" x14ac:dyDescent="0.2">
      <c r="E800"/>
      <c r="G800"/>
      <c r="H800"/>
      <c r="I800"/>
      <c r="J800"/>
      <c r="K800"/>
      <c r="L800"/>
      <c r="M800"/>
      <c r="N800"/>
      <c r="O800"/>
      <c r="P800"/>
      <c r="Q800"/>
      <c r="R800"/>
    </row>
    <row r="801" spans="5:18" x14ac:dyDescent="0.2">
      <c r="E801"/>
      <c r="G801"/>
      <c r="H801"/>
      <c r="I801"/>
      <c r="J801"/>
      <c r="K801"/>
      <c r="L801"/>
      <c r="M801"/>
      <c r="N801"/>
      <c r="O801"/>
      <c r="P801"/>
      <c r="Q801"/>
      <c r="R801"/>
    </row>
    <row r="802" spans="5:18" x14ac:dyDescent="0.2">
      <c r="E802"/>
      <c r="G802"/>
      <c r="H802"/>
      <c r="I802"/>
      <c r="J802"/>
      <c r="K802"/>
      <c r="L802"/>
      <c r="M802"/>
      <c r="N802"/>
      <c r="O802"/>
      <c r="P802"/>
      <c r="Q802"/>
      <c r="R802"/>
    </row>
    <row r="803" spans="5:18" x14ac:dyDescent="0.2">
      <c r="E803"/>
      <c r="G803"/>
      <c r="H803"/>
      <c r="I803"/>
      <c r="J803"/>
      <c r="K803"/>
      <c r="L803"/>
      <c r="M803"/>
      <c r="N803"/>
      <c r="O803"/>
      <c r="P803"/>
      <c r="Q803"/>
      <c r="R803"/>
    </row>
    <row r="804" spans="5:18" x14ac:dyDescent="0.2">
      <c r="E804"/>
      <c r="G804"/>
      <c r="H804"/>
      <c r="I804"/>
      <c r="J804"/>
      <c r="K804"/>
      <c r="L804"/>
      <c r="M804"/>
      <c r="N804"/>
      <c r="O804"/>
      <c r="P804"/>
      <c r="Q804"/>
      <c r="R804"/>
    </row>
    <row r="805" spans="5:18" x14ac:dyDescent="0.2">
      <c r="E805"/>
      <c r="G805"/>
      <c r="H805"/>
      <c r="I805"/>
      <c r="J805"/>
      <c r="K805"/>
      <c r="L805"/>
      <c r="M805"/>
      <c r="N805"/>
      <c r="O805"/>
      <c r="P805"/>
      <c r="Q805"/>
      <c r="R805"/>
    </row>
    <row r="806" spans="5:18" x14ac:dyDescent="0.2">
      <c r="E806"/>
      <c r="G806"/>
      <c r="H806"/>
      <c r="I806"/>
      <c r="J806"/>
      <c r="K806"/>
      <c r="L806"/>
      <c r="M806"/>
      <c r="N806"/>
      <c r="O806"/>
      <c r="P806"/>
      <c r="Q806"/>
      <c r="R806"/>
    </row>
    <row r="807" spans="5:18" x14ac:dyDescent="0.2">
      <c r="E807"/>
      <c r="G807"/>
      <c r="H807"/>
      <c r="I807"/>
      <c r="J807"/>
      <c r="K807"/>
      <c r="L807"/>
      <c r="M807"/>
      <c r="N807"/>
      <c r="O807"/>
      <c r="P807"/>
      <c r="Q807"/>
      <c r="R807"/>
    </row>
    <row r="808" spans="5:18" x14ac:dyDescent="0.2">
      <c r="E808"/>
      <c r="G808"/>
      <c r="H808"/>
      <c r="I808"/>
      <c r="J808"/>
      <c r="K808"/>
      <c r="L808"/>
      <c r="M808"/>
      <c r="N808"/>
      <c r="O808"/>
      <c r="P808"/>
      <c r="Q808"/>
      <c r="R808"/>
    </row>
    <row r="809" spans="5:18" x14ac:dyDescent="0.2">
      <c r="E809"/>
      <c r="G809"/>
      <c r="H809"/>
      <c r="I809"/>
      <c r="J809"/>
      <c r="K809"/>
      <c r="L809"/>
      <c r="M809"/>
      <c r="N809"/>
      <c r="O809"/>
      <c r="P809"/>
      <c r="Q809"/>
      <c r="R809"/>
    </row>
    <row r="810" spans="5:18" x14ac:dyDescent="0.2">
      <c r="E810"/>
      <c r="G810"/>
      <c r="H810"/>
      <c r="I810"/>
      <c r="J810"/>
      <c r="K810"/>
      <c r="L810"/>
      <c r="M810"/>
      <c r="N810"/>
      <c r="O810"/>
      <c r="P810"/>
      <c r="Q810"/>
      <c r="R810"/>
    </row>
    <row r="811" spans="5:18" x14ac:dyDescent="0.2">
      <c r="E811"/>
      <c r="G811"/>
      <c r="H811"/>
      <c r="I811"/>
      <c r="J811"/>
      <c r="K811"/>
      <c r="L811"/>
      <c r="M811"/>
      <c r="N811"/>
      <c r="O811"/>
      <c r="P811"/>
      <c r="Q811"/>
      <c r="R811"/>
    </row>
    <row r="812" spans="5:18" x14ac:dyDescent="0.2">
      <c r="E812"/>
      <c r="G812"/>
      <c r="H812"/>
      <c r="I812"/>
      <c r="J812"/>
      <c r="K812"/>
      <c r="L812"/>
      <c r="M812"/>
      <c r="N812"/>
      <c r="O812"/>
      <c r="P812"/>
      <c r="Q812"/>
      <c r="R812"/>
    </row>
    <row r="813" spans="5:18" x14ac:dyDescent="0.2">
      <c r="G813"/>
      <c r="H813"/>
      <c r="I813"/>
      <c r="J813"/>
      <c r="K813"/>
      <c r="L813"/>
      <c r="M813"/>
      <c r="N813"/>
      <c r="O813"/>
      <c r="P813"/>
      <c r="Q813"/>
      <c r="R813"/>
    </row>
    <row r="814" spans="5:18" x14ac:dyDescent="0.2">
      <c r="G814"/>
      <c r="H814"/>
      <c r="I814"/>
      <c r="J814"/>
      <c r="K814"/>
      <c r="L814"/>
      <c r="M814"/>
      <c r="N814"/>
      <c r="O814"/>
      <c r="P814"/>
      <c r="Q814"/>
      <c r="R814"/>
    </row>
    <row r="815" spans="5:18" x14ac:dyDescent="0.2">
      <c r="G815"/>
      <c r="H815"/>
      <c r="I815"/>
      <c r="J815"/>
      <c r="K815"/>
      <c r="L815"/>
      <c r="M815"/>
      <c r="N815"/>
      <c r="O815"/>
      <c r="P815"/>
      <c r="Q815"/>
      <c r="R815"/>
    </row>
    <row r="816" spans="5:18" x14ac:dyDescent="0.2">
      <c r="G816"/>
      <c r="H816"/>
      <c r="I816"/>
      <c r="J816"/>
      <c r="K816"/>
      <c r="L816"/>
      <c r="M816"/>
      <c r="N816"/>
      <c r="O816"/>
      <c r="P816"/>
      <c r="Q816"/>
      <c r="R816"/>
    </row>
    <row r="817" spans="7:18" x14ac:dyDescent="0.2">
      <c r="G817"/>
      <c r="H817"/>
      <c r="I817"/>
      <c r="J817"/>
      <c r="K817"/>
      <c r="L817"/>
      <c r="M817"/>
      <c r="N817"/>
      <c r="O817"/>
      <c r="P817"/>
      <c r="Q817"/>
      <c r="R817"/>
    </row>
    <row r="818" spans="7:18" x14ac:dyDescent="0.2">
      <c r="G818"/>
      <c r="H818"/>
      <c r="I818"/>
      <c r="J818"/>
      <c r="K818"/>
      <c r="L818"/>
      <c r="M818"/>
      <c r="N818"/>
      <c r="O818"/>
      <c r="P818"/>
      <c r="Q818"/>
      <c r="R818"/>
    </row>
    <row r="819" spans="7:18" x14ac:dyDescent="0.2">
      <c r="G819"/>
      <c r="H819"/>
      <c r="I819"/>
      <c r="J819"/>
      <c r="K819"/>
      <c r="L819"/>
      <c r="M819"/>
      <c r="N819"/>
      <c r="O819"/>
      <c r="P819"/>
      <c r="Q819"/>
      <c r="R819"/>
    </row>
    <row r="820" spans="7:18" x14ac:dyDescent="0.2">
      <c r="G820"/>
      <c r="H820"/>
      <c r="I820"/>
      <c r="J820"/>
      <c r="K820"/>
      <c r="L820"/>
      <c r="M820"/>
      <c r="N820"/>
      <c r="O820"/>
      <c r="P820"/>
      <c r="Q820"/>
      <c r="R820"/>
    </row>
    <row r="821" spans="7:18" x14ac:dyDescent="0.2">
      <c r="G821"/>
      <c r="H821"/>
      <c r="I821"/>
      <c r="J821"/>
      <c r="K821"/>
      <c r="L821"/>
      <c r="M821"/>
      <c r="N821"/>
      <c r="O821"/>
      <c r="P821"/>
      <c r="Q821"/>
      <c r="R821"/>
    </row>
    <row r="822" spans="7:18" x14ac:dyDescent="0.2">
      <c r="G822"/>
      <c r="H822"/>
      <c r="I822"/>
      <c r="J822"/>
      <c r="K822"/>
      <c r="L822"/>
      <c r="M822"/>
      <c r="N822"/>
      <c r="O822"/>
      <c r="P822"/>
      <c r="Q822"/>
      <c r="R822"/>
    </row>
    <row r="823" spans="7:18" x14ac:dyDescent="0.2">
      <c r="G823"/>
      <c r="H823"/>
      <c r="I823"/>
      <c r="J823"/>
      <c r="K823"/>
      <c r="L823"/>
      <c r="M823"/>
      <c r="N823"/>
      <c r="O823"/>
      <c r="P823"/>
      <c r="Q823"/>
      <c r="R823"/>
    </row>
    <row r="824" spans="7:18" x14ac:dyDescent="0.2">
      <c r="G824"/>
      <c r="H824"/>
      <c r="I824"/>
      <c r="J824"/>
      <c r="K824"/>
      <c r="L824"/>
      <c r="M824"/>
      <c r="N824"/>
      <c r="O824"/>
      <c r="P824"/>
      <c r="Q824"/>
      <c r="R824"/>
    </row>
    <row r="825" spans="7:18" x14ac:dyDescent="0.2">
      <c r="G825"/>
      <c r="H825"/>
      <c r="I825"/>
      <c r="J825"/>
      <c r="K825"/>
      <c r="L825"/>
      <c r="M825"/>
      <c r="N825"/>
      <c r="O825"/>
      <c r="P825"/>
      <c r="Q825"/>
      <c r="R825"/>
    </row>
    <row r="826" spans="7:18" x14ac:dyDescent="0.2">
      <c r="G826"/>
      <c r="H826"/>
      <c r="I826"/>
      <c r="J826"/>
      <c r="K826"/>
      <c r="L826"/>
      <c r="M826"/>
      <c r="N826"/>
      <c r="O826"/>
      <c r="P826"/>
      <c r="Q826"/>
      <c r="R826"/>
    </row>
    <row r="827" spans="7:18" x14ac:dyDescent="0.2">
      <c r="G827"/>
      <c r="H827"/>
      <c r="I827"/>
      <c r="J827"/>
      <c r="K827"/>
      <c r="L827"/>
      <c r="M827"/>
      <c r="N827"/>
      <c r="O827"/>
      <c r="P827"/>
      <c r="Q827"/>
      <c r="R827"/>
    </row>
    <row r="828" spans="7:18" x14ac:dyDescent="0.2">
      <c r="G828"/>
      <c r="H828"/>
      <c r="I828"/>
      <c r="J828"/>
      <c r="K828"/>
      <c r="L828"/>
      <c r="M828"/>
      <c r="N828"/>
      <c r="O828"/>
      <c r="P828"/>
      <c r="Q828"/>
      <c r="R828"/>
    </row>
    <row r="829" spans="7:18" x14ac:dyDescent="0.2">
      <c r="G829"/>
      <c r="H829"/>
      <c r="I829"/>
      <c r="J829"/>
      <c r="K829"/>
      <c r="L829"/>
      <c r="M829"/>
      <c r="N829"/>
      <c r="O829"/>
      <c r="P829"/>
      <c r="Q829"/>
      <c r="R829"/>
    </row>
    <row r="830" spans="7:18" x14ac:dyDescent="0.2">
      <c r="G830"/>
      <c r="H830"/>
      <c r="I830"/>
      <c r="J830"/>
      <c r="K830"/>
      <c r="L830"/>
      <c r="M830"/>
      <c r="N830"/>
      <c r="O830"/>
      <c r="P830"/>
      <c r="Q830"/>
      <c r="R830"/>
    </row>
    <row r="831" spans="7:18" x14ac:dyDescent="0.2">
      <c r="G831"/>
      <c r="H831"/>
      <c r="I831"/>
      <c r="J831"/>
      <c r="K831"/>
      <c r="L831"/>
      <c r="M831"/>
      <c r="N831"/>
      <c r="O831"/>
      <c r="P831"/>
      <c r="Q831"/>
      <c r="R831"/>
    </row>
    <row r="832" spans="7:18" x14ac:dyDescent="0.2">
      <c r="G832"/>
      <c r="H832"/>
      <c r="I832"/>
      <c r="J832"/>
      <c r="K832"/>
      <c r="L832"/>
      <c r="M832"/>
      <c r="N832"/>
      <c r="O832"/>
      <c r="P832"/>
      <c r="Q832"/>
      <c r="R832"/>
    </row>
    <row r="833" spans="7:18" x14ac:dyDescent="0.2">
      <c r="G833"/>
      <c r="H833"/>
      <c r="I833"/>
      <c r="J833"/>
      <c r="K833"/>
      <c r="L833"/>
      <c r="M833"/>
      <c r="N833"/>
      <c r="O833"/>
      <c r="P833"/>
      <c r="Q833"/>
      <c r="R833"/>
    </row>
    <row r="834" spans="7:18" x14ac:dyDescent="0.2">
      <c r="G834"/>
      <c r="H834"/>
      <c r="I834"/>
      <c r="J834"/>
      <c r="K834"/>
      <c r="L834"/>
      <c r="M834"/>
      <c r="N834"/>
      <c r="O834"/>
      <c r="P834"/>
      <c r="Q834"/>
      <c r="R834"/>
    </row>
    <row r="835" spans="7:18" x14ac:dyDescent="0.2">
      <c r="G835"/>
      <c r="H835"/>
      <c r="I835"/>
      <c r="J835"/>
      <c r="K835"/>
      <c r="L835"/>
      <c r="M835"/>
      <c r="N835"/>
      <c r="O835"/>
      <c r="P835"/>
      <c r="Q835"/>
      <c r="R835"/>
    </row>
    <row r="836" spans="7:18" x14ac:dyDescent="0.2">
      <c r="G836"/>
      <c r="H836"/>
      <c r="I836"/>
      <c r="J836"/>
      <c r="K836"/>
      <c r="L836"/>
      <c r="M836"/>
      <c r="N836"/>
      <c r="O836"/>
      <c r="P836"/>
      <c r="Q836"/>
      <c r="R836"/>
    </row>
    <row r="837" spans="7:18" x14ac:dyDescent="0.2">
      <c r="G837"/>
      <c r="H837"/>
      <c r="I837"/>
      <c r="J837"/>
      <c r="K837"/>
      <c r="L837"/>
      <c r="M837"/>
      <c r="N837"/>
      <c r="O837"/>
      <c r="P837"/>
      <c r="Q837"/>
      <c r="R837"/>
    </row>
    <row r="838" spans="7:18" x14ac:dyDescent="0.2">
      <c r="G838"/>
      <c r="H838"/>
      <c r="I838"/>
      <c r="J838"/>
      <c r="K838"/>
      <c r="L838"/>
      <c r="M838"/>
      <c r="N838"/>
      <c r="O838"/>
      <c r="P838"/>
      <c r="Q838"/>
      <c r="R838"/>
    </row>
    <row r="839" spans="7:18" x14ac:dyDescent="0.2">
      <c r="G839"/>
      <c r="H839"/>
      <c r="I839"/>
      <c r="J839"/>
      <c r="K839"/>
      <c r="L839"/>
      <c r="M839"/>
      <c r="N839"/>
      <c r="O839"/>
      <c r="P839"/>
      <c r="Q839"/>
      <c r="R839"/>
    </row>
    <row r="840" spans="7:18" x14ac:dyDescent="0.2">
      <c r="G840"/>
      <c r="H840"/>
      <c r="I840"/>
      <c r="J840"/>
      <c r="K840"/>
      <c r="L840"/>
      <c r="M840"/>
      <c r="N840"/>
      <c r="O840"/>
      <c r="P840"/>
      <c r="Q840"/>
      <c r="R840"/>
    </row>
    <row r="841" spans="7:18" x14ac:dyDescent="0.2">
      <c r="G841"/>
      <c r="H841"/>
      <c r="I841"/>
      <c r="J841"/>
      <c r="K841"/>
      <c r="L841"/>
      <c r="M841"/>
      <c r="N841"/>
      <c r="O841"/>
      <c r="P841"/>
      <c r="Q841"/>
      <c r="R841"/>
    </row>
    <row r="842" spans="7:18" x14ac:dyDescent="0.2">
      <c r="G842"/>
      <c r="H842"/>
      <c r="I842"/>
      <c r="J842"/>
      <c r="K842"/>
      <c r="L842"/>
      <c r="M842"/>
      <c r="N842"/>
      <c r="O842"/>
      <c r="P842"/>
      <c r="Q842"/>
      <c r="R842"/>
    </row>
    <row r="843" spans="7:18" x14ac:dyDescent="0.2">
      <c r="G843"/>
      <c r="H843"/>
      <c r="I843"/>
      <c r="J843"/>
      <c r="K843"/>
      <c r="L843"/>
      <c r="M843"/>
      <c r="N843"/>
      <c r="O843"/>
      <c r="P843"/>
      <c r="Q843"/>
      <c r="R843"/>
    </row>
    <row r="844" spans="7:18" x14ac:dyDescent="0.2">
      <c r="G844"/>
      <c r="H844"/>
      <c r="I844"/>
      <c r="J844"/>
      <c r="K844"/>
      <c r="L844"/>
      <c r="M844"/>
      <c r="N844"/>
      <c r="O844"/>
      <c r="P844"/>
      <c r="Q844"/>
      <c r="R844"/>
    </row>
    <row r="845" spans="7:18" x14ac:dyDescent="0.2">
      <c r="G845"/>
      <c r="H845"/>
      <c r="I845"/>
      <c r="J845"/>
      <c r="K845"/>
      <c r="L845"/>
      <c r="M845"/>
      <c r="N845"/>
      <c r="O845"/>
      <c r="P845"/>
      <c r="Q845"/>
      <c r="R845"/>
    </row>
    <row r="846" spans="7:18" x14ac:dyDescent="0.2">
      <c r="G846"/>
      <c r="H846"/>
      <c r="I846"/>
      <c r="J846"/>
      <c r="K846"/>
      <c r="L846"/>
      <c r="M846"/>
      <c r="N846"/>
      <c r="O846"/>
      <c r="P846"/>
      <c r="Q846"/>
      <c r="R846"/>
    </row>
    <row r="847" spans="7:18" x14ac:dyDescent="0.2">
      <c r="G847"/>
      <c r="H847"/>
      <c r="I847"/>
      <c r="J847"/>
      <c r="K847"/>
      <c r="L847"/>
      <c r="M847"/>
      <c r="N847"/>
      <c r="O847"/>
      <c r="P847"/>
      <c r="Q847"/>
      <c r="R847"/>
    </row>
    <row r="848" spans="7:18" x14ac:dyDescent="0.2">
      <c r="G848"/>
      <c r="H848"/>
      <c r="I848"/>
      <c r="J848"/>
      <c r="K848"/>
      <c r="L848"/>
      <c r="M848"/>
      <c r="N848"/>
      <c r="O848"/>
      <c r="P848"/>
      <c r="Q848"/>
      <c r="R848"/>
    </row>
    <row r="849" spans="7:18" x14ac:dyDescent="0.2">
      <c r="G849"/>
      <c r="H849"/>
      <c r="I849"/>
      <c r="J849"/>
      <c r="K849"/>
      <c r="L849"/>
      <c r="M849"/>
      <c r="N849"/>
      <c r="O849"/>
      <c r="P849"/>
      <c r="Q849"/>
      <c r="R849"/>
    </row>
    <row r="850" spans="7:18" x14ac:dyDescent="0.2">
      <c r="G850"/>
      <c r="H850"/>
      <c r="I850"/>
      <c r="J850"/>
      <c r="K850"/>
      <c r="L850"/>
      <c r="M850"/>
      <c r="N850"/>
      <c r="O850"/>
      <c r="P850"/>
      <c r="Q850"/>
      <c r="R850"/>
    </row>
    <row r="851" spans="7:18" x14ac:dyDescent="0.2">
      <c r="G851"/>
      <c r="H851"/>
      <c r="I851"/>
      <c r="J851"/>
      <c r="K851"/>
      <c r="L851"/>
      <c r="M851"/>
      <c r="N851"/>
      <c r="O851"/>
      <c r="P851"/>
      <c r="Q851"/>
      <c r="R851"/>
    </row>
    <row r="852" spans="7:18" x14ac:dyDescent="0.2">
      <c r="G852"/>
      <c r="H852"/>
      <c r="I852"/>
      <c r="J852"/>
      <c r="K852"/>
      <c r="L852"/>
      <c r="M852"/>
      <c r="N852"/>
      <c r="O852"/>
      <c r="P852"/>
      <c r="Q852"/>
      <c r="R852"/>
    </row>
    <row r="853" spans="7:18" x14ac:dyDescent="0.2">
      <c r="G853"/>
      <c r="H853"/>
      <c r="I853"/>
      <c r="J853"/>
      <c r="K853"/>
      <c r="L853"/>
      <c r="M853"/>
      <c r="N853"/>
      <c r="O853"/>
      <c r="P853"/>
      <c r="Q853"/>
      <c r="R853"/>
    </row>
    <row r="854" spans="7:18" x14ac:dyDescent="0.2">
      <c r="G854"/>
      <c r="H854"/>
      <c r="I854"/>
      <c r="J854"/>
      <c r="K854"/>
      <c r="L854"/>
      <c r="M854"/>
      <c r="N854"/>
      <c r="O854"/>
      <c r="P854"/>
      <c r="Q854"/>
      <c r="R854"/>
    </row>
    <row r="855" spans="7:18" x14ac:dyDescent="0.2">
      <c r="G855"/>
      <c r="H855"/>
      <c r="I855"/>
      <c r="J855"/>
      <c r="K855"/>
      <c r="L855"/>
      <c r="M855"/>
      <c r="N855"/>
      <c r="O855"/>
      <c r="P855"/>
      <c r="Q855"/>
      <c r="R855"/>
    </row>
    <row r="856" spans="7:18" x14ac:dyDescent="0.2">
      <c r="G856"/>
      <c r="H856"/>
      <c r="I856"/>
      <c r="J856"/>
      <c r="K856"/>
      <c r="L856"/>
      <c r="M856"/>
      <c r="N856"/>
      <c r="O856"/>
      <c r="P856"/>
      <c r="Q856"/>
      <c r="R856"/>
    </row>
    <row r="857" spans="7:18" x14ac:dyDescent="0.2">
      <c r="G857"/>
      <c r="H857"/>
      <c r="I857"/>
      <c r="J857"/>
      <c r="K857"/>
      <c r="L857"/>
      <c r="M857"/>
      <c r="N857"/>
      <c r="O857"/>
      <c r="P857"/>
      <c r="Q857"/>
      <c r="R857"/>
    </row>
    <row r="858" spans="7:18" x14ac:dyDescent="0.2">
      <c r="G858"/>
      <c r="H858"/>
      <c r="I858"/>
      <c r="J858"/>
      <c r="K858"/>
      <c r="L858"/>
      <c r="M858"/>
      <c r="N858"/>
      <c r="O858"/>
      <c r="P858"/>
      <c r="Q858"/>
      <c r="R858"/>
    </row>
    <row r="859" spans="7:18" x14ac:dyDescent="0.2">
      <c r="G859"/>
      <c r="H859"/>
      <c r="I859"/>
      <c r="J859"/>
      <c r="K859"/>
      <c r="L859"/>
      <c r="M859"/>
      <c r="N859"/>
      <c r="O859"/>
      <c r="P859"/>
      <c r="Q859"/>
      <c r="R859"/>
    </row>
    <row r="860" spans="7:18" x14ac:dyDescent="0.2">
      <c r="G860"/>
      <c r="H860"/>
      <c r="I860"/>
      <c r="J860"/>
      <c r="K860"/>
      <c r="L860"/>
      <c r="M860"/>
      <c r="N860"/>
      <c r="O860"/>
      <c r="P860"/>
      <c r="Q860"/>
      <c r="R860"/>
    </row>
    <row r="861" spans="7:18" x14ac:dyDescent="0.2">
      <c r="G861"/>
      <c r="H861"/>
      <c r="I861"/>
      <c r="J861"/>
      <c r="K861"/>
      <c r="L861"/>
      <c r="M861"/>
      <c r="N861"/>
      <c r="O861"/>
      <c r="P861"/>
      <c r="Q861"/>
      <c r="R861"/>
    </row>
    <row r="862" spans="7:18" x14ac:dyDescent="0.2">
      <c r="G862"/>
      <c r="H862"/>
      <c r="I862"/>
      <c r="J862"/>
      <c r="K862"/>
      <c r="L862"/>
      <c r="M862"/>
      <c r="N862"/>
      <c r="O862"/>
      <c r="P862"/>
      <c r="Q862"/>
      <c r="R862"/>
    </row>
    <row r="863" spans="7:18" x14ac:dyDescent="0.2">
      <c r="G863"/>
      <c r="H863"/>
      <c r="I863"/>
      <c r="J863"/>
      <c r="K863"/>
      <c r="L863"/>
      <c r="M863"/>
      <c r="N863"/>
      <c r="O863"/>
      <c r="P863"/>
      <c r="Q863"/>
      <c r="R863"/>
    </row>
    <row r="864" spans="7:18" x14ac:dyDescent="0.2">
      <c r="G864"/>
      <c r="H864"/>
      <c r="I864"/>
      <c r="J864"/>
      <c r="K864"/>
      <c r="L864"/>
      <c r="M864"/>
      <c r="N864"/>
      <c r="O864"/>
      <c r="P864"/>
      <c r="Q864"/>
      <c r="R864"/>
    </row>
    <row r="865" spans="7:18" x14ac:dyDescent="0.2">
      <c r="G865"/>
      <c r="H865"/>
      <c r="I865"/>
      <c r="J865"/>
      <c r="K865"/>
      <c r="L865"/>
      <c r="M865"/>
      <c r="N865"/>
      <c r="O865"/>
      <c r="P865"/>
      <c r="Q865"/>
      <c r="R865"/>
    </row>
    <row r="866" spans="7:18" x14ac:dyDescent="0.2">
      <c r="G866"/>
      <c r="H866"/>
      <c r="I866"/>
      <c r="J866"/>
      <c r="K866"/>
      <c r="L866"/>
      <c r="M866"/>
      <c r="N866"/>
      <c r="O866"/>
      <c r="P866"/>
      <c r="Q866"/>
      <c r="R866"/>
    </row>
    <row r="867" spans="7:18" x14ac:dyDescent="0.2">
      <c r="G867"/>
      <c r="H867"/>
      <c r="I867"/>
      <c r="J867"/>
      <c r="K867"/>
      <c r="L867"/>
      <c r="M867"/>
      <c r="N867"/>
      <c r="O867"/>
      <c r="P867"/>
      <c r="Q867"/>
      <c r="R867"/>
    </row>
    <row r="868" spans="7:18" x14ac:dyDescent="0.2">
      <c r="G868"/>
      <c r="H868"/>
      <c r="I868"/>
      <c r="J868"/>
      <c r="K868"/>
      <c r="L868"/>
      <c r="M868"/>
      <c r="N868"/>
      <c r="O868"/>
      <c r="P868"/>
      <c r="Q868"/>
      <c r="R868"/>
    </row>
    <row r="869" spans="7:18" x14ac:dyDescent="0.2">
      <c r="G869"/>
      <c r="H869"/>
      <c r="I869"/>
      <c r="J869"/>
      <c r="K869"/>
      <c r="L869"/>
      <c r="M869"/>
      <c r="N869"/>
      <c r="O869"/>
      <c r="P869"/>
      <c r="Q869"/>
      <c r="R869"/>
    </row>
    <row r="870" spans="7:18" x14ac:dyDescent="0.2">
      <c r="G870"/>
      <c r="H870"/>
      <c r="I870"/>
      <c r="J870"/>
      <c r="K870"/>
      <c r="L870"/>
      <c r="M870"/>
      <c r="N870"/>
      <c r="O870"/>
      <c r="P870"/>
      <c r="Q870"/>
      <c r="R870"/>
    </row>
    <row r="871" spans="7:18" x14ac:dyDescent="0.2">
      <c r="G871"/>
      <c r="H871"/>
      <c r="I871"/>
      <c r="J871"/>
      <c r="K871"/>
      <c r="L871"/>
      <c r="M871"/>
      <c r="N871"/>
      <c r="O871"/>
      <c r="P871"/>
      <c r="Q871"/>
      <c r="R871"/>
    </row>
    <row r="872" spans="7:18" x14ac:dyDescent="0.2">
      <c r="G872"/>
      <c r="H872"/>
      <c r="I872"/>
      <c r="J872"/>
      <c r="K872"/>
      <c r="L872"/>
      <c r="M872"/>
      <c r="N872"/>
      <c r="O872"/>
      <c r="P872"/>
      <c r="Q872"/>
      <c r="R872"/>
    </row>
    <row r="873" spans="7:18" x14ac:dyDescent="0.2">
      <c r="G873"/>
      <c r="H873"/>
      <c r="I873"/>
      <c r="J873"/>
      <c r="K873"/>
      <c r="L873"/>
      <c r="M873"/>
      <c r="N873"/>
      <c r="O873"/>
      <c r="P873"/>
      <c r="Q873"/>
      <c r="R873"/>
    </row>
    <row r="874" spans="7:18" x14ac:dyDescent="0.2">
      <c r="G874"/>
      <c r="H874"/>
      <c r="I874"/>
      <c r="J874"/>
      <c r="K874"/>
      <c r="L874"/>
      <c r="M874"/>
      <c r="N874"/>
      <c r="O874"/>
      <c r="P874"/>
      <c r="Q874"/>
      <c r="R874"/>
    </row>
    <row r="875" spans="7:18" x14ac:dyDescent="0.2">
      <c r="G875"/>
      <c r="H875"/>
      <c r="I875"/>
      <c r="J875"/>
      <c r="K875"/>
      <c r="L875"/>
      <c r="M875"/>
      <c r="N875"/>
      <c r="O875"/>
      <c r="P875"/>
      <c r="Q875"/>
      <c r="R875"/>
    </row>
    <row r="876" spans="7:18" x14ac:dyDescent="0.2">
      <c r="G876"/>
      <c r="H876"/>
      <c r="I876"/>
      <c r="J876"/>
      <c r="K876"/>
      <c r="L876"/>
      <c r="M876"/>
      <c r="N876"/>
      <c r="O876"/>
      <c r="P876"/>
      <c r="Q876"/>
      <c r="R876"/>
    </row>
    <row r="877" spans="7:18" x14ac:dyDescent="0.2">
      <c r="G877"/>
      <c r="H877"/>
      <c r="I877"/>
      <c r="J877"/>
      <c r="K877"/>
      <c r="L877"/>
      <c r="M877"/>
      <c r="N877"/>
      <c r="O877"/>
      <c r="P877"/>
      <c r="Q877"/>
      <c r="R877"/>
    </row>
    <row r="878" spans="7:18" x14ac:dyDescent="0.2">
      <c r="G878"/>
      <c r="H878"/>
      <c r="I878"/>
      <c r="J878"/>
      <c r="K878"/>
      <c r="L878"/>
      <c r="M878"/>
      <c r="N878"/>
      <c r="O878"/>
      <c r="P878"/>
      <c r="Q878"/>
      <c r="R878"/>
    </row>
    <row r="879" spans="7:18" x14ac:dyDescent="0.2">
      <c r="G879"/>
      <c r="H879"/>
      <c r="I879"/>
      <c r="J879"/>
      <c r="K879"/>
      <c r="L879"/>
      <c r="M879"/>
      <c r="N879"/>
      <c r="O879"/>
      <c r="P879"/>
      <c r="Q879"/>
      <c r="R879"/>
    </row>
    <row r="880" spans="7:18" x14ac:dyDescent="0.2">
      <c r="G880"/>
      <c r="H880"/>
      <c r="I880"/>
      <c r="J880"/>
      <c r="K880"/>
      <c r="L880"/>
      <c r="M880"/>
      <c r="N880"/>
      <c r="O880"/>
      <c r="P880"/>
      <c r="Q880"/>
      <c r="R880"/>
    </row>
    <row r="881" spans="7:18" x14ac:dyDescent="0.2">
      <c r="G881"/>
      <c r="H881"/>
      <c r="I881"/>
      <c r="J881"/>
      <c r="K881"/>
      <c r="L881"/>
      <c r="M881"/>
      <c r="N881"/>
      <c r="O881"/>
      <c r="P881"/>
      <c r="Q881"/>
      <c r="R881"/>
    </row>
    <row r="882" spans="7:18" x14ac:dyDescent="0.2">
      <c r="G882"/>
      <c r="H882"/>
      <c r="I882"/>
      <c r="J882"/>
      <c r="K882"/>
      <c r="L882"/>
      <c r="M882"/>
      <c r="N882"/>
      <c r="O882"/>
      <c r="P882"/>
      <c r="Q882"/>
      <c r="R882"/>
    </row>
    <row r="883" spans="7:18" x14ac:dyDescent="0.2">
      <c r="G883"/>
      <c r="H883"/>
      <c r="I883"/>
      <c r="J883"/>
      <c r="K883"/>
      <c r="L883"/>
      <c r="M883"/>
      <c r="N883"/>
      <c r="O883"/>
      <c r="P883"/>
      <c r="Q883"/>
      <c r="R883"/>
    </row>
    <row r="884" spans="7:18" x14ac:dyDescent="0.2">
      <c r="G884"/>
      <c r="H884"/>
      <c r="I884"/>
      <c r="J884"/>
      <c r="K884"/>
      <c r="L884"/>
      <c r="M884"/>
      <c r="N884"/>
      <c r="O884"/>
      <c r="P884"/>
      <c r="Q884"/>
      <c r="R884"/>
    </row>
    <row r="885" spans="7:18" x14ac:dyDescent="0.2">
      <c r="G885"/>
      <c r="H885"/>
      <c r="I885"/>
      <c r="J885"/>
      <c r="K885"/>
      <c r="L885"/>
      <c r="M885"/>
      <c r="N885"/>
      <c r="O885"/>
      <c r="P885"/>
      <c r="Q885"/>
      <c r="R885"/>
    </row>
    <row r="886" spans="7:18" x14ac:dyDescent="0.2">
      <c r="G886"/>
      <c r="H886"/>
      <c r="I886"/>
      <c r="J886"/>
      <c r="K886"/>
      <c r="L886"/>
      <c r="M886"/>
      <c r="N886"/>
      <c r="O886"/>
      <c r="P886"/>
      <c r="Q886"/>
      <c r="R886"/>
    </row>
    <row r="887" spans="7:18" x14ac:dyDescent="0.2">
      <c r="G887"/>
      <c r="H887"/>
      <c r="I887"/>
      <c r="J887"/>
      <c r="K887"/>
      <c r="L887"/>
      <c r="M887"/>
      <c r="N887"/>
      <c r="O887"/>
      <c r="P887"/>
      <c r="Q887"/>
      <c r="R887"/>
    </row>
    <row r="888" spans="7:18" x14ac:dyDescent="0.2">
      <c r="G888"/>
      <c r="H888"/>
      <c r="I888"/>
      <c r="J888"/>
      <c r="K888"/>
      <c r="L888"/>
      <c r="M888"/>
      <c r="N888"/>
      <c r="O888"/>
      <c r="P888"/>
      <c r="Q888"/>
      <c r="R888"/>
    </row>
    <row r="889" spans="7:18" x14ac:dyDescent="0.2">
      <c r="G889"/>
      <c r="H889"/>
      <c r="I889"/>
      <c r="J889"/>
      <c r="K889"/>
      <c r="L889"/>
      <c r="M889"/>
      <c r="N889"/>
      <c r="O889"/>
      <c r="P889"/>
      <c r="Q889"/>
      <c r="R889"/>
    </row>
    <row r="890" spans="7:18" x14ac:dyDescent="0.2">
      <c r="G890"/>
      <c r="H890"/>
      <c r="I890"/>
      <c r="J890"/>
      <c r="K890"/>
      <c r="L890"/>
      <c r="M890"/>
      <c r="N890"/>
      <c r="O890"/>
      <c r="P890"/>
      <c r="Q890"/>
      <c r="R890"/>
    </row>
    <row r="891" spans="7:18" x14ac:dyDescent="0.2">
      <c r="G891"/>
      <c r="H891"/>
      <c r="I891"/>
      <c r="J891"/>
      <c r="K891"/>
      <c r="L891"/>
      <c r="M891"/>
      <c r="N891"/>
      <c r="O891"/>
      <c r="P891"/>
      <c r="Q891"/>
      <c r="R891"/>
    </row>
    <row r="892" spans="7:18" x14ac:dyDescent="0.2">
      <c r="G892"/>
      <c r="H892"/>
      <c r="I892"/>
      <c r="J892"/>
      <c r="K892"/>
      <c r="L892"/>
      <c r="M892"/>
      <c r="N892"/>
      <c r="O892"/>
      <c r="P892"/>
      <c r="Q892"/>
      <c r="R892"/>
    </row>
    <row r="893" spans="7:18" x14ac:dyDescent="0.2">
      <c r="G893"/>
      <c r="H893"/>
      <c r="I893"/>
      <c r="J893"/>
      <c r="K893"/>
      <c r="L893"/>
      <c r="M893"/>
      <c r="N893"/>
      <c r="O893"/>
      <c r="P893"/>
      <c r="Q893"/>
      <c r="R893"/>
    </row>
    <row r="894" spans="7:18" x14ac:dyDescent="0.2">
      <c r="G894"/>
      <c r="H894"/>
      <c r="I894"/>
      <c r="J894"/>
      <c r="K894"/>
      <c r="L894"/>
      <c r="M894"/>
      <c r="N894"/>
      <c r="O894"/>
      <c r="P894"/>
      <c r="Q894"/>
      <c r="R894"/>
    </row>
    <row r="895" spans="7:18" x14ac:dyDescent="0.2">
      <c r="G895"/>
      <c r="H895"/>
      <c r="I895"/>
      <c r="J895"/>
      <c r="K895"/>
      <c r="L895"/>
      <c r="M895"/>
      <c r="N895"/>
      <c r="O895"/>
      <c r="P895"/>
      <c r="Q895"/>
      <c r="R895"/>
    </row>
    <row r="896" spans="7:18" x14ac:dyDescent="0.2">
      <c r="G896"/>
      <c r="H896"/>
      <c r="I896"/>
      <c r="J896"/>
      <c r="K896"/>
      <c r="L896"/>
      <c r="M896"/>
      <c r="N896"/>
      <c r="O896"/>
      <c r="P896"/>
      <c r="Q896"/>
      <c r="R896"/>
    </row>
    <row r="897" spans="7:18" x14ac:dyDescent="0.2">
      <c r="G897"/>
      <c r="H897"/>
      <c r="I897"/>
      <c r="J897"/>
      <c r="K897"/>
      <c r="L897"/>
      <c r="M897"/>
      <c r="N897"/>
      <c r="O897"/>
      <c r="P897"/>
      <c r="Q897"/>
      <c r="R897"/>
    </row>
    <row r="898" spans="7:18" x14ac:dyDescent="0.2">
      <c r="G898"/>
      <c r="H898"/>
      <c r="I898"/>
      <c r="J898"/>
      <c r="K898"/>
      <c r="L898"/>
      <c r="M898"/>
      <c r="N898"/>
      <c r="O898"/>
      <c r="P898"/>
      <c r="Q898"/>
      <c r="R898"/>
    </row>
    <row r="899" spans="7:18" x14ac:dyDescent="0.2">
      <c r="G899"/>
      <c r="H899"/>
      <c r="I899"/>
      <c r="J899"/>
      <c r="K899"/>
      <c r="L899"/>
      <c r="M899"/>
      <c r="N899"/>
      <c r="O899"/>
      <c r="P899"/>
      <c r="Q899"/>
      <c r="R899"/>
    </row>
    <row r="900" spans="7:18" x14ac:dyDescent="0.2">
      <c r="G900"/>
      <c r="H900"/>
      <c r="I900"/>
      <c r="J900"/>
      <c r="K900"/>
      <c r="L900"/>
      <c r="M900"/>
      <c r="N900"/>
      <c r="O900"/>
      <c r="P900"/>
      <c r="Q900"/>
      <c r="R900"/>
    </row>
    <row r="901" spans="7:18" x14ac:dyDescent="0.2">
      <c r="G901"/>
      <c r="H901"/>
      <c r="I901"/>
      <c r="J901"/>
      <c r="K901"/>
      <c r="L901"/>
      <c r="M901"/>
      <c r="N901"/>
      <c r="O901"/>
      <c r="P901"/>
      <c r="Q901"/>
      <c r="R901"/>
    </row>
    <row r="902" spans="7:18" x14ac:dyDescent="0.2">
      <c r="G902"/>
      <c r="H902"/>
      <c r="I902"/>
      <c r="J902"/>
      <c r="K902"/>
      <c r="L902"/>
      <c r="M902"/>
      <c r="N902"/>
      <c r="O902"/>
      <c r="P902"/>
      <c r="Q902"/>
      <c r="R902"/>
    </row>
    <row r="903" spans="7:18" x14ac:dyDescent="0.2">
      <c r="G903"/>
      <c r="H903"/>
      <c r="I903"/>
      <c r="J903"/>
      <c r="K903"/>
      <c r="L903"/>
      <c r="M903"/>
      <c r="N903"/>
      <c r="O903"/>
      <c r="P903"/>
      <c r="Q903"/>
      <c r="R903"/>
    </row>
    <row r="904" spans="7:18" x14ac:dyDescent="0.2">
      <c r="G904"/>
      <c r="H904"/>
      <c r="I904"/>
      <c r="J904"/>
      <c r="K904"/>
      <c r="L904"/>
      <c r="M904"/>
      <c r="N904"/>
      <c r="O904"/>
      <c r="P904"/>
      <c r="Q904"/>
      <c r="R904"/>
    </row>
    <row r="905" spans="7:18" x14ac:dyDescent="0.2">
      <c r="G905"/>
      <c r="H905"/>
      <c r="I905"/>
      <c r="J905"/>
      <c r="K905"/>
      <c r="L905"/>
      <c r="M905"/>
      <c r="N905"/>
      <c r="O905"/>
      <c r="P905"/>
      <c r="Q905"/>
      <c r="R905"/>
    </row>
    <row r="906" spans="7:18" x14ac:dyDescent="0.2">
      <c r="G906"/>
      <c r="H906"/>
      <c r="I906"/>
      <c r="J906"/>
      <c r="K906"/>
      <c r="L906"/>
      <c r="M906"/>
      <c r="N906"/>
      <c r="O906"/>
      <c r="P906"/>
      <c r="Q906"/>
      <c r="R906"/>
    </row>
    <row r="907" spans="7:18" x14ac:dyDescent="0.2">
      <c r="G907"/>
      <c r="H907"/>
      <c r="I907"/>
      <c r="J907"/>
      <c r="K907"/>
      <c r="L907"/>
      <c r="M907"/>
      <c r="N907"/>
      <c r="O907"/>
      <c r="P907"/>
      <c r="Q907"/>
      <c r="R907"/>
    </row>
    <row r="908" spans="7:18" x14ac:dyDescent="0.2">
      <c r="G908"/>
      <c r="H908"/>
      <c r="I908"/>
      <c r="J908"/>
      <c r="K908"/>
      <c r="L908"/>
      <c r="M908"/>
      <c r="N908"/>
      <c r="O908"/>
      <c r="P908"/>
      <c r="Q908"/>
      <c r="R908"/>
    </row>
    <row r="909" spans="7:18" x14ac:dyDescent="0.2">
      <c r="G909"/>
      <c r="H909"/>
      <c r="I909"/>
      <c r="J909"/>
      <c r="K909"/>
      <c r="L909"/>
      <c r="M909"/>
      <c r="N909"/>
      <c r="O909"/>
      <c r="P909"/>
      <c r="Q909"/>
      <c r="R909"/>
    </row>
    <row r="910" spans="7:18" x14ac:dyDescent="0.2">
      <c r="G910"/>
      <c r="H910"/>
      <c r="I910"/>
      <c r="J910"/>
      <c r="K910"/>
      <c r="L910"/>
      <c r="M910"/>
      <c r="N910"/>
      <c r="O910"/>
      <c r="P910"/>
      <c r="Q910"/>
      <c r="R910"/>
    </row>
    <row r="911" spans="7:18" x14ac:dyDescent="0.2">
      <c r="G911"/>
      <c r="H911"/>
      <c r="I911"/>
      <c r="J911"/>
      <c r="K911"/>
      <c r="L911"/>
      <c r="M911"/>
      <c r="N911"/>
      <c r="O911"/>
      <c r="P911"/>
      <c r="Q911"/>
      <c r="R911"/>
    </row>
    <row r="912" spans="7:18" x14ac:dyDescent="0.2">
      <c r="G912"/>
      <c r="H912"/>
      <c r="I912"/>
      <c r="J912"/>
      <c r="K912"/>
      <c r="L912"/>
      <c r="M912"/>
      <c r="N912"/>
      <c r="O912"/>
      <c r="P912"/>
      <c r="Q912"/>
      <c r="R912"/>
    </row>
    <row r="913" spans="7:18" x14ac:dyDescent="0.2">
      <c r="G913"/>
      <c r="H913"/>
      <c r="I913"/>
      <c r="J913"/>
      <c r="K913"/>
      <c r="L913"/>
      <c r="M913"/>
      <c r="N913"/>
      <c r="O913"/>
      <c r="P913"/>
      <c r="Q913"/>
      <c r="R913"/>
    </row>
    <row r="914" spans="7:18" x14ac:dyDescent="0.2">
      <c r="G914"/>
      <c r="H914"/>
      <c r="I914"/>
      <c r="J914"/>
      <c r="K914"/>
      <c r="L914"/>
      <c r="M914"/>
      <c r="N914"/>
      <c r="O914"/>
      <c r="P914"/>
      <c r="Q914"/>
      <c r="R914"/>
    </row>
    <row r="915" spans="7:18" x14ac:dyDescent="0.2">
      <c r="G915"/>
      <c r="H915"/>
      <c r="I915"/>
      <c r="J915"/>
      <c r="K915"/>
      <c r="L915"/>
      <c r="M915"/>
      <c r="N915"/>
      <c r="O915"/>
      <c r="P915"/>
      <c r="Q915"/>
      <c r="R915"/>
    </row>
    <row r="916" spans="7:18" x14ac:dyDescent="0.2">
      <c r="G916"/>
      <c r="H916"/>
      <c r="I916"/>
      <c r="J916"/>
      <c r="K916"/>
      <c r="L916"/>
      <c r="M916"/>
      <c r="N916"/>
      <c r="O916"/>
      <c r="P916"/>
      <c r="Q916"/>
      <c r="R916"/>
    </row>
    <row r="917" spans="7:18" x14ac:dyDescent="0.2">
      <c r="G917"/>
      <c r="H917"/>
      <c r="I917"/>
      <c r="J917"/>
      <c r="K917"/>
      <c r="L917"/>
      <c r="M917"/>
      <c r="N917"/>
      <c r="O917"/>
      <c r="P917"/>
      <c r="Q917"/>
      <c r="R917"/>
    </row>
    <row r="918" spans="7:18" x14ac:dyDescent="0.2">
      <c r="G918"/>
      <c r="H918"/>
      <c r="I918"/>
      <c r="J918"/>
      <c r="K918"/>
      <c r="L918"/>
      <c r="M918"/>
      <c r="N918"/>
      <c r="O918"/>
      <c r="P918"/>
      <c r="Q918"/>
      <c r="R918"/>
    </row>
    <row r="919" spans="7:18" x14ac:dyDescent="0.2">
      <c r="G919"/>
      <c r="H919"/>
      <c r="I919"/>
      <c r="J919"/>
      <c r="K919"/>
      <c r="L919"/>
      <c r="M919"/>
      <c r="N919"/>
      <c r="O919"/>
      <c r="P919"/>
      <c r="Q919"/>
      <c r="R919"/>
    </row>
    <row r="920" spans="7:18" x14ac:dyDescent="0.2">
      <c r="G920"/>
      <c r="H920"/>
      <c r="I920"/>
      <c r="J920"/>
      <c r="K920"/>
      <c r="L920"/>
      <c r="M920"/>
      <c r="N920"/>
      <c r="O920"/>
      <c r="P920"/>
      <c r="Q920"/>
      <c r="R920"/>
    </row>
    <row r="921" spans="7:18" x14ac:dyDescent="0.2">
      <c r="G921"/>
      <c r="H921"/>
      <c r="I921"/>
      <c r="J921"/>
      <c r="K921"/>
      <c r="L921"/>
      <c r="M921"/>
      <c r="N921"/>
      <c r="O921"/>
      <c r="P921"/>
      <c r="Q921"/>
      <c r="R921"/>
    </row>
    <row r="922" spans="7:18" x14ac:dyDescent="0.2">
      <c r="G922"/>
      <c r="H922"/>
      <c r="I922"/>
      <c r="J922"/>
      <c r="K922"/>
      <c r="L922"/>
      <c r="M922"/>
      <c r="N922"/>
      <c r="O922"/>
      <c r="P922"/>
      <c r="Q922"/>
      <c r="R922"/>
    </row>
    <row r="923" spans="7:18" x14ac:dyDescent="0.2">
      <c r="G923"/>
      <c r="H923"/>
      <c r="I923"/>
      <c r="J923"/>
      <c r="K923"/>
      <c r="L923"/>
      <c r="M923"/>
      <c r="N923"/>
      <c r="O923"/>
      <c r="P923"/>
      <c r="Q923"/>
      <c r="R923"/>
    </row>
    <row r="924" spans="7:18" x14ac:dyDescent="0.2">
      <c r="G924"/>
      <c r="H924"/>
      <c r="I924"/>
      <c r="J924"/>
      <c r="K924"/>
      <c r="L924"/>
      <c r="M924"/>
      <c r="N924"/>
      <c r="O924"/>
      <c r="P924"/>
      <c r="Q924"/>
      <c r="R924"/>
    </row>
    <row r="925" spans="7:18" x14ac:dyDescent="0.2">
      <c r="G925"/>
      <c r="H925"/>
      <c r="I925"/>
      <c r="J925"/>
      <c r="K925"/>
      <c r="L925"/>
      <c r="M925"/>
      <c r="N925"/>
      <c r="O925"/>
      <c r="P925"/>
      <c r="Q925"/>
      <c r="R925"/>
    </row>
    <row r="926" spans="7:18" x14ac:dyDescent="0.2">
      <c r="G926"/>
      <c r="H926"/>
      <c r="I926"/>
      <c r="J926"/>
      <c r="K926"/>
      <c r="L926"/>
      <c r="M926"/>
      <c r="N926"/>
      <c r="O926"/>
      <c r="P926"/>
      <c r="Q926"/>
      <c r="R926"/>
    </row>
    <row r="927" spans="7:18" x14ac:dyDescent="0.2">
      <c r="G927"/>
      <c r="H927"/>
      <c r="I927"/>
      <c r="J927"/>
      <c r="K927"/>
      <c r="L927"/>
      <c r="M927"/>
      <c r="N927"/>
      <c r="O927"/>
      <c r="P927"/>
      <c r="Q927"/>
      <c r="R927"/>
    </row>
    <row r="928" spans="7:18" x14ac:dyDescent="0.2">
      <c r="G928"/>
      <c r="H928"/>
      <c r="I928"/>
      <c r="J928"/>
      <c r="K928"/>
      <c r="L928"/>
      <c r="M928"/>
      <c r="N928"/>
      <c r="O928"/>
      <c r="P928"/>
      <c r="Q928"/>
      <c r="R928"/>
    </row>
    <row r="929" spans="7:18" x14ac:dyDescent="0.2">
      <c r="G929"/>
      <c r="H929"/>
      <c r="I929"/>
      <c r="J929"/>
      <c r="K929"/>
      <c r="L929"/>
      <c r="M929"/>
      <c r="N929"/>
      <c r="O929"/>
      <c r="P929"/>
      <c r="Q929"/>
      <c r="R929"/>
    </row>
    <row r="930" spans="7:18" x14ac:dyDescent="0.2">
      <c r="G930"/>
      <c r="H930"/>
      <c r="I930"/>
      <c r="J930"/>
      <c r="K930"/>
      <c r="L930"/>
      <c r="M930"/>
      <c r="N930"/>
      <c r="O930"/>
      <c r="P930"/>
      <c r="Q930"/>
      <c r="R930"/>
    </row>
    <row r="931" spans="7:18" x14ac:dyDescent="0.2">
      <c r="G931"/>
      <c r="H931"/>
      <c r="I931"/>
      <c r="J931"/>
      <c r="K931"/>
      <c r="L931"/>
      <c r="M931"/>
      <c r="N931"/>
      <c r="O931"/>
      <c r="P931"/>
      <c r="Q931"/>
      <c r="R931"/>
    </row>
    <row r="932" spans="7:18" x14ac:dyDescent="0.2">
      <c r="G932"/>
      <c r="H932"/>
      <c r="I932"/>
      <c r="J932"/>
      <c r="K932"/>
      <c r="L932"/>
      <c r="M932"/>
      <c r="N932"/>
      <c r="O932"/>
      <c r="P932"/>
      <c r="Q932"/>
      <c r="R932"/>
    </row>
    <row r="933" spans="7:18" x14ac:dyDescent="0.2">
      <c r="G933"/>
      <c r="H933"/>
      <c r="I933"/>
      <c r="J933"/>
      <c r="K933"/>
      <c r="L933"/>
      <c r="M933"/>
      <c r="N933"/>
      <c r="O933"/>
      <c r="P933"/>
      <c r="Q933"/>
      <c r="R933"/>
    </row>
    <row r="934" spans="7:18" x14ac:dyDescent="0.2">
      <c r="G934"/>
      <c r="H934"/>
      <c r="I934"/>
      <c r="J934"/>
      <c r="K934"/>
      <c r="L934"/>
      <c r="M934"/>
      <c r="N934"/>
      <c r="O934"/>
      <c r="P934"/>
      <c r="Q934"/>
      <c r="R934"/>
    </row>
    <row r="935" spans="7:18" x14ac:dyDescent="0.2">
      <c r="G935"/>
      <c r="H935"/>
      <c r="I935"/>
      <c r="J935"/>
      <c r="K935"/>
      <c r="L935"/>
      <c r="M935"/>
      <c r="N935"/>
      <c r="O935"/>
      <c r="P935"/>
      <c r="Q935"/>
      <c r="R935"/>
    </row>
    <row r="936" spans="7:18" x14ac:dyDescent="0.2">
      <c r="G936"/>
      <c r="H936"/>
      <c r="I936"/>
      <c r="J936"/>
      <c r="K936"/>
      <c r="L936"/>
      <c r="M936"/>
      <c r="N936"/>
      <c r="O936"/>
      <c r="P936"/>
      <c r="Q936"/>
      <c r="R936"/>
    </row>
    <row r="937" spans="7:18" x14ac:dyDescent="0.2">
      <c r="G937"/>
      <c r="H937"/>
      <c r="I937"/>
      <c r="J937"/>
      <c r="K937"/>
      <c r="L937"/>
      <c r="M937"/>
      <c r="N937"/>
      <c r="O937"/>
      <c r="P937"/>
      <c r="Q937"/>
      <c r="R937"/>
    </row>
    <row r="938" spans="7:18" x14ac:dyDescent="0.2">
      <c r="G938"/>
      <c r="H938"/>
      <c r="I938"/>
      <c r="J938"/>
      <c r="K938"/>
      <c r="L938"/>
      <c r="M938"/>
      <c r="N938"/>
      <c r="O938"/>
      <c r="P938"/>
      <c r="Q938"/>
      <c r="R938"/>
    </row>
    <row r="939" spans="7:18" x14ac:dyDescent="0.2">
      <c r="G939"/>
      <c r="H939"/>
      <c r="I939"/>
      <c r="J939"/>
      <c r="K939"/>
      <c r="L939"/>
      <c r="M939"/>
      <c r="N939"/>
      <c r="O939"/>
      <c r="P939"/>
      <c r="Q939"/>
      <c r="R939"/>
    </row>
    <row r="940" spans="7:18" x14ac:dyDescent="0.2">
      <c r="G940"/>
      <c r="H940"/>
      <c r="I940"/>
      <c r="J940"/>
      <c r="K940"/>
      <c r="L940"/>
      <c r="M940"/>
      <c r="N940"/>
      <c r="O940"/>
      <c r="P940"/>
      <c r="Q940"/>
      <c r="R940"/>
    </row>
    <row r="941" spans="7:18" x14ac:dyDescent="0.2">
      <c r="G941"/>
      <c r="H941"/>
      <c r="I941"/>
      <c r="J941"/>
      <c r="K941"/>
      <c r="L941"/>
      <c r="M941"/>
      <c r="N941"/>
      <c r="O941"/>
      <c r="P941"/>
      <c r="Q941"/>
      <c r="R941"/>
    </row>
    <row r="942" spans="7:18" x14ac:dyDescent="0.2">
      <c r="G942"/>
      <c r="H942"/>
      <c r="I942"/>
      <c r="J942"/>
      <c r="K942"/>
      <c r="L942"/>
      <c r="M942"/>
      <c r="N942"/>
      <c r="O942"/>
      <c r="P942"/>
      <c r="Q942"/>
      <c r="R942"/>
    </row>
    <row r="943" spans="7:18" x14ac:dyDescent="0.2">
      <c r="G943"/>
      <c r="H943"/>
      <c r="I943"/>
      <c r="J943"/>
      <c r="K943"/>
      <c r="L943"/>
      <c r="M943"/>
      <c r="N943"/>
      <c r="O943"/>
      <c r="P943"/>
      <c r="Q943"/>
      <c r="R943"/>
    </row>
    <row r="944" spans="7:18" x14ac:dyDescent="0.2">
      <c r="G944"/>
      <c r="H944"/>
      <c r="I944"/>
      <c r="J944"/>
      <c r="K944"/>
      <c r="L944"/>
      <c r="M944"/>
      <c r="N944"/>
      <c r="O944"/>
      <c r="P944"/>
      <c r="Q944"/>
      <c r="R944"/>
    </row>
    <row r="945" spans="7:18" x14ac:dyDescent="0.2">
      <c r="G945"/>
      <c r="H945"/>
      <c r="I945"/>
      <c r="J945"/>
      <c r="K945"/>
      <c r="L945"/>
      <c r="M945"/>
      <c r="N945"/>
      <c r="O945"/>
      <c r="P945"/>
      <c r="Q945"/>
      <c r="R945"/>
    </row>
    <row r="946" spans="7:18" x14ac:dyDescent="0.2">
      <c r="G946"/>
      <c r="H946"/>
      <c r="I946"/>
      <c r="J946"/>
      <c r="K946"/>
      <c r="L946"/>
      <c r="M946"/>
      <c r="N946"/>
      <c r="O946"/>
      <c r="P946"/>
      <c r="Q946"/>
      <c r="R946"/>
    </row>
    <row r="947" spans="7:18" x14ac:dyDescent="0.2">
      <c r="G947"/>
      <c r="H947"/>
      <c r="I947"/>
      <c r="J947"/>
      <c r="K947"/>
      <c r="L947"/>
      <c r="M947"/>
      <c r="N947"/>
      <c r="O947"/>
      <c r="P947"/>
      <c r="Q947"/>
      <c r="R947"/>
    </row>
    <row r="948" spans="7:18" x14ac:dyDescent="0.2">
      <c r="G948"/>
      <c r="H948"/>
      <c r="I948"/>
      <c r="J948"/>
      <c r="K948"/>
      <c r="L948"/>
      <c r="M948"/>
      <c r="N948"/>
      <c r="O948"/>
      <c r="P948"/>
      <c r="Q948"/>
      <c r="R948"/>
    </row>
    <row r="949" spans="7:18" x14ac:dyDescent="0.2">
      <c r="G949"/>
      <c r="H949"/>
      <c r="I949"/>
      <c r="J949"/>
      <c r="K949"/>
      <c r="L949"/>
      <c r="M949"/>
      <c r="N949"/>
      <c r="O949"/>
      <c r="P949"/>
      <c r="Q949"/>
      <c r="R949"/>
    </row>
    <row r="950" spans="7:18" x14ac:dyDescent="0.2">
      <c r="G950"/>
      <c r="H950"/>
      <c r="I950"/>
      <c r="J950"/>
      <c r="K950"/>
      <c r="L950"/>
      <c r="M950"/>
      <c r="N950"/>
      <c r="O950"/>
      <c r="P950"/>
      <c r="Q950"/>
      <c r="R950"/>
    </row>
    <row r="951" spans="7:18" x14ac:dyDescent="0.2">
      <c r="G951"/>
      <c r="H951"/>
      <c r="I951"/>
      <c r="J951"/>
      <c r="K951"/>
      <c r="L951"/>
      <c r="M951"/>
      <c r="N951"/>
      <c r="O951"/>
      <c r="P951"/>
      <c r="Q951"/>
      <c r="R951"/>
    </row>
    <row r="952" spans="7:18" x14ac:dyDescent="0.2">
      <c r="G952"/>
      <c r="H952"/>
      <c r="I952"/>
      <c r="J952"/>
      <c r="K952"/>
      <c r="L952"/>
      <c r="M952"/>
      <c r="N952"/>
      <c r="O952"/>
      <c r="P952"/>
      <c r="Q952"/>
      <c r="R952"/>
    </row>
    <row r="953" spans="7:18" x14ac:dyDescent="0.2">
      <c r="G953"/>
      <c r="H953"/>
      <c r="I953"/>
      <c r="J953"/>
      <c r="K953"/>
      <c r="L953"/>
      <c r="M953"/>
      <c r="N953"/>
      <c r="O953"/>
      <c r="P953"/>
      <c r="Q953"/>
      <c r="R953"/>
    </row>
    <row r="954" spans="7:18" x14ac:dyDescent="0.2">
      <c r="G954"/>
      <c r="H954"/>
      <c r="I954"/>
      <c r="J954"/>
      <c r="K954"/>
      <c r="L954"/>
      <c r="M954"/>
      <c r="N954"/>
      <c r="O954"/>
      <c r="P954"/>
      <c r="Q954"/>
      <c r="R954"/>
    </row>
    <row r="955" spans="7:18" x14ac:dyDescent="0.2">
      <c r="G955"/>
      <c r="H955"/>
      <c r="I955"/>
      <c r="J955"/>
      <c r="K955"/>
      <c r="L955"/>
      <c r="M955"/>
      <c r="N955"/>
      <c r="O955"/>
      <c r="P955"/>
      <c r="Q955"/>
      <c r="R955"/>
    </row>
    <row r="956" spans="7:18" x14ac:dyDescent="0.2">
      <c r="G956"/>
      <c r="H956"/>
      <c r="I956"/>
      <c r="J956"/>
      <c r="K956"/>
      <c r="L956"/>
      <c r="M956"/>
      <c r="N956"/>
      <c r="O956"/>
      <c r="P956"/>
      <c r="Q956"/>
      <c r="R956"/>
    </row>
    <row r="957" spans="7:18" x14ac:dyDescent="0.2">
      <c r="G957"/>
      <c r="H957"/>
      <c r="I957"/>
      <c r="J957"/>
      <c r="K957"/>
      <c r="L957"/>
      <c r="M957"/>
      <c r="N957"/>
      <c r="O957"/>
      <c r="P957"/>
      <c r="Q957"/>
      <c r="R957"/>
    </row>
    <row r="958" spans="7:18" x14ac:dyDescent="0.2">
      <c r="G958"/>
      <c r="H958"/>
      <c r="I958"/>
      <c r="J958"/>
      <c r="K958"/>
      <c r="L958"/>
      <c r="M958"/>
      <c r="N958"/>
      <c r="O958"/>
      <c r="P958"/>
      <c r="Q958"/>
      <c r="R958"/>
    </row>
    <row r="959" spans="7:18" x14ac:dyDescent="0.2">
      <c r="G959"/>
      <c r="H959"/>
      <c r="I959"/>
      <c r="J959"/>
      <c r="K959"/>
      <c r="L959"/>
      <c r="M959"/>
      <c r="N959"/>
      <c r="O959"/>
      <c r="P959"/>
      <c r="Q959"/>
      <c r="R959"/>
    </row>
    <row r="960" spans="7:18" x14ac:dyDescent="0.2">
      <c r="G960"/>
      <c r="H960"/>
      <c r="I960"/>
      <c r="J960"/>
      <c r="K960"/>
      <c r="L960"/>
      <c r="M960"/>
      <c r="N960"/>
      <c r="O960"/>
      <c r="P960"/>
      <c r="Q960"/>
      <c r="R960"/>
    </row>
    <row r="961" spans="7:18" x14ac:dyDescent="0.2">
      <c r="G961"/>
      <c r="H961"/>
      <c r="I961"/>
      <c r="J961"/>
      <c r="K961"/>
      <c r="L961"/>
      <c r="M961"/>
      <c r="N961"/>
      <c r="O961"/>
      <c r="P961"/>
      <c r="Q961"/>
      <c r="R961"/>
    </row>
    <row r="962" spans="7:18" x14ac:dyDescent="0.2">
      <c r="G962"/>
      <c r="H962"/>
      <c r="I962"/>
      <c r="J962"/>
      <c r="K962"/>
      <c r="L962"/>
      <c r="M962"/>
      <c r="N962"/>
      <c r="O962"/>
      <c r="P962"/>
      <c r="Q962"/>
      <c r="R962"/>
    </row>
    <row r="963" spans="7:18" x14ac:dyDescent="0.2">
      <c r="G963"/>
      <c r="H963"/>
      <c r="I963"/>
      <c r="J963"/>
      <c r="K963"/>
      <c r="L963"/>
      <c r="M963"/>
      <c r="N963"/>
      <c r="O963"/>
      <c r="P963"/>
      <c r="Q963"/>
      <c r="R963"/>
    </row>
    <row r="964" spans="7:18" x14ac:dyDescent="0.2">
      <c r="G964"/>
      <c r="H964"/>
      <c r="I964"/>
      <c r="J964"/>
      <c r="K964"/>
      <c r="L964"/>
      <c r="M964"/>
      <c r="N964"/>
      <c r="O964"/>
      <c r="P964"/>
      <c r="Q964"/>
      <c r="R964"/>
    </row>
    <row r="965" spans="7:18" x14ac:dyDescent="0.2">
      <c r="G965"/>
      <c r="H965"/>
      <c r="I965"/>
      <c r="J965"/>
      <c r="K965"/>
      <c r="L965"/>
      <c r="M965"/>
      <c r="N965"/>
      <c r="O965"/>
      <c r="P965"/>
      <c r="Q965"/>
      <c r="R965"/>
    </row>
    <row r="966" spans="7:18" x14ac:dyDescent="0.2">
      <c r="G966"/>
      <c r="H966"/>
      <c r="I966"/>
      <c r="J966"/>
      <c r="K966"/>
      <c r="L966"/>
      <c r="M966"/>
      <c r="N966"/>
      <c r="O966"/>
      <c r="P966"/>
      <c r="Q966"/>
      <c r="R966"/>
    </row>
    <row r="967" spans="7:18" x14ac:dyDescent="0.2">
      <c r="G967"/>
      <c r="H967"/>
      <c r="I967"/>
      <c r="J967"/>
      <c r="K967"/>
      <c r="L967"/>
      <c r="M967"/>
      <c r="N967"/>
      <c r="O967"/>
      <c r="P967"/>
      <c r="Q967"/>
      <c r="R967"/>
    </row>
    <row r="968" spans="7:18" x14ac:dyDescent="0.2">
      <c r="G968"/>
      <c r="H968"/>
      <c r="I968"/>
      <c r="J968"/>
      <c r="K968"/>
      <c r="L968"/>
      <c r="M968"/>
      <c r="N968"/>
      <c r="O968"/>
      <c r="P968"/>
      <c r="Q968"/>
      <c r="R968"/>
    </row>
    <row r="969" spans="7:18" x14ac:dyDescent="0.2">
      <c r="G969"/>
      <c r="H969"/>
      <c r="I969"/>
      <c r="J969"/>
      <c r="K969"/>
      <c r="L969"/>
      <c r="M969"/>
      <c r="N969"/>
      <c r="O969"/>
      <c r="P969"/>
      <c r="Q969"/>
      <c r="R969"/>
    </row>
    <row r="970" spans="7:18" x14ac:dyDescent="0.2">
      <c r="G970"/>
      <c r="H970"/>
      <c r="I970"/>
      <c r="J970"/>
      <c r="K970"/>
      <c r="L970"/>
      <c r="M970"/>
      <c r="N970"/>
      <c r="O970"/>
      <c r="P970"/>
      <c r="Q970"/>
      <c r="R970"/>
    </row>
    <row r="971" spans="7:18" x14ac:dyDescent="0.2">
      <c r="G971"/>
      <c r="H971"/>
      <c r="I971"/>
      <c r="J971"/>
      <c r="K971"/>
      <c r="L971"/>
      <c r="M971"/>
      <c r="N971"/>
      <c r="O971"/>
      <c r="P971"/>
      <c r="Q971"/>
      <c r="R971"/>
    </row>
    <row r="972" spans="7:18" x14ac:dyDescent="0.2">
      <c r="G972"/>
      <c r="H972"/>
      <c r="I972"/>
      <c r="J972"/>
      <c r="K972"/>
      <c r="L972"/>
      <c r="M972"/>
      <c r="N972"/>
      <c r="O972"/>
      <c r="P972"/>
      <c r="Q972"/>
      <c r="R972"/>
    </row>
    <row r="973" spans="7:18" x14ac:dyDescent="0.2">
      <c r="G973"/>
      <c r="H973"/>
      <c r="I973"/>
      <c r="J973"/>
      <c r="K973"/>
      <c r="L973"/>
      <c r="M973"/>
      <c r="N973"/>
      <c r="O973"/>
      <c r="P973"/>
      <c r="Q973"/>
      <c r="R973"/>
    </row>
    <row r="974" spans="7:18" x14ac:dyDescent="0.2">
      <c r="G974"/>
      <c r="H974"/>
      <c r="I974"/>
      <c r="J974"/>
      <c r="K974"/>
      <c r="L974"/>
      <c r="M974"/>
      <c r="N974"/>
      <c r="O974"/>
      <c r="P974"/>
      <c r="Q974"/>
      <c r="R974"/>
    </row>
    <row r="975" spans="7:18" x14ac:dyDescent="0.2">
      <c r="G975"/>
      <c r="H975"/>
      <c r="I975"/>
      <c r="J975"/>
      <c r="K975"/>
      <c r="L975"/>
      <c r="M975"/>
      <c r="N975"/>
      <c r="O975"/>
      <c r="P975"/>
      <c r="Q975"/>
      <c r="R975"/>
    </row>
    <row r="976" spans="7:18" x14ac:dyDescent="0.2">
      <c r="G976"/>
      <c r="H976"/>
      <c r="I976"/>
      <c r="J976"/>
      <c r="K976"/>
      <c r="L976"/>
      <c r="M976"/>
      <c r="N976"/>
      <c r="O976"/>
      <c r="P976"/>
      <c r="Q976"/>
      <c r="R976"/>
    </row>
    <row r="977" spans="7:18" x14ac:dyDescent="0.2">
      <c r="G977"/>
      <c r="H977"/>
      <c r="I977"/>
      <c r="J977"/>
      <c r="K977"/>
      <c r="L977"/>
      <c r="M977"/>
      <c r="N977"/>
      <c r="O977"/>
      <c r="P977"/>
      <c r="Q977"/>
      <c r="R977"/>
    </row>
    <row r="978" spans="7:18" x14ac:dyDescent="0.2">
      <c r="G978"/>
      <c r="H978"/>
      <c r="I978"/>
      <c r="J978"/>
      <c r="K978"/>
      <c r="L978"/>
      <c r="M978"/>
      <c r="N978"/>
      <c r="O978"/>
      <c r="P978"/>
      <c r="Q978"/>
      <c r="R978"/>
    </row>
    <row r="979" spans="7:18" x14ac:dyDescent="0.2">
      <c r="G979"/>
      <c r="H979"/>
      <c r="I979"/>
      <c r="J979"/>
      <c r="K979"/>
      <c r="L979"/>
      <c r="M979"/>
      <c r="N979"/>
      <c r="O979"/>
      <c r="P979"/>
      <c r="Q979"/>
      <c r="R979"/>
    </row>
    <row r="980" spans="7:18" x14ac:dyDescent="0.2">
      <c r="G980"/>
      <c r="H980"/>
      <c r="I980"/>
      <c r="J980"/>
      <c r="K980"/>
      <c r="L980"/>
      <c r="M980"/>
      <c r="N980"/>
      <c r="O980"/>
      <c r="P980"/>
      <c r="Q980"/>
      <c r="R980"/>
    </row>
    <row r="981" spans="7:18" x14ac:dyDescent="0.2">
      <c r="G981"/>
      <c r="H981"/>
      <c r="I981"/>
      <c r="J981"/>
      <c r="K981"/>
      <c r="L981"/>
      <c r="M981"/>
      <c r="N981"/>
      <c r="O981"/>
      <c r="P981"/>
      <c r="Q981"/>
      <c r="R981"/>
    </row>
    <row r="982" spans="7:18" x14ac:dyDescent="0.2">
      <c r="G982"/>
      <c r="H982"/>
      <c r="I982"/>
      <c r="J982"/>
      <c r="K982"/>
      <c r="L982"/>
      <c r="M982"/>
      <c r="N982"/>
      <c r="O982"/>
      <c r="P982"/>
      <c r="Q982"/>
      <c r="R982"/>
    </row>
    <row r="983" spans="7:18" x14ac:dyDescent="0.2">
      <c r="G983"/>
      <c r="H983"/>
      <c r="I983"/>
      <c r="J983"/>
      <c r="K983"/>
      <c r="L983"/>
      <c r="M983"/>
      <c r="N983"/>
      <c r="O983"/>
      <c r="P983"/>
      <c r="Q983"/>
      <c r="R983"/>
    </row>
    <row r="984" spans="7:18" x14ac:dyDescent="0.2">
      <c r="G984"/>
      <c r="H984"/>
      <c r="I984"/>
      <c r="J984"/>
      <c r="K984"/>
      <c r="L984"/>
      <c r="M984"/>
      <c r="N984"/>
      <c r="O984"/>
      <c r="P984"/>
      <c r="Q984"/>
      <c r="R984"/>
    </row>
    <row r="985" spans="7:18" x14ac:dyDescent="0.2">
      <c r="G985"/>
      <c r="H985"/>
      <c r="I985"/>
      <c r="J985"/>
      <c r="K985"/>
      <c r="L985"/>
      <c r="M985"/>
      <c r="N985"/>
      <c r="O985"/>
      <c r="P985"/>
      <c r="Q985"/>
      <c r="R985"/>
    </row>
    <row r="986" spans="7:18" x14ac:dyDescent="0.2">
      <c r="G986"/>
      <c r="H986"/>
      <c r="I986"/>
      <c r="J986"/>
      <c r="K986"/>
      <c r="L986"/>
      <c r="M986"/>
      <c r="N986"/>
      <c r="O986"/>
      <c r="P986"/>
      <c r="Q986"/>
      <c r="R986"/>
    </row>
    <row r="987" spans="7:18" x14ac:dyDescent="0.2">
      <c r="G987"/>
      <c r="H987"/>
      <c r="I987"/>
      <c r="J987"/>
      <c r="K987"/>
      <c r="L987"/>
      <c r="M987"/>
      <c r="N987"/>
      <c r="O987"/>
      <c r="P987"/>
      <c r="Q987"/>
      <c r="R987"/>
    </row>
    <row r="988" spans="7:18" x14ac:dyDescent="0.2">
      <c r="G988"/>
      <c r="H988"/>
      <c r="I988"/>
      <c r="J988"/>
      <c r="K988"/>
      <c r="L988"/>
      <c r="M988"/>
      <c r="N988"/>
      <c r="O988"/>
      <c r="P988"/>
      <c r="Q988"/>
      <c r="R988"/>
    </row>
    <row r="989" spans="7:18" x14ac:dyDescent="0.2">
      <c r="G989"/>
      <c r="H989"/>
      <c r="I989"/>
      <c r="J989"/>
      <c r="K989"/>
      <c r="L989"/>
      <c r="M989"/>
      <c r="N989"/>
      <c r="O989"/>
      <c r="P989"/>
      <c r="Q989"/>
      <c r="R989"/>
    </row>
    <row r="990" spans="7:18" x14ac:dyDescent="0.2">
      <c r="G990"/>
      <c r="H990"/>
      <c r="I990"/>
      <c r="J990"/>
      <c r="K990"/>
      <c r="L990"/>
      <c r="M990"/>
      <c r="N990"/>
      <c r="O990"/>
      <c r="P990"/>
      <c r="Q990"/>
      <c r="R990"/>
    </row>
    <row r="991" spans="7:18" x14ac:dyDescent="0.2">
      <c r="G991"/>
      <c r="H991"/>
      <c r="I991"/>
      <c r="J991"/>
      <c r="K991"/>
      <c r="L991"/>
      <c r="M991"/>
      <c r="N991"/>
      <c r="O991"/>
      <c r="P991"/>
      <c r="Q991"/>
      <c r="R991"/>
    </row>
    <row r="992" spans="7:18" x14ac:dyDescent="0.2">
      <c r="G992"/>
      <c r="H992"/>
      <c r="I992"/>
      <c r="J992"/>
      <c r="K992"/>
      <c r="L992"/>
      <c r="M992"/>
      <c r="N992"/>
      <c r="O992"/>
      <c r="P992"/>
      <c r="Q992"/>
      <c r="R992"/>
    </row>
    <row r="993" spans="7:18" x14ac:dyDescent="0.2">
      <c r="G993"/>
      <c r="H993"/>
      <c r="I993"/>
      <c r="J993"/>
      <c r="K993"/>
      <c r="L993"/>
      <c r="M993"/>
      <c r="N993"/>
      <c r="O993"/>
      <c r="P993"/>
      <c r="Q993"/>
      <c r="R993"/>
    </row>
    <row r="994" spans="7:18" x14ac:dyDescent="0.2">
      <c r="G994"/>
      <c r="H994"/>
      <c r="I994"/>
      <c r="J994"/>
      <c r="K994"/>
      <c r="L994"/>
      <c r="M994"/>
      <c r="N994"/>
      <c r="O994"/>
      <c r="P994"/>
      <c r="Q994"/>
      <c r="R994"/>
    </row>
    <row r="995" spans="7:18" x14ac:dyDescent="0.2">
      <c r="G995"/>
      <c r="H995"/>
      <c r="I995"/>
      <c r="J995"/>
      <c r="K995"/>
      <c r="L995"/>
      <c r="M995"/>
      <c r="N995"/>
      <c r="O995"/>
      <c r="P995"/>
      <c r="Q995"/>
      <c r="R995"/>
    </row>
    <row r="996" spans="7:18" x14ac:dyDescent="0.2">
      <c r="G996"/>
      <c r="H996"/>
      <c r="I996"/>
      <c r="J996"/>
      <c r="K996"/>
      <c r="L996"/>
      <c r="M996"/>
      <c r="N996"/>
      <c r="O996"/>
      <c r="P996"/>
      <c r="Q996"/>
      <c r="R996"/>
    </row>
    <row r="997" spans="7:18" x14ac:dyDescent="0.2">
      <c r="G997"/>
      <c r="H997"/>
      <c r="I997"/>
      <c r="J997"/>
      <c r="K997"/>
      <c r="L997"/>
      <c r="M997"/>
      <c r="N997"/>
      <c r="O997"/>
      <c r="P997"/>
      <c r="Q997"/>
      <c r="R997"/>
    </row>
    <row r="998" spans="7:18" x14ac:dyDescent="0.2">
      <c r="G998"/>
      <c r="H998"/>
      <c r="I998"/>
      <c r="J998"/>
      <c r="K998"/>
      <c r="L998"/>
      <c r="M998"/>
      <c r="N998"/>
      <c r="O998"/>
      <c r="P998"/>
      <c r="Q998"/>
      <c r="R998"/>
    </row>
    <row r="999" spans="7:18" x14ac:dyDescent="0.2">
      <c r="G999"/>
      <c r="H999"/>
      <c r="I999"/>
      <c r="J999"/>
      <c r="K999"/>
      <c r="L999"/>
      <c r="M999"/>
      <c r="N999"/>
      <c r="O999"/>
      <c r="P999"/>
      <c r="Q999"/>
      <c r="R999"/>
    </row>
    <row r="1000" spans="7:18" x14ac:dyDescent="0.2">
      <c r="G1000"/>
      <c r="H1000"/>
      <c r="I1000"/>
      <c r="J1000"/>
      <c r="K1000"/>
      <c r="L1000"/>
      <c r="M1000"/>
      <c r="N1000"/>
      <c r="O1000"/>
      <c r="P1000"/>
      <c r="Q1000"/>
      <c r="R1000"/>
    </row>
    <row r="1001" spans="7:18" x14ac:dyDescent="0.2">
      <c r="G1001"/>
      <c r="H1001"/>
      <c r="I1001"/>
      <c r="J1001"/>
      <c r="K1001"/>
      <c r="L1001"/>
      <c r="M1001"/>
      <c r="N1001"/>
      <c r="O1001"/>
      <c r="P1001"/>
      <c r="Q1001"/>
      <c r="R1001"/>
    </row>
    <row r="1002" spans="7:18" x14ac:dyDescent="0.2">
      <c r="G1002"/>
      <c r="H1002"/>
      <c r="I1002"/>
      <c r="J1002"/>
      <c r="K1002"/>
      <c r="L1002"/>
      <c r="M1002"/>
      <c r="N1002"/>
      <c r="O1002"/>
      <c r="P1002"/>
      <c r="Q1002"/>
      <c r="R1002"/>
    </row>
    <row r="1003" spans="7:18" x14ac:dyDescent="0.2">
      <c r="G1003"/>
      <c r="H1003"/>
      <c r="I1003"/>
      <c r="J1003"/>
      <c r="K1003"/>
      <c r="L1003"/>
      <c r="M1003"/>
      <c r="N1003"/>
      <c r="O1003"/>
      <c r="P1003"/>
      <c r="Q1003"/>
      <c r="R1003"/>
    </row>
    <row r="1004" spans="7:18" x14ac:dyDescent="0.2">
      <c r="G1004"/>
      <c r="H1004"/>
      <c r="I1004"/>
      <c r="J1004"/>
      <c r="K1004"/>
      <c r="L1004"/>
      <c r="M1004"/>
      <c r="N1004"/>
      <c r="O1004"/>
      <c r="P1004"/>
      <c r="Q1004"/>
      <c r="R1004"/>
    </row>
    <row r="1005" spans="7:18" x14ac:dyDescent="0.2">
      <c r="G1005"/>
      <c r="H1005"/>
      <c r="I1005"/>
      <c r="J1005"/>
      <c r="K1005"/>
      <c r="L1005"/>
      <c r="M1005"/>
      <c r="N1005"/>
      <c r="O1005"/>
      <c r="P1005"/>
      <c r="Q1005"/>
      <c r="R1005"/>
    </row>
    <row r="1006" spans="7:18" x14ac:dyDescent="0.2">
      <c r="G1006"/>
      <c r="H1006"/>
      <c r="I1006"/>
      <c r="J1006"/>
      <c r="K1006"/>
      <c r="L1006"/>
      <c r="M1006"/>
      <c r="N1006"/>
      <c r="O1006"/>
      <c r="P1006"/>
      <c r="Q1006"/>
      <c r="R1006"/>
    </row>
    <row r="1007" spans="7:18" x14ac:dyDescent="0.2">
      <c r="G1007"/>
      <c r="H1007"/>
      <c r="I1007"/>
      <c r="J1007"/>
      <c r="K1007"/>
      <c r="L1007"/>
      <c r="M1007"/>
      <c r="N1007"/>
      <c r="O1007"/>
      <c r="P1007"/>
      <c r="Q1007"/>
      <c r="R1007"/>
    </row>
    <row r="1008" spans="7:18" x14ac:dyDescent="0.2">
      <c r="G1008"/>
      <c r="H1008"/>
      <c r="I1008"/>
      <c r="J1008"/>
      <c r="K1008"/>
      <c r="L1008"/>
      <c r="M1008"/>
      <c r="N1008"/>
      <c r="O1008"/>
      <c r="P1008"/>
      <c r="Q1008"/>
      <c r="R1008"/>
    </row>
    <row r="1009" spans="7:18" x14ac:dyDescent="0.2">
      <c r="G1009"/>
      <c r="H1009"/>
      <c r="I1009"/>
      <c r="J1009"/>
      <c r="K1009"/>
      <c r="L1009"/>
      <c r="M1009"/>
      <c r="N1009"/>
      <c r="O1009"/>
      <c r="P1009"/>
      <c r="Q1009"/>
      <c r="R1009"/>
    </row>
    <row r="1010" spans="7:18" x14ac:dyDescent="0.2">
      <c r="G1010"/>
      <c r="H1010"/>
      <c r="I1010"/>
      <c r="J1010"/>
      <c r="K1010"/>
      <c r="L1010"/>
      <c r="M1010"/>
      <c r="N1010"/>
      <c r="O1010"/>
      <c r="P1010"/>
      <c r="Q1010"/>
      <c r="R1010"/>
    </row>
    <row r="1011" spans="7:18" x14ac:dyDescent="0.2">
      <c r="G1011"/>
      <c r="H1011"/>
      <c r="I1011"/>
      <c r="J1011"/>
      <c r="K1011"/>
      <c r="L1011"/>
      <c r="M1011"/>
      <c r="N1011"/>
      <c r="O1011"/>
      <c r="P1011"/>
      <c r="Q1011"/>
      <c r="R1011"/>
    </row>
    <row r="1012" spans="7:18" x14ac:dyDescent="0.2">
      <c r="G1012"/>
      <c r="H1012"/>
      <c r="I1012"/>
      <c r="J1012"/>
      <c r="K1012"/>
      <c r="L1012"/>
      <c r="M1012"/>
      <c r="N1012"/>
      <c r="O1012"/>
      <c r="P1012"/>
      <c r="Q1012"/>
      <c r="R1012"/>
    </row>
    <row r="1013" spans="7:18" x14ac:dyDescent="0.2">
      <c r="G1013"/>
      <c r="H1013"/>
      <c r="I1013"/>
      <c r="J1013"/>
      <c r="K1013"/>
      <c r="L1013"/>
      <c r="M1013"/>
      <c r="N1013"/>
      <c r="O1013"/>
      <c r="P1013"/>
      <c r="Q1013"/>
      <c r="R1013"/>
    </row>
    <row r="1014" spans="7:18" x14ac:dyDescent="0.2">
      <c r="G1014"/>
      <c r="H1014"/>
      <c r="I1014"/>
      <c r="J1014"/>
      <c r="K1014"/>
      <c r="L1014"/>
      <c r="M1014"/>
      <c r="N1014"/>
      <c r="O1014"/>
      <c r="P1014"/>
      <c r="Q1014"/>
      <c r="R1014"/>
    </row>
    <row r="1015" spans="7:18" x14ac:dyDescent="0.2">
      <c r="G1015"/>
      <c r="H1015"/>
      <c r="I1015"/>
      <c r="J1015"/>
      <c r="K1015"/>
      <c r="L1015"/>
      <c r="M1015"/>
      <c r="N1015"/>
      <c r="O1015"/>
      <c r="P1015"/>
      <c r="Q1015"/>
      <c r="R1015"/>
    </row>
    <row r="1016" spans="7:18" x14ac:dyDescent="0.2">
      <c r="G1016"/>
      <c r="H1016"/>
      <c r="I1016"/>
      <c r="J1016"/>
      <c r="K1016"/>
      <c r="L1016"/>
      <c r="M1016"/>
      <c r="N1016"/>
      <c r="O1016"/>
      <c r="P1016"/>
      <c r="Q1016"/>
      <c r="R1016"/>
    </row>
    <row r="1017" spans="7:18" x14ac:dyDescent="0.2">
      <c r="G1017"/>
      <c r="H1017"/>
      <c r="I1017"/>
      <c r="J1017"/>
      <c r="K1017"/>
      <c r="L1017"/>
      <c r="M1017"/>
      <c r="N1017"/>
      <c r="O1017"/>
      <c r="P1017"/>
      <c r="Q1017"/>
      <c r="R1017"/>
    </row>
    <row r="1018" spans="7:18" x14ac:dyDescent="0.2">
      <c r="G1018"/>
      <c r="H1018"/>
      <c r="I1018"/>
      <c r="J1018"/>
      <c r="K1018"/>
      <c r="L1018"/>
      <c r="M1018"/>
      <c r="N1018"/>
      <c r="O1018"/>
      <c r="P1018"/>
      <c r="Q1018"/>
      <c r="R1018"/>
    </row>
    <row r="1019" spans="7:18" x14ac:dyDescent="0.2">
      <c r="G1019"/>
      <c r="H1019"/>
      <c r="I1019"/>
      <c r="J1019"/>
      <c r="K1019"/>
      <c r="L1019"/>
      <c r="M1019"/>
      <c r="N1019"/>
      <c r="O1019"/>
      <c r="P1019"/>
      <c r="Q1019"/>
      <c r="R1019"/>
    </row>
    <row r="1020" spans="7:18" x14ac:dyDescent="0.2">
      <c r="G1020"/>
      <c r="H1020"/>
      <c r="I1020"/>
      <c r="J1020"/>
      <c r="K1020"/>
      <c r="L1020"/>
      <c r="M1020"/>
      <c r="N1020"/>
      <c r="O1020"/>
      <c r="P1020"/>
      <c r="Q1020"/>
      <c r="R1020"/>
    </row>
    <row r="1021" spans="7:18" x14ac:dyDescent="0.2">
      <c r="G1021"/>
      <c r="H1021"/>
      <c r="I1021"/>
      <c r="J1021"/>
      <c r="K1021"/>
      <c r="L1021"/>
      <c r="M1021"/>
      <c r="N1021"/>
      <c r="O1021"/>
      <c r="P1021"/>
      <c r="Q1021"/>
      <c r="R1021"/>
    </row>
    <row r="1022" spans="7:18" x14ac:dyDescent="0.2">
      <c r="G1022"/>
      <c r="H1022"/>
      <c r="I1022"/>
      <c r="J1022"/>
      <c r="K1022"/>
      <c r="L1022"/>
      <c r="M1022"/>
      <c r="N1022"/>
      <c r="O1022"/>
      <c r="P1022"/>
      <c r="Q1022"/>
      <c r="R1022"/>
    </row>
    <row r="1023" spans="7:18" x14ac:dyDescent="0.2">
      <c r="G1023"/>
      <c r="H1023"/>
      <c r="I1023"/>
      <c r="J1023"/>
      <c r="K1023"/>
      <c r="L1023"/>
      <c r="M1023"/>
      <c r="N1023"/>
      <c r="O1023"/>
      <c r="P1023"/>
      <c r="Q1023"/>
      <c r="R1023"/>
    </row>
    <row r="1024" spans="7:18" x14ac:dyDescent="0.2">
      <c r="G1024"/>
      <c r="H1024"/>
      <c r="I1024"/>
      <c r="J1024"/>
      <c r="K1024"/>
      <c r="L1024"/>
      <c r="M1024"/>
      <c r="N1024"/>
      <c r="O1024"/>
      <c r="P1024"/>
      <c r="Q1024"/>
      <c r="R1024"/>
    </row>
    <row r="1025" spans="7:18" x14ac:dyDescent="0.2">
      <c r="G1025"/>
      <c r="H1025"/>
      <c r="I1025"/>
      <c r="J1025"/>
      <c r="K1025"/>
      <c r="L1025"/>
      <c r="M1025"/>
      <c r="N1025"/>
      <c r="O1025"/>
      <c r="P1025"/>
      <c r="Q1025"/>
      <c r="R1025"/>
    </row>
    <row r="1026" spans="7:18" x14ac:dyDescent="0.2">
      <c r="G1026"/>
      <c r="H1026"/>
      <c r="I1026"/>
      <c r="J1026"/>
      <c r="K1026"/>
      <c r="L1026"/>
      <c r="M1026"/>
      <c r="N1026"/>
      <c r="O1026"/>
      <c r="P1026"/>
      <c r="Q1026"/>
      <c r="R1026"/>
    </row>
    <row r="1027" spans="7:18" x14ac:dyDescent="0.2">
      <c r="G1027"/>
      <c r="H1027"/>
      <c r="I1027"/>
      <c r="J1027"/>
      <c r="K1027"/>
      <c r="L1027"/>
      <c r="M1027"/>
      <c r="N1027"/>
      <c r="O1027"/>
      <c r="P1027"/>
      <c r="Q1027"/>
      <c r="R1027"/>
    </row>
    <row r="1028" spans="7:18" x14ac:dyDescent="0.2">
      <c r="G1028"/>
      <c r="H1028"/>
      <c r="I1028"/>
      <c r="J1028"/>
      <c r="K1028"/>
      <c r="L1028"/>
      <c r="M1028"/>
      <c r="N1028"/>
      <c r="O1028"/>
      <c r="P1028"/>
      <c r="Q1028"/>
      <c r="R1028"/>
    </row>
    <row r="1029" spans="7:18" x14ac:dyDescent="0.2">
      <c r="G1029"/>
      <c r="H1029"/>
      <c r="I1029"/>
      <c r="J1029"/>
      <c r="K1029"/>
      <c r="L1029"/>
      <c r="M1029"/>
      <c r="N1029"/>
      <c r="O1029"/>
      <c r="P1029"/>
      <c r="Q1029"/>
      <c r="R1029"/>
    </row>
    <row r="1030" spans="7:18" x14ac:dyDescent="0.2">
      <c r="G1030"/>
      <c r="H1030"/>
      <c r="I1030"/>
      <c r="J1030"/>
      <c r="K1030"/>
      <c r="L1030"/>
      <c r="M1030"/>
      <c r="N1030"/>
      <c r="O1030"/>
      <c r="P1030"/>
      <c r="Q1030"/>
      <c r="R1030"/>
    </row>
    <row r="1031" spans="7:18" x14ac:dyDescent="0.2">
      <c r="G1031"/>
      <c r="H1031"/>
      <c r="I1031"/>
      <c r="J1031"/>
      <c r="K1031"/>
      <c r="L1031"/>
      <c r="M1031"/>
      <c r="N1031"/>
      <c r="O1031"/>
      <c r="P1031"/>
      <c r="Q1031"/>
      <c r="R1031"/>
    </row>
    <row r="1032" spans="7:18" x14ac:dyDescent="0.2">
      <c r="G1032"/>
      <c r="H1032"/>
      <c r="I1032"/>
      <c r="J1032"/>
      <c r="K1032"/>
      <c r="L1032"/>
      <c r="M1032"/>
      <c r="N1032"/>
      <c r="O1032"/>
      <c r="P1032"/>
      <c r="Q1032"/>
      <c r="R1032"/>
    </row>
    <row r="1033" spans="7:18" x14ac:dyDescent="0.2">
      <c r="G1033"/>
      <c r="H1033"/>
      <c r="I1033"/>
      <c r="J1033"/>
      <c r="K1033"/>
      <c r="L1033"/>
      <c r="M1033"/>
      <c r="N1033"/>
      <c r="O1033"/>
      <c r="P1033"/>
      <c r="Q1033"/>
      <c r="R1033"/>
    </row>
    <row r="1034" spans="7:18" x14ac:dyDescent="0.2">
      <c r="G1034"/>
      <c r="H1034"/>
      <c r="I1034"/>
      <c r="J1034"/>
      <c r="K1034"/>
      <c r="L1034"/>
      <c r="M1034"/>
      <c r="N1034"/>
      <c r="O1034"/>
      <c r="P1034"/>
      <c r="Q1034"/>
      <c r="R1034"/>
    </row>
    <row r="1035" spans="7:18" x14ac:dyDescent="0.2">
      <c r="G1035"/>
      <c r="H1035"/>
      <c r="I1035"/>
      <c r="J1035"/>
      <c r="K1035"/>
      <c r="L1035"/>
      <c r="M1035"/>
      <c r="N1035"/>
      <c r="O1035"/>
      <c r="P1035"/>
      <c r="Q1035"/>
      <c r="R1035"/>
    </row>
    <row r="1036" spans="7:18" x14ac:dyDescent="0.2">
      <c r="G1036"/>
      <c r="H1036"/>
      <c r="I1036"/>
      <c r="J1036"/>
      <c r="K1036"/>
      <c r="L1036"/>
      <c r="M1036"/>
      <c r="N1036"/>
      <c r="O1036"/>
      <c r="P1036"/>
      <c r="Q1036"/>
      <c r="R1036"/>
    </row>
    <row r="1037" spans="7:18" x14ac:dyDescent="0.2">
      <c r="G1037"/>
      <c r="H1037"/>
      <c r="I1037"/>
      <c r="J1037"/>
      <c r="K1037"/>
      <c r="L1037"/>
      <c r="M1037"/>
      <c r="N1037"/>
      <c r="O1037"/>
      <c r="P1037"/>
      <c r="Q1037"/>
      <c r="R1037"/>
    </row>
    <row r="1038" spans="7:18" x14ac:dyDescent="0.2">
      <c r="G1038"/>
      <c r="H1038"/>
      <c r="I1038"/>
      <c r="J1038"/>
      <c r="K1038"/>
      <c r="L1038"/>
      <c r="M1038"/>
      <c r="N1038"/>
      <c r="O1038"/>
      <c r="P1038"/>
      <c r="Q1038"/>
      <c r="R1038"/>
    </row>
    <row r="1039" spans="7:18" x14ac:dyDescent="0.2">
      <c r="G1039"/>
      <c r="H1039"/>
      <c r="I1039"/>
      <c r="J1039"/>
      <c r="K1039"/>
      <c r="L1039"/>
      <c r="M1039"/>
      <c r="N1039"/>
      <c r="O1039"/>
      <c r="P1039"/>
      <c r="Q1039"/>
      <c r="R1039"/>
    </row>
    <row r="1040" spans="7:18" x14ac:dyDescent="0.2">
      <c r="G1040"/>
      <c r="H1040"/>
      <c r="I1040"/>
      <c r="J1040"/>
      <c r="K1040"/>
      <c r="L1040"/>
      <c r="M1040"/>
      <c r="N1040"/>
      <c r="O1040"/>
      <c r="P1040"/>
      <c r="Q1040"/>
      <c r="R1040"/>
    </row>
    <row r="1041" spans="7:18" x14ac:dyDescent="0.2">
      <c r="G1041"/>
      <c r="H1041"/>
      <c r="I1041"/>
      <c r="J1041"/>
      <c r="K1041"/>
      <c r="L1041"/>
      <c r="M1041"/>
      <c r="N1041"/>
      <c r="O1041"/>
      <c r="P1041"/>
      <c r="Q1041"/>
      <c r="R1041"/>
    </row>
    <row r="1042" spans="7:18" x14ac:dyDescent="0.2">
      <c r="G1042"/>
      <c r="H1042"/>
      <c r="I1042"/>
      <c r="J1042"/>
      <c r="K1042"/>
      <c r="L1042"/>
      <c r="M1042"/>
      <c r="N1042"/>
      <c r="O1042"/>
      <c r="P1042"/>
      <c r="Q1042"/>
      <c r="R1042"/>
    </row>
    <row r="1043" spans="7:18" x14ac:dyDescent="0.2">
      <c r="G1043"/>
      <c r="H1043"/>
      <c r="I1043"/>
      <c r="J1043"/>
      <c r="K1043"/>
      <c r="L1043"/>
      <c r="M1043"/>
      <c r="N1043"/>
      <c r="O1043"/>
      <c r="P1043"/>
      <c r="Q1043"/>
      <c r="R1043"/>
    </row>
    <row r="1044" spans="7:18" x14ac:dyDescent="0.2">
      <c r="G1044"/>
      <c r="H1044"/>
      <c r="I1044"/>
      <c r="J1044"/>
      <c r="K1044"/>
      <c r="L1044"/>
      <c r="M1044"/>
      <c r="N1044"/>
      <c r="O1044"/>
      <c r="P1044"/>
      <c r="Q1044"/>
      <c r="R1044"/>
    </row>
    <row r="1045" spans="7:18" x14ac:dyDescent="0.2">
      <c r="G1045"/>
      <c r="H1045"/>
      <c r="I1045"/>
      <c r="J1045"/>
      <c r="K1045"/>
      <c r="L1045"/>
      <c r="M1045"/>
      <c r="N1045"/>
      <c r="O1045"/>
      <c r="P1045"/>
      <c r="Q1045"/>
      <c r="R1045"/>
    </row>
    <row r="1046" spans="7:18" x14ac:dyDescent="0.2">
      <c r="G1046"/>
      <c r="H1046"/>
      <c r="I1046"/>
      <c r="J1046"/>
      <c r="K1046"/>
      <c r="L1046"/>
      <c r="M1046"/>
      <c r="N1046"/>
      <c r="O1046"/>
      <c r="P1046"/>
      <c r="Q1046"/>
      <c r="R1046"/>
    </row>
    <row r="1047" spans="7:18" x14ac:dyDescent="0.2">
      <c r="G1047"/>
      <c r="H1047"/>
      <c r="I1047"/>
      <c r="J1047"/>
      <c r="K1047"/>
      <c r="L1047"/>
      <c r="M1047"/>
      <c r="N1047"/>
      <c r="O1047"/>
      <c r="P1047"/>
      <c r="Q1047"/>
      <c r="R1047"/>
    </row>
    <row r="1048" spans="7:18" x14ac:dyDescent="0.2">
      <c r="G1048"/>
      <c r="H1048"/>
      <c r="I1048"/>
      <c r="J1048"/>
      <c r="K1048"/>
      <c r="L1048"/>
      <c r="M1048"/>
      <c r="N1048"/>
      <c r="O1048"/>
      <c r="P1048"/>
      <c r="Q1048"/>
      <c r="R1048"/>
    </row>
    <row r="1049" spans="7:18" x14ac:dyDescent="0.2">
      <c r="G1049"/>
      <c r="H1049"/>
      <c r="I1049"/>
      <c r="J1049"/>
      <c r="K1049"/>
      <c r="L1049"/>
      <c r="M1049"/>
      <c r="N1049"/>
      <c r="O1049"/>
      <c r="P1049"/>
      <c r="Q1049"/>
      <c r="R1049"/>
    </row>
    <row r="1050" spans="7:18" x14ac:dyDescent="0.2">
      <c r="G1050"/>
      <c r="H1050"/>
      <c r="I1050"/>
      <c r="J1050"/>
      <c r="K1050"/>
      <c r="L1050"/>
      <c r="M1050"/>
      <c r="N1050"/>
      <c r="O1050"/>
      <c r="P1050"/>
      <c r="Q1050"/>
      <c r="R1050"/>
    </row>
    <row r="1051" spans="7:18" x14ac:dyDescent="0.2">
      <c r="G1051"/>
      <c r="H1051"/>
      <c r="I1051"/>
      <c r="J1051"/>
      <c r="K1051"/>
      <c r="L1051"/>
      <c r="M1051"/>
      <c r="N1051"/>
      <c r="O1051"/>
      <c r="P1051"/>
      <c r="Q1051"/>
      <c r="R1051"/>
    </row>
    <row r="1052" spans="7:18" x14ac:dyDescent="0.2">
      <c r="G1052"/>
      <c r="H1052"/>
      <c r="I1052"/>
      <c r="J1052"/>
      <c r="K1052"/>
      <c r="L1052"/>
      <c r="M1052"/>
      <c r="N1052"/>
      <c r="O1052"/>
      <c r="P1052"/>
      <c r="Q1052"/>
      <c r="R1052"/>
    </row>
    <row r="1053" spans="7:18" x14ac:dyDescent="0.2">
      <c r="G1053"/>
      <c r="H1053"/>
      <c r="I1053"/>
      <c r="J1053"/>
      <c r="K1053"/>
      <c r="L1053"/>
      <c r="M1053"/>
      <c r="N1053"/>
      <c r="O1053"/>
      <c r="P1053"/>
      <c r="Q1053"/>
      <c r="R1053"/>
    </row>
    <row r="1054" spans="7:18" x14ac:dyDescent="0.2">
      <c r="G1054"/>
      <c r="H1054"/>
      <c r="I1054"/>
      <c r="J1054"/>
      <c r="K1054"/>
      <c r="L1054"/>
      <c r="M1054"/>
      <c r="N1054"/>
      <c r="O1054"/>
      <c r="P1054"/>
      <c r="Q1054"/>
      <c r="R1054"/>
    </row>
    <row r="1055" spans="7:18" x14ac:dyDescent="0.2">
      <c r="G1055"/>
      <c r="H1055"/>
      <c r="I1055"/>
      <c r="J1055"/>
      <c r="K1055"/>
      <c r="L1055"/>
      <c r="M1055"/>
      <c r="N1055"/>
      <c r="O1055"/>
      <c r="P1055"/>
      <c r="Q1055"/>
      <c r="R1055"/>
    </row>
    <row r="1056" spans="7:18" x14ac:dyDescent="0.2">
      <c r="G1056"/>
      <c r="H1056"/>
      <c r="I1056"/>
      <c r="J1056"/>
      <c r="K1056"/>
      <c r="L1056"/>
      <c r="M1056"/>
      <c r="N1056"/>
      <c r="O1056"/>
      <c r="P1056"/>
      <c r="Q1056"/>
      <c r="R1056"/>
    </row>
    <row r="1057" spans="7:18" x14ac:dyDescent="0.2">
      <c r="G1057"/>
      <c r="H1057"/>
      <c r="I1057"/>
      <c r="J1057"/>
      <c r="K1057"/>
      <c r="L1057"/>
      <c r="M1057"/>
      <c r="N1057"/>
      <c r="O1057"/>
      <c r="P1057"/>
      <c r="Q1057"/>
      <c r="R1057"/>
    </row>
    <row r="1058" spans="7:18" x14ac:dyDescent="0.2">
      <c r="G1058"/>
      <c r="H1058"/>
      <c r="I1058"/>
      <c r="J1058"/>
      <c r="K1058"/>
      <c r="L1058"/>
      <c r="M1058"/>
      <c r="N1058"/>
      <c r="O1058"/>
      <c r="P1058"/>
      <c r="Q1058"/>
      <c r="R1058"/>
    </row>
    <row r="1059" spans="7:18" x14ac:dyDescent="0.2">
      <c r="G1059"/>
      <c r="H1059"/>
      <c r="I1059"/>
      <c r="J1059"/>
      <c r="K1059"/>
      <c r="L1059"/>
      <c r="M1059"/>
      <c r="N1059"/>
      <c r="O1059"/>
      <c r="P1059"/>
      <c r="Q1059"/>
      <c r="R1059"/>
    </row>
    <row r="1060" spans="7:18" x14ac:dyDescent="0.2">
      <c r="G1060"/>
      <c r="H1060"/>
      <c r="I1060"/>
      <c r="J1060"/>
      <c r="K1060"/>
      <c r="L1060"/>
      <c r="M1060"/>
      <c r="N1060"/>
      <c r="O1060"/>
      <c r="P1060"/>
      <c r="Q1060"/>
      <c r="R1060"/>
    </row>
    <row r="1061" spans="7:18" x14ac:dyDescent="0.2">
      <c r="G1061"/>
      <c r="H1061"/>
      <c r="I1061"/>
      <c r="J1061"/>
      <c r="K1061"/>
      <c r="L1061"/>
      <c r="M1061"/>
      <c r="N1061"/>
      <c r="O1061"/>
      <c r="P1061"/>
      <c r="Q1061"/>
      <c r="R1061"/>
    </row>
    <row r="1062" spans="7:18" x14ac:dyDescent="0.2">
      <c r="G1062"/>
      <c r="H1062"/>
      <c r="I1062"/>
      <c r="J1062"/>
      <c r="K1062"/>
      <c r="L1062"/>
      <c r="M1062"/>
      <c r="N1062"/>
      <c r="O1062"/>
      <c r="P1062"/>
      <c r="Q1062"/>
      <c r="R1062"/>
    </row>
    <row r="1063" spans="7:18" x14ac:dyDescent="0.2">
      <c r="G1063"/>
      <c r="H1063"/>
      <c r="I1063"/>
      <c r="J1063"/>
      <c r="K1063"/>
      <c r="L1063"/>
      <c r="M1063"/>
      <c r="N1063"/>
      <c r="O1063"/>
      <c r="P1063"/>
      <c r="Q1063"/>
      <c r="R1063"/>
    </row>
    <row r="1064" spans="7:18" x14ac:dyDescent="0.2">
      <c r="G1064"/>
      <c r="H1064"/>
      <c r="I1064"/>
      <c r="J1064"/>
      <c r="K1064"/>
      <c r="L1064"/>
      <c r="M1064"/>
      <c r="N1064"/>
      <c r="O1064"/>
      <c r="P1064"/>
      <c r="Q1064"/>
      <c r="R1064"/>
    </row>
    <row r="1065" spans="7:18" x14ac:dyDescent="0.2">
      <c r="G1065"/>
      <c r="H1065"/>
      <c r="I1065"/>
      <c r="J1065"/>
      <c r="K1065"/>
      <c r="L1065"/>
      <c r="M1065"/>
      <c r="N1065"/>
      <c r="O1065"/>
      <c r="P1065"/>
      <c r="Q1065"/>
      <c r="R1065"/>
    </row>
    <row r="1066" spans="7:18" x14ac:dyDescent="0.2">
      <c r="G1066"/>
      <c r="H1066"/>
      <c r="I1066"/>
      <c r="J1066"/>
      <c r="K1066"/>
      <c r="L1066"/>
      <c r="M1066"/>
      <c r="N1066"/>
      <c r="O1066"/>
      <c r="P1066"/>
      <c r="Q1066"/>
      <c r="R1066"/>
    </row>
    <row r="1067" spans="7:18" x14ac:dyDescent="0.2">
      <c r="G1067"/>
      <c r="H1067"/>
      <c r="I1067"/>
      <c r="J1067"/>
      <c r="K1067"/>
      <c r="L1067"/>
      <c r="M1067"/>
      <c r="N1067"/>
      <c r="O1067"/>
      <c r="P1067"/>
      <c r="Q1067"/>
      <c r="R1067"/>
    </row>
    <row r="1068" spans="7:18" x14ac:dyDescent="0.2">
      <c r="G1068"/>
      <c r="H1068"/>
      <c r="I1068"/>
      <c r="J1068"/>
      <c r="K1068"/>
      <c r="L1068"/>
      <c r="M1068"/>
      <c r="N1068"/>
      <c r="O1068"/>
      <c r="P1068"/>
      <c r="Q1068"/>
      <c r="R1068"/>
    </row>
    <row r="1069" spans="7:18" x14ac:dyDescent="0.2">
      <c r="G1069"/>
      <c r="H1069"/>
      <c r="I1069"/>
      <c r="J1069"/>
      <c r="K1069"/>
      <c r="L1069"/>
      <c r="M1069"/>
      <c r="N1069"/>
      <c r="O1069"/>
      <c r="P1069"/>
      <c r="Q1069"/>
      <c r="R1069"/>
    </row>
    <row r="1070" spans="7:18" x14ac:dyDescent="0.2">
      <c r="G1070"/>
      <c r="H1070"/>
      <c r="I1070"/>
      <c r="J1070"/>
      <c r="K1070"/>
      <c r="L1070"/>
      <c r="M1070"/>
      <c r="N1070"/>
      <c r="O1070"/>
      <c r="P1070"/>
      <c r="Q1070"/>
      <c r="R1070"/>
    </row>
    <row r="1071" spans="7:18" x14ac:dyDescent="0.2">
      <c r="G1071"/>
      <c r="H1071"/>
      <c r="I1071"/>
      <c r="J1071"/>
      <c r="K1071"/>
      <c r="L1071"/>
      <c r="M1071"/>
      <c r="N1071"/>
      <c r="O1071"/>
      <c r="P1071"/>
      <c r="Q1071"/>
      <c r="R1071"/>
    </row>
    <row r="1072" spans="7:18" x14ac:dyDescent="0.2">
      <c r="G1072"/>
      <c r="H1072"/>
      <c r="I1072"/>
      <c r="J1072"/>
      <c r="K1072"/>
      <c r="L1072"/>
      <c r="M1072"/>
      <c r="N1072"/>
      <c r="O1072"/>
      <c r="P1072"/>
      <c r="Q1072"/>
      <c r="R1072"/>
    </row>
    <row r="1073" spans="7:18" x14ac:dyDescent="0.2">
      <c r="G1073"/>
      <c r="H1073"/>
      <c r="I1073"/>
      <c r="J1073"/>
      <c r="K1073"/>
      <c r="L1073"/>
      <c r="M1073"/>
      <c r="N1073"/>
      <c r="O1073"/>
      <c r="P1073"/>
      <c r="Q1073"/>
      <c r="R1073"/>
    </row>
    <row r="1074" spans="7:18" x14ac:dyDescent="0.2">
      <c r="G1074"/>
      <c r="H1074"/>
      <c r="I1074"/>
      <c r="J1074"/>
      <c r="K1074"/>
      <c r="L1074"/>
      <c r="M1074"/>
      <c r="N1074"/>
      <c r="O1074"/>
      <c r="P1074"/>
      <c r="Q1074"/>
      <c r="R1074"/>
    </row>
    <row r="1075" spans="7:18" x14ac:dyDescent="0.2">
      <c r="G1075"/>
      <c r="H1075"/>
      <c r="I1075"/>
      <c r="J1075"/>
      <c r="K1075"/>
      <c r="L1075"/>
      <c r="M1075"/>
      <c r="N1075"/>
      <c r="O1075"/>
      <c r="P1075"/>
      <c r="Q1075"/>
      <c r="R1075"/>
    </row>
    <row r="1076" spans="7:18" x14ac:dyDescent="0.2">
      <c r="G1076"/>
      <c r="H1076"/>
      <c r="I1076"/>
      <c r="J1076"/>
      <c r="K1076"/>
      <c r="L1076"/>
      <c r="M1076"/>
      <c r="N1076"/>
      <c r="O1076"/>
      <c r="P1076"/>
      <c r="Q1076"/>
      <c r="R1076"/>
    </row>
    <row r="1077" spans="7:18" x14ac:dyDescent="0.2">
      <c r="G1077"/>
      <c r="H1077"/>
      <c r="I1077"/>
      <c r="J1077"/>
      <c r="K1077"/>
      <c r="L1077"/>
      <c r="M1077"/>
      <c r="N1077"/>
      <c r="O1077"/>
      <c r="P1077"/>
      <c r="Q1077"/>
      <c r="R1077"/>
    </row>
    <row r="1078" spans="7:18" x14ac:dyDescent="0.2">
      <c r="G1078"/>
      <c r="H1078"/>
      <c r="I1078"/>
      <c r="J1078"/>
      <c r="K1078"/>
      <c r="L1078"/>
      <c r="M1078"/>
      <c r="N1078"/>
      <c r="O1078"/>
      <c r="P1078"/>
      <c r="Q1078"/>
      <c r="R1078"/>
    </row>
    <row r="1079" spans="7:18" x14ac:dyDescent="0.2">
      <c r="G1079"/>
      <c r="H1079"/>
      <c r="I1079"/>
      <c r="J1079"/>
      <c r="K1079"/>
      <c r="L1079"/>
      <c r="M1079"/>
      <c r="N1079"/>
      <c r="O1079"/>
      <c r="P1079"/>
      <c r="Q1079"/>
      <c r="R1079"/>
    </row>
    <row r="1080" spans="7:18" x14ac:dyDescent="0.2">
      <c r="G1080"/>
      <c r="H1080"/>
      <c r="I1080"/>
      <c r="J1080"/>
      <c r="K1080"/>
      <c r="L1080"/>
      <c r="M1080"/>
      <c r="N1080"/>
      <c r="O1080"/>
      <c r="P1080"/>
      <c r="Q1080"/>
      <c r="R1080"/>
    </row>
    <row r="1081" spans="7:18" x14ac:dyDescent="0.2">
      <c r="G1081"/>
      <c r="H1081"/>
      <c r="I1081"/>
      <c r="J1081"/>
      <c r="K1081"/>
      <c r="L1081"/>
      <c r="M1081"/>
      <c r="N1081"/>
      <c r="O1081"/>
      <c r="P1081"/>
      <c r="Q1081"/>
      <c r="R1081"/>
    </row>
    <row r="1082" spans="7:18" x14ac:dyDescent="0.2">
      <c r="G1082"/>
      <c r="H1082"/>
      <c r="I1082"/>
      <c r="J1082"/>
      <c r="K1082"/>
      <c r="L1082"/>
      <c r="M1082"/>
      <c r="N1082"/>
      <c r="O1082"/>
      <c r="P1082"/>
      <c r="Q1082"/>
      <c r="R1082"/>
    </row>
    <row r="1083" spans="7:18" x14ac:dyDescent="0.2">
      <c r="G1083"/>
      <c r="H1083"/>
      <c r="I1083"/>
      <c r="J1083"/>
      <c r="K1083"/>
      <c r="L1083"/>
      <c r="M1083"/>
      <c r="N1083"/>
      <c r="O1083"/>
      <c r="P1083"/>
      <c r="Q1083"/>
      <c r="R1083"/>
    </row>
    <row r="1084" spans="7:18" x14ac:dyDescent="0.2">
      <c r="G1084"/>
      <c r="H1084"/>
      <c r="I1084"/>
      <c r="J1084"/>
      <c r="K1084"/>
      <c r="L1084"/>
      <c r="M1084"/>
      <c r="N1084"/>
      <c r="O1084"/>
      <c r="P1084"/>
      <c r="Q1084"/>
      <c r="R1084"/>
    </row>
    <row r="1085" spans="7:18" x14ac:dyDescent="0.2">
      <c r="G1085"/>
      <c r="H1085"/>
      <c r="I1085"/>
      <c r="J1085"/>
      <c r="K1085"/>
      <c r="L1085"/>
      <c r="M1085"/>
      <c r="N1085"/>
      <c r="O1085"/>
      <c r="P1085"/>
      <c r="Q1085"/>
      <c r="R1085"/>
    </row>
    <row r="1086" spans="7:18" x14ac:dyDescent="0.2">
      <c r="G1086"/>
      <c r="H1086"/>
      <c r="I1086"/>
      <c r="J1086"/>
      <c r="K1086"/>
      <c r="L1086"/>
      <c r="M1086"/>
      <c r="N1086"/>
      <c r="O1086"/>
      <c r="P1086"/>
      <c r="Q1086"/>
      <c r="R1086"/>
    </row>
    <row r="1087" spans="7:18" x14ac:dyDescent="0.2">
      <c r="G1087"/>
      <c r="H1087"/>
      <c r="I1087"/>
      <c r="J1087"/>
      <c r="K1087"/>
      <c r="L1087"/>
      <c r="M1087"/>
      <c r="N1087"/>
      <c r="O1087"/>
      <c r="P1087"/>
      <c r="Q1087"/>
      <c r="R1087"/>
    </row>
    <row r="1088" spans="7:18" x14ac:dyDescent="0.2">
      <c r="G1088"/>
      <c r="H1088"/>
      <c r="I1088"/>
      <c r="J1088"/>
      <c r="K1088"/>
      <c r="L1088"/>
      <c r="M1088"/>
      <c r="N1088"/>
      <c r="O1088"/>
      <c r="P1088"/>
      <c r="Q1088"/>
      <c r="R1088"/>
    </row>
    <row r="1089" spans="7:18" x14ac:dyDescent="0.2">
      <c r="G1089"/>
      <c r="H1089"/>
      <c r="I1089"/>
      <c r="J1089"/>
      <c r="K1089"/>
      <c r="L1089"/>
      <c r="M1089"/>
      <c r="N1089"/>
      <c r="O1089"/>
      <c r="P1089"/>
      <c r="Q1089"/>
      <c r="R1089"/>
    </row>
    <row r="1090" spans="7:18" x14ac:dyDescent="0.2">
      <c r="G1090"/>
      <c r="H1090"/>
      <c r="I1090"/>
      <c r="J1090"/>
      <c r="K1090"/>
      <c r="L1090"/>
      <c r="M1090"/>
      <c r="N1090"/>
      <c r="O1090"/>
      <c r="P1090"/>
      <c r="Q1090"/>
      <c r="R1090"/>
    </row>
    <row r="1091" spans="7:18" x14ac:dyDescent="0.2">
      <c r="G1091"/>
      <c r="H1091"/>
      <c r="I1091"/>
      <c r="J1091"/>
      <c r="K1091"/>
      <c r="L1091"/>
      <c r="M1091"/>
      <c r="N1091"/>
      <c r="O1091"/>
      <c r="P1091"/>
      <c r="Q1091"/>
      <c r="R1091"/>
    </row>
    <row r="1092" spans="7:18" x14ac:dyDescent="0.2">
      <c r="G1092"/>
      <c r="H1092"/>
      <c r="I1092"/>
      <c r="J1092"/>
      <c r="K1092"/>
      <c r="L1092"/>
      <c r="M1092"/>
      <c r="N1092"/>
      <c r="O1092"/>
      <c r="P1092"/>
      <c r="Q1092"/>
      <c r="R1092"/>
    </row>
    <row r="1093" spans="7:18" x14ac:dyDescent="0.2">
      <c r="G1093"/>
      <c r="H1093"/>
      <c r="I1093"/>
      <c r="J1093"/>
      <c r="K1093"/>
      <c r="L1093"/>
      <c r="M1093"/>
      <c r="N1093"/>
      <c r="O1093"/>
      <c r="P1093"/>
      <c r="Q1093"/>
      <c r="R1093"/>
    </row>
    <row r="1094" spans="7:18" x14ac:dyDescent="0.2">
      <c r="G1094"/>
      <c r="H1094"/>
      <c r="I1094"/>
      <c r="J1094"/>
      <c r="K1094"/>
      <c r="L1094"/>
      <c r="M1094"/>
      <c r="N1094"/>
      <c r="O1094"/>
      <c r="P1094"/>
      <c r="Q1094"/>
      <c r="R1094"/>
    </row>
    <row r="1095" spans="7:18" x14ac:dyDescent="0.2">
      <c r="G1095"/>
      <c r="H1095"/>
      <c r="I1095"/>
      <c r="J1095"/>
      <c r="K1095"/>
      <c r="L1095"/>
      <c r="M1095"/>
      <c r="N1095"/>
      <c r="O1095"/>
      <c r="P1095"/>
      <c r="Q1095"/>
      <c r="R1095"/>
    </row>
    <row r="1096" spans="7:18" x14ac:dyDescent="0.2">
      <c r="G1096"/>
      <c r="H1096"/>
      <c r="I1096"/>
      <c r="J1096"/>
      <c r="K1096"/>
      <c r="L1096"/>
      <c r="M1096"/>
      <c r="N1096"/>
      <c r="O1096"/>
      <c r="P1096"/>
      <c r="Q1096"/>
      <c r="R1096"/>
    </row>
    <row r="1097" spans="7:18" x14ac:dyDescent="0.2">
      <c r="G1097"/>
      <c r="H1097"/>
      <c r="I1097"/>
      <c r="J1097"/>
      <c r="K1097"/>
      <c r="L1097"/>
      <c r="M1097"/>
      <c r="N1097"/>
      <c r="O1097"/>
      <c r="P1097"/>
      <c r="Q1097"/>
      <c r="R1097"/>
    </row>
    <row r="1098" spans="7:18" x14ac:dyDescent="0.2">
      <c r="G1098"/>
      <c r="H1098"/>
      <c r="I1098"/>
      <c r="J1098"/>
      <c r="K1098"/>
      <c r="L1098"/>
      <c r="M1098"/>
      <c r="N1098"/>
      <c r="O1098"/>
      <c r="P1098"/>
      <c r="Q1098"/>
      <c r="R1098"/>
    </row>
    <row r="1099" spans="7:18" x14ac:dyDescent="0.2">
      <c r="G1099"/>
      <c r="H1099"/>
      <c r="I1099"/>
      <c r="J1099"/>
      <c r="K1099"/>
      <c r="L1099"/>
      <c r="M1099"/>
      <c r="N1099"/>
      <c r="O1099"/>
      <c r="P1099"/>
      <c r="Q1099"/>
      <c r="R1099"/>
    </row>
    <row r="1100" spans="7:18" x14ac:dyDescent="0.2">
      <c r="G1100"/>
      <c r="H1100"/>
      <c r="I1100"/>
      <c r="J1100"/>
      <c r="K1100"/>
      <c r="L1100"/>
      <c r="M1100"/>
      <c r="N1100"/>
      <c r="O1100"/>
      <c r="P1100"/>
      <c r="Q1100"/>
      <c r="R1100"/>
    </row>
    <row r="1101" spans="7:18" x14ac:dyDescent="0.2">
      <c r="G1101"/>
      <c r="H1101"/>
      <c r="I1101"/>
      <c r="J1101"/>
      <c r="K1101"/>
      <c r="L1101"/>
      <c r="M1101"/>
      <c r="N1101"/>
      <c r="O1101"/>
      <c r="P1101"/>
      <c r="Q1101"/>
      <c r="R1101"/>
    </row>
    <row r="1102" spans="7:18" x14ac:dyDescent="0.2">
      <c r="G1102"/>
      <c r="H1102"/>
      <c r="I1102"/>
      <c r="J1102"/>
      <c r="K1102"/>
      <c r="L1102"/>
      <c r="M1102"/>
      <c r="N1102"/>
      <c r="O1102"/>
      <c r="P1102"/>
      <c r="Q1102"/>
      <c r="R1102"/>
    </row>
    <row r="1103" spans="7:18" x14ac:dyDescent="0.2">
      <c r="G1103"/>
      <c r="H1103"/>
      <c r="I1103"/>
      <c r="J1103"/>
      <c r="K1103"/>
      <c r="L1103"/>
      <c r="M1103"/>
      <c r="N1103"/>
      <c r="O1103"/>
      <c r="P1103"/>
      <c r="Q1103"/>
      <c r="R1103"/>
    </row>
    <row r="1104" spans="7:18" x14ac:dyDescent="0.2">
      <c r="G1104"/>
      <c r="H1104"/>
      <c r="I1104"/>
      <c r="J1104"/>
      <c r="K1104"/>
      <c r="L1104"/>
      <c r="M1104"/>
      <c r="N1104"/>
      <c r="O1104"/>
      <c r="P1104"/>
      <c r="Q1104"/>
      <c r="R1104"/>
    </row>
    <row r="1105" spans="7:18" x14ac:dyDescent="0.2">
      <c r="G1105"/>
      <c r="H1105"/>
      <c r="I1105"/>
      <c r="J1105"/>
      <c r="K1105"/>
      <c r="L1105"/>
      <c r="M1105"/>
      <c r="N1105"/>
      <c r="O1105"/>
      <c r="P1105"/>
      <c r="Q1105"/>
      <c r="R1105"/>
    </row>
    <row r="1106" spans="7:18" x14ac:dyDescent="0.2">
      <c r="G1106"/>
      <c r="H1106"/>
      <c r="I1106"/>
      <c r="J1106"/>
      <c r="K1106"/>
      <c r="L1106"/>
      <c r="M1106"/>
      <c r="N1106"/>
      <c r="O1106"/>
      <c r="P1106"/>
      <c r="Q1106"/>
      <c r="R1106"/>
    </row>
    <row r="1107" spans="7:18" x14ac:dyDescent="0.2">
      <c r="G1107"/>
      <c r="H1107"/>
      <c r="I1107"/>
      <c r="J1107"/>
      <c r="K1107"/>
      <c r="L1107"/>
      <c r="M1107"/>
      <c r="N1107"/>
      <c r="O1107"/>
      <c r="P1107"/>
      <c r="Q1107"/>
      <c r="R1107"/>
    </row>
    <row r="1108" spans="7:18" x14ac:dyDescent="0.2">
      <c r="G1108"/>
      <c r="H1108"/>
      <c r="I1108"/>
      <c r="J1108"/>
      <c r="K1108"/>
      <c r="L1108"/>
      <c r="M1108"/>
      <c r="N1108"/>
      <c r="O1108"/>
      <c r="P1108"/>
      <c r="Q1108"/>
      <c r="R1108"/>
    </row>
    <row r="1109" spans="7:18" x14ac:dyDescent="0.2">
      <c r="G1109"/>
      <c r="H1109"/>
      <c r="I1109"/>
      <c r="J1109"/>
      <c r="K1109"/>
      <c r="L1109"/>
      <c r="M1109"/>
      <c r="N1109"/>
      <c r="O1109"/>
      <c r="P1109"/>
      <c r="Q1109"/>
      <c r="R1109"/>
    </row>
    <row r="1110" spans="7:18" x14ac:dyDescent="0.2">
      <c r="G1110"/>
      <c r="H1110"/>
      <c r="I1110"/>
      <c r="J1110"/>
      <c r="K1110"/>
      <c r="L1110"/>
      <c r="M1110"/>
      <c r="N1110"/>
      <c r="O1110"/>
      <c r="P1110"/>
      <c r="Q1110"/>
      <c r="R1110"/>
    </row>
    <row r="1111" spans="7:18" x14ac:dyDescent="0.2">
      <c r="G1111"/>
      <c r="H1111"/>
      <c r="I1111"/>
      <c r="J1111"/>
      <c r="K1111"/>
      <c r="L1111"/>
      <c r="M1111"/>
      <c r="N1111"/>
      <c r="O1111"/>
      <c r="P1111"/>
      <c r="Q1111"/>
      <c r="R1111"/>
    </row>
    <row r="1112" spans="7:18" x14ac:dyDescent="0.2">
      <c r="G1112"/>
      <c r="H1112"/>
      <c r="I1112"/>
      <c r="J1112"/>
      <c r="K1112"/>
      <c r="L1112"/>
      <c r="M1112"/>
      <c r="N1112"/>
      <c r="O1112"/>
      <c r="P1112"/>
      <c r="Q1112"/>
      <c r="R1112"/>
    </row>
    <row r="1113" spans="7:18" x14ac:dyDescent="0.2">
      <c r="G1113"/>
      <c r="H1113"/>
      <c r="I1113"/>
      <c r="J1113"/>
      <c r="K1113"/>
      <c r="L1113"/>
      <c r="M1113"/>
      <c r="N1113"/>
      <c r="O1113"/>
      <c r="P1113"/>
      <c r="Q1113"/>
      <c r="R1113"/>
    </row>
    <row r="1114" spans="7:18" x14ac:dyDescent="0.2">
      <c r="G1114"/>
      <c r="H1114"/>
      <c r="I1114"/>
      <c r="J1114"/>
      <c r="K1114"/>
      <c r="L1114"/>
      <c r="M1114"/>
      <c r="N1114"/>
      <c r="O1114"/>
      <c r="P1114"/>
      <c r="Q1114"/>
      <c r="R1114"/>
    </row>
    <row r="1115" spans="7:18" x14ac:dyDescent="0.2">
      <c r="G1115"/>
      <c r="H1115"/>
      <c r="I1115"/>
      <c r="J1115"/>
      <c r="K1115"/>
      <c r="L1115"/>
      <c r="M1115"/>
      <c r="N1115"/>
      <c r="O1115"/>
      <c r="P1115"/>
      <c r="Q1115"/>
      <c r="R1115"/>
    </row>
    <row r="1116" spans="7:18" x14ac:dyDescent="0.2">
      <c r="G1116"/>
      <c r="H1116"/>
      <c r="I1116"/>
      <c r="J1116"/>
      <c r="K1116"/>
      <c r="L1116"/>
      <c r="M1116"/>
      <c r="N1116"/>
      <c r="O1116"/>
      <c r="P1116"/>
      <c r="Q1116"/>
      <c r="R1116"/>
    </row>
    <row r="1117" spans="7:18" x14ac:dyDescent="0.2">
      <c r="G1117"/>
      <c r="H1117"/>
      <c r="I1117"/>
      <c r="J1117"/>
      <c r="K1117"/>
      <c r="L1117"/>
      <c r="M1117"/>
      <c r="N1117"/>
      <c r="O1117"/>
      <c r="P1117"/>
      <c r="Q1117"/>
      <c r="R1117"/>
    </row>
    <row r="1118" spans="7:18" x14ac:dyDescent="0.2">
      <c r="G1118"/>
      <c r="H1118"/>
      <c r="I1118"/>
      <c r="J1118"/>
      <c r="K1118"/>
      <c r="L1118"/>
      <c r="M1118"/>
      <c r="N1118"/>
      <c r="O1118"/>
      <c r="P1118"/>
      <c r="Q1118"/>
      <c r="R1118"/>
    </row>
    <row r="1119" spans="7:18" x14ac:dyDescent="0.2">
      <c r="G1119"/>
      <c r="H1119"/>
      <c r="I1119"/>
      <c r="J1119"/>
      <c r="K1119"/>
      <c r="L1119"/>
      <c r="M1119"/>
      <c r="N1119"/>
      <c r="O1119"/>
      <c r="P1119"/>
      <c r="Q1119"/>
      <c r="R1119"/>
    </row>
    <row r="1120" spans="7:18" x14ac:dyDescent="0.2">
      <c r="G1120"/>
      <c r="H1120"/>
      <c r="I1120"/>
      <c r="J1120"/>
      <c r="K1120"/>
      <c r="L1120"/>
      <c r="M1120"/>
      <c r="N1120"/>
      <c r="O1120"/>
      <c r="P1120"/>
      <c r="Q1120"/>
      <c r="R1120"/>
    </row>
    <row r="1121" spans="7:18" x14ac:dyDescent="0.2">
      <c r="G1121"/>
      <c r="H1121"/>
      <c r="I1121"/>
      <c r="J1121"/>
      <c r="K1121"/>
      <c r="L1121"/>
      <c r="M1121"/>
      <c r="N1121"/>
      <c r="O1121"/>
      <c r="P1121"/>
      <c r="Q1121"/>
      <c r="R1121"/>
    </row>
    <row r="1122" spans="7:18" x14ac:dyDescent="0.2">
      <c r="G1122"/>
      <c r="H1122"/>
      <c r="I1122"/>
      <c r="J1122"/>
      <c r="K1122"/>
      <c r="L1122"/>
      <c r="M1122"/>
      <c r="N1122"/>
      <c r="O1122"/>
      <c r="P1122"/>
      <c r="Q1122"/>
      <c r="R1122"/>
    </row>
    <row r="1123" spans="7:18" x14ac:dyDescent="0.2">
      <c r="G1123"/>
      <c r="H1123"/>
      <c r="I1123"/>
      <c r="J1123"/>
      <c r="K1123"/>
      <c r="L1123"/>
      <c r="M1123"/>
      <c r="N1123"/>
      <c r="O1123"/>
      <c r="P1123"/>
      <c r="Q1123"/>
      <c r="R1123"/>
    </row>
    <row r="1124" spans="7:18" x14ac:dyDescent="0.2">
      <c r="G1124"/>
      <c r="H1124"/>
      <c r="I1124"/>
      <c r="J1124"/>
      <c r="K1124"/>
      <c r="L1124"/>
      <c r="M1124"/>
      <c r="N1124"/>
      <c r="O1124"/>
      <c r="P1124"/>
      <c r="Q1124"/>
      <c r="R1124"/>
    </row>
    <row r="1125" spans="7:18" x14ac:dyDescent="0.2">
      <c r="G1125"/>
      <c r="H1125"/>
      <c r="I1125"/>
      <c r="J1125"/>
      <c r="K1125"/>
      <c r="L1125"/>
      <c r="M1125"/>
      <c r="N1125"/>
      <c r="O1125"/>
      <c r="P1125"/>
      <c r="Q1125"/>
      <c r="R1125"/>
    </row>
    <row r="1126" spans="7:18" x14ac:dyDescent="0.2">
      <c r="G1126"/>
      <c r="H1126"/>
      <c r="I1126"/>
      <c r="J1126"/>
      <c r="K1126"/>
      <c r="L1126"/>
      <c r="M1126"/>
      <c r="N1126"/>
      <c r="O1126"/>
      <c r="P1126"/>
      <c r="Q1126"/>
      <c r="R1126"/>
    </row>
    <row r="1127" spans="7:18" x14ac:dyDescent="0.2">
      <c r="G1127"/>
      <c r="H1127"/>
      <c r="I1127"/>
      <c r="J1127"/>
      <c r="K1127"/>
      <c r="L1127"/>
      <c r="M1127"/>
      <c r="N1127"/>
      <c r="O1127"/>
      <c r="P1127"/>
      <c r="Q1127"/>
      <c r="R1127"/>
    </row>
    <row r="1128" spans="7:18" x14ac:dyDescent="0.2">
      <c r="G1128"/>
      <c r="H1128"/>
      <c r="I1128"/>
      <c r="J1128"/>
      <c r="K1128"/>
      <c r="L1128"/>
      <c r="M1128"/>
      <c r="N1128"/>
      <c r="O1128"/>
      <c r="P1128"/>
      <c r="Q1128"/>
      <c r="R1128"/>
    </row>
    <row r="1129" spans="7:18" x14ac:dyDescent="0.2">
      <c r="G1129"/>
      <c r="H1129"/>
      <c r="I1129"/>
      <c r="J1129"/>
      <c r="K1129"/>
      <c r="L1129"/>
      <c r="M1129"/>
      <c r="N1129"/>
      <c r="O1129"/>
      <c r="P1129"/>
      <c r="Q1129"/>
      <c r="R1129"/>
    </row>
    <row r="1130" spans="7:18" x14ac:dyDescent="0.2">
      <c r="G1130"/>
      <c r="H1130"/>
      <c r="I1130"/>
      <c r="J1130"/>
      <c r="K1130"/>
      <c r="L1130"/>
      <c r="M1130"/>
      <c r="N1130"/>
      <c r="O1130"/>
      <c r="P1130"/>
      <c r="Q1130"/>
      <c r="R1130"/>
    </row>
    <row r="1131" spans="7:18" x14ac:dyDescent="0.2">
      <c r="G1131"/>
      <c r="H1131"/>
      <c r="I1131"/>
      <c r="J1131"/>
      <c r="K1131"/>
      <c r="L1131"/>
      <c r="M1131"/>
      <c r="N1131"/>
      <c r="O1131"/>
      <c r="P1131"/>
      <c r="Q1131"/>
      <c r="R1131"/>
    </row>
    <row r="1132" spans="7:18" x14ac:dyDescent="0.2">
      <c r="G1132"/>
      <c r="H1132"/>
      <c r="I1132"/>
      <c r="J1132"/>
      <c r="K1132"/>
      <c r="L1132"/>
      <c r="M1132"/>
      <c r="N1132"/>
      <c r="O1132"/>
      <c r="P1132"/>
      <c r="Q1132"/>
      <c r="R1132"/>
    </row>
    <row r="1133" spans="7:18" x14ac:dyDescent="0.2">
      <c r="G1133"/>
      <c r="H1133"/>
      <c r="I1133"/>
      <c r="J1133"/>
      <c r="K1133"/>
      <c r="L1133"/>
      <c r="M1133"/>
      <c r="N1133"/>
      <c r="O1133"/>
      <c r="P1133"/>
      <c r="Q1133"/>
      <c r="R1133"/>
    </row>
    <row r="1134" spans="7:18" x14ac:dyDescent="0.2">
      <c r="G1134"/>
      <c r="H1134"/>
      <c r="I1134"/>
      <c r="J1134"/>
      <c r="K1134"/>
      <c r="L1134"/>
      <c r="M1134"/>
      <c r="N1134"/>
      <c r="O1134"/>
      <c r="P1134"/>
      <c r="Q1134"/>
      <c r="R1134"/>
    </row>
    <row r="1135" spans="7:18" x14ac:dyDescent="0.2">
      <c r="G1135"/>
      <c r="H1135"/>
      <c r="I1135"/>
      <c r="J1135"/>
      <c r="K1135"/>
      <c r="L1135"/>
      <c r="M1135"/>
      <c r="N1135"/>
      <c r="O1135"/>
      <c r="P1135"/>
      <c r="Q1135"/>
      <c r="R1135"/>
    </row>
    <row r="1136" spans="7:18" x14ac:dyDescent="0.2">
      <c r="G1136"/>
      <c r="H1136"/>
      <c r="I1136"/>
      <c r="J1136"/>
      <c r="K1136"/>
      <c r="L1136"/>
      <c r="M1136"/>
      <c r="N1136"/>
      <c r="O1136"/>
      <c r="P1136"/>
      <c r="Q1136"/>
      <c r="R1136"/>
    </row>
    <row r="1137" spans="7:18" x14ac:dyDescent="0.2">
      <c r="G1137"/>
      <c r="H1137"/>
      <c r="I1137"/>
      <c r="J1137"/>
      <c r="K1137"/>
      <c r="L1137"/>
      <c r="M1137"/>
      <c r="N1137"/>
      <c r="O1137"/>
      <c r="P1137"/>
      <c r="Q1137"/>
      <c r="R1137"/>
    </row>
    <row r="1138" spans="7:18" x14ac:dyDescent="0.2">
      <c r="G1138"/>
      <c r="H1138"/>
      <c r="I1138"/>
      <c r="J1138"/>
      <c r="K1138"/>
      <c r="L1138"/>
      <c r="M1138"/>
      <c r="N1138"/>
      <c r="O1138"/>
      <c r="P1138"/>
      <c r="Q1138"/>
      <c r="R1138"/>
    </row>
    <row r="1139" spans="7:18" x14ac:dyDescent="0.2">
      <c r="G1139"/>
      <c r="H1139"/>
      <c r="I1139"/>
      <c r="J1139"/>
      <c r="K1139"/>
      <c r="L1139"/>
      <c r="M1139"/>
      <c r="N1139"/>
      <c r="O1139"/>
      <c r="P1139"/>
      <c r="Q1139"/>
      <c r="R1139"/>
    </row>
    <row r="1140" spans="7:18" x14ac:dyDescent="0.2">
      <c r="G1140"/>
      <c r="H1140"/>
      <c r="I1140"/>
      <c r="J1140"/>
      <c r="K1140"/>
      <c r="L1140"/>
      <c r="M1140"/>
      <c r="N1140"/>
      <c r="O1140"/>
      <c r="P1140"/>
      <c r="Q1140"/>
      <c r="R1140"/>
    </row>
    <row r="1141" spans="7:18" x14ac:dyDescent="0.2">
      <c r="G1141"/>
      <c r="H1141"/>
      <c r="I1141"/>
      <c r="J1141"/>
      <c r="K1141"/>
      <c r="L1141"/>
      <c r="M1141"/>
      <c r="N1141"/>
      <c r="O1141"/>
      <c r="P1141"/>
      <c r="Q1141"/>
      <c r="R1141"/>
    </row>
    <row r="1142" spans="7:18" x14ac:dyDescent="0.2">
      <c r="G1142"/>
      <c r="H1142"/>
      <c r="I1142"/>
      <c r="J1142"/>
      <c r="K1142"/>
      <c r="L1142"/>
      <c r="M1142"/>
      <c r="N1142"/>
      <c r="O1142"/>
      <c r="P1142"/>
      <c r="Q1142"/>
      <c r="R1142"/>
    </row>
    <row r="1143" spans="7:18" x14ac:dyDescent="0.2">
      <c r="G1143"/>
      <c r="H1143"/>
      <c r="I1143"/>
      <c r="J1143"/>
      <c r="K1143"/>
      <c r="L1143"/>
      <c r="M1143"/>
      <c r="N1143"/>
      <c r="O1143"/>
      <c r="P1143"/>
      <c r="Q1143"/>
      <c r="R1143"/>
    </row>
    <row r="1144" spans="7:18" x14ac:dyDescent="0.2">
      <c r="G1144"/>
      <c r="H1144"/>
      <c r="I1144"/>
      <c r="J1144"/>
      <c r="K1144"/>
      <c r="L1144"/>
      <c r="M1144"/>
      <c r="N1144"/>
      <c r="O1144"/>
      <c r="P1144"/>
      <c r="Q1144"/>
      <c r="R1144"/>
    </row>
    <row r="1145" spans="7:18" x14ac:dyDescent="0.2">
      <c r="G1145"/>
      <c r="H1145"/>
      <c r="I1145"/>
      <c r="J1145"/>
      <c r="K1145"/>
      <c r="L1145"/>
      <c r="M1145"/>
      <c r="N1145"/>
      <c r="O1145"/>
      <c r="P1145"/>
      <c r="Q1145"/>
      <c r="R1145"/>
    </row>
    <row r="1146" spans="7:18" x14ac:dyDescent="0.2">
      <c r="G1146"/>
      <c r="H1146"/>
      <c r="I1146"/>
      <c r="J1146"/>
      <c r="K1146"/>
      <c r="L1146"/>
      <c r="M1146"/>
      <c r="N1146"/>
      <c r="O1146"/>
      <c r="P1146"/>
      <c r="Q1146"/>
      <c r="R1146"/>
    </row>
    <row r="1147" spans="7:18" x14ac:dyDescent="0.2">
      <c r="G1147"/>
      <c r="H1147"/>
      <c r="I1147"/>
      <c r="J1147"/>
      <c r="K1147"/>
      <c r="L1147"/>
      <c r="M1147"/>
      <c r="N1147"/>
      <c r="O1147"/>
      <c r="P1147"/>
      <c r="Q1147"/>
      <c r="R1147"/>
    </row>
    <row r="1148" spans="7:18" x14ac:dyDescent="0.2">
      <c r="G1148"/>
      <c r="H1148"/>
      <c r="I1148"/>
      <c r="J1148"/>
      <c r="K1148"/>
      <c r="L1148"/>
      <c r="M1148"/>
      <c r="N1148"/>
      <c r="O1148"/>
      <c r="P1148"/>
      <c r="Q1148"/>
      <c r="R1148"/>
    </row>
    <row r="1149" spans="7:18" x14ac:dyDescent="0.2">
      <c r="G1149"/>
      <c r="H1149"/>
      <c r="I1149"/>
      <c r="J1149"/>
      <c r="K1149"/>
      <c r="L1149"/>
      <c r="M1149"/>
      <c r="N1149"/>
      <c r="O1149"/>
      <c r="P1149"/>
      <c r="Q1149"/>
      <c r="R1149"/>
    </row>
    <row r="1150" spans="7:18" x14ac:dyDescent="0.2">
      <c r="G1150"/>
      <c r="H1150"/>
      <c r="I1150"/>
      <c r="J1150"/>
      <c r="K1150"/>
      <c r="L1150"/>
      <c r="M1150"/>
      <c r="N1150"/>
      <c r="O1150"/>
      <c r="P1150"/>
      <c r="Q1150"/>
      <c r="R1150"/>
    </row>
    <row r="1151" spans="7:18" x14ac:dyDescent="0.2">
      <c r="G1151"/>
      <c r="H1151"/>
      <c r="I1151"/>
      <c r="J1151"/>
      <c r="K1151"/>
      <c r="L1151"/>
      <c r="M1151"/>
      <c r="N1151"/>
      <c r="O1151"/>
      <c r="P1151"/>
      <c r="Q1151"/>
      <c r="R1151"/>
    </row>
    <row r="1152" spans="7:18" x14ac:dyDescent="0.2">
      <c r="G1152"/>
      <c r="H1152"/>
      <c r="I1152"/>
      <c r="J1152"/>
      <c r="K1152"/>
      <c r="L1152"/>
      <c r="M1152"/>
      <c r="N1152"/>
      <c r="O1152"/>
      <c r="P1152"/>
      <c r="Q1152"/>
      <c r="R1152"/>
    </row>
    <row r="1153" spans="7:18" x14ac:dyDescent="0.2">
      <c r="G1153"/>
      <c r="H1153"/>
      <c r="I1153"/>
      <c r="J1153"/>
      <c r="K1153"/>
      <c r="L1153"/>
      <c r="M1153"/>
      <c r="N1153"/>
      <c r="O1153"/>
      <c r="P1153"/>
      <c r="Q1153"/>
      <c r="R1153"/>
    </row>
    <row r="1154" spans="7:18" x14ac:dyDescent="0.2">
      <c r="G1154"/>
      <c r="H1154"/>
      <c r="I1154"/>
      <c r="J1154"/>
      <c r="K1154"/>
      <c r="L1154"/>
      <c r="M1154"/>
      <c r="N1154"/>
      <c r="O1154"/>
      <c r="P1154"/>
      <c r="Q1154"/>
      <c r="R1154"/>
    </row>
    <row r="1155" spans="7:18" x14ac:dyDescent="0.2">
      <c r="G1155"/>
      <c r="H1155"/>
      <c r="I1155"/>
      <c r="J1155"/>
      <c r="K1155"/>
      <c r="L1155"/>
      <c r="M1155"/>
      <c r="N1155"/>
      <c r="O1155"/>
      <c r="P1155"/>
      <c r="Q1155"/>
      <c r="R1155"/>
    </row>
    <row r="1156" spans="7:18" x14ac:dyDescent="0.2">
      <c r="G1156"/>
      <c r="H1156"/>
      <c r="I1156"/>
      <c r="J1156"/>
      <c r="K1156"/>
      <c r="L1156"/>
      <c r="M1156"/>
      <c r="N1156"/>
      <c r="O1156"/>
      <c r="P1156"/>
      <c r="Q1156"/>
      <c r="R1156"/>
    </row>
    <row r="1157" spans="7:18" x14ac:dyDescent="0.2">
      <c r="G1157"/>
      <c r="H1157"/>
      <c r="I1157"/>
      <c r="J1157"/>
      <c r="K1157"/>
      <c r="L1157"/>
      <c r="M1157"/>
      <c r="N1157"/>
      <c r="O1157"/>
      <c r="P1157"/>
      <c r="Q1157"/>
      <c r="R1157"/>
    </row>
    <row r="1158" spans="7:18" x14ac:dyDescent="0.2">
      <c r="G1158"/>
      <c r="H1158"/>
      <c r="I1158"/>
      <c r="J1158"/>
      <c r="K1158"/>
      <c r="L1158"/>
      <c r="M1158"/>
      <c r="N1158"/>
      <c r="O1158"/>
      <c r="P1158"/>
      <c r="Q1158"/>
      <c r="R1158"/>
    </row>
    <row r="1159" spans="7:18" x14ac:dyDescent="0.2">
      <c r="G1159"/>
      <c r="H1159"/>
      <c r="I1159"/>
      <c r="J1159"/>
      <c r="K1159"/>
      <c r="L1159"/>
      <c r="M1159"/>
      <c r="N1159"/>
      <c r="O1159"/>
      <c r="P1159"/>
      <c r="Q1159"/>
      <c r="R1159"/>
    </row>
    <row r="1160" spans="7:18" x14ac:dyDescent="0.2">
      <c r="G1160"/>
      <c r="H1160"/>
      <c r="I1160"/>
      <c r="J1160"/>
      <c r="K1160"/>
      <c r="L1160"/>
      <c r="M1160"/>
      <c r="N1160"/>
      <c r="O1160"/>
      <c r="P1160"/>
      <c r="Q1160"/>
      <c r="R1160"/>
    </row>
    <row r="1161" spans="7:18" x14ac:dyDescent="0.2">
      <c r="G1161"/>
      <c r="H1161"/>
      <c r="I1161"/>
      <c r="J1161"/>
      <c r="K1161"/>
      <c r="L1161"/>
      <c r="M1161"/>
      <c r="N1161"/>
      <c r="O1161"/>
      <c r="P1161"/>
      <c r="Q1161"/>
      <c r="R1161"/>
    </row>
    <row r="1162" spans="7:18" x14ac:dyDescent="0.2">
      <c r="G1162"/>
      <c r="H1162"/>
      <c r="I1162"/>
      <c r="J1162"/>
      <c r="K1162"/>
      <c r="L1162"/>
      <c r="M1162"/>
      <c r="N1162"/>
      <c r="O1162"/>
      <c r="P1162"/>
      <c r="Q1162"/>
      <c r="R1162"/>
    </row>
    <row r="1163" spans="7:18" x14ac:dyDescent="0.2">
      <c r="G1163"/>
      <c r="H1163"/>
      <c r="I1163"/>
      <c r="J1163"/>
      <c r="K1163"/>
      <c r="L1163"/>
      <c r="M1163"/>
      <c r="N1163"/>
      <c r="O1163"/>
      <c r="P1163"/>
      <c r="Q1163"/>
      <c r="R1163"/>
    </row>
    <row r="1164" spans="7:18" x14ac:dyDescent="0.2">
      <c r="G1164"/>
      <c r="H1164"/>
      <c r="I1164"/>
      <c r="J1164"/>
      <c r="K1164"/>
      <c r="L1164"/>
      <c r="M1164"/>
      <c r="N1164"/>
      <c r="O1164"/>
      <c r="P1164"/>
      <c r="Q1164"/>
      <c r="R1164"/>
    </row>
    <row r="1165" spans="7:18" x14ac:dyDescent="0.2">
      <c r="G1165"/>
      <c r="H1165"/>
      <c r="I1165"/>
      <c r="J1165"/>
      <c r="K1165"/>
      <c r="L1165"/>
      <c r="M1165"/>
      <c r="N1165"/>
      <c r="O1165"/>
      <c r="P1165"/>
      <c r="Q1165"/>
      <c r="R1165"/>
    </row>
    <row r="1166" spans="7:18" x14ac:dyDescent="0.2">
      <c r="G1166"/>
      <c r="H1166"/>
      <c r="I1166"/>
      <c r="J1166"/>
      <c r="K1166"/>
      <c r="L1166"/>
      <c r="M1166"/>
      <c r="N1166"/>
      <c r="O1166"/>
      <c r="P1166"/>
      <c r="Q1166"/>
      <c r="R1166"/>
    </row>
    <row r="1167" spans="7:18" x14ac:dyDescent="0.2">
      <c r="G1167"/>
      <c r="H1167"/>
      <c r="I1167"/>
      <c r="J1167"/>
      <c r="K1167"/>
      <c r="L1167"/>
      <c r="M1167"/>
      <c r="N1167"/>
      <c r="O1167"/>
      <c r="P1167"/>
      <c r="Q1167"/>
      <c r="R1167"/>
    </row>
    <row r="1168" spans="7:18" x14ac:dyDescent="0.2">
      <c r="G1168"/>
      <c r="H1168"/>
      <c r="I1168"/>
      <c r="J1168"/>
      <c r="K1168"/>
      <c r="L1168"/>
      <c r="M1168"/>
      <c r="N1168"/>
      <c r="O1168"/>
      <c r="P1168"/>
      <c r="Q1168"/>
      <c r="R1168"/>
    </row>
    <row r="1169" spans="7:18" x14ac:dyDescent="0.2">
      <c r="G1169"/>
      <c r="H1169"/>
      <c r="I1169"/>
      <c r="J1169"/>
      <c r="K1169"/>
      <c r="L1169"/>
      <c r="M1169"/>
      <c r="N1169"/>
      <c r="O1169"/>
      <c r="P1169"/>
      <c r="Q1169"/>
      <c r="R1169"/>
    </row>
    <row r="1170" spans="7:18" x14ac:dyDescent="0.2">
      <c r="G1170"/>
      <c r="H1170"/>
      <c r="I1170"/>
      <c r="J1170"/>
      <c r="K1170"/>
      <c r="L1170"/>
      <c r="M1170"/>
      <c r="N1170"/>
      <c r="O1170"/>
      <c r="P1170"/>
      <c r="Q1170"/>
      <c r="R1170"/>
    </row>
    <row r="1171" spans="7:18" x14ac:dyDescent="0.2">
      <c r="G1171"/>
      <c r="H1171"/>
      <c r="I1171"/>
      <c r="J1171"/>
      <c r="K1171"/>
      <c r="L1171"/>
      <c r="M1171"/>
      <c r="N1171"/>
      <c r="O1171"/>
      <c r="P1171"/>
      <c r="Q1171"/>
      <c r="R1171"/>
    </row>
    <row r="1172" spans="7:18" x14ac:dyDescent="0.2">
      <c r="G1172"/>
      <c r="H1172"/>
      <c r="I1172"/>
      <c r="J1172"/>
      <c r="K1172"/>
      <c r="L1172"/>
      <c r="M1172"/>
      <c r="N1172"/>
      <c r="O1172"/>
      <c r="P1172"/>
      <c r="Q1172"/>
      <c r="R1172"/>
    </row>
    <row r="1173" spans="7:18" x14ac:dyDescent="0.2">
      <c r="G1173"/>
      <c r="H1173"/>
      <c r="I1173"/>
      <c r="J1173"/>
      <c r="K1173"/>
      <c r="L1173"/>
      <c r="M1173"/>
      <c r="N1173"/>
      <c r="O1173"/>
      <c r="P1173"/>
      <c r="Q1173"/>
      <c r="R1173"/>
    </row>
    <row r="1174" spans="7:18" x14ac:dyDescent="0.2">
      <c r="G1174"/>
      <c r="H1174"/>
      <c r="I1174"/>
      <c r="J1174"/>
      <c r="K1174"/>
      <c r="L1174"/>
      <c r="M1174"/>
      <c r="N1174"/>
      <c r="O1174"/>
      <c r="P1174"/>
      <c r="Q1174"/>
      <c r="R1174"/>
    </row>
    <row r="1175" spans="7:18" x14ac:dyDescent="0.2">
      <c r="G1175"/>
      <c r="H1175"/>
      <c r="I1175"/>
      <c r="J1175"/>
      <c r="K1175"/>
      <c r="L1175"/>
      <c r="M1175"/>
      <c r="N1175"/>
      <c r="O1175"/>
      <c r="P1175"/>
      <c r="Q1175"/>
      <c r="R1175"/>
    </row>
    <row r="1176" spans="7:18" x14ac:dyDescent="0.2">
      <c r="G1176"/>
      <c r="H1176"/>
      <c r="I1176"/>
      <c r="J1176"/>
      <c r="K1176"/>
      <c r="L1176"/>
      <c r="M1176"/>
      <c r="N1176"/>
      <c r="O1176"/>
      <c r="P1176"/>
      <c r="Q1176"/>
      <c r="R1176"/>
    </row>
    <row r="1177" spans="7:18" x14ac:dyDescent="0.2">
      <c r="G1177"/>
      <c r="H1177"/>
      <c r="I1177"/>
      <c r="J1177"/>
      <c r="K1177"/>
      <c r="L1177"/>
      <c r="M1177"/>
      <c r="N1177"/>
      <c r="O1177"/>
      <c r="P1177"/>
      <c r="Q1177"/>
      <c r="R1177"/>
    </row>
    <row r="1178" spans="7:18" x14ac:dyDescent="0.2">
      <c r="G1178"/>
      <c r="H1178"/>
      <c r="I1178"/>
      <c r="J1178"/>
      <c r="K1178"/>
      <c r="L1178"/>
      <c r="M1178"/>
      <c r="N1178"/>
      <c r="O1178"/>
      <c r="P1178"/>
      <c r="Q1178"/>
      <c r="R1178"/>
    </row>
    <row r="1179" spans="7:18" x14ac:dyDescent="0.2">
      <c r="G1179"/>
      <c r="H1179"/>
      <c r="I1179"/>
      <c r="J1179"/>
      <c r="K1179"/>
      <c r="L1179"/>
      <c r="M1179"/>
      <c r="N1179"/>
      <c r="O1179"/>
      <c r="P1179"/>
      <c r="Q1179"/>
      <c r="R1179"/>
    </row>
    <row r="1180" spans="7:18" x14ac:dyDescent="0.2">
      <c r="G1180"/>
      <c r="H1180"/>
      <c r="I1180"/>
      <c r="J1180"/>
      <c r="K1180"/>
      <c r="L1180"/>
      <c r="M1180"/>
      <c r="N1180"/>
      <c r="O1180"/>
      <c r="P1180"/>
      <c r="Q1180"/>
      <c r="R1180"/>
    </row>
    <row r="1181" spans="7:18" x14ac:dyDescent="0.2">
      <c r="G1181"/>
      <c r="H1181"/>
      <c r="I1181"/>
      <c r="J1181"/>
      <c r="K1181"/>
      <c r="L1181"/>
      <c r="M1181"/>
      <c r="N1181"/>
      <c r="O1181"/>
      <c r="P1181"/>
      <c r="Q1181"/>
      <c r="R1181"/>
    </row>
    <row r="1182" spans="7:18" x14ac:dyDescent="0.2">
      <c r="G1182"/>
      <c r="H1182"/>
      <c r="I1182"/>
      <c r="J1182"/>
      <c r="K1182"/>
      <c r="L1182"/>
      <c r="M1182"/>
      <c r="N1182"/>
      <c r="O1182"/>
      <c r="P1182"/>
      <c r="Q1182"/>
      <c r="R1182"/>
    </row>
    <row r="1183" spans="7:18" x14ac:dyDescent="0.2">
      <c r="G1183"/>
      <c r="H1183"/>
      <c r="I1183"/>
      <c r="J1183"/>
      <c r="K1183"/>
      <c r="L1183"/>
      <c r="M1183"/>
      <c r="N1183"/>
      <c r="O1183"/>
      <c r="P1183"/>
      <c r="Q1183"/>
      <c r="R1183"/>
    </row>
    <row r="1184" spans="7:18" x14ac:dyDescent="0.2">
      <c r="G1184"/>
      <c r="H1184"/>
      <c r="I1184"/>
      <c r="J1184"/>
      <c r="K1184"/>
      <c r="L1184"/>
      <c r="M1184"/>
      <c r="N1184"/>
      <c r="O1184"/>
      <c r="P1184"/>
      <c r="Q1184"/>
      <c r="R1184"/>
    </row>
    <row r="1185" spans="7:18" x14ac:dyDescent="0.2">
      <c r="G1185"/>
      <c r="H1185"/>
      <c r="I1185"/>
      <c r="J1185"/>
      <c r="K1185"/>
      <c r="L1185"/>
      <c r="M1185"/>
      <c r="N1185"/>
      <c r="O1185"/>
      <c r="P1185"/>
      <c r="Q1185"/>
      <c r="R1185"/>
    </row>
    <row r="1186" spans="7:18" x14ac:dyDescent="0.2">
      <c r="G1186"/>
      <c r="H1186"/>
      <c r="I1186"/>
      <c r="J1186"/>
      <c r="K1186"/>
      <c r="L1186"/>
      <c r="M1186"/>
      <c r="N1186"/>
      <c r="O1186"/>
      <c r="P1186"/>
      <c r="Q1186"/>
      <c r="R1186"/>
    </row>
    <row r="1187" spans="7:18" x14ac:dyDescent="0.2">
      <c r="G1187"/>
      <c r="H1187"/>
      <c r="I1187"/>
      <c r="J1187"/>
      <c r="K1187"/>
      <c r="L1187"/>
      <c r="M1187"/>
      <c r="N1187"/>
      <c r="O1187"/>
      <c r="P1187"/>
      <c r="Q1187"/>
      <c r="R1187"/>
    </row>
    <row r="1188" spans="7:18" x14ac:dyDescent="0.2">
      <c r="G1188"/>
      <c r="H1188"/>
      <c r="I1188"/>
      <c r="J1188"/>
      <c r="K1188"/>
      <c r="L1188"/>
      <c r="M1188"/>
      <c r="N1188"/>
      <c r="O1188"/>
      <c r="P1188"/>
      <c r="Q1188"/>
      <c r="R1188"/>
    </row>
    <row r="1189" spans="7:18" x14ac:dyDescent="0.2">
      <c r="G1189"/>
      <c r="H1189"/>
      <c r="I1189"/>
      <c r="J1189"/>
      <c r="K1189"/>
      <c r="L1189"/>
      <c r="M1189"/>
      <c r="N1189"/>
      <c r="O1189"/>
      <c r="P1189"/>
      <c r="Q1189"/>
      <c r="R1189"/>
    </row>
    <row r="1190" spans="7:18" x14ac:dyDescent="0.2">
      <c r="G1190"/>
      <c r="H1190"/>
      <c r="I1190"/>
      <c r="J1190"/>
      <c r="K1190"/>
      <c r="L1190"/>
      <c r="M1190"/>
      <c r="N1190"/>
      <c r="O1190"/>
      <c r="P1190"/>
      <c r="Q1190"/>
      <c r="R1190"/>
    </row>
    <row r="1191" spans="7:18" x14ac:dyDescent="0.2">
      <c r="G1191"/>
      <c r="H1191"/>
      <c r="I1191"/>
      <c r="J1191"/>
      <c r="K1191"/>
      <c r="L1191"/>
      <c r="M1191"/>
      <c r="N1191"/>
      <c r="O1191"/>
      <c r="P1191"/>
      <c r="Q1191"/>
      <c r="R1191"/>
    </row>
    <row r="1192" spans="7:18" x14ac:dyDescent="0.2">
      <c r="G1192"/>
      <c r="H1192"/>
      <c r="I1192"/>
      <c r="J1192"/>
      <c r="K1192"/>
      <c r="L1192"/>
      <c r="M1192"/>
      <c r="N1192"/>
      <c r="O1192"/>
      <c r="P1192"/>
      <c r="Q1192"/>
      <c r="R1192"/>
    </row>
    <row r="1193" spans="7:18" x14ac:dyDescent="0.2">
      <c r="G1193"/>
      <c r="H1193"/>
      <c r="I1193"/>
      <c r="J1193"/>
      <c r="K1193"/>
      <c r="L1193"/>
      <c r="M1193"/>
      <c r="N1193"/>
      <c r="O1193"/>
      <c r="P1193"/>
      <c r="Q1193"/>
      <c r="R1193"/>
    </row>
    <row r="1194" spans="7:18" x14ac:dyDescent="0.2">
      <c r="G1194"/>
      <c r="H1194"/>
      <c r="I1194"/>
      <c r="J1194"/>
      <c r="K1194"/>
      <c r="L1194"/>
      <c r="M1194"/>
      <c r="N1194"/>
      <c r="O1194"/>
      <c r="P1194"/>
      <c r="Q1194"/>
      <c r="R1194"/>
    </row>
    <row r="1195" spans="7:18" x14ac:dyDescent="0.2">
      <c r="G1195"/>
      <c r="H1195"/>
      <c r="I1195"/>
      <c r="J1195"/>
      <c r="K1195"/>
      <c r="L1195"/>
      <c r="M1195"/>
      <c r="N1195"/>
      <c r="O1195"/>
      <c r="P1195"/>
      <c r="Q1195"/>
      <c r="R1195"/>
    </row>
    <row r="1196" spans="7:18" x14ac:dyDescent="0.2">
      <c r="G1196"/>
      <c r="H1196"/>
      <c r="I1196"/>
      <c r="J1196"/>
      <c r="K1196"/>
      <c r="L1196"/>
      <c r="M1196"/>
      <c r="N1196"/>
      <c r="O1196"/>
      <c r="P1196"/>
      <c r="Q1196"/>
      <c r="R1196"/>
    </row>
    <row r="1197" spans="7:18" x14ac:dyDescent="0.2">
      <c r="G1197"/>
      <c r="H1197"/>
      <c r="I1197"/>
      <c r="J1197"/>
      <c r="K1197"/>
      <c r="L1197"/>
      <c r="M1197"/>
      <c r="N1197"/>
      <c r="O1197"/>
      <c r="P1197"/>
      <c r="Q1197"/>
      <c r="R1197"/>
    </row>
    <row r="1198" spans="7:18" x14ac:dyDescent="0.2">
      <c r="G1198"/>
      <c r="H1198"/>
      <c r="I1198"/>
      <c r="J1198"/>
      <c r="K1198"/>
      <c r="L1198"/>
      <c r="M1198"/>
      <c r="N1198"/>
      <c r="O1198"/>
      <c r="P1198"/>
      <c r="Q1198"/>
      <c r="R1198"/>
    </row>
    <row r="1199" spans="7:18" x14ac:dyDescent="0.2">
      <c r="G1199"/>
      <c r="H1199"/>
      <c r="I1199"/>
      <c r="J1199"/>
      <c r="K1199"/>
      <c r="L1199"/>
      <c r="M1199"/>
      <c r="N1199"/>
      <c r="O1199"/>
      <c r="P1199"/>
      <c r="Q1199"/>
      <c r="R1199"/>
    </row>
    <row r="1200" spans="7:18" x14ac:dyDescent="0.2">
      <c r="G1200"/>
      <c r="H1200"/>
      <c r="I1200"/>
      <c r="J1200"/>
      <c r="K1200"/>
      <c r="L1200"/>
      <c r="M1200"/>
      <c r="N1200"/>
      <c r="O1200"/>
      <c r="P1200"/>
      <c r="Q1200"/>
      <c r="R1200"/>
    </row>
    <row r="1201" spans="7:18" x14ac:dyDescent="0.2">
      <c r="G1201"/>
      <c r="H1201"/>
      <c r="I1201"/>
      <c r="J1201"/>
      <c r="K1201"/>
      <c r="L1201"/>
      <c r="M1201"/>
      <c r="N1201"/>
      <c r="O1201"/>
      <c r="P1201"/>
      <c r="Q1201"/>
      <c r="R1201"/>
    </row>
    <row r="1202" spans="7:18" x14ac:dyDescent="0.2">
      <c r="G1202"/>
      <c r="H1202"/>
      <c r="I1202"/>
      <c r="J1202"/>
      <c r="K1202"/>
      <c r="L1202"/>
      <c r="M1202"/>
      <c r="N1202"/>
      <c r="O1202"/>
      <c r="P1202"/>
      <c r="Q1202"/>
      <c r="R1202"/>
    </row>
    <row r="1203" spans="7:18" x14ac:dyDescent="0.2">
      <c r="G1203"/>
      <c r="H1203"/>
      <c r="I1203"/>
      <c r="J1203"/>
      <c r="K1203"/>
      <c r="L1203"/>
      <c r="M1203"/>
      <c r="N1203"/>
      <c r="O1203"/>
      <c r="P1203"/>
      <c r="Q1203"/>
      <c r="R1203"/>
    </row>
    <row r="1204" spans="7:18" x14ac:dyDescent="0.2">
      <c r="G1204"/>
      <c r="H1204"/>
      <c r="I1204"/>
      <c r="J1204"/>
      <c r="K1204"/>
      <c r="L1204"/>
      <c r="M1204"/>
      <c r="N1204"/>
      <c r="O1204"/>
      <c r="P1204"/>
      <c r="Q1204"/>
      <c r="R1204"/>
    </row>
    <row r="1205" spans="7:18" x14ac:dyDescent="0.2">
      <c r="G1205"/>
      <c r="H1205"/>
      <c r="I1205"/>
      <c r="J1205"/>
      <c r="K1205"/>
      <c r="L1205"/>
      <c r="M1205"/>
      <c r="N1205"/>
      <c r="O1205"/>
      <c r="P1205"/>
      <c r="Q1205"/>
      <c r="R1205"/>
    </row>
    <row r="1206" spans="7:18" x14ac:dyDescent="0.2">
      <c r="G1206"/>
      <c r="H1206"/>
      <c r="I1206"/>
      <c r="J1206"/>
      <c r="K1206"/>
      <c r="L1206"/>
      <c r="M1206"/>
      <c r="N1206"/>
      <c r="O1206"/>
      <c r="P1206"/>
      <c r="Q1206"/>
      <c r="R1206"/>
    </row>
    <row r="1207" spans="7:18" x14ac:dyDescent="0.2">
      <c r="G1207"/>
      <c r="H1207"/>
      <c r="I1207"/>
      <c r="J1207"/>
      <c r="K1207"/>
      <c r="L1207"/>
      <c r="M1207"/>
      <c r="N1207"/>
      <c r="O1207"/>
      <c r="P1207"/>
      <c r="Q1207"/>
      <c r="R1207"/>
    </row>
    <row r="1208" spans="7:18" x14ac:dyDescent="0.2">
      <c r="G1208"/>
      <c r="H1208"/>
      <c r="I1208"/>
      <c r="J1208"/>
      <c r="K1208"/>
      <c r="L1208"/>
      <c r="M1208"/>
      <c r="N1208"/>
      <c r="O1208"/>
      <c r="P1208"/>
      <c r="Q1208"/>
      <c r="R1208"/>
    </row>
    <row r="1209" spans="7:18" x14ac:dyDescent="0.2">
      <c r="G1209"/>
      <c r="H1209"/>
      <c r="I1209"/>
      <c r="J1209"/>
      <c r="K1209"/>
      <c r="L1209"/>
      <c r="M1209"/>
      <c r="N1209"/>
      <c r="O1209"/>
      <c r="P1209"/>
      <c r="Q1209"/>
      <c r="R1209"/>
    </row>
    <row r="1210" spans="7:18" x14ac:dyDescent="0.2">
      <c r="G1210"/>
      <c r="H1210"/>
      <c r="I1210"/>
      <c r="J1210"/>
      <c r="K1210"/>
      <c r="L1210"/>
      <c r="M1210"/>
      <c r="N1210"/>
      <c r="O1210"/>
      <c r="P1210"/>
      <c r="Q1210"/>
      <c r="R1210"/>
    </row>
    <row r="1211" spans="7:18" x14ac:dyDescent="0.2">
      <c r="G1211"/>
      <c r="H1211"/>
      <c r="I1211"/>
      <c r="J1211"/>
      <c r="K1211"/>
      <c r="L1211"/>
      <c r="M1211"/>
      <c r="N1211"/>
      <c r="O1211"/>
      <c r="P1211"/>
      <c r="Q1211"/>
      <c r="R1211"/>
    </row>
    <row r="1212" spans="7:18" x14ac:dyDescent="0.2">
      <c r="G1212"/>
      <c r="H1212"/>
      <c r="I1212"/>
      <c r="J1212"/>
      <c r="K1212"/>
      <c r="L1212"/>
      <c r="M1212"/>
      <c r="N1212"/>
      <c r="O1212"/>
      <c r="P1212"/>
      <c r="Q1212"/>
      <c r="R1212"/>
    </row>
    <row r="1213" spans="7:18" x14ac:dyDescent="0.2">
      <c r="G1213"/>
      <c r="H1213"/>
      <c r="I1213"/>
      <c r="J1213"/>
      <c r="K1213"/>
      <c r="L1213"/>
      <c r="M1213"/>
      <c r="N1213"/>
      <c r="O1213"/>
      <c r="P1213"/>
      <c r="Q1213"/>
      <c r="R1213"/>
    </row>
    <row r="1214" spans="7:18" x14ac:dyDescent="0.2">
      <c r="G1214"/>
      <c r="H1214"/>
      <c r="I1214"/>
      <c r="J1214"/>
      <c r="K1214"/>
      <c r="L1214"/>
      <c r="M1214"/>
      <c r="N1214"/>
      <c r="O1214"/>
      <c r="P1214"/>
      <c r="Q1214"/>
      <c r="R1214"/>
    </row>
    <row r="1215" spans="7:18" x14ac:dyDescent="0.2">
      <c r="G1215"/>
      <c r="H1215"/>
      <c r="I1215"/>
      <c r="J1215"/>
      <c r="K1215"/>
      <c r="L1215"/>
      <c r="M1215"/>
      <c r="N1215"/>
      <c r="O1215"/>
      <c r="P1215"/>
      <c r="Q1215"/>
      <c r="R1215"/>
    </row>
    <row r="1216" spans="7:18" x14ac:dyDescent="0.2">
      <c r="G1216"/>
      <c r="H1216"/>
      <c r="I1216"/>
      <c r="J1216"/>
      <c r="K1216"/>
      <c r="L1216"/>
      <c r="M1216"/>
      <c r="N1216"/>
      <c r="O1216"/>
      <c r="P1216"/>
      <c r="Q1216"/>
      <c r="R1216"/>
    </row>
    <row r="1217" spans="7:18" x14ac:dyDescent="0.2">
      <c r="G1217"/>
      <c r="H1217"/>
      <c r="I1217"/>
      <c r="J1217"/>
      <c r="K1217"/>
      <c r="L1217"/>
      <c r="M1217"/>
      <c r="N1217"/>
      <c r="O1217"/>
      <c r="P1217"/>
      <c r="Q1217"/>
      <c r="R1217"/>
    </row>
    <row r="1218" spans="7:18" x14ac:dyDescent="0.2">
      <c r="G1218"/>
      <c r="H1218"/>
      <c r="I1218"/>
      <c r="J1218"/>
      <c r="K1218"/>
      <c r="L1218"/>
      <c r="M1218"/>
      <c r="N1218"/>
      <c r="O1218"/>
      <c r="P1218"/>
      <c r="Q1218"/>
      <c r="R1218"/>
    </row>
    <row r="1219" spans="7:18" x14ac:dyDescent="0.2">
      <c r="G1219"/>
      <c r="H1219"/>
      <c r="I1219"/>
      <c r="J1219"/>
      <c r="K1219"/>
      <c r="L1219"/>
      <c r="M1219"/>
      <c r="N1219"/>
      <c r="O1219"/>
      <c r="P1219"/>
      <c r="Q1219"/>
      <c r="R1219"/>
    </row>
    <row r="1220" spans="7:18" x14ac:dyDescent="0.2">
      <c r="G1220"/>
      <c r="H1220"/>
      <c r="I1220"/>
      <c r="J1220"/>
      <c r="K1220"/>
      <c r="L1220"/>
      <c r="M1220"/>
      <c r="N1220"/>
      <c r="O1220"/>
      <c r="P1220"/>
      <c r="Q1220"/>
      <c r="R1220"/>
    </row>
    <row r="1221" spans="7:18" x14ac:dyDescent="0.2">
      <c r="G1221"/>
      <c r="H1221"/>
      <c r="I1221"/>
      <c r="J1221"/>
      <c r="K1221"/>
      <c r="L1221"/>
      <c r="M1221"/>
      <c r="N1221"/>
      <c r="O1221"/>
      <c r="P1221"/>
      <c r="Q1221"/>
      <c r="R1221"/>
    </row>
    <row r="1222" spans="7:18" x14ac:dyDescent="0.2">
      <c r="G1222"/>
      <c r="H1222"/>
      <c r="I1222"/>
      <c r="J1222"/>
      <c r="K1222"/>
      <c r="L1222"/>
      <c r="M1222"/>
      <c r="N1222"/>
      <c r="O1222"/>
      <c r="P1222"/>
      <c r="Q1222"/>
      <c r="R1222"/>
    </row>
    <row r="1223" spans="7:18" x14ac:dyDescent="0.2">
      <c r="G1223"/>
      <c r="H1223"/>
      <c r="I1223"/>
      <c r="J1223"/>
      <c r="K1223"/>
      <c r="L1223"/>
      <c r="M1223"/>
      <c r="N1223"/>
      <c r="O1223"/>
      <c r="P1223"/>
      <c r="Q1223"/>
      <c r="R1223"/>
    </row>
    <row r="1224" spans="7:18" x14ac:dyDescent="0.2">
      <c r="G1224"/>
      <c r="H1224"/>
      <c r="I1224"/>
      <c r="J1224"/>
      <c r="K1224"/>
      <c r="L1224"/>
      <c r="M1224"/>
      <c r="N1224"/>
      <c r="O1224"/>
      <c r="P1224"/>
      <c r="Q1224"/>
      <c r="R1224"/>
    </row>
    <row r="1225" spans="7:18" x14ac:dyDescent="0.2">
      <c r="G1225"/>
      <c r="H1225"/>
      <c r="I1225"/>
      <c r="J1225"/>
      <c r="K1225"/>
      <c r="L1225"/>
      <c r="M1225"/>
      <c r="N1225"/>
      <c r="O1225"/>
      <c r="P1225"/>
      <c r="Q1225"/>
      <c r="R1225"/>
    </row>
    <row r="1226" spans="7:18" x14ac:dyDescent="0.2">
      <c r="G1226"/>
      <c r="H1226"/>
      <c r="I1226"/>
      <c r="J1226"/>
      <c r="K1226"/>
      <c r="L1226"/>
      <c r="M1226"/>
      <c r="N1226"/>
      <c r="O1226"/>
      <c r="P1226"/>
      <c r="Q1226"/>
      <c r="R1226"/>
    </row>
    <row r="1227" spans="7:18" x14ac:dyDescent="0.2">
      <c r="G1227"/>
      <c r="H1227"/>
      <c r="I1227"/>
      <c r="J1227"/>
      <c r="K1227"/>
      <c r="L1227"/>
      <c r="M1227"/>
      <c r="N1227"/>
      <c r="O1227"/>
      <c r="P1227"/>
      <c r="Q1227"/>
      <c r="R1227"/>
    </row>
    <row r="1228" spans="7:18" x14ac:dyDescent="0.2">
      <c r="G1228"/>
      <c r="H1228"/>
      <c r="I1228"/>
      <c r="J1228"/>
      <c r="K1228"/>
      <c r="L1228"/>
      <c r="M1228"/>
      <c r="N1228"/>
      <c r="O1228"/>
      <c r="P1228"/>
      <c r="Q1228"/>
      <c r="R1228"/>
    </row>
    <row r="1229" spans="7:18" x14ac:dyDescent="0.2">
      <c r="G1229"/>
      <c r="H1229"/>
      <c r="I1229"/>
      <c r="J1229"/>
      <c r="K1229"/>
      <c r="L1229"/>
      <c r="M1229"/>
      <c r="N1229"/>
      <c r="O1229"/>
      <c r="P1229"/>
      <c r="Q1229"/>
      <c r="R1229"/>
    </row>
    <row r="1230" spans="7:18" x14ac:dyDescent="0.2">
      <c r="G1230"/>
      <c r="H1230"/>
      <c r="I1230"/>
      <c r="J1230"/>
      <c r="K1230"/>
      <c r="L1230"/>
      <c r="M1230"/>
      <c r="N1230"/>
      <c r="O1230"/>
      <c r="P1230"/>
      <c r="Q1230"/>
      <c r="R1230"/>
    </row>
    <row r="1231" spans="7:18" x14ac:dyDescent="0.2">
      <c r="G1231"/>
      <c r="H1231"/>
      <c r="I1231"/>
      <c r="J1231"/>
      <c r="K1231"/>
      <c r="L1231"/>
      <c r="M1231"/>
      <c r="N1231"/>
      <c r="O1231"/>
      <c r="P1231"/>
      <c r="Q1231"/>
      <c r="R1231"/>
    </row>
    <row r="1232" spans="7:18" x14ac:dyDescent="0.2">
      <c r="G1232"/>
      <c r="H1232"/>
      <c r="I1232"/>
      <c r="J1232"/>
      <c r="K1232"/>
      <c r="L1232"/>
      <c r="M1232"/>
      <c r="N1232"/>
      <c r="O1232"/>
      <c r="P1232"/>
      <c r="Q1232"/>
      <c r="R1232"/>
    </row>
    <row r="1233" spans="7:18" x14ac:dyDescent="0.2">
      <c r="G1233"/>
      <c r="H1233"/>
      <c r="I1233"/>
      <c r="J1233"/>
      <c r="K1233"/>
      <c r="L1233"/>
      <c r="M1233"/>
      <c r="N1233"/>
      <c r="O1233"/>
      <c r="P1233"/>
      <c r="Q1233"/>
      <c r="R1233"/>
    </row>
    <row r="1234" spans="7:18" x14ac:dyDescent="0.2">
      <c r="G1234"/>
      <c r="H1234"/>
      <c r="I1234"/>
      <c r="J1234"/>
      <c r="K1234"/>
      <c r="L1234"/>
      <c r="M1234"/>
      <c r="N1234"/>
      <c r="O1234"/>
      <c r="P1234"/>
      <c r="Q1234"/>
      <c r="R1234"/>
    </row>
    <row r="1235" spans="7:18" x14ac:dyDescent="0.2">
      <c r="G1235"/>
      <c r="H1235"/>
      <c r="I1235"/>
      <c r="J1235"/>
      <c r="K1235"/>
      <c r="L1235"/>
      <c r="M1235"/>
      <c r="N1235"/>
      <c r="O1235"/>
      <c r="P1235"/>
      <c r="Q1235"/>
      <c r="R1235"/>
    </row>
    <row r="1236" spans="7:18" x14ac:dyDescent="0.2">
      <c r="G1236"/>
      <c r="H1236"/>
      <c r="I1236"/>
      <c r="J1236"/>
      <c r="K1236"/>
      <c r="L1236"/>
      <c r="M1236"/>
      <c r="N1236"/>
      <c r="O1236"/>
      <c r="P1236"/>
      <c r="Q1236"/>
      <c r="R1236"/>
    </row>
    <row r="1237" spans="7:18" x14ac:dyDescent="0.2">
      <c r="G1237"/>
      <c r="H1237"/>
      <c r="I1237"/>
      <c r="J1237"/>
      <c r="K1237"/>
      <c r="L1237"/>
      <c r="M1237"/>
      <c r="N1237"/>
      <c r="O1237"/>
      <c r="P1237"/>
      <c r="Q1237"/>
      <c r="R1237"/>
    </row>
    <row r="1238" spans="7:18" x14ac:dyDescent="0.2">
      <c r="G1238"/>
      <c r="H1238"/>
      <c r="I1238"/>
      <c r="J1238"/>
      <c r="K1238"/>
      <c r="L1238"/>
      <c r="M1238"/>
      <c r="N1238"/>
      <c r="O1238"/>
      <c r="P1238"/>
      <c r="Q1238"/>
      <c r="R1238"/>
    </row>
    <row r="1239" spans="7:18" x14ac:dyDescent="0.2">
      <c r="G1239"/>
      <c r="H1239"/>
      <c r="I1239"/>
      <c r="J1239"/>
      <c r="K1239"/>
      <c r="L1239"/>
      <c r="M1239"/>
      <c r="N1239"/>
      <c r="O1239"/>
      <c r="P1239"/>
      <c r="Q1239"/>
      <c r="R1239"/>
    </row>
    <row r="1240" spans="7:18" x14ac:dyDescent="0.2">
      <c r="G1240"/>
      <c r="H1240"/>
      <c r="I1240"/>
      <c r="J1240"/>
      <c r="K1240"/>
      <c r="L1240"/>
      <c r="M1240"/>
      <c r="N1240"/>
      <c r="O1240"/>
      <c r="P1240"/>
      <c r="Q1240"/>
      <c r="R1240"/>
    </row>
    <row r="1241" spans="7:18" x14ac:dyDescent="0.2">
      <c r="G1241"/>
      <c r="H1241"/>
      <c r="I1241"/>
      <c r="J1241"/>
      <c r="K1241"/>
      <c r="L1241"/>
      <c r="M1241"/>
      <c r="N1241"/>
      <c r="O1241"/>
      <c r="P1241"/>
      <c r="Q1241"/>
      <c r="R1241"/>
    </row>
    <row r="1242" spans="7:18" x14ac:dyDescent="0.2">
      <c r="G1242"/>
      <c r="H1242"/>
      <c r="I1242"/>
      <c r="J1242"/>
      <c r="K1242"/>
      <c r="L1242"/>
      <c r="M1242"/>
      <c r="N1242"/>
      <c r="O1242"/>
      <c r="P1242"/>
      <c r="Q1242"/>
      <c r="R1242"/>
    </row>
    <row r="1243" spans="7:18" x14ac:dyDescent="0.2">
      <c r="G1243"/>
      <c r="H1243"/>
      <c r="I1243"/>
      <c r="J1243"/>
      <c r="K1243"/>
      <c r="L1243"/>
      <c r="M1243"/>
      <c r="N1243"/>
      <c r="O1243"/>
      <c r="P1243"/>
      <c r="Q1243"/>
      <c r="R1243"/>
    </row>
    <row r="1244" spans="7:18" x14ac:dyDescent="0.2">
      <c r="G1244"/>
      <c r="H1244"/>
      <c r="I1244"/>
      <c r="J1244"/>
      <c r="K1244"/>
      <c r="L1244"/>
      <c r="M1244"/>
      <c r="N1244"/>
      <c r="O1244"/>
      <c r="P1244"/>
      <c r="Q1244"/>
      <c r="R1244"/>
    </row>
    <row r="1245" spans="7:18" x14ac:dyDescent="0.2">
      <c r="G1245"/>
      <c r="H1245"/>
      <c r="I1245"/>
      <c r="J1245"/>
      <c r="K1245"/>
      <c r="L1245"/>
      <c r="M1245"/>
      <c r="N1245"/>
      <c r="O1245"/>
      <c r="P1245"/>
      <c r="Q1245"/>
      <c r="R1245"/>
    </row>
    <row r="1246" spans="7:18" x14ac:dyDescent="0.2">
      <c r="G1246"/>
      <c r="H1246"/>
      <c r="I1246"/>
      <c r="J1246"/>
      <c r="K1246"/>
      <c r="L1246"/>
      <c r="M1246"/>
      <c r="N1246"/>
      <c r="O1246"/>
      <c r="P1246"/>
      <c r="Q1246"/>
      <c r="R1246"/>
    </row>
    <row r="1247" spans="7:18" x14ac:dyDescent="0.2">
      <c r="G1247"/>
      <c r="H1247"/>
      <c r="I1247"/>
      <c r="J1247"/>
      <c r="K1247"/>
      <c r="L1247"/>
      <c r="M1247"/>
      <c r="N1247"/>
      <c r="O1247"/>
      <c r="P1247"/>
      <c r="Q1247"/>
      <c r="R1247"/>
    </row>
    <row r="1248" spans="7:18" x14ac:dyDescent="0.2">
      <c r="G1248"/>
      <c r="H1248"/>
      <c r="I1248"/>
      <c r="J1248"/>
      <c r="K1248"/>
      <c r="L1248"/>
      <c r="M1248"/>
      <c r="N1248"/>
      <c r="O1248"/>
      <c r="P1248"/>
      <c r="Q1248"/>
      <c r="R1248"/>
    </row>
    <row r="1249" spans="7:18" x14ac:dyDescent="0.2">
      <c r="G1249"/>
      <c r="H1249"/>
      <c r="I1249"/>
      <c r="J1249"/>
      <c r="K1249"/>
      <c r="L1249"/>
      <c r="M1249"/>
      <c r="N1249"/>
      <c r="O1249"/>
      <c r="P1249"/>
      <c r="Q1249"/>
      <c r="R1249"/>
    </row>
    <row r="1250" spans="7:18" x14ac:dyDescent="0.2">
      <c r="G1250"/>
      <c r="H1250"/>
      <c r="I1250"/>
      <c r="J1250"/>
      <c r="K1250"/>
      <c r="L1250"/>
      <c r="M1250"/>
      <c r="N1250"/>
      <c r="O1250"/>
      <c r="P1250"/>
      <c r="Q1250"/>
      <c r="R1250"/>
    </row>
    <row r="1251" spans="7:18" x14ac:dyDescent="0.2">
      <c r="G1251"/>
      <c r="H1251"/>
      <c r="I1251"/>
      <c r="J1251"/>
      <c r="K1251"/>
      <c r="L1251"/>
      <c r="M1251"/>
      <c r="N1251"/>
      <c r="O1251"/>
      <c r="P1251"/>
      <c r="Q1251"/>
      <c r="R1251"/>
    </row>
    <row r="1252" spans="7:18" x14ac:dyDescent="0.2">
      <c r="G1252"/>
      <c r="H1252"/>
      <c r="I1252"/>
      <c r="J1252"/>
      <c r="K1252"/>
      <c r="L1252"/>
      <c r="M1252"/>
      <c r="N1252"/>
      <c r="O1252"/>
      <c r="P1252"/>
      <c r="Q1252"/>
      <c r="R1252"/>
    </row>
    <row r="1253" spans="7:18" x14ac:dyDescent="0.2">
      <c r="G1253"/>
      <c r="H1253"/>
      <c r="I1253"/>
      <c r="J1253"/>
      <c r="K1253"/>
      <c r="L1253"/>
      <c r="M1253"/>
      <c r="N1253"/>
      <c r="O1253"/>
      <c r="P1253"/>
      <c r="Q1253"/>
      <c r="R1253"/>
    </row>
    <row r="1254" spans="7:18" x14ac:dyDescent="0.2">
      <c r="G1254"/>
      <c r="H1254"/>
      <c r="I1254"/>
      <c r="J1254"/>
      <c r="K1254"/>
      <c r="L1254"/>
      <c r="M1254"/>
      <c r="N1254"/>
      <c r="O1254"/>
      <c r="P1254"/>
      <c r="Q1254"/>
      <c r="R1254"/>
    </row>
    <row r="1255" spans="7:18" x14ac:dyDescent="0.2">
      <c r="G1255"/>
      <c r="H1255"/>
      <c r="I1255"/>
      <c r="J1255"/>
      <c r="K1255"/>
      <c r="L1255"/>
      <c r="M1255"/>
      <c r="N1255"/>
      <c r="O1255"/>
      <c r="P1255"/>
      <c r="Q1255"/>
      <c r="R1255"/>
    </row>
    <row r="1256" spans="7:18" x14ac:dyDescent="0.2">
      <c r="G1256"/>
      <c r="H1256"/>
      <c r="I1256"/>
      <c r="J1256"/>
      <c r="K1256"/>
      <c r="L1256"/>
      <c r="M1256"/>
      <c r="N1256"/>
      <c r="O1256"/>
      <c r="P1256"/>
      <c r="Q1256"/>
      <c r="R1256"/>
    </row>
    <row r="1257" spans="7:18" x14ac:dyDescent="0.2">
      <c r="G1257"/>
      <c r="H1257"/>
      <c r="I1257"/>
      <c r="J1257"/>
      <c r="K1257"/>
      <c r="L1257"/>
      <c r="M1257"/>
      <c r="N1257"/>
      <c r="O1257"/>
      <c r="P1257"/>
      <c r="Q1257"/>
      <c r="R1257"/>
    </row>
    <row r="1258" spans="7:18" x14ac:dyDescent="0.2">
      <c r="G1258"/>
      <c r="H1258"/>
      <c r="I1258"/>
      <c r="J1258"/>
      <c r="K1258"/>
      <c r="L1258"/>
      <c r="M1258"/>
      <c r="N1258"/>
      <c r="O1258"/>
      <c r="P1258"/>
      <c r="Q1258"/>
      <c r="R1258"/>
    </row>
    <row r="1259" spans="7:18" x14ac:dyDescent="0.2">
      <c r="G1259"/>
      <c r="H1259"/>
      <c r="I1259"/>
      <c r="J1259"/>
      <c r="K1259"/>
      <c r="L1259"/>
      <c r="M1259"/>
      <c r="N1259"/>
      <c r="O1259"/>
      <c r="P1259"/>
      <c r="Q1259"/>
      <c r="R1259"/>
    </row>
    <row r="1260" spans="7:18" x14ac:dyDescent="0.2">
      <c r="G1260"/>
      <c r="H1260"/>
      <c r="I1260"/>
      <c r="J1260"/>
      <c r="K1260"/>
      <c r="L1260"/>
      <c r="M1260"/>
      <c r="N1260"/>
      <c r="O1260"/>
      <c r="P1260"/>
      <c r="Q1260"/>
      <c r="R1260"/>
    </row>
    <row r="1261" spans="7:18" x14ac:dyDescent="0.2">
      <c r="G1261"/>
      <c r="H1261"/>
      <c r="I1261"/>
      <c r="J1261"/>
      <c r="K1261"/>
      <c r="L1261"/>
      <c r="M1261"/>
      <c r="N1261"/>
      <c r="O1261"/>
      <c r="P1261"/>
      <c r="Q1261"/>
      <c r="R1261"/>
    </row>
    <row r="1262" spans="7:18" x14ac:dyDescent="0.2">
      <c r="G1262"/>
      <c r="H1262"/>
      <c r="I1262"/>
      <c r="J1262"/>
      <c r="K1262"/>
      <c r="L1262"/>
      <c r="M1262"/>
      <c r="N1262"/>
      <c r="O1262"/>
      <c r="P1262"/>
      <c r="Q1262"/>
      <c r="R1262"/>
    </row>
    <row r="1263" spans="7:18" x14ac:dyDescent="0.2">
      <c r="G1263"/>
      <c r="H1263"/>
      <c r="I1263"/>
      <c r="J1263"/>
      <c r="K1263"/>
      <c r="L1263"/>
      <c r="M1263"/>
      <c r="N1263"/>
      <c r="O1263"/>
      <c r="P1263"/>
      <c r="Q1263"/>
      <c r="R1263"/>
    </row>
    <row r="1264" spans="7:18" x14ac:dyDescent="0.2">
      <c r="G1264"/>
      <c r="H1264"/>
      <c r="I1264"/>
      <c r="J1264"/>
      <c r="K1264"/>
      <c r="L1264"/>
      <c r="M1264"/>
      <c r="N1264"/>
      <c r="O1264"/>
      <c r="P1264"/>
      <c r="Q1264"/>
      <c r="R1264"/>
    </row>
    <row r="1265" spans="7:18" x14ac:dyDescent="0.2">
      <c r="G1265"/>
      <c r="H1265"/>
      <c r="I1265"/>
      <c r="J1265"/>
      <c r="K1265"/>
      <c r="L1265"/>
      <c r="M1265"/>
      <c r="N1265"/>
      <c r="O1265"/>
      <c r="P1265"/>
      <c r="Q1265"/>
      <c r="R1265"/>
    </row>
    <row r="1266" spans="7:18" x14ac:dyDescent="0.2">
      <c r="G1266"/>
      <c r="H1266"/>
      <c r="I1266"/>
      <c r="J1266"/>
      <c r="K1266"/>
      <c r="L1266"/>
      <c r="M1266"/>
      <c r="N1266"/>
      <c r="O1266"/>
      <c r="P1266"/>
      <c r="Q1266"/>
      <c r="R1266"/>
    </row>
    <row r="1267" spans="7:18" x14ac:dyDescent="0.2">
      <c r="G1267"/>
      <c r="H1267"/>
      <c r="I1267"/>
      <c r="J1267"/>
      <c r="K1267"/>
      <c r="L1267"/>
      <c r="M1267"/>
      <c r="N1267"/>
      <c r="O1267"/>
      <c r="P1267"/>
      <c r="Q1267"/>
      <c r="R1267"/>
    </row>
    <row r="1268" spans="7:18" x14ac:dyDescent="0.2">
      <c r="G1268"/>
      <c r="H1268"/>
      <c r="I1268"/>
      <c r="J1268"/>
      <c r="K1268"/>
      <c r="L1268"/>
      <c r="M1268"/>
      <c r="N1268"/>
      <c r="O1268"/>
      <c r="P1268"/>
      <c r="Q1268"/>
      <c r="R1268"/>
    </row>
    <row r="1269" spans="7:18" x14ac:dyDescent="0.2">
      <c r="G1269"/>
      <c r="H1269"/>
      <c r="I1269"/>
      <c r="J1269"/>
      <c r="K1269"/>
      <c r="L1269"/>
      <c r="M1269"/>
      <c r="N1269"/>
      <c r="O1269"/>
      <c r="P1269"/>
      <c r="Q1269"/>
      <c r="R1269"/>
    </row>
    <row r="1270" spans="7:18" x14ac:dyDescent="0.2">
      <c r="G1270"/>
      <c r="H1270"/>
      <c r="I1270"/>
      <c r="J1270"/>
      <c r="K1270"/>
      <c r="L1270"/>
      <c r="M1270"/>
      <c r="N1270"/>
      <c r="O1270"/>
      <c r="P1270"/>
      <c r="Q1270"/>
      <c r="R1270"/>
    </row>
    <row r="1271" spans="7:18" x14ac:dyDescent="0.2">
      <c r="G1271"/>
      <c r="H1271"/>
      <c r="I1271"/>
      <c r="J1271"/>
      <c r="K1271"/>
      <c r="L1271"/>
      <c r="M1271"/>
      <c r="N1271"/>
      <c r="O1271"/>
      <c r="P1271"/>
      <c r="Q1271"/>
      <c r="R1271"/>
    </row>
  </sheetData>
  <sortState xmlns:xlrd2="http://schemas.microsoft.com/office/spreadsheetml/2017/richdata2" ref="A18:A22">
    <sortCondition ref="A18"/>
  </sortState>
  <mergeCells count="9">
    <mergeCell ref="A59:C59"/>
    <mergeCell ref="A52:C52"/>
    <mergeCell ref="A48:C48"/>
    <mergeCell ref="A39:C39"/>
    <mergeCell ref="A1:C1"/>
    <mergeCell ref="A9:C9"/>
    <mergeCell ref="A17:C17"/>
    <mergeCell ref="A25:C25"/>
    <mergeCell ref="A30:C3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C740-3ADF-4CB2-8DAD-E3407C01DD01}">
  <dimension ref="A1:AB1"/>
  <sheetViews>
    <sheetView showGridLines="0" showRowColHeaders="0" tabSelected="1" zoomScale="90" zoomScaleNormal="90" workbookViewId="0">
      <selection activeCell="X43" sqref="X43"/>
    </sheetView>
  </sheetViews>
  <sheetFormatPr defaultColWidth="0" defaultRowHeight="12.75" x14ac:dyDescent="0.2"/>
  <cols>
    <col min="1" max="28" width="9.140625" customWidth="1"/>
    <col min="29" max="16384" width="9.140625" hidden="1"/>
  </cols>
  <sheetData>
    <row r="1" spans="1:28" ht="33" customHeight="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EF9A-5A86-4ACE-9176-7FFA69EEFF97}">
  <dimension ref="A1:I5378"/>
  <sheetViews>
    <sheetView topLeftCell="A471" workbookViewId="0">
      <selection activeCell="H502" sqref="H502"/>
    </sheetView>
  </sheetViews>
  <sheetFormatPr defaultRowHeight="12.75" x14ac:dyDescent="0.2"/>
  <cols>
    <col min="1" max="1" width="18.5703125" style="2" customWidth="1"/>
    <col min="2" max="2" width="18.28515625" style="3" customWidth="1"/>
    <col min="3" max="3" width="5.85546875" style="2" customWidth="1"/>
    <col min="4" max="4" width="5" style="2" customWidth="1"/>
    <col min="5" max="5" width="18.85546875" style="2" customWidth="1"/>
    <col min="6" max="6" width="18" style="2" customWidth="1"/>
    <col min="7" max="7" width="9.140625" style="2"/>
    <col min="8" max="8" width="15.140625" style="2" bestFit="1" customWidth="1"/>
    <col min="9" max="9" width="15.140625" style="2" customWidth="1"/>
    <col min="10" max="16384" width="9.140625" style="2"/>
  </cols>
  <sheetData>
    <row r="1" spans="1:9" ht="15.75" x14ac:dyDescent="0.2">
      <c r="A1" s="31" t="s">
        <v>79</v>
      </c>
      <c r="B1" s="36" t="s">
        <v>54</v>
      </c>
      <c r="E1" s="31" t="s">
        <v>79</v>
      </c>
      <c r="F1" s="31" t="s">
        <v>64</v>
      </c>
      <c r="H1" s="31" t="s">
        <v>79</v>
      </c>
      <c r="I1" s="31" t="s">
        <v>80</v>
      </c>
    </row>
    <row r="2" spans="1:9" ht="15" x14ac:dyDescent="0.25">
      <c r="A2" s="46">
        <v>11061881</v>
      </c>
      <c r="B2" s="45">
        <v>722.99</v>
      </c>
      <c r="E2" s="32">
        <v>1114466</v>
      </c>
      <c r="F2" s="32" t="s">
        <v>10</v>
      </c>
      <c r="H2" s="32">
        <v>10182994</v>
      </c>
      <c r="I2" s="32" t="s">
        <v>10</v>
      </c>
    </row>
    <row r="3" spans="1:9" ht="15" x14ac:dyDescent="0.25">
      <c r="A3" s="46">
        <v>3848681</v>
      </c>
      <c r="B3" s="45">
        <v>1445.5</v>
      </c>
      <c r="E3" s="32">
        <v>1167295</v>
      </c>
      <c r="F3" s="32" t="s">
        <v>10</v>
      </c>
      <c r="H3" s="32">
        <v>8377603</v>
      </c>
      <c r="I3" s="32" t="s">
        <v>10</v>
      </c>
    </row>
    <row r="4" spans="1:9" ht="15" x14ac:dyDescent="0.25">
      <c r="A4" s="46">
        <v>10161761</v>
      </c>
      <c r="B4" s="45">
        <v>5066.3100000000004</v>
      </c>
      <c r="E4" s="32">
        <v>2048528</v>
      </c>
      <c r="F4" s="32" t="s">
        <v>10</v>
      </c>
      <c r="H4" s="32">
        <v>11253390</v>
      </c>
      <c r="I4" s="32" t="s">
        <v>10</v>
      </c>
    </row>
    <row r="5" spans="1:9" ht="15" x14ac:dyDescent="0.25">
      <c r="A5" s="46">
        <v>11503934</v>
      </c>
      <c r="B5" s="45">
        <v>135.47</v>
      </c>
      <c r="E5" s="32">
        <v>2048650</v>
      </c>
      <c r="F5" s="32" t="s">
        <v>10</v>
      </c>
      <c r="H5" s="32">
        <v>10643086</v>
      </c>
      <c r="I5" s="32" t="s">
        <v>10</v>
      </c>
    </row>
    <row r="6" spans="1:9" ht="15" x14ac:dyDescent="0.25">
      <c r="A6" s="46">
        <v>11503934</v>
      </c>
      <c r="B6" s="45">
        <v>135.47</v>
      </c>
      <c r="E6" s="32">
        <v>2871820</v>
      </c>
      <c r="F6" s="32" t="s">
        <v>10</v>
      </c>
      <c r="H6" s="32">
        <v>10501286</v>
      </c>
      <c r="I6" s="32" t="s">
        <v>10</v>
      </c>
    </row>
    <row r="7" spans="1:9" ht="15" x14ac:dyDescent="0.25">
      <c r="A7" s="46">
        <v>11503934</v>
      </c>
      <c r="B7" s="45">
        <v>135.47</v>
      </c>
      <c r="E7" s="32">
        <v>3019333</v>
      </c>
      <c r="F7" s="32" t="s">
        <v>10</v>
      </c>
      <c r="H7" s="32">
        <v>11104913</v>
      </c>
      <c r="I7" s="32" t="s">
        <v>10</v>
      </c>
    </row>
    <row r="8" spans="1:9" ht="15" x14ac:dyDescent="0.25">
      <c r="A8" s="46">
        <v>11503934</v>
      </c>
      <c r="B8" s="45">
        <v>135.47</v>
      </c>
      <c r="E8" s="32">
        <v>3474970</v>
      </c>
      <c r="F8" s="32" t="s">
        <v>10</v>
      </c>
      <c r="H8" s="32">
        <v>10501697</v>
      </c>
      <c r="I8" s="32" t="s">
        <v>10</v>
      </c>
    </row>
    <row r="9" spans="1:9" ht="15" x14ac:dyDescent="0.25">
      <c r="A9" s="46">
        <v>11503934</v>
      </c>
      <c r="B9" s="45">
        <v>135.47</v>
      </c>
      <c r="E9" s="32">
        <v>4004243</v>
      </c>
      <c r="F9" s="32" t="s">
        <v>10</v>
      </c>
      <c r="H9" s="32">
        <v>10501697</v>
      </c>
      <c r="I9" s="32" t="s">
        <v>10</v>
      </c>
    </row>
    <row r="10" spans="1:9" ht="15" x14ac:dyDescent="0.25">
      <c r="A10" s="46">
        <v>11503935</v>
      </c>
      <c r="B10" s="45">
        <v>97.92</v>
      </c>
      <c r="E10" s="32">
        <v>4402772</v>
      </c>
      <c r="F10" s="32" t="s">
        <v>10</v>
      </c>
      <c r="H10" s="32">
        <v>10093821</v>
      </c>
      <c r="I10" s="32" t="s">
        <v>10</v>
      </c>
    </row>
    <row r="11" spans="1:9" ht="15" x14ac:dyDescent="0.25">
      <c r="A11" s="46">
        <v>11254278</v>
      </c>
      <c r="B11" s="45">
        <v>629.53</v>
      </c>
      <c r="E11" s="32">
        <v>4713608</v>
      </c>
      <c r="F11" s="32" t="s">
        <v>10</v>
      </c>
      <c r="H11" s="32">
        <v>5534750</v>
      </c>
      <c r="I11" s="32" t="s">
        <v>10</v>
      </c>
    </row>
    <row r="12" spans="1:9" ht="15" x14ac:dyDescent="0.25">
      <c r="A12" s="46">
        <v>11503934</v>
      </c>
      <c r="B12" s="45">
        <v>135.47</v>
      </c>
      <c r="E12" s="32">
        <v>5507046</v>
      </c>
      <c r="F12" s="32" t="s">
        <v>10</v>
      </c>
      <c r="H12" s="32">
        <v>10928320</v>
      </c>
      <c r="I12" s="32" t="s">
        <v>10</v>
      </c>
    </row>
    <row r="13" spans="1:9" ht="15" x14ac:dyDescent="0.25">
      <c r="A13" s="46">
        <v>10092058</v>
      </c>
      <c r="B13" s="45">
        <v>55.16</v>
      </c>
      <c r="E13" s="32">
        <v>4912689</v>
      </c>
      <c r="F13" s="32" t="s">
        <v>10</v>
      </c>
      <c r="H13" s="32">
        <v>5534800</v>
      </c>
      <c r="I13" s="32" t="s">
        <v>10</v>
      </c>
    </row>
    <row r="14" spans="1:9" ht="15" x14ac:dyDescent="0.25">
      <c r="A14" s="46">
        <v>10432855</v>
      </c>
      <c r="B14" s="45">
        <v>125.52</v>
      </c>
      <c r="E14" s="32">
        <v>3790156</v>
      </c>
      <c r="F14" s="32" t="s">
        <v>10</v>
      </c>
      <c r="H14" s="32">
        <v>5534990</v>
      </c>
      <c r="I14" s="32" t="s">
        <v>10</v>
      </c>
    </row>
    <row r="15" spans="1:9" ht="15" x14ac:dyDescent="0.25">
      <c r="A15" s="46">
        <v>10164666</v>
      </c>
      <c r="B15" s="45">
        <v>22635.46</v>
      </c>
      <c r="E15" s="32">
        <v>4707774</v>
      </c>
      <c r="F15" s="32" t="s">
        <v>10</v>
      </c>
      <c r="H15" s="32">
        <v>10928321</v>
      </c>
      <c r="I15" s="32" t="s">
        <v>10</v>
      </c>
    </row>
    <row r="16" spans="1:9" ht="15" x14ac:dyDescent="0.25">
      <c r="A16" s="46">
        <v>3815292</v>
      </c>
      <c r="B16" s="45">
        <v>573.04999999999995</v>
      </c>
      <c r="E16" s="32">
        <v>4707782</v>
      </c>
      <c r="F16" s="32" t="s">
        <v>10</v>
      </c>
      <c r="H16" s="32">
        <v>5534776</v>
      </c>
      <c r="I16" s="32" t="s">
        <v>10</v>
      </c>
    </row>
    <row r="17" spans="1:9" ht="15" x14ac:dyDescent="0.25">
      <c r="A17" s="46">
        <v>10397688</v>
      </c>
      <c r="B17" s="45">
        <v>643.38</v>
      </c>
      <c r="E17" s="32">
        <v>6572627</v>
      </c>
      <c r="F17" s="32" t="s">
        <v>10</v>
      </c>
      <c r="H17" s="32">
        <v>10940888</v>
      </c>
      <c r="I17" s="32" t="s">
        <v>10</v>
      </c>
    </row>
    <row r="18" spans="1:9" ht="15" x14ac:dyDescent="0.25">
      <c r="A18" s="46">
        <v>10168006</v>
      </c>
      <c r="B18" s="45">
        <v>129.71</v>
      </c>
      <c r="E18" s="32">
        <v>7551620</v>
      </c>
      <c r="F18" s="32" t="s">
        <v>10</v>
      </c>
      <c r="H18" s="32">
        <v>10662260</v>
      </c>
      <c r="I18" s="32" t="s">
        <v>10</v>
      </c>
    </row>
    <row r="19" spans="1:9" ht="15" x14ac:dyDescent="0.25">
      <c r="A19" s="46">
        <v>10397783</v>
      </c>
      <c r="B19" s="45">
        <v>683.97</v>
      </c>
      <c r="E19" s="32">
        <v>7717163</v>
      </c>
      <c r="F19" s="32" t="s">
        <v>10</v>
      </c>
      <c r="H19" s="32">
        <v>5534008</v>
      </c>
      <c r="I19" s="32" t="s">
        <v>10</v>
      </c>
    </row>
    <row r="20" spans="1:9" ht="15" x14ac:dyDescent="0.25">
      <c r="A20" s="46">
        <v>10397780</v>
      </c>
      <c r="B20" s="45">
        <v>712.44</v>
      </c>
      <c r="E20" s="32">
        <v>7752848</v>
      </c>
      <c r="F20" s="32" t="s">
        <v>10</v>
      </c>
      <c r="H20" s="32">
        <v>10281026</v>
      </c>
      <c r="I20" s="32" t="s">
        <v>10</v>
      </c>
    </row>
    <row r="21" spans="1:9" ht="15" x14ac:dyDescent="0.25">
      <c r="A21" s="46">
        <v>10397781</v>
      </c>
      <c r="B21" s="45">
        <v>927.51</v>
      </c>
      <c r="E21" s="32">
        <v>5507087</v>
      </c>
      <c r="F21" s="32" t="s">
        <v>10</v>
      </c>
      <c r="H21" s="32">
        <v>10562561</v>
      </c>
      <c r="I21" s="32" t="s">
        <v>10</v>
      </c>
    </row>
    <row r="22" spans="1:9" ht="15" x14ac:dyDescent="0.25">
      <c r="A22" s="46">
        <v>10563369</v>
      </c>
      <c r="B22" s="45">
        <v>3192.84</v>
      </c>
      <c r="E22" s="32">
        <v>7141331</v>
      </c>
      <c r="F22" s="32" t="s">
        <v>10</v>
      </c>
      <c r="H22" s="32">
        <v>10862140</v>
      </c>
      <c r="I22" s="32" t="s">
        <v>10</v>
      </c>
    </row>
    <row r="23" spans="1:9" ht="15" x14ac:dyDescent="0.25">
      <c r="A23" s="46">
        <v>10392262</v>
      </c>
      <c r="B23" s="45">
        <v>3534.95</v>
      </c>
      <c r="E23" s="32">
        <v>7141349</v>
      </c>
      <c r="F23" s="32" t="s">
        <v>10</v>
      </c>
      <c r="H23" s="32">
        <v>10860850</v>
      </c>
      <c r="I23" s="32" t="s">
        <v>10</v>
      </c>
    </row>
    <row r="24" spans="1:9" ht="15" x14ac:dyDescent="0.25">
      <c r="A24" s="46">
        <v>7688034</v>
      </c>
      <c r="B24" s="45">
        <v>8418.99</v>
      </c>
      <c r="E24" s="32">
        <v>8125788</v>
      </c>
      <c r="F24" s="32" t="s">
        <v>10</v>
      </c>
      <c r="H24" s="32">
        <v>10762403</v>
      </c>
      <c r="I24" s="32" t="s">
        <v>10</v>
      </c>
    </row>
    <row r="25" spans="1:9" ht="15" x14ac:dyDescent="0.25">
      <c r="A25" s="46">
        <v>7688034</v>
      </c>
      <c r="B25" s="45">
        <v>8418.99</v>
      </c>
      <c r="E25" s="32">
        <v>8126117</v>
      </c>
      <c r="F25" s="32" t="s">
        <v>10</v>
      </c>
      <c r="H25" s="32">
        <v>10762401</v>
      </c>
      <c r="I25" s="32" t="s">
        <v>10</v>
      </c>
    </row>
    <row r="26" spans="1:9" ht="15" x14ac:dyDescent="0.25">
      <c r="A26" s="46">
        <v>11314347</v>
      </c>
      <c r="B26" s="45">
        <v>2307.73</v>
      </c>
      <c r="E26" s="32">
        <v>7008852</v>
      </c>
      <c r="F26" s="32" t="s">
        <v>10</v>
      </c>
      <c r="H26" s="32">
        <v>10762402</v>
      </c>
      <c r="I26" s="32" t="s">
        <v>10</v>
      </c>
    </row>
    <row r="27" spans="1:9" ht="15" x14ac:dyDescent="0.25">
      <c r="A27" s="46">
        <v>4694881</v>
      </c>
      <c r="B27" s="45">
        <v>50.37</v>
      </c>
      <c r="E27" s="32">
        <v>7077589</v>
      </c>
      <c r="F27" s="32" t="s">
        <v>10</v>
      </c>
      <c r="H27" s="32">
        <v>11105032</v>
      </c>
      <c r="I27" s="32" t="s">
        <v>10</v>
      </c>
    </row>
    <row r="28" spans="1:9" ht="15" x14ac:dyDescent="0.25">
      <c r="A28" s="46">
        <v>7391886</v>
      </c>
      <c r="B28" s="45">
        <v>5788.49</v>
      </c>
      <c r="E28" s="32">
        <v>7538494</v>
      </c>
      <c r="F28" s="32" t="s">
        <v>10</v>
      </c>
      <c r="H28" s="32">
        <v>1161657</v>
      </c>
      <c r="I28" s="32" t="s">
        <v>10</v>
      </c>
    </row>
    <row r="29" spans="1:9" ht="15" x14ac:dyDescent="0.25">
      <c r="A29" s="46">
        <v>10131500</v>
      </c>
      <c r="B29" s="45">
        <v>4262.3500000000004</v>
      </c>
      <c r="E29" s="32">
        <v>8397569</v>
      </c>
      <c r="F29" s="32" t="s">
        <v>10</v>
      </c>
      <c r="H29" s="32">
        <v>5764522</v>
      </c>
      <c r="I29" s="32" t="s">
        <v>10</v>
      </c>
    </row>
    <row r="30" spans="1:9" ht="15" x14ac:dyDescent="0.25">
      <c r="A30" s="46">
        <v>11062631</v>
      </c>
      <c r="B30" s="45">
        <v>2980.97</v>
      </c>
      <c r="E30" s="32">
        <v>8684297</v>
      </c>
      <c r="F30" s="32" t="s">
        <v>10</v>
      </c>
      <c r="H30" s="32">
        <v>5765222</v>
      </c>
      <c r="I30" s="32" t="s">
        <v>10</v>
      </c>
    </row>
    <row r="31" spans="1:9" ht="15" x14ac:dyDescent="0.25">
      <c r="A31" s="46">
        <v>10433187</v>
      </c>
      <c r="B31" s="45">
        <v>123.6</v>
      </c>
      <c r="E31" s="32">
        <v>8867665</v>
      </c>
      <c r="F31" s="32" t="s">
        <v>10</v>
      </c>
      <c r="H31" s="32">
        <v>5764506</v>
      </c>
      <c r="I31" s="32" t="s">
        <v>10</v>
      </c>
    </row>
    <row r="32" spans="1:9" ht="15" x14ac:dyDescent="0.25">
      <c r="A32" s="46">
        <v>10591653</v>
      </c>
      <c r="B32" s="45">
        <v>86.11</v>
      </c>
      <c r="E32" s="32">
        <v>8899887</v>
      </c>
      <c r="F32" s="32" t="s">
        <v>10</v>
      </c>
      <c r="H32" s="32">
        <v>10144181</v>
      </c>
      <c r="I32" s="32" t="s">
        <v>10</v>
      </c>
    </row>
    <row r="33" spans="1:9" ht="15" x14ac:dyDescent="0.25">
      <c r="A33" s="46">
        <v>10838408</v>
      </c>
      <c r="B33" s="45">
        <v>15386.61</v>
      </c>
      <c r="E33" s="32">
        <v>9702853</v>
      </c>
      <c r="F33" s="32" t="s">
        <v>10</v>
      </c>
      <c r="H33" s="32">
        <v>10144184</v>
      </c>
      <c r="I33" s="32" t="s">
        <v>10</v>
      </c>
    </row>
    <row r="34" spans="1:9" ht="15" x14ac:dyDescent="0.25">
      <c r="A34" s="46">
        <v>10498014</v>
      </c>
      <c r="B34" s="45">
        <v>1840.08</v>
      </c>
      <c r="E34" s="32">
        <v>9900663</v>
      </c>
      <c r="F34" s="32" t="s">
        <v>10</v>
      </c>
      <c r="H34" s="32">
        <v>10144181</v>
      </c>
      <c r="I34" s="32" t="s">
        <v>10</v>
      </c>
    </row>
    <row r="35" spans="1:9" ht="15" x14ac:dyDescent="0.25">
      <c r="A35" s="46">
        <v>7461796</v>
      </c>
      <c r="B35" s="45">
        <v>11992.97</v>
      </c>
      <c r="E35" s="32">
        <v>9994856</v>
      </c>
      <c r="F35" s="32" t="s">
        <v>10</v>
      </c>
      <c r="H35" s="32">
        <v>10144180</v>
      </c>
      <c r="I35" s="32" t="s">
        <v>10</v>
      </c>
    </row>
    <row r="36" spans="1:9" ht="15" x14ac:dyDescent="0.25">
      <c r="A36" s="46">
        <v>11349510</v>
      </c>
      <c r="B36" s="45">
        <v>718.91</v>
      </c>
      <c r="E36" s="32">
        <v>10048634</v>
      </c>
      <c r="F36" s="32" t="s">
        <v>10</v>
      </c>
      <c r="H36" s="32">
        <v>10145089</v>
      </c>
      <c r="I36" s="32" t="s">
        <v>10</v>
      </c>
    </row>
    <row r="37" spans="1:9" ht="15" x14ac:dyDescent="0.25">
      <c r="A37" s="46">
        <v>10450735</v>
      </c>
      <c r="B37" s="45">
        <v>5.64</v>
      </c>
      <c r="E37" s="32">
        <v>8898731</v>
      </c>
      <c r="F37" s="32" t="s">
        <v>10</v>
      </c>
      <c r="H37" s="32">
        <v>3345209</v>
      </c>
      <c r="I37" s="32" t="s">
        <v>10</v>
      </c>
    </row>
    <row r="38" spans="1:9" ht="15" x14ac:dyDescent="0.25">
      <c r="A38" s="46">
        <v>7582518</v>
      </c>
      <c r="B38" s="45">
        <v>23416.22</v>
      </c>
      <c r="E38" s="32">
        <v>8899218</v>
      </c>
      <c r="F38" s="32" t="s">
        <v>10</v>
      </c>
      <c r="H38" s="32">
        <v>3345209</v>
      </c>
      <c r="I38" s="32" t="s">
        <v>10</v>
      </c>
    </row>
    <row r="39" spans="1:9" ht="15" x14ac:dyDescent="0.25">
      <c r="A39" s="46">
        <v>10353751</v>
      </c>
      <c r="B39" s="45">
        <v>1801.73</v>
      </c>
      <c r="E39" s="32">
        <v>10143983</v>
      </c>
      <c r="F39" s="32" t="s">
        <v>10</v>
      </c>
      <c r="H39" s="32">
        <v>1125314</v>
      </c>
      <c r="I39" s="32" t="s">
        <v>10</v>
      </c>
    </row>
    <row r="40" spans="1:9" ht="15" x14ac:dyDescent="0.25">
      <c r="A40" s="46">
        <v>10353820</v>
      </c>
      <c r="B40" s="45">
        <v>1419.79</v>
      </c>
      <c r="E40" s="32">
        <v>10276362</v>
      </c>
      <c r="F40" s="32" t="s">
        <v>10</v>
      </c>
      <c r="H40" s="32">
        <v>10549872</v>
      </c>
      <c r="I40" s="32" t="s">
        <v>10</v>
      </c>
    </row>
    <row r="41" spans="1:9" ht="15" x14ac:dyDescent="0.25">
      <c r="A41" s="46">
        <v>10168075</v>
      </c>
      <c r="B41" s="45">
        <v>13175.42</v>
      </c>
      <c r="E41" s="32">
        <v>9900994</v>
      </c>
      <c r="F41" s="32" t="s">
        <v>10</v>
      </c>
      <c r="H41" s="32">
        <v>10307637</v>
      </c>
      <c r="I41" s="32" t="s">
        <v>10</v>
      </c>
    </row>
    <row r="42" spans="1:9" ht="15" x14ac:dyDescent="0.25">
      <c r="A42" s="46">
        <v>10167711</v>
      </c>
      <c r="B42" s="45">
        <v>2354.4699999999998</v>
      </c>
      <c r="E42" s="32">
        <v>10140959</v>
      </c>
      <c r="F42" s="32" t="s">
        <v>10</v>
      </c>
      <c r="H42" s="32">
        <v>11020773</v>
      </c>
      <c r="I42" s="32" t="s">
        <v>10</v>
      </c>
    </row>
    <row r="43" spans="1:9" ht="15" x14ac:dyDescent="0.25">
      <c r="A43" s="46">
        <v>10168358</v>
      </c>
      <c r="B43" s="45">
        <v>96.85</v>
      </c>
      <c r="E43" s="32">
        <v>10140960</v>
      </c>
      <c r="F43" s="32" t="s">
        <v>10</v>
      </c>
      <c r="H43" s="32">
        <v>10569610</v>
      </c>
      <c r="I43" s="32" t="s">
        <v>10</v>
      </c>
    </row>
    <row r="44" spans="1:9" ht="15" x14ac:dyDescent="0.25">
      <c r="A44" s="46">
        <v>10168358</v>
      </c>
      <c r="B44" s="45">
        <v>96.85</v>
      </c>
      <c r="E44" s="32">
        <v>10140986</v>
      </c>
      <c r="F44" s="32" t="s">
        <v>10</v>
      </c>
      <c r="H44" s="32">
        <v>10093820</v>
      </c>
      <c r="I44" s="32" t="s">
        <v>10</v>
      </c>
    </row>
    <row r="45" spans="1:9" ht="15" x14ac:dyDescent="0.25">
      <c r="A45" s="46">
        <v>10168082</v>
      </c>
      <c r="B45" s="45">
        <v>148.84</v>
      </c>
      <c r="E45" s="32">
        <v>10280891</v>
      </c>
      <c r="F45" s="32" t="s">
        <v>10</v>
      </c>
      <c r="H45" s="32">
        <v>5761452</v>
      </c>
      <c r="I45" s="32" t="s">
        <v>10</v>
      </c>
    </row>
    <row r="46" spans="1:9" ht="15" x14ac:dyDescent="0.25">
      <c r="A46" s="46">
        <v>3089208</v>
      </c>
      <c r="B46" s="45">
        <v>258.43</v>
      </c>
      <c r="E46" s="32">
        <v>10498106</v>
      </c>
      <c r="F46" s="32" t="s">
        <v>10</v>
      </c>
      <c r="H46" s="32">
        <v>10141785</v>
      </c>
      <c r="I46" s="32" t="s">
        <v>10</v>
      </c>
    </row>
    <row r="47" spans="1:9" ht="15" x14ac:dyDescent="0.25">
      <c r="A47" s="46">
        <v>11291557</v>
      </c>
      <c r="B47" s="45">
        <v>4832.4399999999996</v>
      </c>
      <c r="E47" s="32">
        <v>10500946</v>
      </c>
      <c r="F47" s="32" t="s">
        <v>10</v>
      </c>
      <c r="H47" s="32">
        <v>11271156</v>
      </c>
      <c r="I47" s="32" t="s">
        <v>10</v>
      </c>
    </row>
    <row r="48" spans="1:9" ht="15" x14ac:dyDescent="0.25">
      <c r="A48" s="46">
        <v>10399527</v>
      </c>
      <c r="B48" s="45">
        <v>421.46</v>
      </c>
      <c r="E48" s="32">
        <v>10501975</v>
      </c>
      <c r="F48" s="32" t="s">
        <v>10</v>
      </c>
      <c r="H48" s="32">
        <v>5534008</v>
      </c>
      <c r="I48" s="32" t="s">
        <v>10</v>
      </c>
    </row>
    <row r="49" spans="1:9" ht="15" x14ac:dyDescent="0.25">
      <c r="A49" s="46">
        <v>10309445</v>
      </c>
      <c r="B49" s="45">
        <v>448.01</v>
      </c>
      <c r="E49" s="32">
        <v>10502419</v>
      </c>
      <c r="F49" s="32" t="s">
        <v>10</v>
      </c>
      <c r="H49" s="32">
        <v>4791005</v>
      </c>
      <c r="I49" s="32" t="s">
        <v>10</v>
      </c>
    </row>
    <row r="50" spans="1:9" ht="15" x14ac:dyDescent="0.25">
      <c r="A50" s="46">
        <v>10309445</v>
      </c>
      <c r="B50" s="45">
        <v>448.01</v>
      </c>
      <c r="E50" s="32">
        <v>10502420</v>
      </c>
      <c r="F50" s="32" t="s">
        <v>10</v>
      </c>
      <c r="H50" s="32">
        <v>7393148</v>
      </c>
      <c r="I50" s="32" t="s">
        <v>10</v>
      </c>
    </row>
    <row r="51" spans="1:9" ht="15" x14ac:dyDescent="0.25">
      <c r="A51" s="46">
        <v>10314748</v>
      </c>
      <c r="B51" s="45">
        <v>376.05</v>
      </c>
      <c r="E51" s="32">
        <v>10502606</v>
      </c>
      <c r="F51" s="32" t="s">
        <v>10</v>
      </c>
      <c r="H51" s="32">
        <v>7115301</v>
      </c>
      <c r="I51" s="32" t="s">
        <v>10</v>
      </c>
    </row>
    <row r="52" spans="1:9" ht="15" x14ac:dyDescent="0.25">
      <c r="A52" s="46">
        <v>10314748</v>
      </c>
      <c r="B52" s="45">
        <v>376.05</v>
      </c>
      <c r="E52" s="32">
        <v>10548181</v>
      </c>
      <c r="F52" s="32" t="s">
        <v>10</v>
      </c>
      <c r="H52" s="32">
        <v>7737807</v>
      </c>
      <c r="I52" s="32" t="s">
        <v>10</v>
      </c>
    </row>
    <row r="53" spans="1:9" ht="15" x14ac:dyDescent="0.25">
      <c r="A53" s="46">
        <v>10314748</v>
      </c>
      <c r="B53" s="45">
        <v>376.05</v>
      </c>
      <c r="E53" s="32">
        <v>10548536</v>
      </c>
      <c r="F53" s="32" t="s">
        <v>10</v>
      </c>
      <c r="H53" s="32">
        <v>10746708</v>
      </c>
      <c r="I53" s="32" t="s">
        <v>10</v>
      </c>
    </row>
    <row r="54" spans="1:9" ht="15" x14ac:dyDescent="0.25">
      <c r="A54" s="46">
        <v>10309447</v>
      </c>
      <c r="B54" s="45">
        <v>365.6</v>
      </c>
      <c r="E54" s="32">
        <v>10548572</v>
      </c>
      <c r="F54" s="32" t="s">
        <v>10</v>
      </c>
      <c r="H54" s="32">
        <v>10893570</v>
      </c>
      <c r="I54" s="32" t="s">
        <v>10</v>
      </c>
    </row>
    <row r="55" spans="1:9" ht="15" x14ac:dyDescent="0.25">
      <c r="A55" s="46">
        <v>10309447</v>
      </c>
      <c r="B55" s="45">
        <v>365.6</v>
      </c>
      <c r="E55" s="32">
        <v>10759620</v>
      </c>
      <c r="F55" s="32" t="s">
        <v>10</v>
      </c>
      <c r="H55" s="32">
        <v>10892470</v>
      </c>
      <c r="I55" s="32" t="s">
        <v>10</v>
      </c>
    </row>
    <row r="56" spans="1:9" ht="15" x14ac:dyDescent="0.25">
      <c r="A56" s="46">
        <v>10309447</v>
      </c>
      <c r="B56" s="45">
        <v>365.6</v>
      </c>
      <c r="E56" s="32">
        <v>10760644</v>
      </c>
      <c r="F56" s="32" t="s">
        <v>10</v>
      </c>
      <c r="H56" s="32">
        <v>10414539</v>
      </c>
      <c r="I56" s="32" t="s">
        <v>10</v>
      </c>
    </row>
    <row r="57" spans="1:9" ht="15" x14ac:dyDescent="0.25">
      <c r="A57" s="46">
        <v>10309447</v>
      </c>
      <c r="B57" s="45">
        <v>365.6</v>
      </c>
      <c r="E57" s="32">
        <v>10766172</v>
      </c>
      <c r="F57" s="32" t="s">
        <v>10</v>
      </c>
      <c r="H57" s="32">
        <v>10892460</v>
      </c>
      <c r="I57" s="32" t="s">
        <v>10</v>
      </c>
    </row>
    <row r="58" spans="1:9" ht="15" x14ac:dyDescent="0.25">
      <c r="A58" s="46">
        <v>10315961</v>
      </c>
      <c r="B58" s="45">
        <v>145.99</v>
      </c>
      <c r="E58" s="32">
        <v>10848519</v>
      </c>
      <c r="F58" s="32" t="s">
        <v>10</v>
      </c>
      <c r="H58" s="32">
        <v>10141785</v>
      </c>
      <c r="I58" s="32" t="s">
        <v>10</v>
      </c>
    </row>
    <row r="59" spans="1:9" ht="15" x14ac:dyDescent="0.25">
      <c r="A59" s="46">
        <v>10315961</v>
      </c>
      <c r="B59" s="45">
        <v>145.99</v>
      </c>
      <c r="E59" s="32">
        <v>10848526</v>
      </c>
      <c r="F59" s="32" t="s">
        <v>10</v>
      </c>
      <c r="H59" s="32">
        <v>5604892</v>
      </c>
      <c r="I59" s="32" t="s">
        <v>10</v>
      </c>
    </row>
    <row r="60" spans="1:9" ht="15" x14ac:dyDescent="0.25">
      <c r="A60" s="46">
        <v>10311297</v>
      </c>
      <c r="B60" s="45">
        <v>199.72</v>
      </c>
      <c r="E60" s="32">
        <v>10848527</v>
      </c>
      <c r="F60" s="32" t="s">
        <v>10</v>
      </c>
      <c r="H60" s="32">
        <v>10847569</v>
      </c>
      <c r="I60" s="32" t="s">
        <v>10</v>
      </c>
    </row>
    <row r="61" spans="1:9" ht="15" x14ac:dyDescent="0.25">
      <c r="A61" s="46">
        <v>10309729</v>
      </c>
      <c r="B61" s="45">
        <v>397.37</v>
      </c>
      <c r="E61" s="32">
        <v>10848746</v>
      </c>
      <c r="F61" s="32" t="s">
        <v>10</v>
      </c>
      <c r="H61" s="32">
        <v>10893478</v>
      </c>
      <c r="I61" s="32" t="s">
        <v>10</v>
      </c>
    </row>
    <row r="62" spans="1:9" ht="15" x14ac:dyDescent="0.25">
      <c r="A62" s="46">
        <v>10309729</v>
      </c>
      <c r="B62" s="45">
        <v>397.37</v>
      </c>
      <c r="E62" s="32">
        <v>10848999</v>
      </c>
      <c r="F62" s="32" t="s">
        <v>10</v>
      </c>
    </row>
    <row r="63" spans="1:9" ht="15" x14ac:dyDescent="0.25">
      <c r="A63" s="46">
        <v>10309445</v>
      </c>
      <c r="B63" s="45">
        <v>448.01</v>
      </c>
      <c r="E63" s="32">
        <v>10849053</v>
      </c>
      <c r="F63" s="32" t="s">
        <v>10</v>
      </c>
    </row>
    <row r="64" spans="1:9" ht="15" x14ac:dyDescent="0.25">
      <c r="A64" s="46">
        <v>10309445</v>
      </c>
      <c r="B64" s="45">
        <v>448.01</v>
      </c>
      <c r="E64" s="32">
        <v>10849054</v>
      </c>
      <c r="F64" s="32" t="s">
        <v>10</v>
      </c>
    </row>
    <row r="65" spans="1:6" ht="15" x14ac:dyDescent="0.25">
      <c r="A65" s="46">
        <v>10314748</v>
      </c>
      <c r="B65" s="45">
        <v>376.05</v>
      </c>
      <c r="E65" s="32">
        <v>10849216</v>
      </c>
      <c r="F65" s="32" t="s">
        <v>10</v>
      </c>
    </row>
    <row r="66" spans="1:6" ht="15" x14ac:dyDescent="0.25">
      <c r="A66" s="46">
        <v>10314748</v>
      </c>
      <c r="B66" s="45">
        <v>376.05</v>
      </c>
      <c r="E66" s="32">
        <v>10860929</v>
      </c>
      <c r="F66" s="32" t="s">
        <v>10</v>
      </c>
    </row>
    <row r="67" spans="1:6" ht="15" x14ac:dyDescent="0.25">
      <c r="A67" s="46">
        <v>10314748</v>
      </c>
      <c r="B67" s="45">
        <v>376.05</v>
      </c>
      <c r="E67" s="32">
        <v>10860956</v>
      </c>
      <c r="F67" s="32" t="s">
        <v>10</v>
      </c>
    </row>
    <row r="68" spans="1:6" ht="15" x14ac:dyDescent="0.25">
      <c r="A68" s="46">
        <v>10309447</v>
      </c>
      <c r="B68" s="45">
        <v>365.6</v>
      </c>
      <c r="E68" s="32">
        <v>10909423</v>
      </c>
      <c r="F68" s="32" t="s">
        <v>10</v>
      </c>
    </row>
    <row r="69" spans="1:6" ht="15" x14ac:dyDescent="0.25">
      <c r="A69" s="46">
        <v>10309447</v>
      </c>
      <c r="B69" s="45">
        <v>365.6</v>
      </c>
      <c r="E69" s="32">
        <v>10992480</v>
      </c>
      <c r="F69" s="32" t="s">
        <v>10</v>
      </c>
    </row>
    <row r="70" spans="1:6" ht="15" x14ac:dyDescent="0.25">
      <c r="A70" s="46">
        <v>10309447</v>
      </c>
      <c r="B70" s="45">
        <v>365.6</v>
      </c>
      <c r="E70" s="32">
        <v>11007276</v>
      </c>
      <c r="F70" s="32" t="s">
        <v>10</v>
      </c>
    </row>
    <row r="71" spans="1:6" ht="15" x14ac:dyDescent="0.25">
      <c r="A71" s="46">
        <v>10309447</v>
      </c>
      <c r="B71" s="45">
        <v>365.6</v>
      </c>
      <c r="E71" s="32">
        <v>11061968</v>
      </c>
      <c r="F71" s="32" t="s">
        <v>10</v>
      </c>
    </row>
    <row r="72" spans="1:6" ht="15" x14ac:dyDescent="0.25">
      <c r="A72" s="46">
        <v>10315961</v>
      </c>
      <c r="B72" s="45">
        <v>145.99</v>
      </c>
      <c r="E72" s="32">
        <v>11061969</v>
      </c>
      <c r="F72" s="32" t="s">
        <v>10</v>
      </c>
    </row>
    <row r="73" spans="1:6" ht="15" x14ac:dyDescent="0.25">
      <c r="A73" s="46">
        <v>10315961</v>
      </c>
      <c r="B73" s="45">
        <v>145.99</v>
      </c>
      <c r="E73" s="32">
        <v>11107937</v>
      </c>
      <c r="F73" s="32" t="s">
        <v>10</v>
      </c>
    </row>
    <row r="74" spans="1:6" ht="15" x14ac:dyDescent="0.25">
      <c r="A74" s="46">
        <v>10311297</v>
      </c>
      <c r="B74" s="45">
        <v>199.72</v>
      </c>
      <c r="E74" s="32">
        <v>11217774</v>
      </c>
      <c r="F74" s="32" t="s">
        <v>10</v>
      </c>
    </row>
    <row r="75" spans="1:6" ht="15" x14ac:dyDescent="0.25">
      <c r="A75" s="46">
        <v>10309729</v>
      </c>
      <c r="B75" s="45">
        <v>397.37</v>
      </c>
      <c r="E75" s="32">
        <v>11230289</v>
      </c>
      <c r="F75" s="32" t="s">
        <v>10</v>
      </c>
    </row>
    <row r="76" spans="1:6" ht="15" x14ac:dyDescent="0.25">
      <c r="A76" s="46">
        <v>10309729</v>
      </c>
      <c r="B76" s="45">
        <v>397.37</v>
      </c>
      <c r="E76" s="32">
        <v>11231400</v>
      </c>
      <c r="F76" s="32" t="s">
        <v>10</v>
      </c>
    </row>
    <row r="77" spans="1:6" ht="15" x14ac:dyDescent="0.25">
      <c r="A77" s="46">
        <v>10817216</v>
      </c>
      <c r="B77" s="45">
        <v>2238.56</v>
      </c>
      <c r="E77" s="32">
        <v>11321277</v>
      </c>
      <c r="F77" s="32" t="s">
        <v>10</v>
      </c>
    </row>
    <row r="78" spans="1:6" ht="15" x14ac:dyDescent="0.25">
      <c r="A78" s="46">
        <v>11075842</v>
      </c>
      <c r="B78" s="45">
        <v>883.34</v>
      </c>
      <c r="E78" s="32">
        <v>11321278</v>
      </c>
      <c r="F78" s="32" t="s">
        <v>10</v>
      </c>
    </row>
    <row r="79" spans="1:6" ht="15" x14ac:dyDescent="0.25">
      <c r="A79" s="46">
        <v>10454983</v>
      </c>
      <c r="B79" s="45">
        <v>5198.13</v>
      </c>
      <c r="E79" s="32">
        <v>11218870</v>
      </c>
      <c r="F79" s="32" t="s">
        <v>10</v>
      </c>
    </row>
    <row r="80" spans="1:6" ht="15" x14ac:dyDescent="0.25">
      <c r="A80" s="46">
        <v>10454983</v>
      </c>
      <c r="B80" s="45">
        <v>5198.13</v>
      </c>
      <c r="E80" s="32">
        <v>1141725</v>
      </c>
      <c r="F80" s="32" t="s">
        <v>10</v>
      </c>
    </row>
    <row r="81" spans="1:6" ht="15" x14ac:dyDescent="0.25">
      <c r="A81" s="46">
        <v>11046759</v>
      </c>
      <c r="B81" s="45">
        <v>7500.55</v>
      </c>
      <c r="E81" s="32">
        <v>1194344</v>
      </c>
      <c r="F81" s="32" t="s">
        <v>10</v>
      </c>
    </row>
    <row r="82" spans="1:6" ht="15" x14ac:dyDescent="0.25">
      <c r="A82" s="46">
        <v>11144823</v>
      </c>
      <c r="B82" s="45">
        <v>55.4</v>
      </c>
      <c r="E82" s="32">
        <v>1645055</v>
      </c>
      <c r="F82" s="32" t="s">
        <v>10</v>
      </c>
    </row>
    <row r="83" spans="1:6" ht="15" x14ac:dyDescent="0.25">
      <c r="A83" s="46">
        <v>10716999</v>
      </c>
      <c r="B83" s="45">
        <v>3224.32</v>
      </c>
      <c r="E83" s="32">
        <v>2817195</v>
      </c>
      <c r="F83" s="32" t="s">
        <v>10</v>
      </c>
    </row>
    <row r="84" spans="1:6" ht="15" x14ac:dyDescent="0.25">
      <c r="A84" s="46">
        <v>10447786</v>
      </c>
      <c r="B84" s="45">
        <v>5246.26</v>
      </c>
      <c r="E84" s="32">
        <v>3006590</v>
      </c>
      <c r="F84" s="32" t="s">
        <v>10</v>
      </c>
    </row>
    <row r="85" spans="1:6" ht="15" x14ac:dyDescent="0.25">
      <c r="A85" s="46">
        <v>10142176</v>
      </c>
      <c r="B85" s="45">
        <v>4207.29</v>
      </c>
      <c r="E85" s="32">
        <v>3015534</v>
      </c>
      <c r="F85" s="32" t="s">
        <v>10</v>
      </c>
    </row>
    <row r="86" spans="1:6" ht="15" x14ac:dyDescent="0.25">
      <c r="A86" s="46">
        <v>4007725</v>
      </c>
      <c r="B86" s="45">
        <v>1543.3</v>
      </c>
      <c r="E86" s="32">
        <v>3025749</v>
      </c>
      <c r="F86" s="32" t="s">
        <v>10</v>
      </c>
    </row>
    <row r="87" spans="1:6" ht="15" x14ac:dyDescent="0.25">
      <c r="A87" s="46">
        <v>11144819</v>
      </c>
      <c r="B87" s="45">
        <v>195.06</v>
      </c>
      <c r="E87" s="32">
        <v>3058971</v>
      </c>
      <c r="F87" s="32" t="s">
        <v>10</v>
      </c>
    </row>
    <row r="88" spans="1:6" ht="15" x14ac:dyDescent="0.25">
      <c r="A88" s="46">
        <v>10432917</v>
      </c>
      <c r="B88" s="45">
        <v>5027.72</v>
      </c>
      <c r="E88" s="32">
        <v>3084720</v>
      </c>
      <c r="F88" s="32" t="s">
        <v>10</v>
      </c>
    </row>
    <row r="89" spans="1:6" ht="15" x14ac:dyDescent="0.25">
      <c r="A89" s="46">
        <v>8395803</v>
      </c>
      <c r="B89" s="45">
        <v>12935.52</v>
      </c>
      <c r="E89" s="32">
        <v>3084738</v>
      </c>
      <c r="F89" s="32" t="s">
        <v>10</v>
      </c>
    </row>
    <row r="90" spans="1:6" ht="15" x14ac:dyDescent="0.25">
      <c r="A90" s="46">
        <v>8396116</v>
      </c>
      <c r="B90" s="45">
        <v>5368.53</v>
      </c>
      <c r="E90" s="32">
        <v>4007493</v>
      </c>
      <c r="F90" s="32" t="s">
        <v>10</v>
      </c>
    </row>
    <row r="91" spans="1:6" ht="15" x14ac:dyDescent="0.25">
      <c r="A91" s="46">
        <v>10399445</v>
      </c>
      <c r="B91" s="45">
        <v>385.21</v>
      </c>
      <c r="E91" s="32">
        <v>4010695</v>
      </c>
      <c r="F91" s="32" t="s">
        <v>10</v>
      </c>
    </row>
    <row r="92" spans="1:6" ht="15" x14ac:dyDescent="0.25">
      <c r="A92" s="46">
        <v>8395613</v>
      </c>
      <c r="B92" s="45">
        <v>85595.26</v>
      </c>
      <c r="E92" s="32">
        <v>4402947</v>
      </c>
      <c r="F92" s="32" t="s">
        <v>10</v>
      </c>
    </row>
    <row r="93" spans="1:6" ht="15" x14ac:dyDescent="0.25">
      <c r="A93" s="46">
        <v>10500104</v>
      </c>
      <c r="B93" s="45">
        <v>6547.02</v>
      </c>
      <c r="E93" s="32">
        <v>4410221</v>
      </c>
      <c r="F93" s="32" t="s">
        <v>10</v>
      </c>
    </row>
    <row r="94" spans="1:6" ht="15" x14ac:dyDescent="0.25">
      <c r="A94" s="43" t="s">
        <v>645</v>
      </c>
      <c r="B94" s="45">
        <v>92786.98</v>
      </c>
      <c r="E94" s="32">
        <v>3110392</v>
      </c>
      <c r="F94" s="32" t="s">
        <v>10</v>
      </c>
    </row>
    <row r="95" spans="1:6" ht="15" x14ac:dyDescent="0.25">
      <c r="A95" s="43" t="s">
        <v>419</v>
      </c>
      <c r="B95" s="45">
        <v>652.79</v>
      </c>
      <c r="E95" s="32">
        <v>4503975</v>
      </c>
      <c r="F95" s="32" t="s">
        <v>10</v>
      </c>
    </row>
    <row r="96" spans="1:6" ht="15" x14ac:dyDescent="0.25">
      <c r="A96" s="46">
        <v>10928204</v>
      </c>
      <c r="B96" s="45">
        <v>8485.74</v>
      </c>
      <c r="E96" s="32">
        <v>4673620</v>
      </c>
      <c r="F96" s="32" t="s">
        <v>10</v>
      </c>
    </row>
    <row r="97" spans="1:6" ht="15" x14ac:dyDescent="0.25">
      <c r="A97" s="46">
        <v>11344603</v>
      </c>
      <c r="B97" s="45">
        <v>6912.04</v>
      </c>
      <c r="E97" s="32">
        <v>4795501</v>
      </c>
      <c r="F97" s="32" t="s">
        <v>10</v>
      </c>
    </row>
    <row r="98" spans="1:6" ht="15" x14ac:dyDescent="0.25">
      <c r="A98" s="46">
        <v>11234110</v>
      </c>
      <c r="B98" s="45">
        <v>10009.94</v>
      </c>
      <c r="E98" s="32">
        <v>4795592</v>
      </c>
      <c r="F98" s="32" t="s">
        <v>10</v>
      </c>
    </row>
    <row r="99" spans="1:6" ht="15" x14ac:dyDescent="0.25">
      <c r="A99" s="46">
        <v>10131496</v>
      </c>
      <c r="B99" s="45">
        <v>7464.65</v>
      </c>
      <c r="E99" s="32">
        <v>5137331</v>
      </c>
      <c r="F99" s="32" t="s">
        <v>10</v>
      </c>
    </row>
    <row r="100" spans="1:6" ht="15" x14ac:dyDescent="0.25">
      <c r="A100" s="46">
        <v>7109387</v>
      </c>
      <c r="B100" s="45">
        <v>2017.11</v>
      </c>
      <c r="E100" s="32">
        <v>5137349</v>
      </c>
      <c r="F100" s="32" t="s">
        <v>10</v>
      </c>
    </row>
    <row r="101" spans="1:6" ht="15" x14ac:dyDescent="0.25">
      <c r="A101" s="46">
        <v>10117483</v>
      </c>
      <c r="B101" s="45">
        <v>12498.05</v>
      </c>
      <c r="E101" s="32">
        <v>5137356</v>
      </c>
      <c r="F101" s="32" t="s">
        <v>10</v>
      </c>
    </row>
    <row r="102" spans="1:6" ht="15" x14ac:dyDescent="0.25">
      <c r="A102" s="46">
        <v>10098624</v>
      </c>
      <c r="B102" s="45">
        <v>11</v>
      </c>
      <c r="E102" s="32">
        <v>5137364</v>
      </c>
      <c r="F102" s="32" t="s">
        <v>10</v>
      </c>
    </row>
    <row r="103" spans="1:6" ht="15" x14ac:dyDescent="0.25">
      <c r="A103" s="46">
        <v>8396496</v>
      </c>
      <c r="B103" s="45">
        <v>155.72999999999999</v>
      </c>
      <c r="E103" s="32">
        <v>5137372</v>
      </c>
      <c r="F103" s="32" t="s">
        <v>10</v>
      </c>
    </row>
    <row r="104" spans="1:6" ht="15" x14ac:dyDescent="0.25">
      <c r="A104" s="46">
        <v>10100034</v>
      </c>
      <c r="B104" s="45">
        <v>200.97</v>
      </c>
      <c r="E104" s="32">
        <v>5137380</v>
      </c>
      <c r="F104" s="32" t="s">
        <v>10</v>
      </c>
    </row>
    <row r="105" spans="1:6" ht="15" x14ac:dyDescent="0.25">
      <c r="A105" s="46">
        <v>11061881</v>
      </c>
      <c r="B105" s="45">
        <v>722.99</v>
      </c>
      <c r="E105" s="32">
        <v>5137398</v>
      </c>
      <c r="F105" s="32" t="s">
        <v>10</v>
      </c>
    </row>
    <row r="106" spans="1:6" ht="15" x14ac:dyDescent="0.25">
      <c r="A106" s="46">
        <v>7580025</v>
      </c>
      <c r="B106" s="45">
        <v>14225.04</v>
      </c>
      <c r="E106" s="32">
        <v>5137406</v>
      </c>
      <c r="F106" s="32" t="s">
        <v>10</v>
      </c>
    </row>
    <row r="107" spans="1:6" ht="15" x14ac:dyDescent="0.25">
      <c r="A107" s="46">
        <v>7142446</v>
      </c>
      <c r="B107" s="45">
        <v>22994.78</v>
      </c>
      <c r="E107" s="32">
        <v>5137414</v>
      </c>
      <c r="F107" s="32" t="s">
        <v>10</v>
      </c>
    </row>
    <row r="108" spans="1:6" ht="15" x14ac:dyDescent="0.25">
      <c r="A108" s="46">
        <v>11060846</v>
      </c>
      <c r="B108" s="45">
        <v>123.04</v>
      </c>
      <c r="E108" s="32">
        <v>5137422</v>
      </c>
      <c r="F108" s="32" t="s">
        <v>10</v>
      </c>
    </row>
    <row r="109" spans="1:6" ht="15" x14ac:dyDescent="0.25">
      <c r="A109" s="46">
        <v>10496847</v>
      </c>
      <c r="B109" s="45">
        <v>325.82</v>
      </c>
      <c r="E109" s="32">
        <v>5137430</v>
      </c>
      <c r="F109" s="32" t="s">
        <v>10</v>
      </c>
    </row>
    <row r="110" spans="1:6" ht="15" x14ac:dyDescent="0.25">
      <c r="A110" s="46">
        <v>4753062</v>
      </c>
      <c r="B110" s="45">
        <v>17488.8</v>
      </c>
      <c r="E110" s="32">
        <v>5137448</v>
      </c>
      <c r="F110" s="32" t="s">
        <v>10</v>
      </c>
    </row>
    <row r="111" spans="1:6" ht="15" x14ac:dyDescent="0.25">
      <c r="A111" s="46">
        <v>10318439</v>
      </c>
      <c r="B111" s="45">
        <v>175.77</v>
      </c>
      <c r="E111" s="32">
        <v>5137455</v>
      </c>
      <c r="F111" s="32" t="s">
        <v>10</v>
      </c>
    </row>
    <row r="112" spans="1:6" ht="15" x14ac:dyDescent="0.25">
      <c r="A112" s="46">
        <v>10317299</v>
      </c>
      <c r="B112" s="45">
        <v>142.82</v>
      </c>
      <c r="E112" s="32">
        <v>5137463</v>
      </c>
      <c r="F112" s="32" t="s">
        <v>10</v>
      </c>
    </row>
    <row r="113" spans="1:6" ht="15" x14ac:dyDescent="0.25">
      <c r="A113" s="46">
        <v>10272715</v>
      </c>
      <c r="B113" s="45">
        <v>2838.37</v>
      </c>
      <c r="E113" s="32">
        <v>5137505</v>
      </c>
      <c r="F113" s="32" t="s">
        <v>10</v>
      </c>
    </row>
    <row r="114" spans="1:6" ht="15" x14ac:dyDescent="0.25">
      <c r="A114" s="46">
        <v>10606577</v>
      </c>
      <c r="B114" s="45">
        <v>2526.83</v>
      </c>
      <c r="E114" s="32">
        <v>5137513</v>
      </c>
      <c r="F114" s="32" t="s">
        <v>10</v>
      </c>
    </row>
    <row r="115" spans="1:6" ht="15" x14ac:dyDescent="0.25">
      <c r="A115" s="46">
        <v>10399527</v>
      </c>
      <c r="B115" s="45">
        <v>421.46</v>
      </c>
      <c r="E115" s="32">
        <v>5137521</v>
      </c>
      <c r="F115" s="32" t="s">
        <v>10</v>
      </c>
    </row>
    <row r="116" spans="1:6" ht="15" x14ac:dyDescent="0.25">
      <c r="A116" s="46">
        <v>11060700</v>
      </c>
      <c r="B116" s="45">
        <v>30662.63</v>
      </c>
      <c r="E116" s="32">
        <v>5137539</v>
      </c>
      <c r="F116" s="32" t="s">
        <v>10</v>
      </c>
    </row>
    <row r="117" spans="1:6" ht="15" x14ac:dyDescent="0.25">
      <c r="A117" s="46">
        <v>10613748</v>
      </c>
      <c r="B117" s="45">
        <v>19761.89</v>
      </c>
      <c r="E117" s="32">
        <v>5137547</v>
      </c>
      <c r="F117" s="32" t="s">
        <v>10</v>
      </c>
    </row>
    <row r="118" spans="1:6" ht="15" x14ac:dyDescent="0.25">
      <c r="A118" s="46">
        <v>3771750</v>
      </c>
      <c r="B118" s="45">
        <v>1614.6</v>
      </c>
      <c r="E118" s="32">
        <v>5137554</v>
      </c>
      <c r="F118" s="32" t="s">
        <v>10</v>
      </c>
    </row>
    <row r="119" spans="1:6" ht="15" x14ac:dyDescent="0.25">
      <c r="A119" s="46">
        <v>1787035</v>
      </c>
      <c r="B119" s="45">
        <v>23.08</v>
      </c>
      <c r="E119" s="32">
        <v>5137562</v>
      </c>
      <c r="F119" s="32" t="s">
        <v>10</v>
      </c>
    </row>
    <row r="120" spans="1:6" ht="15" x14ac:dyDescent="0.25">
      <c r="A120" s="46">
        <v>1787035</v>
      </c>
      <c r="B120" s="45">
        <v>23.08</v>
      </c>
      <c r="E120" s="32">
        <v>5137596</v>
      </c>
      <c r="F120" s="32" t="s">
        <v>10</v>
      </c>
    </row>
    <row r="121" spans="1:6" ht="15" x14ac:dyDescent="0.25">
      <c r="A121" s="46">
        <v>1787035</v>
      </c>
      <c r="B121" s="45">
        <v>23.08</v>
      </c>
      <c r="E121" s="32">
        <v>5137711</v>
      </c>
      <c r="F121" s="32" t="s">
        <v>10</v>
      </c>
    </row>
    <row r="122" spans="1:6" ht="15" x14ac:dyDescent="0.25">
      <c r="A122" s="46">
        <v>1787035</v>
      </c>
      <c r="B122" s="45">
        <v>23.08</v>
      </c>
      <c r="E122" s="32">
        <v>5137885</v>
      </c>
      <c r="F122" s="32" t="s">
        <v>10</v>
      </c>
    </row>
    <row r="123" spans="1:6" ht="15" x14ac:dyDescent="0.25">
      <c r="A123" s="46">
        <v>11060700</v>
      </c>
      <c r="B123" s="45">
        <v>30662.63</v>
      </c>
      <c r="E123" s="32">
        <v>5378799</v>
      </c>
      <c r="F123" s="32" t="s">
        <v>10</v>
      </c>
    </row>
    <row r="124" spans="1:6" ht="15" x14ac:dyDescent="0.25">
      <c r="A124" s="46">
        <v>8396082</v>
      </c>
      <c r="B124" s="45">
        <v>2438.36</v>
      </c>
      <c r="E124" s="32">
        <v>3861197</v>
      </c>
      <c r="F124" s="32" t="s">
        <v>10</v>
      </c>
    </row>
    <row r="125" spans="1:6" ht="15" x14ac:dyDescent="0.25">
      <c r="A125" s="46">
        <v>10018904</v>
      </c>
      <c r="B125" s="45">
        <v>458.26</v>
      </c>
      <c r="E125" s="32">
        <v>3861221</v>
      </c>
      <c r="F125" s="32" t="s">
        <v>10</v>
      </c>
    </row>
    <row r="126" spans="1:6" ht="15" x14ac:dyDescent="0.25">
      <c r="A126" s="46">
        <v>4007493</v>
      </c>
      <c r="B126" s="45">
        <v>149.47999999999999</v>
      </c>
      <c r="E126" s="32">
        <v>5137042</v>
      </c>
      <c r="F126" s="32" t="s">
        <v>10</v>
      </c>
    </row>
    <row r="127" spans="1:6" ht="15" x14ac:dyDescent="0.25">
      <c r="A127" s="46">
        <v>3443348</v>
      </c>
      <c r="B127" s="45">
        <v>194.87</v>
      </c>
      <c r="E127" s="32">
        <v>5137067</v>
      </c>
      <c r="F127" s="32" t="s">
        <v>10</v>
      </c>
    </row>
    <row r="128" spans="1:6" ht="15" x14ac:dyDescent="0.25">
      <c r="A128" s="46">
        <v>10131025</v>
      </c>
      <c r="B128" s="45">
        <v>234.75</v>
      </c>
      <c r="E128" s="32">
        <v>5137075</v>
      </c>
      <c r="F128" s="32" t="s">
        <v>10</v>
      </c>
    </row>
    <row r="129" spans="1:6" ht="15" x14ac:dyDescent="0.25">
      <c r="A129" s="46">
        <v>10309445</v>
      </c>
      <c r="B129" s="45">
        <v>448.01</v>
      </c>
      <c r="E129" s="32">
        <v>5137083</v>
      </c>
      <c r="F129" s="32" t="s">
        <v>10</v>
      </c>
    </row>
    <row r="130" spans="1:6" ht="15" x14ac:dyDescent="0.25">
      <c r="A130" s="46">
        <v>10309445</v>
      </c>
      <c r="B130" s="45">
        <v>448.01</v>
      </c>
      <c r="E130" s="32">
        <v>5137190</v>
      </c>
      <c r="F130" s="32" t="s">
        <v>10</v>
      </c>
    </row>
    <row r="131" spans="1:6" ht="15" x14ac:dyDescent="0.25">
      <c r="A131" s="46">
        <v>10309446</v>
      </c>
      <c r="B131" s="45">
        <v>361.05</v>
      </c>
      <c r="E131" s="32">
        <v>5137224</v>
      </c>
      <c r="F131" s="32" t="s">
        <v>10</v>
      </c>
    </row>
    <row r="132" spans="1:6" ht="15" x14ac:dyDescent="0.25">
      <c r="A132" s="46">
        <v>10309446</v>
      </c>
      <c r="B132" s="45">
        <v>361.05</v>
      </c>
      <c r="E132" s="32">
        <v>5137281</v>
      </c>
      <c r="F132" s="32" t="s">
        <v>10</v>
      </c>
    </row>
    <row r="133" spans="1:6" ht="15" x14ac:dyDescent="0.25">
      <c r="A133" s="46">
        <v>10309446</v>
      </c>
      <c r="B133" s="45">
        <v>361.05</v>
      </c>
      <c r="E133" s="32">
        <v>5137315</v>
      </c>
      <c r="F133" s="32" t="s">
        <v>10</v>
      </c>
    </row>
    <row r="134" spans="1:6" ht="15" x14ac:dyDescent="0.25">
      <c r="A134" s="46">
        <v>10309447</v>
      </c>
      <c r="B134" s="45">
        <v>365.6</v>
      </c>
      <c r="E134" s="32">
        <v>5137323</v>
      </c>
      <c r="F134" s="32" t="s">
        <v>10</v>
      </c>
    </row>
    <row r="135" spans="1:6" ht="15" x14ac:dyDescent="0.25">
      <c r="A135" s="46">
        <v>10309447</v>
      </c>
      <c r="B135" s="45">
        <v>365.6</v>
      </c>
      <c r="E135" s="32">
        <v>3755589</v>
      </c>
      <c r="F135" s="32" t="s">
        <v>10</v>
      </c>
    </row>
    <row r="136" spans="1:6" ht="15" x14ac:dyDescent="0.25">
      <c r="A136" s="46">
        <v>10311297</v>
      </c>
      <c r="B136" s="45">
        <v>199.72</v>
      </c>
      <c r="E136" s="32">
        <v>4765819</v>
      </c>
      <c r="F136" s="32" t="s">
        <v>10</v>
      </c>
    </row>
    <row r="137" spans="1:6" ht="15" x14ac:dyDescent="0.25">
      <c r="A137" s="46">
        <v>10309729</v>
      </c>
      <c r="B137" s="45">
        <v>397.37</v>
      </c>
      <c r="E137" s="32">
        <v>4765926</v>
      </c>
      <c r="F137" s="32" t="s">
        <v>10</v>
      </c>
    </row>
    <row r="138" spans="1:6" ht="15" x14ac:dyDescent="0.25">
      <c r="A138" s="46">
        <v>10309729</v>
      </c>
      <c r="B138" s="45">
        <v>397.37</v>
      </c>
      <c r="E138" s="32">
        <v>5468947</v>
      </c>
      <c r="F138" s="32" t="s">
        <v>10</v>
      </c>
    </row>
    <row r="139" spans="1:6" ht="15" x14ac:dyDescent="0.25">
      <c r="A139" s="46">
        <v>11223351</v>
      </c>
      <c r="B139" s="45">
        <v>5061.3</v>
      </c>
      <c r="E139" s="32">
        <v>5763037</v>
      </c>
      <c r="F139" s="32" t="s">
        <v>10</v>
      </c>
    </row>
    <row r="140" spans="1:6" ht="15" x14ac:dyDescent="0.25">
      <c r="A140" s="46">
        <v>11223351</v>
      </c>
      <c r="B140" s="45">
        <v>5061.3</v>
      </c>
      <c r="E140" s="32">
        <v>5763045</v>
      </c>
      <c r="F140" s="32" t="s">
        <v>10</v>
      </c>
    </row>
    <row r="141" spans="1:6" ht="15" x14ac:dyDescent="0.25">
      <c r="A141" s="46">
        <v>11223351</v>
      </c>
      <c r="B141" s="45">
        <v>5061.3</v>
      </c>
      <c r="E141" s="32">
        <v>5763078</v>
      </c>
      <c r="F141" s="32" t="s">
        <v>10</v>
      </c>
    </row>
    <row r="142" spans="1:6" ht="15" x14ac:dyDescent="0.25">
      <c r="A142" s="46">
        <v>10315961</v>
      </c>
      <c r="B142" s="45">
        <v>145.99</v>
      </c>
      <c r="E142" s="32">
        <v>5763086</v>
      </c>
      <c r="F142" s="32" t="s">
        <v>10</v>
      </c>
    </row>
    <row r="143" spans="1:6" ht="15" x14ac:dyDescent="0.25">
      <c r="A143" s="46">
        <v>10315961</v>
      </c>
      <c r="B143" s="45">
        <v>145.99</v>
      </c>
      <c r="E143" s="32">
        <v>7014678</v>
      </c>
      <c r="F143" s="32" t="s">
        <v>10</v>
      </c>
    </row>
    <row r="144" spans="1:6" ht="15" x14ac:dyDescent="0.25">
      <c r="A144" s="46">
        <v>10315961</v>
      </c>
      <c r="B144" s="45">
        <v>145.99</v>
      </c>
      <c r="E144" s="32">
        <v>7014744</v>
      </c>
      <c r="F144" s="32" t="s">
        <v>10</v>
      </c>
    </row>
    <row r="145" spans="1:6" ht="15" x14ac:dyDescent="0.25">
      <c r="A145" s="46">
        <v>10315961</v>
      </c>
      <c r="B145" s="45">
        <v>145.99</v>
      </c>
      <c r="E145" s="32">
        <v>7014868</v>
      </c>
      <c r="F145" s="32" t="s">
        <v>10</v>
      </c>
    </row>
    <row r="146" spans="1:6" ht="15" x14ac:dyDescent="0.25">
      <c r="A146" s="46">
        <v>10309445</v>
      </c>
      <c r="B146" s="45">
        <v>448.01</v>
      </c>
      <c r="E146" s="32">
        <v>7383313</v>
      </c>
      <c r="F146" s="32" t="s">
        <v>10</v>
      </c>
    </row>
    <row r="147" spans="1:6" ht="15" x14ac:dyDescent="0.25">
      <c r="A147" s="46">
        <v>10309445</v>
      </c>
      <c r="B147" s="45">
        <v>448.01</v>
      </c>
      <c r="E147" s="32">
        <v>7383586</v>
      </c>
      <c r="F147" s="32" t="s">
        <v>10</v>
      </c>
    </row>
    <row r="148" spans="1:6" ht="15" x14ac:dyDescent="0.25">
      <c r="A148" s="46">
        <v>10315961</v>
      </c>
      <c r="B148" s="45">
        <v>145.99</v>
      </c>
      <c r="E148" s="32">
        <v>7383990</v>
      </c>
      <c r="F148" s="32" t="s">
        <v>10</v>
      </c>
    </row>
    <row r="149" spans="1:6" ht="15" x14ac:dyDescent="0.25">
      <c r="A149" s="46">
        <v>10315961</v>
      </c>
      <c r="B149" s="45">
        <v>145.99</v>
      </c>
      <c r="E149" s="32">
        <v>7384006</v>
      </c>
      <c r="F149" s="32" t="s">
        <v>10</v>
      </c>
    </row>
    <row r="150" spans="1:6" ht="15" x14ac:dyDescent="0.25">
      <c r="A150" s="46">
        <v>10311297</v>
      </c>
      <c r="B150" s="45">
        <v>199.72</v>
      </c>
      <c r="E150" s="32">
        <v>7461168</v>
      </c>
      <c r="F150" s="32" t="s">
        <v>10</v>
      </c>
    </row>
    <row r="151" spans="1:6" ht="15" x14ac:dyDescent="0.25">
      <c r="A151" s="46">
        <v>10315961</v>
      </c>
      <c r="B151" s="45">
        <v>145.99</v>
      </c>
      <c r="E151" s="32">
        <v>7461176</v>
      </c>
      <c r="F151" s="32" t="s">
        <v>10</v>
      </c>
    </row>
    <row r="152" spans="1:6" ht="15" x14ac:dyDescent="0.25">
      <c r="A152" s="46">
        <v>10315961</v>
      </c>
      <c r="B152" s="45">
        <v>145.99</v>
      </c>
      <c r="E152" s="32">
        <v>7461184</v>
      </c>
      <c r="F152" s="32" t="s">
        <v>10</v>
      </c>
    </row>
    <row r="153" spans="1:6" ht="15" x14ac:dyDescent="0.25">
      <c r="A153" s="46">
        <v>11171121</v>
      </c>
      <c r="B153" s="45">
        <v>2977.6</v>
      </c>
      <c r="E153" s="32">
        <v>7461382</v>
      </c>
      <c r="F153" s="32" t="s">
        <v>10</v>
      </c>
    </row>
    <row r="154" spans="1:6" ht="15" x14ac:dyDescent="0.25">
      <c r="A154" s="46">
        <v>11170950</v>
      </c>
      <c r="B154" s="45">
        <v>54.29</v>
      </c>
      <c r="E154" s="32">
        <v>7461564</v>
      </c>
      <c r="F154" s="32" t="s">
        <v>10</v>
      </c>
    </row>
    <row r="155" spans="1:6" ht="15" x14ac:dyDescent="0.25">
      <c r="A155" s="46">
        <v>11170950</v>
      </c>
      <c r="B155" s="45">
        <v>54.29</v>
      </c>
      <c r="E155" s="32">
        <v>7461762</v>
      </c>
      <c r="F155" s="32" t="s">
        <v>10</v>
      </c>
    </row>
    <row r="156" spans="1:6" ht="15" x14ac:dyDescent="0.25">
      <c r="A156" s="46">
        <v>11170950</v>
      </c>
      <c r="B156" s="45">
        <v>54.29</v>
      </c>
      <c r="E156" s="32">
        <v>7461770</v>
      </c>
      <c r="F156" s="32" t="s">
        <v>10</v>
      </c>
    </row>
    <row r="157" spans="1:6" ht="15" x14ac:dyDescent="0.25">
      <c r="A157" s="46">
        <v>11220844</v>
      </c>
      <c r="B157" s="45">
        <v>1809.47</v>
      </c>
      <c r="E157" s="32">
        <v>7462018</v>
      </c>
      <c r="F157" s="32" t="s">
        <v>10</v>
      </c>
    </row>
    <row r="158" spans="1:6" ht="15" x14ac:dyDescent="0.25">
      <c r="A158" s="46">
        <v>11220844</v>
      </c>
      <c r="B158" s="45">
        <v>1809.47</v>
      </c>
      <c r="E158" s="32">
        <v>7548444</v>
      </c>
      <c r="F158" s="32" t="s">
        <v>10</v>
      </c>
    </row>
    <row r="159" spans="1:6" ht="15" x14ac:dyDescent="0.25">
      <c r="A159" s="46">
        <v>11220844</v>
      </c>
      <c r="B159" s="45">
        <v>1809.47</v>
      </c>
      <c r="E159" s="32">
        <v>7757706</v>
      </c>
      <c r="F159" s="32" t="s">
        <v>10</v>
      </c>
    </row>
    <row r="160" spans="1:6" ht="15" x14ac:dyDescent="0.25">
      <c r="A160" s="46">
        <v>11220844</v>
      </c>
      <c r="B160" s="45">
        <v>1809.47</v>
      </c>
      <c r="E160" s="32">
        <v>7757714</v>
      </c>
      <c r="F160" s="32" t="s">
        <v>10</v>
      </c>
    </row>
    <row r="161" spans="1:6" ht="15" x14ac:dyDescent="0.25">
      <c r="A161" s="46">
        <v>11220844</v>
      </c>
      <c r="B161" s="45">
        <v>1809.47</v>
      </c>
      <c r="E161" s="32">
        <v>7757722</v>
      </c>
      <c r="F161" s="32" t="s">
        <v>10</v>
      </c>
    </row>
    <row r="162" spans="1:6" ht="15" x14ac:dyDescent="0.25">
      <c r="A162" s="46">
        <v>11070793</v>
      </c>
      <c r="B162" s="45">
        <v>2567.11</v>
      </c>
      <c r="E162" s="32">
        <v>7757730</v>
      </c>
      <c r="F162" s="32" t="s">
        <v>10</v>
      </c>
    </row>
    <row r="163" spans="1:6" ht="15" x14ac:dyDescent="0.25">
      <c r="A163" s="46">
        <v>11214650</v>
      </c>
      <c r="B163" s="45">
        <v>232.02</v>
      </c>
      <c r="E163" s="32">
        <v>7757748</v>
      </c>
      <c r="F163" s="32" t="s">
        <v>10</v>
      </c>
    </row>
    <row r="164" spans="1:6" ht="15" x14ac:dyDescent="0.25">
      <c r="A164" s="46">
        <v>11214650</v>
      </c>
      <c r="B164" s="45">
        <v>232.02</v>
      </c>
      <c r="E164" s="32">
        <v>7757755</v>
      </c>
      <c r="F164" s="32" t="s">
        <v>10</v>
      </c>
    </row>
    <row r="165" spans="1:6" ht="15" x14ac:dyDescent="0.25">
      <c r="A165" s="46">
        <v>11214650</v>
      </c>
      <c r="B165" s="45">
        <v>232.02</v>
      </c>
      <c r="E165" s="32">
        <v>7757763</v>
      </c>
      <c r="F165" s="32" t="s">
        <v>10</v>
      </c>
    </row>
    <row r="166" spans="1:6" ht="15" x14ac:dyDescent="0.25">
      <c r="A166" s="46">
        <v>11214650</v>
      </c>
      <c r="B166" s="45">
        <v>232.02</v>
      </c>
      <c r="E166" s="32">
        <v>7757771</v>
      </c>
      <c r="F166" s="32" t="s">
        <v>10</v>
      </c>
    </row>
    <row r="167" spans="1:6" ht="15" x14ac:dyDescent="0.25">
      <c r="A167" s="46">
        <v>11214650</v>
      </c>
      <c r="B167" s="45">
        <v>232.02</v>
      </c>
      <c r="E167" s="32">
        <v>7757789</v>
      </c>
      <c r="F167" s="32" t="s">
        <v>10</v>
      </c>
    </row>
    <row r="168" spans="1:6" ht="15" x14ac:dyDescent="0.25">
      <c r="A168" s="46">
        <v>11214650</v>
      </c>
      <c r="B168" s="45">
        <v>232.02</v>
      </c>
      <c r="E168" s="32">
        <v>7757797</v>
      </c>
      <c r="F168" s="32" t="s">
        <v>10</v>
      </c>
    </row>
    <row r="169" spans="1:6" ht="15" x14ac:dyDescent="0.25">
      <c r="A169" s="46">
        <v>11214650</v>
      </c>
      <c r="B169" s="45">
        <v>232.02</v>
      </c>
      <c r="E169" s="32">
        <v>7757805</v>
      </c>
      <c r="F169" s="32" t="s">
        <v>10</v>
      </c>
    </row>
    <row r="170" spans="1:6" ht="15" x14ac:dyDescent="0.25">
      <c r="A170" s="46">
        <v>11214650</v>
      </c>
      <c r="B170" s="45">
        <v>232.02</v>
      </c>
      <c r="E170" s="32">
        <v>7757813</v>
      </c>
      <c r="F170" s="32" t="s">
        <v>10</v>
      </c>
    </row>
    <row r="171" spans="1:6" ht="15" x14ac:dyDescent="0.25">
      <c r="A171" s="46">
        <v>11214650</v>
      </c>
      <c r="B171" s="45">
        <v>232.02</v>
      </c>
      <c r="E171" s="32">
        <v>7757821</v>
      </c>
      <c r="F171" s="32" t="s">
        <v>10</v>
      </c>
    </row>
    <row r="172" spans="1:6" ht="15" x14ac:dyDescent="0.25">
      <c r="A172" s="46">
        <v>11214650</v>
      </c>
      <c r="B172" s="45">
        <v>232.02</v>
      </c>
      <c r="E172" s="32">
        <v>7757839</v>
      </c>
      <c r="F172" s="32" t="s">
        <v>10</v>
      </c>
    </row>
    <row r="173" spans="1:6" ht="15" x14ac:dyDescent="0.25">
      <c r="A173" s="46">
        <v>11214650</v>
      </c>
      <c r="B173" s="45">
        <v>232.02</v>
      </c>
      <c r="E173" s="32">
        <v>7757847</v>
      </c>
      <c r="F173" s="32" t="s">
        <v>10</v>
      </c>
    </row>
    <row r="174" spans="1:6" ht="15" x14ac:dyDescent="0.25">
      <c r="A174" s="46">
        <v>11214650</v>
      </c>
      <c r="B174" s="45">
        <v>232.02</v>
      </c>
      <c r="E174" s="32">
        <v>7757854</v>
      </c>
      <c r="F174" s="32" t="s">
        <v>10</v>
      </c>
    </row>
    <row r="175" spans="1:6" ht="15" x14ac:dyDescent="0.25">
      <c r="A175" s="46">
        <v>11071023</v>
      </c>
      <c r="B175" s="45">
        <v>1001.13</v>
      </c>
      <c r="E175" s="32">
        <v>7757862</v>
      </c>
      <c r="F175" s="32" t="s">
        <v>10</v>
      </c>
    </row>
    <row r="176" spans="1:6" ht="15" x14ac:dyDescent="0.25">
      <c r="A176" s="46">
        <v>10814955</v>
      </c>
      <c r="B176" s="45">
        <v>215.64</v>
      </c>
      <c r="E176" s="32">
        <v>7757870</v>
      </c>
      <c r="F176" s="32" t="s">
        <v>10</v>
      </c>
    </row>
    <row r="177" spans="1:6" ht="15" x14ac:dyDescent="0.25">
      <c r="A177" s="46">
        <v>10817645</v>
      </c>
      <c r="B177" s="45">
        <v>198.15</v>
      </c>
      <c r="E177" s="32">
        <v>7757888</v>
      </c>
      <c r="F177" s="32" t="s">
        <v>10</v>
      </c>
    </row>
    <row r="178" spans="1:6" ht="15" x14ac:dyDescent="0.25">
      <c r="A178" s="46">
        <v>10322338</v>
      </c>
      <c r="B178" s="45">
        <v>499.65</v>
      </c>
      <c r="E178" s="32">
        <v>7757896</v>
      </c>
      <c r="F178" s="32" t="s">
        <v>10</v>
      </c>
    </row>
    <row r="179" spans="1:6" ht="15" x14ac:dyDescent="0.25">
      <c r="A179" s="46">
        <v>10313879</v>
      </c>
      <c r="B179" s="45">
        <v>338.62</v>
      </c>
      <c r="E179" s="32">
        <v>4765603</v>
      </c>
      <c r="F179" s="32" t="s">
        <v>10</v>
      </c>
    </row>
    <row r="180" spans="1:6" ht="15" x14ac:dyDescent="0.25">
      <c r="A180" s="46">
        <v>10313879</v>
      </c>
      <c r="B180" s="45">
        <v>338.62</v>
      </c>
      <c r="E180" s="32">
        <v>4765611</v>
      </c>
      <c r="F180" s="32" t="s">
        <v>10</v>
      </c>
    </row>
    <row r="181" spans="1:6" ht="15" x14ac:dyDescent="0.25">
      <c r="A181" s="46">
        <v>11061360</v>
      </c>
      <c r="B181" s="45">
        <v>1074.73</v>
      </c>
      <c r="E181" s="32">
        <v>5752154</v>
      </c>
      <c r="F181" s="32" t="s">
        <v>10</v>
      </c>
    </row>
    <row r="182" spans="1:6" ht="15" x14ac:dyDescent="0.25">
      <c r="A182" s="46">
        <v>10432917</v>
      </c>
      <c r="B182" s="45">
        <v>5027.72</v>
      </c>
      <c r="E182" s="32">
        <v>5752162</v>
      </c>
      <c r="F182" s="32" t="s">
        <v>10</v>
      </c>
    </row>
    <row r="183" spans="1:6" ht="15" x14ac:dyDescent="0.25">
      <c r="A183" s="46">
        <v>10496862</v>
      </c>
      <c r="B183" s="45">
        <v>2666.41</v>
      </c>
      <c r="E183" s="32">
        <v>5942714</v>
      </c>
      <c r="F183" s="32" t="s">
        <v>10</v>
      </c>
    </row>
    <row r="184" spans="1:6" ht="15" x14ac:dyDescent="0.25">
      <c r="A184" s="46">
        <v>10457637</v>
      </c>
      <c r="B184" s="45">
        <v>692.03</v>
      </c>
      <c r="E184" s="32">
        <v>7059975</v>
      </c>
      <c r="F184" s="32" t="s">
        <v>10</v>
      </c>
    </row>
    <row r="185" spans="1:6" ht="15" x14ac:dyDescent="0.25">
      <c r="A185" s="46">
        <v>10457560</v>
      </c>
      <c r="B185" s="45">
        <v>637.38</v>
      </c>
      <c r="E185" s="32">
        <v>7127413</v>
      </c>
      <c r="F185" s="32" t="s">
        <v>10</v>
      </c>
    </row>
    <row r="186" spans="1:6" ht="15" x14ac:dyDescent="0.25">
      <c r="A186" s="46">
        <v>11354834</v>
      </c>
      <c r="B186" s="45">
        <v>1774.89</v>
      </c>
      <c r="E186" s="32">
        <v>7385896</v>
      </c>
      <c r="F186" s="32" t="s">
        <v>10</v>
      </c>
    </row>
    <row r="187" spans="1:6" ht="15" x14ac:dyDescent="0.25">
      <c r="A187" s="46">
        <v>11085758</v>
      </c>
      <c r="B187" s="45">
        <v>2722.69</v>
      </c>
      <c r="E187" s="32">
        <v>7577666</v>
      </c>
      <c r="F187" s="32" t="s">
        <v>10</v>
      </c>
    </row>
    <row r="188" spans="1:6" ht="15" x14ac:dyDescent="0.25">
      <c r="A188" s="46">
        <v>8635554</v>
      </c>
      <c r="B188" s="45">
        <v>7254.95</v>
      </c>
      <c r="E188" s="32">
        <v>7579464</v>
      </c>
      <c r="F188" s="32" t="s">
        <v>10</v>
      </c>
    </row>
    <row r="189" spans="1:6" ht="15" x14ac:dyDescent="0.25">
      <c r="A189" s="46">
        <v>7391886</v>
      </c>
      <c r="B189" s="45">
        <v>5788.49</v>
      </c>
      <c r="E189" s="32">
        <v>7751621</v>
      </c>
      <c r="F189" s="32" t="s">
        <v>10</v>
      </c>
    </row>
    <row r="190" spans="1:6" ht="15" x14ac:dyDescent="0.25">
      <c r="A190" s="46">
        <v>11311695</v>
      </c>
      <c r="B190" s="45">
        <v>329.55</v>
      </c>
      <c r="E190" s="32">
        <v>7121358</v>
      </c>
      <c r="F190" s="32" t="s">
        <v>10</v>
      </c>
    </row>
    <row r="191" spans="1:6" ht="15" x14ac:dyDescent="0.25">
      <c r="A191" s="46">
        <v>11311746</v>
      </c>
      <c r="B191" s="45">
        <v>272.85000000000002</v>
      </c>
      <c r="E191" s="32">
        <v>7121762</v>
      </c>
      <c r="F191" s="32" t="s">
        <v>10</v>
      </c>
    </row>
    <row r="192" spans="1:6" ht="15" x14ac:dyDescent="0.25">
      <c r="A192" s="46">
        <v>11311747</v>
      </c>
      <c r="B192" s="45">
        <v>570.76</v>
      </c>
      <c r="E192" s="32">
        <v>7121903</v>
      </c>
      <c r="F192" s="32" t="s">
        <v>10</v>
      </c>
    </row>
    <row r="193" spans="1:6" ht="15" x14ac:dyDescent="0.25">
      <c r="A193" s="46">
        <v>11311748</v>
      </c>
      <c r="B193" s="45">
        <v>398.87</v>
      </c>
      <c r="E193" s="32">
        <v>7121929</v>
      </c>
      <c r="F193" s="32" t="s">
        <v>10</v>
      </c>
    </row>
    <row r="194" spans="1:6" ht="15" x14ac:dyDescent="0.25">
      <c r="A194" s="46">
        <v>11311749</v>
      </c>
      <c r="B194" s="45">
        <v>115.25</v>
      </c>
      <c r="E194" s="32">
        <v>7122224</v>
      </c>
      <c r="F194" s="32" t="s">
        <v>10</v>
      </c>
    </row>
    <row r="195" spans="1:6" ht="15" x14ac:dyDescent="0.25">
      <c r="A195" s="46">
        <v>11311780</v>
      </c>
      <c r="B195" s="45">
        <v>767.72</v>
      </c>
      <c r="E195" s="32">
        <v>7122232</v>
      </c>
      <c r="F195" s="32" t="s">
        <v>10</v>
      </c>
    </row>
    <row r="196" spans="1:6" ht="15" x14ac:dyDescent="0.25">
      <c r="A196" s="46">
        <v>11311780</v>
      </c>
      <c r="B196" s="45">
        <v>767.72</v>
      </c>
      <c r="E196" s="32">
        <v>7388817</v>
      </c>
      <c r="F196" s="32" t="s">
        <v>10</v>
      </c>
    </row>
    <row r="197" spans="1:6" ht="15" x14ac:dyDescent="0.25">
      <c r="A197" s="46">
        <v>11311780</v>
      </c>
      <c r="B197" s="45">
        <v>767.72</v>
      </c>
      <c r="E197" s="32">
        <v>7388825</v>
      </c>
      <c r="F197" s="32" t="s">
        <v>10</v>
      </c>
    </row>
    <row r="198" spans="1:6" ht="15" x14ac:dyDescent="0.25">
      <c r="A198" s="46">
        <v>10838408</v>
      </c>
      <c r="B198" s="45">
        <v>15386.61</v>
      </c>
      <c r="E198" s="32">
        <v>7712487</v>
      </c>
      <c r="F198" s="32" t="s">
        <v>10</v>
      </c>
    </row>
    <row r="199" spans="1:6" ht="15" x14ac:dyDescent="0.25">
      <c r="A199" s="46">
        <v>11311695</v>
      </c>
      <c r="B199" s="45">
        <v>329.55</v>
      </c>
      <c r="E199" s="32">
        <v>7712644</v>
      </c>
      <c r="F199" s="32" t="s">
        <v>10</v>
      </c>
    </row>
    <row r="200" spans="1:6" ht="15" x14ac:dyDescent="0.25">
      <c r="A200" s="46">
        <v>11311746</v>
      </c>
      <c r="B200" s="45">
        <v>272.85000000000002</v>
      </c>
      <c r="E200" s="32">
        <v>7712651</v>
      </c>
      <c r="F200" s="32" t="s">
        <v>10</v>
      </c>
    </row>
    <row r="201" spans="1:6" ht="15" x14ac:dyDescent="0.25">
      <c r="A201" s="46">
        <v>11311747</v>
      </c>
      <c r="B201" s="45">
        <v>570.76</v>
      </c>
      <c r="E201" s="32">
        <v>7715720</v>
      </c>
      <c r="F201" s="32" t="s">
        <v>10</v>
      </c>
    </row>
    <row r="202" spans="1:6" ht="15" x14ac:dyDescent="0.25">
      <c r="A202" s="46">
        <v>11311748</v>
      </c>
      <c r="B202" s="45">
        <v>398.87</v>
      </c>
      <c r="E202" s="32">
        <v>7716066</v>
      </c>
      <c r="F202" s="32" t="s">
        <v>10</v>
      </c>
    </row>
    <row r="203" spans="1:6" ht="15" x14ac:dyDescent="0.25">
      <c r="A203" s="46">
        <v>11311749</v>
      </c>
      <c r="B203" s="45">
        <v>115.25</v>
      </c>
      <c r="E203" s="32">
        <v>5773630</v>
      </c>
      <c r="F203" s="32" t="s">
        <v>10</v>
      </c>
    </row>
    <row r="204" spans="1:6" ht="15" x14ac:dyDescent="0.25">
      <c r="A204" s="46">
        <v>11311780</v>
      </c>
      <c r="B204" s="45">
        <v>767.72</v>
      </c>
      <c r="E204" s="32">
        <v>7366771</v>
      </c>
      <c r="F204" s="32" t="s">
        <v>10</v>
      </c>
    </row>
    <row r="205" spans="1:6" ht="15" x14ac:dyDescent="0.25">
      <c r="A205" s="46">
        <v>11311780</v>
      </c>
      <c r="B205" s="45">
        <v>767.72</v>
      </c>
      <c r="E205" s="32">
        <v>7385094</v>
      </c>
      <c r="F205" s="32" t="s">
        <v>10</v>
      </c>
    </row>
    <row r="206" spans="1:6" ht="15" x14ac:dyDescent="0.25">
      <c r="A206" s="46">
        <v>11311780</v>
      </c>
      <c r="B206" s="45">
        <v>767.72</v>
      </c>
      <c r="E206" s="32">
        <v>7385102</v>
      </c>
      <c r="F206" s="32" t="s">
        <v>10</v>
      </c>
    </row>
    <row r="207" spans="1:6" ht="15" x14ac:dyDescent="0.25">
      <c r="A207" s="46">
        <v>11349510</v>
      </c>
      <c r="B207" s="45">
        <v>718.91</v>
      </c>
      <c r="E207" s="32">
        <v>7385680</v>
      </c>
      <c r="F207" s="32" t="s">
        <v>10</v>
      </c>
    </row>
    <row r="208" spans="1:6" ht="15" x14ac:dyDescent="0.25">
      <c r="A208" s="46">
        <v>10450735</v>
      </c>
      <c r="B208" s="45">
        <v>5.64</v>
      </c>
      <c r="E208" s="32">
        <v>7758522</v>
      </c>
      <c r="F208" s="32" t="s">
        <v>10</v>
      </c>
    </row>
    <row r="209" spans="1:6" ht="15" x14ac:dyDescent="0.25">
      <c r="A209" s="46">
        <v>10457560</v>
      </c>
      <c r="B209" s="45">
        <v>637.38</v>
      </c>
      <c r="E209" s="32">
        <v>7760051</v>
      </c>
      <c r="F209" s="32" t="s">
        <v>10</v>
      </c>
    </row>
    <row r="210" spans="1:6" ht="15" x14ac:dyDescent="0.25">
      <c r="A210" s="46">
        <v>10457637</v>
      </c>
      <c r="B210" s="45">
        <v>692.03</v>
      </c>
      <c r="E210" s="32">
        <v>7760440</v>
      </c>
      <c r="F210" s="32" t="s">
        <v>10</v>
      </c>
    </row>
    <row r="211" spans="1:6" ht="15" x14ac:dyDescent="0.25">
      <c r="A211" s="46">
        <v>11349510</v>
      </c>
      <c r="B211" s="45">
        <v>718.91</v>
      </c>
      <c r="E211" s="32">
        <v>8113008</v>
      </c>
      <c r="F211" s="32" t="s">
        <v>10</v>
      </c>
    </row>
    <row r="212" spans="1:6" ht="15" x14ac:dyDescent="0.25">
      <c r="A212" s="46">
        <v>10450735</v>
      </c>
      <c r="B212" s="45">
        <v>5.64</v>
      </c>
      <c r="E212" s="32">
        <v>8116431</v>
      </c>
      <c r="F212" s="32" t="s">
        <v>10</v>
      </c>
    </row>
    <row r="213" spans="1:6" ht="15" x14ac:dyDescent="0.25">
      <c r="A213" s="46">
        <v>11349510</v>
      </c>
      <c r="B213" s="45">
        <v>718.91</v>
      </c>
      <c r="E213" s="32">
        <v>8116456</v>
      </c>
      <c r="F213" s="32" t="s">
        <v>10</v>
      </c>
    </row>
    <row r="214" spans="1:6" ht="15" x14ac:dyDescent="0.25">
      <c r="A214" s="46">
        <v>10450735</v>
      </c>
      <c r="B214" s="45">
        <v>5.64</v>
      </c>
      <c r="E214" s="32">
        <v>7757904</v>
      </c>
      <c r="F214" s="32" t="s">
        <v>10</v>
      </c>
    </row>
    <row r="215" spans="1:6" ht="15" x14ac:dyDescent="0.25">
      <c r="A215" s="46">
        <v>11349510</v>
      </c>
      <c r="B215" s="45">
        <v>718.91</v>
      </c>
      <c r="E215" s="32">
        <v>7757912</v>
      </c>
      <c r="F215" s="32" t="s">
        <v>10</v>
      </c>
    </row>
    <row r="216" spans="1:6" ht="15" x14ac:dyDescent="0.25">
      <c r="A216" s="46">
        <v>10450735</v>
      </c>
      <c r="B216" s="45">
        <v>5.64</v>
      </c>
      <c r="E216" s="32">
        <v>7757920</v>
      </c>
      <c r="F216" s="32" t="s">
        <v>10</v>
      </c>
    </row>
    <row r="217" spans="1:6" ht="15" x14ac:dyDescent="0.25">
      <c r="A217" s="46">
        <v>11349510</v>
      </c>
      <c r="B217" s="45">
        <v>718.91</v>
      </c>
      <c r="E217" s="32">
        <v>7757938</v>
      </c>
      <c r="F217" s="32" t="s">
        <v>10</v>
      </c>
    </row>
    <row r="218" spans="1:6" ht="15" x14ac:dyDescent="0.25">
      <c r="A218" s="46">
        <v>10450735</v>
      </c>
      <c r="B218" s="45">
        <v>5.64</v>
      </c>
      <c r="E218" s="32">
        <v>7757946</v>
      </c>
      <c r="F218" s="32" t="s">
        <v>10</v>
      </c>
    </row>
    <row r="219" spans="1:6" ht="15" x14ac:dyDescent="0.25">
      <c r="A219" s="46">
        <v>10730203</v>
      </c>
      <c r="B219" s="45">
        <v>2540.71</v>
      </c>
      <c r="E219" s="32">
        <v>7757953</v>
      </c>
      <c r="F219" s="32" t="s">
        <v>10</v>
      </c>
    </row>
    <row r="220" spans="1:6" ht="15" x14ac:dyDescent="0.25">
      <c r="A220" s="46">
        <v>10730203</v>
      </c>
      <c r="B220" s="45">
        <v>2540.71</v>
      </c>
      <c r="E220" s="32">
        <v>7757961</v>
      </c>
      <c r="F220" s="32" t="s">
        <v>10</v>
      </c>
    </row>
    <row r="221" spans="1:6" ht="15" x14ac:dyDescent="0.25">
      <c r="A221" s="46">
        <v>10730203</v>
      </c>
      <c r="B221" s="45">
        <v>2540.71</v>
      </c>
      <c r="E221" s="32">
        <v>7757979</v>
      </c>
      <c r="F221" s="32" t="s">
        <v>10</v>
      </c>
    </row>
    <row r="222" spans="1:6" ht="15" x14ac:dyDescent="0.25">
      <c r="A222" s="46">
        <v>10730203</v>
      </c>
      <c r="B222" s="45">
        <v>2540.71</v>
      </c>
      <c r="E222" s="32">
        <v>7757987</v>
      </c>
      <c r="F222" s="32" t="s">
        <v>10</v>
      </c>
    </row>
    <row r="223" spans="1:6" ht="15" x14ac:dyDescent="0.25">
      <c r="A223" s="46">
        <v>10730203</v>
      </c>
      <c r="B223" s="45">
        <v>2540.71</v>
      </c>
      <c r="E223" s="32">
        <v>7757995</v>
      </c>
      <c r="F223" s="32" t="s">
        <v>10</v>
      </c>
    </row>
    <row r="224" spans="1:6" ht="15" x14ac:dyDescent="0.25">
      <c r="A224" s="46">
        <v>10730203</v>
      </c>
      <c r="B224" s="45">
        <v>2540.71</v>
      </c>
      <c r="E224" s="32">
        <v>7758001</v>
      </c>
      <c r="F224" s="32" t="s">
        <v>10</v>
      </c>
    </row>
    <row r="225" spans="1:6" ht="15" x14ac:dyDescent="0.25">
      <c r="A225" s="46">
        <v>10730203</v>
      </c>
      <c r="B225" s="45">
        <v>2540.71</v>
      </c>
      <c r="E225" s="32">
        <v>8090222</v>
      </c>
      <c r="F225" s="32" t="s">
        <v>10</v>
      </c>
    </row>
    <row r="226" spans="1:6" ht="15" x14ac:dyDescent="0.25">
      <c r="A226" s="46">
        <v>10284968</v>
      </c>
      <c r="B226" s="45">
        <v>638.21</v>
      </c>
      <c r="E226" s="32">
        <v>8090248</v>
      </c>
      <c r="F226" s="32" t="s">
        <v>10</v>
      </c>
    </row>
    <row r="227" spans="1:6" ht="15" x14ac:dyDescent="0.25">
      <c r="A227" s="46">
        <v>10448513</v>
      </c>
      <c r="B227" s="45">
        <v>140.27000000000001</v>
      </c>
      <c r="E227" s="32">
        <v>8114766</v>
      </c>
      <c r="F227" s="32" t="s">
        <v>10</v>
      </c>
    </row>
    <row r="228" spans="1:6" ht="15" x14ac:dyDescent="0.25">
      <c r="A228" s="46">
        <v>10454435</v>
      </c>
      <c r="B228" s="45">
        <v>2199.27</v>
      </c>
      <c r="E228" s="32">
        <v>8115136</v>
      </c>
      <c r="F228" s="32" t="s">
        <v>10</v>
      </c>
    </row>
    <row r="229" spans="1:6" ht="15" x14ac:dyDescent="0.25">
      <c r="A229" s="46">
        <v>10483322</v>
      </c>
      <c r="B229" s="45">
        <v>459.55</v>
      </c>
      <c r="E229" s="32">
        <v>8120904</v>
      </c>
      <c r="F229" s="32" t="s">
        <v>10</v>
      </c>
    </row>
    <row r="230" spans="1:6" ht="15" x14ac:dyDescent="0.25">
      <c r="A230" s="46">
        <v>10454426</v>
      </c>
      <c r="B230" s="45">
        <v>5865.57</v>
      </c>
      <c r="E230" s="32">
        <v>8396371</v>
      </c>
      <c r="F230" s="32" t="s">
        <v>10</v>
      </c>
    </row>
    <row r="231" spans="1:6" ht="15" x14ac:dyDescent="0.25">
      <c r="A231" s="46">
        <v>10284968</v>
      </c>
      <c r="B231" s="45">
        <v>638.21</v>
      </c>
      <c r="E231" s="32">
        <v>8396421</v>
      </c>
      <c r="F231" s="32" t="s">
        <v>10</v>
      </c>
    </row>
    <row r="232" spans="1:6" ht="15" x14ac:dyDescent="0.25">
      <c r="A232" s="46">
        <v>10448513</v>
      </c>
      <c r="B232" s="45">
        <v>140.27000000000001</v>
      </c>
      <c r="E232" s="32">
        <v>8396751</v>
      </c>
      <c r="F232" s="32" t="s">
        <v>10</v>
      </c>
    </row>
    <row r="233" spans="1:6" ht="15" x14ac:dyDescent="0.25">
      <c r="A233" s="46">
        <v>10454435</v>
      </c>
      <c r="B233" s="45">
        <v>2199.27</v>
      </c>
      <c r="E233" s="32">
        <v>8396827</v>
      </c>
      <c r="F233" s="32" t="s">
        <v>10</v>
      </c>
    </row>
    <row r="234" spans="1:6" ht="15" x14ac:dyDescent="0.25">
      <c r="A234" s="46">
        <v>10483322</v>
      </c>
      <c r="B234" s="45">
        <v>459.55</v>
      </c>
      <c r="E234" s="32">
        <v>8396850</v>
      </c>
      <c r="F234" s="32" t="s">
        <v>10</v>
      </c>
    </row>
    <row r="235" spans="1:6" ht="15" x14ac:dyDescent="0.25">
      <c r="A235" s="46">
        <v>10454426</v>
      </c>
      <c r="B235" s="45">
        <v>5865.57</v>
      </c>
      <c r="E235" s="32">
        <v>8396918</v>
      </c>
      <c r="F235" s="32" t="s">
        <v>10</v>
      </c>
    </row>
    <row r="236" spans="1:6" ht="15" x14ac:dyDescent="0.25">
      <c r="A236" s="46">
        <v>10352487</v>
      </c>
      <c r="B236" s="45">
        <v>7393.19</v>
      </c>
      <c r="E236" s="32">
        <v>8396926</v>
      </c>
      <c r="F236" s="32" t="s">
        <v>10</v>
      </c>
    </row>
    <row r="237" spans="1:6" ht="15" x14ac:dyDescent="0.25">
      <c r="A237" s="46">
        <v>10606712</v>
      </c>
      <c r="B237" s="45">
        <v>18785.84</v>
      </c>
      <c r="E237" s="32">
        <v>8396934</v>
      </c>
      <c r="F237" s="32" t="s">
        <v>10</v>
      </c>
    </row>
    <row r="238" spans="1:6" ht="15" x14ac:dyDescent="0.25">
      <c r="A238" s="46">
        <v>10023186</v>
      </c>
      <c r="B238" s="45">
        <v>8261.23</v>
      </c>
      <c r="E238" s="32">
        <v>8396942</v>
      </c>
      <c r="F238" s="32" t="s">
        <v>10</v>
      </c>
    </row>
    <row r="239" spans="1:6" ht="15" x14ac:dyDescent="0.25">
      <c r="A239" s="46">
        <v>10023186</v>
      </c>
      <c r="B239" s="45">
        <v>8261.23</v>
      </c>
      <c r="E239" s="32">
        <v>8396959</v>
      </c>
      <c r="F239" s="32" t="s">
        <v>10</v>
      </c>
    </row>
    <row r="240" spans="1:6" ht="15" x14ac:dyDescent="0.25">
      <c r="A240" s="46">
        <v>7391886</v>
      </c>
      <c r="B240" s="45">
        <v>5788.49</v>
      </c>
      <c r="E240" s="32">
        <v>8396967</v>
      </c>
      <c r="F240" s="32" t="s">
        <v>10</v>
      </c>
    </row>
    <row r="241" spans="1:6" ht="15" x14ac:dyDescent="0.25">
      <c r="A241" s="46">
        <v>10164392</v>
      </c>
      <c r="B241" s="45">
        <v>1801.31</v>
      </c>
      <c r="E241" s="32">
        <v>8396983</v>
      </c>
      <c r="F241" s="32" t="s">
        <v>10</v>
      </c>
    </row>
    <row r="242" spans="1:6" ht="15" x14ac:dyDescent="0.25">
      <c r="A242" s="46">
        <v>7579555</v>
      </c>
      <c r="B242" s="45">
        <v>21432.84</v>
      </c>
      <c r="E242" s="32">
        <v>8396991</v>
      </c>
      <c r="F242" s="32" t="s">
        <v>10</v>
      </c>
    </row>
    <row r="243" spans="1:6" ht="15" x14ac:dyDescent="0.25">
      <c r="A243" s="46">
        <v>11171121</v>
      </c>
      <c r="B243" s="45">
        <v>2977.6</v>
      </c>
      <c r="E243" s="32">
        <v>8427791</v>
      </c>
      <c r="F243" s="32" t="s">
        <v>10</v>
      </c>
    </row>
    <row r="244" spans="1:6" ht="15" x14ac:dyDescent="0.25">
      <c r="A244" s="46">
        <v>11075842</v>
      </c>
      <c r="B244" s="45">
        <v>883.34</v>
      </c>
      <c r="E244" s="32">
        <v>8427841</v>
      </c>
      <c r="F244" s="32" t="s">
        <v>10</v>
      </c>
    </row>
    <row r="245" spans="1:6" ht="15" x14ac:dyDescent="0.25">
      <c r="A245" s="46">
        <v>11071023</v>
      </c>
      <c r="B245" s="45">
        <v>1001.13</v>
      </c>
      <c r="E245" s="32">
        <v>8427866</v>
      </c>
      <c r="F245" s="32" t="s">
        <v>10</v>
      </c>
    </row>
    <row r="246" spans="1:6" ht="15" x14ac:dyDescent="0.25">
      <c r="A246" s="46">
        <v>10307384</v>
      </c>
      <c r="B246" s="45">
        <v>10383.549999999999</v>
      </c>
      <c r="E246" s="32">
        <v>8427874</v>
      </c>
      <c r="F246" s="32" t="s">
        <v>10</v>
      </c>
    </row>
    <row r="247" spans="1:6" ht="15" x14ac:dyDescent="0.25">
      <c r="A247" s="46">
        <v>11071023</v>
      </c>
      <c r="B247" s="45">
        <v>1001.13</v>
      </c>
      <c r="E247" s="32">
        <v>8366762</v>
      </c>
      <c r="F247" s="32" t="s">
        <v>10</v>
      </c>
    </row>
    <row r="248" spans="1:6" ht="15" x14ac:dyDescent="0.25">
      <c r="A248" s="46">
        <v>11071023</v>
      </c>
      <c r="B248" s="45">
        <v>1001.13</v>
      </c>
      <c r="E248" s="32">
        <v>8366770</v>
      </c>
      <c r="F248" s="32" t="s">
        <v>10</v>
      </c>
    </row>
    <row r="249" spans="1:6" ht="15" x14ac:dyDescent="0.25">
      <c r="A249" s="46">
        <v>10267591</v>
      </c>
      <c r="B249" s="45">
        <v>57.14</v>
      </c>
      <c r="E249" s="32">
        <v>8366978</v>
      </c>
      <c r="F249" s="32" t="s">
        <v>10</v>
      </c>
    </row>
    <row r="250" spans="1:6" ht="15" x14ac:dyDescent="0.25">
      <c r="A250" s="46">
        <v>10267590</v>
      </c>
      <c r="B250" s="45">
        <v>1123.4100000000001</v>
      </c>
      <c r="E250" s="32">
        <v>8368313</v>
      </c>
      <c r="F250" s="32" t="s">
        <v>10</v>
      </c>
    </row>
    <row r="251" spans="1:6" ht="15" x14ac:dyDescent="0.25">
      <c r="A251" s="46">
        <v>4757220</v>
      </c>
      <c r="B251" s="45">
        <v>407.53</v>
      </c>
      <c r="E251" s="32">
        <v>8368594</v>
      </c>
      <c r="F251" s="32" t="s">
        <v>10</v>
      </c>
    </row>
    <row r="252" spans="1:6" ht="15" x14ac:dyDescent="0.25">
      <c r="A252" s="46">
        <v>10139855</v>
      </c>
      <c r="B252" s="45">
        <v>1646.18</v>
      </c>
      <c r="E252" s="32">
        <v>8370012</v>
      </c>
      <c r="F252" s="32" t="s">
        <v>10</v>
      </c>
    </row>
    <row r="253" spans="1:6" ht="15" x14ac:dyDescent="0.25">
      <c r="A253" s="46">
        <v>7758530</v>
      </c>
      <c r="B253" s="45">
        <v>232.18</v>
      </c>
      <c r="E253" s="32">
        <v>8370095</v>
      </c>
      <c r="F253" s="32" t="s">
        <v>10</v>
      </c>
    </row>
    <row r="254" spans="1:6" ht="15" x14ac:dyDescent="0.25">
      <c r="A254" s="46">
        <v>10386286</v>
      </c>
      <c r="B254" s="45">
        <v>1118.33</v>
      </c>
      <c r="E254" s="32">
        <v>8370525</v>
      </c>
      <c r="F254" s="32" t="s">
        <v>10</v>
      </c>
    </row>
    <row r="255" spans="1:6" ht="15" x14ac:dyDescent="0.25">
      <c r="A255" s="46">
        <v>10457312</v>
      </c>
      <c r="B255" s="45">
        <v>2331.84</v>
      </c>
      <c r="E255" s="32">
        <v>8590841</v>
      </c>
      <c r="F255" s="32" t="s">
        <v>10</v>
      </c>
    </row>
    <row r="256" spans="1:6" ht="15" x14ac:dyDescent="0.25">
      <c r="A256" s="46">
        <v>8879426</v>
      </c>
      <c r="B256" s="45">
        <v>8720.92</v>
      </c>
      <c r="E256" s="32">
        <v>9660010</v>
      </c>
      <c r="F256" s="32" t="s">
        <v>10</v>
      </c>
    </row>
    <row r="257" spans="1:6" ht="15" x14ac:dyDescent="0.25">
      <c r="A257" s="43" t="s">
        <v>306</v>
      </c>
      <c r="B257" s="45">
        <v>66.28</v>
      </c>
      <c r="E257" s="32">
        <v>9660226</v>
      </c>
      <c r="F257" s="32" t="s">
        <v>10</v>
      </c>
    </row>
    <row r="258" spans="1:6" ht="15" x14ac:dyDescent="0.25">
      <c r="A258" s="46">
        <v>11374074</v>
      </c>
      <c r="B258" s="45">
        <v>2491.42</v>
      </c>
      <c r="E258" s="32">
        <v>9702457</v>
      </c>
      <c r="F258" s="32" t="s">
        <v>10</v>
      </c>
    </row>
    <row r="259" spans="1:6" ht="15" x14ac:dyDescent="0.25">
      <c r="A259" s="46">
        <v>8396298</v>
      </c>
      <c r="B259" s="45">
        <v>337.65</v>
      </c>
      <c r="E259" s="32">
        <v>9702556</v>
      </c>
      <c r="F259" s="32" t="s">
        <v>10</v>
      </c>
    </row>
    <row r="260" spans="1:6" ht="15" x14ac:dyDescent="0.25">
      <c r="A260" s="46">
        <v>8396660</v>
      </c>
      <c r="B260" s="45">
        <v>2633.6</v>
      </c>
      <c r="E260" s="32">
        <v>9702713</v>
      </c>
      <c r="F260" s="32" t="s">
        <v>10</v>
      </c>
    </row>
    <row r="261" spans="1:6" ht="15" x14ac:dyDescent="0.25">
      <c r="A261" s="46">
        <v>10100031</v>
      </c>
      <c r="B261" s="45">
        <v>188.14</v>
      </c>
      <c r="E261" s="32">
        <v>9702812</v>
      </c>
      <c r="F261" s="32" t="s">
        <v>10</v>
      </c>
    </row>
    <row r="262" spans="1:6" ht="15" x14ac:dyDescent="0.25">
      <c r="A262" s="46">
        <v>10100050</v>
      </c>
      <c r="B262" s="45">
        <v>513.1</v>
      </c>
      <c r="E262" s="32">
        <v>9702937</v>
      </c>
      <c r="F262" s="32" t="s">
        <v>10</v>
      </c>
    </row>
    <row r="263" spans="1:6" ht="15" x14ac:dyDescent="0.25">
      <c r="A263" s="46">
        <v>10100101</v>
      </c>
      <c r="B263" s="45">
        <v>62.38</v>
      </c>
      <c r="E263" s="32">
        <v>9702945</v>
      </c>
      <c r="F263" s="32" t="s">
        <v>10</v>
      </c>
    </row>
    <row r="264" spans="1:6" ht="15" x14ac:dyDescent="0.25">
      <c r="A264" s="46">
        <v>10100523</v>
      </c>
      <c r="B264" s="45">
        <v>83.9</v>
      </c>
      <c r="E264" s="32">
        <v>9702986</v>
      </c>
      <c r="F264" s="32" t="s">
        <v>10</v>
      </c>
    </row>
    <row r="265" spans="1:6" ht="15" x14ac:dyDescent="0.25">
      <c r="A265" s="46">
        <v>8396496</v>
      </c>
      <c r="B265" s="45">
        <v>309.14</v>
      </c>
      <c r="E265" s="32">
        <v>9702994</v>
      </c>
      <c r="F265" s="32" t="s">
        <v>10</v>
      </c>
    </row>
    <row r="266" spans="1:6" ht="15" x14ac:dyDescent="0.25">
      <c r="A266" s="46">
        <v>8396496</v>
      </c>
      <c r="B266" s="45">
        <v>309.14</v>
      </c>
      <c r="E266" s="32">
        <v>9708652</v>
      </c>
      <c r="F266" s="32" t="s">
        <v>10</v>
      </c>
    </row>
    <row r="267" spans="1:6" ht="15" x14ac:dyDescent="0.25">
      <c r="A267" s="46">
        <v>8396496</v>
      </c>
      <c r="B267" s="45">
        <v>309.14</v>
      </c>
      <c r="E267" s="32">
        <v>8395613</v>
      </c>
      <c r="F267" s="32" t="s">
        <v>10</v>
      </c>
    </row>
    <row r="268" spans="1:6" ht="15" x14ac:dyDescent="0.25">
      <c r="A268" s="46">
        <v>9702549</v>
      </c>
      <c r="B268" s="45">
        <v>948.42</v>
      </c>
      <c r="E268" s="32">
        <v>8395753</v>
      </c>
      <c r="F268" s="32" t="s">
        <v>10</v>
      </c>
    </row>
    <row r="269" spans="1:6" ht="15" x14ac:dyDescent="0.25">
      <c r="A269" s="46">
        <v>9702549</v>
      </c>
      <c r="B269" s="45">
        <v>948.42</v>
      </c>
      <c r="E269" s="32">
        <v>8395803</v>
      </c>
      <c r="F269" s="32" t="s">
        <v>10</v>
      </c>
    </row>
    <row r="270" spans="1:6" ht="15" x14ac:dyDescent="0.25">
      <c r="A270" s="46">
        <v>10100034</v>
      </c>
      <c r="B270" s="45">
        <v>374.18</v>
      </c>
      <c r="E270" s="32">
        <v>8395829</v>
      </c>
      <c r="F270" s="32" t="s">
        <v>10</v>
      </c>
    </row>
    <row r="271" spans="1:6" ht="15" x14ac:dyDescent="0.25">
      <c r="A271" s="46">
        <v>10100034</v>
      </c>
      <c r="B271" s="45">
        <v>374.18</v>
      </c>
      <c r="E271" s="32">
        <v>8395845</v>
      </c>
      <c r="F271" s="32" t="s">
        <v>10</v>
      </c>
    </row>
    <row r="272" spans="1:6" ht="15" x14ac:dyDescent="0.25">
      <c r="A272" s="46">
        <v>10100034</v>
      </c>
      <c r="B272" s="45">
        <v>374.18</v>
      </c>
      <c r="E272" s="32">
        <v>8395936</v>
      </c>
      <c r="F272" s="32" t="s">
        <v>10</v>
      </c>
    </row>
    <row r="273" spans="1:6" ht="15" x14ac:dyDescent="0.25">
      <c r="A273" s="46">
        <v>10113021</v>
      </c>
      <c r="B273" s="45">
        <v>162.61000000000001</v>
      </c>
      <c r="E273" s="32">
        <v>8396116</v>
      </c>
      <c r="F273" s="32" t="s">
        <v>10</v>
      </c>
    </row>
    <row r="274" spans="1:6" ht="15" x14ac:dyDescent="0.25">
      <c r="A274" s="46">
        <v>10113021</v>
      </c>
      <c r="B274" s="45">
        <v>162.61000000000001</v>
      </c>
      <c r="E274" s="32">
        <v>8594439</v>
      </c>
      <c r="F274" s="32" t="s">
        <v>10</v>
      </c>
    </row>
    <row r="275" spans="1:6" ht="15" x14ac:dyDescent="0.25">
      <c r="A275" s="46">
        <v>10113021</v>
      </c>
      <c r="B275" s="45">
        <v>162.61000000000001</v>
      </c>
      <c r="E275" s="32">
        <v>9900150</v>
      </c>
      <c r="F275" s="32" t="s">
        <v>10</v>
      </c>
    </row>
    <row r="276" spans="1:6" ht="15" x14ac:dyDescent="0.25">
      <c r="A276" s="46">
        <v>10113021</v>
      </c>
      <c r="B276" s="45">
        <v>162.61000000000001</v>
      </c>
      <c r="E276" s="32">
        <v>9900879</v>
      </c>
      <c r="F276" s="32" t="s">
        <v>10</v>
      </c>
    </row>
    <row r="277" spans="1:6" ht="15" x14ac:dyDescent="0.25">
      <c r="A277" s="46">
        <v>10113021</v>
      </c>
      <c r="B277" s="45">
        <v>162.61000000000001</v>
      </c>
      <c r="E277" s="32">
        <v>10019361</v>
      </c>
      <c r="F277" s="32" t="s">
        <v>10</v>
      </c>
    </row>
    <row r="278" spans="1:6" ht="15" x14ac:dyDescent="0.25">
      <c r="A278" s="46">
        <v>10113021</v>
      </c>
      <c r="B278" s="45">
        <v>162.61000000000001</v>
      </c>
      <c r="E278" s="32">
        <v>10019544</v>
      </c>
      <c r="F278" s="32" t="s">
        <v>10</v>
      </c>
    </row>
    <row r="279" spans="1:6" ht="15" x14ac:dyDescent="0.25">
      <c r="A279" s="46">
        <v>7037182</v>
      </c>
      <c r="B279" s="45">
        <v>12455.06</v>
      </c>
      <c r="E279" s="32">
        <v>10045178</v>
      </c>
      <c r="F279" s="32" t="s">
        <v>10</v>
      </c>
    </row>
    <row r="280" spans="1:6" ht="15" x14ac:dyDescent="0.25">
      <c r="A280" s="46">
        <v>10397780</v>
      </c>
      <c r="B280" s="45">
        <v>712.44</v>
      </c>
      <c r="E280" s="32">
        <v>10045189</v>
      </c>
      <c r="F280" s="32" t="s">
        <v>10</v>
      </c>
    </row>
    <row r="281" spans="1:6" ht="15" x14ac:dyDescent="0.25">
      <c r="A281" s="46">
        <v>10397781</v>
      </c>
      <c r="B281" s="45">
        <v>927.51</v>
      </c>
      <c r="E281" s="32">
        <v>10129438</v>
      </c>
      <c r="F281" s="32" t="s">
        <v>10</v>
      </c>
    </row>
    <row r="282" spans="1:6" ht="15" x14ac:dyDescent="0.25">
      <c r="A282" s="46">
        <v>10022068</v>
      </c>
      <c r="B282" s="45">
        <v>192.21</v>
      </c>
      <c r="E282" s="32">
        <v>10142016</v>
      </c>
      <c r="F282" s="32" t="s">
        <v>10</v>
      </c>
    </row>
    <row r="283" spans="1:6" ht="15" x14ac:dyDescent="0.25">
      <c r="A283" s="46">
        <v>10022070</v>
      </c>
      <c r="B283" s="45">
        <v>328.93</v>
      </c>
      <c r="E283" s="32">
        <v>10142116</v>
      </c>
      <c r="F283" s="32" t="s">
        <v>10</v>
      </c>
    </row>
    <row r="284" spans="1:6" ht="15" x14ac:dyDescent="0.25">
      <c r="A284" s="46">
        <v>10397688</v>
      </c>
      <c r="B284" s="45">
        <v>643.38</v>
      </c>
      <c r="E284" s="32">
        <v>10142176</v>
      </c>
      <c r="F284" s="32" t="s">
        <v>10</v>
      </c>
    </row>
    <row r="285" spans="1:6" ht="15" x14ac:dyDescent="0.25">
      <c r="A285" s="46">
        <v>10683698</v>
      </c>
      <c r="B285" s="45">
        <v>78955.600000000006</v>
      </c>
      <c r="E285" s="32">
        <v>8438848</v>
      </c>
      <c r="F285" s="32" t="s">
        <v>10</v>
      </c>
    </row>
    <row r="286" spans="1:6" ht="15" x14ac:dyDescent="0.25">
      <c r="A286" s="46">
        <v>11103742</v>
      </c>
      <c r="B286" s="45">
        <v>108.26</v>
      </c>
      <c r="E286" s="32">
        <v>10018703</v>
      </c>
      <c r="F286" s="32" t="s">
        <v>10</v>
      </c>
    </row>
    <row r="287" spans="1:6" ht="15" x14ac:dyDescent="0.25">
      <c r="A287" s="46">
        <v>11103743</v>
      </c>
      <c r="B287" s="45">
        <v>135.83000000000001</v>
      </c>
      <c r="E287" s="32">
        <v>10092360</v>
      </c>
      <c r="F287" s="32" t="s">
        <v>10</v>
      </c>
    </row>
    <row r="288" spans="1:6" ht="15" x14ac:dyDescent="0.25">
      <c r="A288" s="46">
        <v>11075676</v>
      </c>
      <c r="B288" s="45">
        <v>969.44</v>
      </c>
      <c r="E288" s="32">
        <v>10103897</v>
      </c>
      <c r="F288" s="32" t="s">
        <v>10</v>
      </c>
    </row>
    <row r="289" spans="1:6" ht="15" x14ac:dyDescent="0.25">
      <c r="A289" s="46">
        <v>11075676</v>
      </c>
      <c r="B289" s="45">
        <v>969.44</v>
      </c>
      <c r="E289" s="32">
        <v>10103979</v>
      </c>
      <c r="F289" s="32" t="s">
        <v>10</v>
      </c>
    </row>
    <row r="290" spans="1:6" ht="15" x14ac:dyDescent="0.25">
      <c r="A290" s="46">
        <v>10793893</v>
      </c>
      <c r="B290" s="45">
        <v>362.91</v>
      </c>
      <c r="E290" s="32">
        <v>10103993</v>
      </c>
      <c r="F290" s="32" t="s">
        <v>10</v>
      </c>
    </row>
    <row r="291" spans="1:6" ht="15" x14ac:dyDescent="0.25">
      <c r="A291" s="46">
        <v>10710892</v>
      </c>
      <c r="B291" s="45">
        <v>5741.12</v>
      </c>
      <c r="E291" s="32">
        <v>10104102</v>
      </c>
      <c r="F291" s="32" t="s">
        <v>10</v>
      </c>
    </row>
    <row r="292" spans="1:6" ht="15" x14ac:dyDescent="0.25">
      <c r="A292" s="46">
        <v>10371231</v>
      </c>
      <c r="B292" s="45">
        <v>3732.01</v>
      </c>
      <c r="E292" s="32">
        <v>10107382</v>
      </c>
      <c r="F292" s="32" t="s">
        <v>10</v>
      </c>
    </row>
    <row r="293" spans="1:6" ht="15" x14ac:dyDescent="0.25">
      <c r="A293" s="43" t="s">
        <v>211</v>
      </c>
      <c r="B293" s="45">
        <v>13.97</v>
      </c>
      <c r="E293" s="32">
        <v>10121936</v>
      </c>
      <c r="F293" s="32" t="s">
        <v>10</v>
      </c>
    </row>
    <row r="294" spans="1:6" ht="15" x14ac:dyDescent="0.25">
      <c r="A294" s="46">
        <v>11239238</v>
      </c>
      <c r="B294" s="45">
        <v>15283.08</v>
      </c>
      <c r="E294" s="32">
        <v>10121998</v>
      </c>
      <c r="F294" s="32" t="s">
        <v>10</v>
      </c>
    </row>
    <row r="295" spans="1:6" ht="15" x14ac:dyDescent="0.25">
      <c r="A295" s="46">
        <v>11267959</v>
      </c>
      <c r="B295" s="45">
        <v>188.47</v>
      </c>
      <c r="E295" s="32">
        <v>10125753</v>
      </c>
      <c r="F295" s="32" t="s">
        <v>10</v>
      </c>
    </row>
    <row r="296" spans="1:6" ht="15" x14ac:dyDescent="0.25">
      <c r="A296" s="46">
        <v>11134117</v>
      </c>
      <c r="B296" s="45">
        <v>2822.69</v>
      </c>
      <c r="E296" s="32">
        <v>10125960</v>
      </c>
      <c r="F296" s="32" t="s">
        <v>10</v>
      </c>
    </row>
    <row r="297" spans="1:6" ht="15" x14ac:dyDescent="0.25">
      <c r="A297" s="46">
        <v>8396355</v>
      </c>
      <c r="B297" s="45">
        <v>2145.65</v>
      </c>
      <c r="E297" s="32">
        <v>10126297</v>
      </c>
      <c r="F297" s="32" t="s">
        <v>10</v>
      </c>
    </row>
    <row r="298" spans="1:6" ht="15" x14ac:dyDescent="0.25">
      <c r="A298" s="46">
        <v>7391886</v>
      </c>
      <c r="B298" s="45">
        <v>5788.49</v>
      </c>
      <c r="E298" s="32">
        <v>10126330</v>
      </c>
      <c r="F298" s="32" t="s">
        <v>10</v>
      </c>
    </row>
    <row r="299" spans="1:6" ht="15" x14ac:dyDescent="0.25">
      <c r="A299" s="46">
        <v>10590812</v>
      </c>
      <c r="B299" s="45">
        <v>6966.9</v>
      </c>
      <c r="E299" s="32">
        <v>10167683</v>
      </c>
      <c r="F299" s="32" t="s">
        <v>10</v>
      </c>
    </row>
    <row r="300" spans="1:6" ht="15" x14ac:dyDescent="0.25">
      <c r="A300" s="46">
        <v>10840397</v>
      </c>
      <c r="B300" s="45">
        <v>9568.91</v>
      </c>
      <c r="E300" s="32">
        <v>10018422</v>
      </c>
      <c r="F300" s="32" t="s">
        <v>10</v>
      </c>
    </row>
    <row r="301" spans="1:6" ht="15" x14ac:dyDescent="0.25">
      <c r="A301" s="46">
        <v>7715720</v>
      </c>
      <c r="B301" s="45">
        <v>5768.51</v>
      </c>
      <c r="E301" s="32">
        <v>10018564</v>
      </c>
      <c r="F301" s="32" t="s">
        <v>10</v>
      </c>
    </row>
    <row r="302" spans="1:6" ht="15" x14ac:dyDescent="0.25">
      <c r="A302" s="46">
        <v>11362318</v>
      </c>
      <c r="B302" s="45">
        <v>0.01</v>
      </c>
      <c r="E302" s="32">
        <v>10092474</v>
      </c>
      <c r="F302" s="32" t="s">
        <v>10</v>
      </c>
    </row>
    <row r="303" spans="1:6" ht="15" x14ac:dyDescent="0.25">
      <c r="A303" s="46">
        <v>11070792</v>
      </c>
      <c r="B303" s="45">
        <v>3415.46</v>
      </c>
      <c r="E303" s="32">
        <v>10098494</v>
      </c>
      <c r="F303" s="32" t="s">
        <v>10</v>
      </c>
    </row>
    <row r="304" spans="1:6" ht="15" x14ac:dyDescent="0.25">
      <c r="A304" s="46">
        <v>11070792</v>
      </c>
      <c r="B304" s="45">
        <v>3415.46</v>
      </c>
      <c r="E304" s="32">
        <v>10098512</v>
      </c>
      <c r="F304" s="32" t="s">
        <v>10</v>
      </c>
    </row>
    <row r="305" spans="1:6" ht="15" x14ac:dyDescent="0.25">
      <c r="A305" s="46">
        <v>8600442</v>
      </c>
      <c r="B305" s="45">
        <v>690.62</v>
      </c>
      <c r="E305" s="32">
        <v>10104114</v>
      </c>
      <c r="F305" s="32" t="s">
        <v>10</v>
      </c>
    </row>
    <row r="306" spans="1:6" ht="15" x14ac:dyDescent="0.25">
      <c r="A306" s="46">
        <v>10168358</v>
      </c>
      <c r="B306" s="45">
        <v>96.85</v>
      </c>
      <c r="E306" s="32">
        <v>10104120</v>
      </c>
      <c r="F306" s="32" t="s">
        <v>10</v>
      </c>
    </row>
    <row r="307" spans="1:6" ht="15" x14ac:dyDescent="0.25">
      <c r="A307" s="46">
        <v>10168358</v>
      </c>
      <c r="B307" s="45">
        <v>96.85</v>
      </c>
      <c r="E307" s="32">
        <v>10104133</v>
      </c>
      <c r="F307" s="32" t="s">
        <v>10</v>
      </c>
    </row>
    <row r="308" spans="1:6" ht="15" x14ac:dyDescent="0.25">
      <c r="A308" s="46">
        <v>10168358</v>
      </c>
      <c r="B308" s="45">
        <v>96.85</v>
      </c>
      <c r="E308" s="32">
        <v>10104134</v>
      </c>
      <c r="F308" s="32" t="s">
        <v>10</v>
      </c>
    </row>
    <row r="309" spans="1:6" ht="15" x14ac:dyDescent="0.25">
      <c r="A309" s="46">
        <v>10168358</v>
      </c>
      <c r="B309" s="45">
        <v>96.85</v>
      </c>
      <c r="E309" s="32">
        <v>10104162</v>
      </c>
      <c r="F309" s="32" t="s">
        <v>10</v>
      </c>
    </row>
    <row r="310" spans="1:6" ht="15" x14ac:dyDescent="0.25">
      <c r="A310" s="46">
        <v>10462546</v>
      </c>
      <c r="B310" s="45">
        <v>422.05</v>
      </c>
      <c r="E310" s="32">
        <v>10104190</v>
      </c>
      <c r="F310" s="32" t="s">
        <v>10</v>
      </c>
    </row>
    <row r="311" spans="1:6" ht="15" x14ac:dyDescent="0.25">
      <c r="A311" s="46">
        <v>11075676</v>
      </c>
      <c r="B311" s="45">
        <v>969.44</v>
      </c>
      <c r="E311" s="32">
        <v>10104193</v>
      </c>
      <c r="F311" s="32" t="s">
        <v>10</v>
      </c>
    </row>
    <row r="312" spans="1:6" ht="15" x14ac:dyDescent="0.25">
      <c r="A312" s="46">
        <v>11075676</v>
      </c>
      <c r="B312" s="45">
        <v>969.44</v>
      </c>
      <c r="E312" s="32">
        <v>10104195</v>
      </c>
      <c r="F312" s="32" t="s">
        <v>10</v>
      </c>
    </row>
    <row r="313" spans="1:6" ht="15" x14ac:dyDescent="0.25">
      <c r="A313" s="46">
        <v>10185769</v>
      </c>
      <c r="B313" s="45">
        <v>13731.24</v>
      </c>
      <c r="E313" s="32">
        <v>10104205</v>
      </c>
      <c r="F313" s="32" t="s">
        <v>10</v>
      </c>
    </row>
    <row r="314" spans="1:6" ht="15" x14ac:dyDescent="0.25">
      <c r="A314" s="46">
        <v>10185768</v>
      </c>
      <c r="B314" s="45">
        <v>19477.099999999999</v>
      </c>
      <c r="E314" s="32">
        <v>10119989</v>
      </c>
      <c r="F314" s="32" t="s">
        <v>10</v>
      </c>
    </row>
    <row r="315" spans="1:6" ht="15" x14ac:dyDescent="0.25">
      <c r="A315" s="46">
        <v>10185769</v>
      </c>
      <c r="B315" s="45">
        <v>13731.24</v>
      </c>
      <c r="E315" s="32">
        <v>10119990</v>
      </c>
      <c r="F315" s="32" t="s">
        <v>10</v>
      </c>
    </row>
    <row r="316" spans="1:6" ht="15" x14ac:dyDescent="0.25">
      <c r="A316" s="46">
        <v>10730203</v>
      </c>
      <c r="B316" s="45">
        <v>2540.71</v>
      </c>
      <c r="E316" s="32">
        <v>10120009</v>
      </c>
      <c r="F316" s="32" t="s">
        <v>10</v>
      </c>
    </row>
    <row r="317" spans="1:6" ht="15" x14ac:dyDescent="0.25">
      <c r="A317" s="46">
        <v>10814569</v>
      </c>
      <c r="B317" s="45">
        <v>582.86</v>
      </c>
      <c r="E317" s="32">
        <v>10120014</v>
      </c>
      <c r="F317" s="32" t="s">
        <v>10</v>
      </c>
    </row>
    <row r="318" spans="1:6" ht="15" x14ac:dyDescent="0.25">
      <c r="A318" s="46">
        <v>10814569</v>
      </c>
      <c r="B318" s="45">
        <v>582.86</v>
      </c>
      <c r="E318" s="32">
        <v>10120024</v>
      </c>
      <c r="F318" s="32" t="s">
        <v>10</v>
      </c>
    </row>
    <row r="319" spans="1:6" ht="15" x14ac:dyDescent="0.25">
      <c r="A319" s="46">
        <v>10814569</v>
      </c>
      <c r="B319" s="45">
        <v>582.86</v>
      </c>
      <c r="E319" s="32">
        <v>10120026</v>
      </c>
      <c r="F319" s="32" t="s">
        <v>10</v>
      </c>
    </row>
    <row r="320" spans="1:6" ht="15" x14ac:dyDescent="0.25">
      <c r="A320" s="46">
        <v>7389807</v>
      </c>
      <c r="B320" s="45">
        <v>182.69</v>
      </c>
      <c r="E320" s="32">
        <v>10164606</v>
      </c>
      <c r="F320" s="32" t="s">
        <v>10</v>
      </c>
    </row>
    <row r="321" spans="1:6" ht="15" x14ac:dyDescent="0.25">
      <c r="A321" s="46">
        <v>10168082</v>
      </c>
      <c r="B321" s="45">
        <v>148.84</v>
      </c>
      <c r="E321" s="32">
        <v>10164614</v>
      </c>
      <c r="F321" s="32" t="s">
        <v>10</v>
      </c>
    </row>
    <row r="322" spans="1:6" ht="15" x14ac:dyDescent="0.25">
      <c r="A322" s="46">
        <v>10131487</v>
      </c>
      <c r="B322" s="45">
        <v>6068.47</v>
      </c>
      <c r="E322" s="32">
        <v>10164666</v>
      </c>
      <c r="F322" s="32" t="s">
        <v>10</v>
      </c>
    </row>
    <row r="323" spans="1:6" ht="15" x14ac:dyDescent="0.25">
      <c r="A323" s="46">
        <v>10351950</v>
      </c>
      <c r="B323" s="45">
        <v>1933.51</v>
      </c>
      <c r="E323" s="32">
        <v>10168325</v>
      </c>
      <c r="F323" s="32" t="s">
        <v>10</v>
      </c>
    </row>
    <row r="324" spans="1:6" ht="15" x14ac:dyDescent="0.25">
      <c r="A324" s="46">
        <v>11060845</v>
      </c>
      <c r="B324" s="45">
        <v>401.22</v>
      </c>
      <c r="E324" s="32">
        <v>10018847</v>
      </c>
      <c r="F324" s="32" t="s">
        <v>10</v>
      </c>
    </row>
    <row r="325" spans="1:6" ht="15" x14ac:dyDescent="0.25">
      <c r="A325" s="46">
        <v>10432917</v>
      </c>
      <c r="B325" s="45">
        <v>5027.72</v>
      </c>
      <c r="E325" s="32">
        <v>10019247</v>
      </c>
      <c r="F325" s="32" t="s">
        <v>10</v>
      </c>
    </row>
    <row r="326" spans="1:6" ht="15" x14ac:dyDescent="0.25">
      <c r="A326" s="46">
        <v>7462380</v>
      </c>
      <c r="B326" s="45">
        <v>5744.73</v>
      </c>
      <c r="E326" s="32">
        <v>10048130</v>
      </c>
      <c r="F326" s="32" t="s">
        <v>10</v>
      </c>
    </row>
    <row r="327" spans="1:6" ht="15" x14ac:dyDescent="0.25">
      <c r="A327" s="46">
        <v>10359210</v>
      </c>
      <c r="B327" s="45">
        <v>2147.7600000000002</v>
      </c>
      <c r="E327" s="32">
        <v>10102077</v>
      </c>
      <c r="F327" s="32" t="s">
        <v>10</v>
      </c>
    </row>
    <row r="328" spans="1:6" ht="15" x14ac:dyDescent="0.25">
      <c r="A328" s="46">
        <v>11239904</v>
      </c>
      <c r="B328" s="45">
        <v>6180.73</v>
      </c>
      <c r="E328" s="32">
        <v>10102078</v>
      </c>
      <c r="F328" s="32" t="s">
        <v>10</v>
      </c>
    </row>
    <row r="329" spans="1:6" ht="15" x14ac:dyDescent="0.25">
      <c r="A329" s="46">
        <v>11061881</v>
      </c>
      <c r="B329" s="45">
        <v>722.99</v>
      </c>
      <c r="E329" s="32">
        <v>10109663</v>
      </c>
      <c r="F329" s="32" t="s">
        <v>10</v>
      </c>
    </row>
    <row r="330" spans="1:6" ht="15" x14ac:dyDescent="0.25">
      <c r="A330" s="46">
        <v>11060845</v>
      </c>
      <c r="B330" s="45">
        <v>401.22</v>
      </c>
      <c r="E330" s="32">
        <v>10109685</v>
      </c>
      <c r="F330" s="32" t="s">
        <v>10</v>
      </c>
    </row>
    <row r="331" spans="1:6" ht="15" x14ac:dyDescent="0.25">
      <c r="A331" s="46">
        <v>10523289</v>
      </c>
      <c r="B331" s="45">
        <v>18627.11</v>
      </c>
      <c r="E331" s="32">
        <v>10109718</v>
      </c>
      <c r="F331" s="32" t="s">
        <v>10</v>
      </c>
    </row>
    <row r="332" spans="1:6" ht="15" x14ac:dyDescent="0.25">
      <c r="A332" s="46">
        <v>10523128</v>
      </c>
      <c r="B332" s="45">
        <v>127.1</v>
      </c>
      <c r="E332" s="32">
        <v>10109719</v>
      </c>
      <c r="F332" s="32" t="s">
        <v>10</v>
      </c>
    </row>
    <row r="333" spans="1:6" ht="15" x14ac:dyDescent="0.25">
      <c r="A333" s="46">
        <v>10523128</v>
      </c>
      <c r="B333" s="45">
        <v>127.1</v>
      </c>
      <c r="E333" s="32">
        <v>10110428</v>
      </c>
      <c r="F333" s="32" t="s">
        <v>10</v>
      </c>
    </row>
    <row r="334" spans="1:6" ht="15" x14ac:dyDescent="0.25">
      <c r="A334" s="46">
        <v>7124790</v>
      </c>
      <c r="B334" s="45">
        <v>286.83</v>
      </c>
      <c r="E334" s="32">
        <v>10130632</v>
      </c>
      <c r="F334" s="32" t="s">
        <v>10</v>
      </c>
    </row>
    <row r="335" spans="1:6" ht="15" x14ac:dyDescent="0.25">
      <c r="A335" s="46">
        <v>11250332</v>
      </c>
      <c r="B335" s="45">
        <v>517.74</v>
      </c>
      <c r="E335" s="32">
        <v>10130653</v>
      </c>
      <c r="F335" s="32" t="s">
        <v>10</v>
      </c>
    </row>
    <row r="336" spans="1:6" ht="15" x14ac:dyDescent="0.25">
      <c r="A336" s="46">
        <v>10273940</v>
      </c>
      <c r="B336" s="45">
        <v>2290.1799999999998</v>
      </c>
      <c r="E336" s="32">
        <v>10130654</v>
      </c>
      <c r="F336" s="32" t="s">
        <v>10</v>
      </c>
    </row>
    <row r="337" spans="1:6" ht="15" x14ac:dyDescent="0.25">
      <c r="A337" s="46">
        <v>10183280</v>
      </c>
      <c r="B337" s="45">
        <v>1735.63</v>
      </c>
      <c r="E337" s="32">
        <v>10130655</v>
      </c>
      <c r="F337" s="32" t="s">
        <v>10</v>
      </c>
    </row>
    <row r="338" spans="1:6" ht="15" x14ac:dyDescent="0.25">
      <c r="A338" s="46">
        <v>10183279</v>
      </c>
      <c r="B338" s="45">
        <v>1834.83</v>
      </c>
      <c r="E338" s="32">
        <v>10166650</v>
      </c>
      <c r="F338" s="32" t="s">
        <v>10</v>
      </c>
    </row>
    <row r="339" spans="1:6" ht="15" x14ac:dyDescent="0.25">
      <c r="A339" s="46">
        <v>10310038</v>
      </c>
      <c r="B339" s="45">
        <v>1066.3499999999999</v>
      </c>
      <c r="E339" s="32">
        <v>10276795</v>
      </c>
      <c r="F339" s="32" t="s">
        <v>10</v>
      </c>
    </row>
    <row r="340" spans="1:6" ht="15" x14ac:dyDescent="0.25">
      <c r="A340" s="46">
        <v>10315976</v>
      </c>
      <c r="B340" s="45">
        <v>83.82</v>
      </c>
      <c r="E340" s="32">
        <v>10308594</v>
      </c>
      <c r="F340" s="32" t="s">
        <v>10</v>
      </c>
    </row>
    <row r="341" spans="1:6" ht="15" x14ac:dyDescent="0.25">
      <c r="A341" s="46">
        <v>10315976</v>
      </c>
      <c r="B341" s="45">
        <v>83.82</v>
      </c>
      <c r="E341" s="32">
        <v>10308596</v>
      </c>
      <c r="F341" s="32" t="s">
        <v>10</v>
      </c>
    </row>
    <row r="342" spans="1:6" ht="15" x14ac:dyDescent="0.25">
      <c r="A342" s="46">
        <v>10315976</v>
      </c>
      <c r="B342" s="45">
        <v>83.82</v>
      </c>
      <c r="E342" s="32">
        <v>10308598</v>
      </c>
      <c r="F342" s="32" t="s">
        <v>10</v>
      </c>
    </row>
    <row r="343" spans="1:6" ht="15" x14ac:dyDescent="0.25">
      <c r="A343" s="46">
        <v>10915392</v>
      </c>
      <c r="B343" s="45">
        <v>268.47000000000003</v>
      </c>
      <c r="E343" s="32">
        <v>10347254</v>
      </c>
      <c r="F343" s="32" t="s">
        <v>10</v>
      </c>
    </row>
    <row r="344" spans="1:6" ht="15" x14ac:dyDescent="0.25">
      <c r="A344" s="46">
        <v>11221062</v>
      </c>
      <c r="B344" s="45">
        <v>20260.93</v>
      </c>
      <c r="E344" s="32">
        <v>10399632</v>
      </c>
      <c r="F344" s="32" t="s">
        <v>10</v>
      </c>
    </row>
    <row r="345" spans="1:6" ht="15" x14ac:dyDescent="0.25">
      <c r="A345" s="46">
        <v>11221062</v>
      </c>
      <c r="B345" s="45">
        <v>20260.93</v>
      </c>
      <c r="E345" s="32">
        <v>10399635</v>
      </c>
      <c r="F345" s="32" t="s">
        <v>10</v>
      </c>
    </row>
    <row r="346" spans="1:6" ht="15" x14ac:dyDescent="0.25">
      <c r="A346" s="46">
        <v>7577732</v>
      </c>
      <c r="B346" s="45">
        <v>26116.32</v>
      </c>
      <c r="E346" s="32">
        <v>10399639</v>
      </c>
      <c r="F346" s="32" t="s">
        <v>10</v>
      </c>
    </row>
    <row r="347" spans="1:6" ht="15" x14ac:dyDescent="0.25">
      <c r="A347" s="46">
        <v>7581932</v>
      </c>
      <c r="B347" s="45">
        <v>14049.13</v>
      </c>
      <c r="E347" s="32">
        <v>10399899</v>
      </c>
      <c r="F347" s="32" t="s">
        <v>10</v>
      </c>
    </row>
    <row r="348" spans="1:6" ht="15" x14ac:dyDescent="0.25">
      <c r="A348" s="46">
        <v>11075789</v>
      </c>
      <c r="B348" s="45">
        <v>247.52</v>
      </c>
      <c r="E348" s="32">
        <v>10399900</v>
      </c>
      <c r="F348" s="32" t="s">
        <v>10</v>
      </c>
    </row>
    <row r="349" spans="1:6" ht="15" x14ac:dyDescent="0.25">
      <c r="A349" s="46">
        <v>11085758</v>
      </c>
      <c r="B349" s="45">
        <v>10193.25</v>
      </c>
      <c r="E349" s="32">
        <v>10399903</v>
      </c>
      <c r="F349" s="32" t="s">
        <v>10</v>
      </c>
    </row>
    <row r="350" spans="1:6" ht="15" x14ac:dyDescent="0.25">
      <c r="A350" s="46">
        <v>11085893</v>
      </c>
      <c r="B350" s="45">
        <v>2223.4699999999998</v>
      </c>
      <c r="E350" s="32">
        <v>10400446</v>
      </c>
      <c r="F350" s="32" t="s">
        <v>10</v>
      </c>
    </row>
    <row r="351" spans="1:6" ht="15" x14ac:dyDescent="0.25">
      <c r="A351" s="46">
        <v>11085840</v>
      </c>
      <c r="B351" s="45">
        <v>607.13</v>
      </c>
      <c r="E351" s="32">
        <v>10411361</v>
      </c>
      <c r="F351" s="32" t="s">
        <v>10</v>
      </c>
    </row>
    <row r="352" spans="1:6" ht="15" x14ac:dyDescent="0.25">
      <c r="A352" s="46">
        <v>11085723</v>
      </c>
      <c r="B352" s="45">
        <v>894.85</v>
      </c>
      <c r="E352" s="32">
        <v>10399356</v>
      </c>
      <c r="F352" s="32" t="s">
        <v>10</v>
      </c>
    </row>
    <row r="353" spans="1:6" ht="15" x14ac:dyDescent="0.25">
      <c r="A353" s="46">
        <v>11085818</v>
      </c>
      <c r="B353" s="45">
        <v>315.8</v>
      </c>
      <c r="E353" s="32">
        <v>10399444</v>
      </c>
      <c r="F353" s="32" t="s">
        <v>10</v>
      </c>
    </row>
    <row r="354" spans="1:6" ht="15" x14ac:dyDescent="0.25">
      <c r="A354" s="46">
        <v>11070791</v>
      </c>
      <c r="B354" s="45">
        <v>1964.44</v>
      </c>
      <c r="E354" s="32">
        <v>10399445</v>
      </c>
      <c r="F354" s="32" t="s">
        <v>10</v>
      </c>
    </row>
    <row r="355" spans="1:6" ht="15" x14ac:dyDescent="0.25">
      <c r="A355" s="46">
        <v>11070838</v>
      </c>
      <c r="B355" s="45">
        <v>987.18</v>
      </c>
      <c r="E355" s="32">
        <v>10399452</v>
      </c>
      <c r="F355" s="32" t="s">
        <v>10</v>
      </c>
    </row>
    <row r="356" spans="1:6" ht="15" x14ac:dyDescent="0.25">
      <c r="A356" s="46">
        <v>11075744</v>
      </c>
      <c r="B356" s="45">
        <v>440.41</v>
      </c>
      <c r="E356" s="32">
        <v>10399453</v>
      </c>
      <c r="F356" s="32" t="s">
        <v>10</v>
      </c>
    </row>
    <row r="357" spans="1:6" ht="15" x14ac:dyDescent="0.25">
      <c r="A357" s="46">
        <v>11305481</v>
      </c>
      <c r="B357" s="45">
        <v>783.99</v>
      </c>
      <c r="E357" s="32">
        <v>10399454</v>
      </c>
      <c r="F357" s="32" t="s">
        <v>10</v>
      </c>
    </row>
    <row r="358" spans="1:6" ht="15" x14ac:dyDescent="0.25">
      <c r="A358" s="46">
        <v>11070788</v>
      </c>
      <c r="B358" s="45">
        <v>1067.27</v>
      </c>
      <c r="E358" s="32">
        <v>10399455</v>
      </c>
      <c r="F358" s="32" t="s">
        <v>10</v>
      </c>
    </row>
    <row r="359" spans="1:6" ht="15" x14ac:dyDescent="0.25">
      <c r="A359" s="46">
        <v>11070835</v>
      </c>
      <c r="B359" s="45">
        <v>136.78</v>
      </c>
      <c r="E359" s="32">
        <v>10399456</v>
      </c>
      <c r="F359" s="32" t="s">
        <v>10</v>
      </c>
    </row>
    <row r="360" spans="1:6" ht="15" x14ac:dyDescent="0.25">
      <c r="A360" s="46">
        <v>11070955</v>
      </c>
      <c r="B360" s="45">
        <v>4685.32</v>
      </c>
      <c r="E360" s="32">
        <v>10399458</v>
      </c>
      <c r="F360" s="32" t="s">
        <v>10</v>
      </c>
    </row>
    <row r="361" spans="1:6" ht="15" x14ac:dyDescent="0.25">
      <c r="A361" s="46">
        <v>7383313</v>
      </c>
      <c r="B361" s="45">
        <v>6943.49</v>
      </c>
      <c r="E361" s="32">
        <v>10399459</v>
      </c>
      <c r="F361" s="32" t="s">
        <v>10</v>
      </c>
    </row>
    <row r="362" spans="1:6" ht="15" x14ac:dyDescent="0.25">
      <c r="A362" s="46">
        <v>7577732</v>
      </c>
      <c r="B362" s="45">
        <v>26116.32</v>
      </c>
      <c r="E362" s="32">
        <v>10399460</v>
      </c>
      <c r="F362" s="32" t="s">
        <v>10</v>
      </c>
    </row>
    <row r="363" spans="1:6" ht="15" x14ac:dyDescent="0.25">
      <c r="A363" s="46">
        <v>10412205</v>
      </c>
      <c r="B363" s="45">
        <v>7530.62</v>
      </c>
      <c r="E363" s="32">
        <v>10399461</v>
      </c>
      <c r="F363" s="32" t="s">
        <v>10</v>
      </c>
    </row>
    <row r="364" spans="1:6" ht="15" x14ac:dyDescent="0.25">
      <c r="A364" s="46">
        <v>1242432</v>
      </c>
      <c r="B364" s="45">
        <v>1225.3499999999999</v>
      </c>
      <c r="E364" s="32">
        <v>10399462</v>
      </c>
      <c r="F364" s="32" t="s">
        <v>10</v>
      </c>
    </row>
    <row r="365" spans="1:6" ht="15" x14ac:dyDescent="0.25">
      <c r="A365" s="46">
        <v>4349721</v>
      </c>
      <c r="B365" s="45">
        <v>253.99</v>
      </c>
      <c r="E365" s="32">
        <v>10399463</v>
      </c>
      <c r="F365" s="32" t="s">
        <v>10</v>
      </c>
    </row>
    <row r="366" spans="1:6" ht="15" x14ac:dyDescent="0.25">
      <c r="A366" s="46">
        <v>5210468</v>
      </c>
      <c r="B366" s="45">
        <v>26.2</v>
      </c>
      <c r="E366" s="32">
        <v>10399504</v>
      </c>
      <c r="F366" s="32" t="s">
        <v>10</v>
      </c>
    </row>
    <row r="367" spans="1:6" ht="15" x14ac:dyDescent="0.25">
      <c r="A367" s="46">
        <v>5210468</v>
      </c>
      <c r="B367" s="45">
        <v>26.2</v>
      </c>
      <c r="E367" s="32">
        <v>10399505</v>
      </c>
      <c r="F367" s="32" t="s">
        <v>10</v>
      </c>
    </row>
    <row r="368" spans="1:6" ht="15" x14ac:dyDescent="0.25">
      <c r="A368" s="46">
        <v>3562787</v>
      </c>
      <c r="B368" s="45">
        <v>11467.3</v>
      </c>
      <c r="E368" s="32">
        <v>10399506</v>
      </c>
      <c r="F368" s="32" t="s">
        <v>10</v>
      </c>
    </row>
    <row r="369" spans="1:6" ht="15" x14ac:dyDescent="0.25">
      <c r="A369" s="46">
        <v>3562787</v>
      </c>
      <c r="B369" s="45">
        <v>11467.3</v>
      </c>
      <c r="E369" s="32">
        <v>10399512</v>
      </c>
      <c r="F369" s="32" t="s">
        <v>10</v>
      </c>
    </row>
    <row r="370" spans="1:6" ht="15" x14ac:dyDescent="0.25">
      <c r="A370" s="46">
        <v>4763848</v>
      </c>
      <c r="B370" s="45">
        <v>4447.03</v>
      </c>
      <c r="E370" s="32">
        <v>10399513</v>
      </c>
      <c r="F370" s="32" t="s">
        <v>10</v>
      </c>
    </row>
    <row r="371" spans="1:6" ht="15" x14ac:dyDescent="0.25">
      <c r="A371" s="46">
        <v>8870409</v>
      </c>
      <c r="B371" s="45">
        <v>2724.07</v>
      </c>
      <c r="E371" s="32">
        <v>10399521</v>
      </c>
      <c r="F371" s="32" t="s">
        <v>10</v>
      </c>
    </row>
    <row r="372" spans="1:6" ht="15" x14ac:dyDescent="0.25">
      <c r="A372" s="46">
        <v>10168082</v>
      </c>
      <c r="B372" s="45">
        <v>148.84</v>
      </c>
      <c r="E372" s="32">
        <v>10399527</v>
      </c>
      <c r="F372" s="32" t="s">
        <v>10</v>
      </c>
    </row>
    <row r="373" spans="1:6" ht="15" x14ac:dyDescent="0.25">
      <c r="A373" s="46">
        <v>10131500</v>
      </c>
      <c r="B373" s="45">
        <v>4262.3500000000004</v>
      </c>
      <c r="E373" s="32">
        <v>10399529</v>
      </c>
      <c r="F373" s="32" t="s">
        <v>10</v>
      </c>
    </row>
    <row r="374" spans="1:6" ht="15" x14ac:dyDescent="0.25">
      <c r="A374" s="46">
        <v>10352708</v>
      </c>
      <c r="B374" s="45">
        <v>2553.21</v>
      </c>
      <c r="E374" s="32">
        <v>10399530</v>
      </c>
      <c r="F374" s="32" t="s">
        <v>10</v>
      </c>
    </row>
    <row r="375" spans="1:6" ht="15" x14ac:dyDescent="0.25">
      <c r="A375" s="46">
        <v>10864418</v>
      </c>
      <c r="B375" s="45">
        <v>114.41</v>
      </c>
      <c r="E375" s="32">
        <v>10399531</v>
      </c>
      <c r="F375" s="32" t="s">
        <v>10</v>
      </c>
    </row>
    <row r="376" spans="1:6" ht="15" x14ac:dyDescent="0.25">
      <c r="A376" s="46">
        <v>10864418</v>
      </c>
      <c r="B376" s="45">
        <v>114.41</v>
      </c>
      <c r="E376" s="32">
        <v>10399538</v>
      </c>
      <c r="F376" s="32" t="s">
        <v>10</v>
      </c>
    </row>
    <row r="377" spans="1:6" ht="15" x14ac:dyDescent="0.25">
      <c r="A377" s="46">
        <v>11270288</v>
      </c>
      <c r="B377" s="45">
        <v>46.69</v>
      </c>
      <c r="E377" s="32">
        <v>10277223</v>
      </c>
      <c r="F377" s="32" t="s">
        <v>10</v>
      </c>
    </row>
    <row r="378" spans="1:6" ht="15" x14ac:dyDescent="0.25">
      <c r="A378" s="46">
        <v>11270288</v>
      </c>
      <c r="B378" s="45">
        <v>46.69</v>
      </c>
      <c r="E378" s="32">
        <v>10358492</v>
      </c>
      <c r="F378" s="32" t="s">
        <v>10</v>
      </c>
    </row>
    <row r="379" spans="1:6" ht="15" x14ac:dyDescent="0.25">
      <c r="A379" s="46">
        <v>10864201</v>
      </c>
      <c r="B379" s="45">
        <v>13029.98</v>
      </c>
      <c r="E379" s="32">
        <v>10358848</v>
      </c>
      <c r="F379" s="32" t="s">
        <v>10</v>
      </c>
    </row>
    <row r="380" spans="1:6" ht="15" x14ac:dyDescent="0.25">
      <c r="A380" s="46">
        <v>11046759</v>
      </c>
      <c r="B380" s="45">
        <v>7500.55</v>
      </c>
      <c r="E380" s="32">
        <v>10358867</v>
      </c>
      <c r="F380" s="32" t="s">
        <v>10</v>
      </c>
    </row>
    <row r="381" spans="1:6" ht="15" x14ac:dyDescent="0.25">
      <c r="A381" s="46">
        <v>10129362</v>
      </c>
      <c r="B381" s="45">
        <v>420.8</v>
      </c>
      <c r="E381" s="32">
        <v>10500104</v>
      </c>
      <c r="F381" s="32" t="s">
        <v>10</v>
      </c>
    </row>
    <row r="382" spans="1:6" ht="15" x14ac:dyDescent="0.25">
      <c r="A382" s="46">
        <v>10100140</v>
      </c>
      <c r="B382" s="45">
        <v>5.13</v>
      </c>
      <c r="E382" s="32">
        <v>10500339</v>
      </c>
      <c r="F382" s="32" t="s">
        <v>10</v>
      </c>
    </row>
    <row r="383" spans="1:6" ht="15" x14ac:dyDescent="0.25">
      <c r="A383" s="46">
        <v>10103935</v>
      </c>
      <c r="B383" s="45">
        <v>118.24</v>
      </c>
      <c r="E383" s="32">
        <v>10500412</v>
      </c>
      <c r="F383" s="32" t="s">
        <v>10</v>
      </c>
    </row>
    <row r="384" spans="1:6" ht="15" x14ac:dyDescent="0.25">
      <c r="A384" s="46">
        <v>10275492</v>
      </c>
      <c r="B384" s="45">
        <v>9809</v>
      </c>
      <c r="E384" s="32">
        <v>10500413</v>
      </c>
      <c r="F384" s="32" t="s">
        <v>10</v>
      </c>
    </row>
    <row r="385" spans="1:6" ht="15" x14ac:dyDescent="0.25">
      <c r="A385" s="46">
        <v>10892851</v>
      </c>
      <c r="B385" s="45">
        <v>3082.75</v>
      </c>
      <c r="E385" s="32">
        <v>10500415</v>
      </c>
      <c r="F385" s="32" t="s">
        <v>10</v>
      </c>
    </row>
    <row r="386" spans="1:6" ht="15" x14ac:dyDescent="0.25">
      <c r="A386" s="46">
        <v>10961538</v>
      </c>
      <c r="B386" s="45">
        <v>473.15</v>
      </c>
      <c r="E386" s="32">
        <v>10500417</v>
      </c>
      <c r="F386" s="32" t="s">
        <v>10</v>
      </c>
    </row>
    <row r="387" spans="1:6" ht="15" x14ac:dyDescent="0.25">
      <c r="A387" s="46">
        <v>11075751</v>
      </c>
      <c r="B387" s="45">
        <v>1343.43</v>
      </c>
      <c r="E387" s="32">
        <v>10500418</v>
      </c>
      <c r="F387" s="32" t="s">
        <v>10</v>
      </c>
    </row>
    <row r="388" spans="1:6" ht="15" x14ac:dyDescent="0.25">
      <c r="A388" s="46">
        <v>11075752</v>
      </c>
      <c r="B388" s="45">
        <v>744.8</v>
      </c>
      <c r="E388" s="32">
        <v>10500770</v>
      </c>
      <c r="F388" s="32" t="s">
        <v>10</v>
      </c>
    </row>
    <row r="389" spans="1:6" ht="15" x14ac:dyDescent="0.25">
      <c r="A389" s="46">
        <v>1039643</v>
      </c>
      <c r="B389" s="45">
        <v>51.54</v>
      </c>
      <c r="E389" s="32">
        <v>10501081</v>
      </c>
      <c r="F389" s="32" t="s">
        <v>10</v>
      </c>
    </row>
    <row r="390" spans="1:6" ht="15" x14ac:dyDescent="0.25">
      <c r="A390" s="46">
        <v>6564467</v>
      </c>
      <c r="B390" s="45">
        <v>978.07</v>
      </c>
      <c r="E390" s="32">
        <v>10547318</v>
      </c>
      <c r="F390" s="32" t="s">
        <v>10</v>
      </c>
    </row>
    <row r="391" spans="1:6" ht="15" x14ac:dyDescent="0.25">
      <c r="A391" s="46">
        <v>10328374</v>
      </c>
      <c r="B391" s="45">
        <v>145.99</v>
      </c>
      <c r="E391" s="32">
        <v>10563078</v>
      </c>
      <c r="F391" s="32" t="s">
        <v>10</v>
      </c>
    </row>
    <row r="392" spans="1:6" ht="15" x14ac:dyDescent="0.25">
      <c r="A392" s="46">
        <v>10764400</v>
      </c>
      <c r="B392" s="45">
        <v>233.52</v>
      </c>
      <c r="E392" s="32">
        <v>10563079</v>
      </c>
      <c r="F392" s="32" t="s">
        <v>10</v>
      </c>
    </row>
    <row r="393" spans="1:6" ht="15" x14ac:dyDescent="0.25">
      <c r="A393" s="46">
        <v>11046760</v>
      </c>
      <c r="B393" s="45">
        <v>6563.27</v>
      </c>
      <c r="E393" s="32">
        <v>10563097</v>
      </c>
      <c r="F393" s="32" t="s">
        <v>10</v>
      </c>
    </row>
    <row r="394" spans="1:6" ht="15" x14ac:dyDescent="0.25">
      <c r="A394" s="46">
        <v>8602224</v>
      </c>
      <c r="B394" s="45">
        <v>739.45</v>
      </c>
      <c r="E394" s="32">
        <v>10563098</v>
      </c>
      <c r="F394" s="32" t="s">
        <v>10</v>
      </c>
    </row>
    <row r="395" spans="1:6" ht="15" x14ac:dyDescent="0.25">
      <c r="A395" s="46">
        <v>1232920</v>
      </c>
      <c r="B395" s="45">
        <v>0.6</v>
      </c>
      <c r="E395" s="32">
        <v>10563099</v>
      </c>
      <c r="F395" s="32" t="s">
        <v>10</v>
      </c>
    </row>
    <row r="396" spans="1:6" ht="15" x14ac:dyDescent="0.25">
      <c r="A396" s="46">
        <v>1232920</v>
      </c>
      <c r="B396" s="45">
        <v>0.6</v>
      </c>
      <c r="E396" s="32">
        <v>10563101</v>
      </c>
      <c r="F396" s="32" t="s">
        <v>10</v>
      </c>
    </row>
    <row r="397" spans="1:6" ht="15" x14ac:dyDescent="0.25">
      <c r="A397" s="46">
        <v>10329686</v>
      </c>
      <c r="B397" s="45">
        <v>2065.37</v>
      </c>
      <c r="E397" s="32">
        <v>10563102</v>
      </c>
      <c r="F397" s="32" t="s">
        <v>10</v>
      </c>
    </row>
    <row r="398" spans="1:6" ht="15" x14ac:dyDescent="0.25">
      <c r="A398" s="46">
        <v>10568825</v>
      </c>
      <c r="B398" s="45">
        <v>146.4</v>
      </c>
      <c r="E398" s="32">
        <v>10563103</v>
      </c>
      <c r="F398" s="32" t="s">
        <v>10</v>
      </c>
    </row>
    <row r="399" spans="1:6" ht="15" x14ac:dyDescent="0.25">
      <c r="A399" s="46">
        <v>7391886</v>
      </c>
      <c r="B399" s="45">
        <v>5788.49</v>
      </c>
      <c r="E399" s="32">
        <v>10563163</v>
      </c>
      <c r="F399" s="32" t="s">
        <v>10</v>
      </c>
    </row>
    <row r="400" spans="1:6" ht="15" x14ac:dyDescent="0.25">
      <c r="A400" s="46">
        <v>10132247</v>
      </c>
      <c r="B400" s="45">
        <v>249.89</v>
      </c>
      <c r="E400" s="32">
        <v>10563214</v>
      </c>
      <c r="F400" s="32" t="s">
        <v>10</v>
      </c>
    </row>
    <row r="401" spans="1:6" ht="15" x14ac:dyDescent="0.25">
      <c r="A401" s="46">
        <v>11061969</v>
      </c>
      <c r="B401" s="45">
        <v>105.34</v>
      </c>
      <c r="E401" s="32">
        <v>10563219</v>
      </c>
      <c r="F401" s="32" t="s">
        <v>10</v>
      </c>
    </row>
    <row r="402" spans="1:6" ht="15" x14ac:dyDescent="0.25">
      <c r="A402" s="46">
        <v>11061969</v>
      </c>
      <c r="B402" s="45">
        <v>105.34</v>
      </c>
      <c r="E402" s="32">
        <v>10563231</v>
      </c>
      <c r="F402" s="32" t="s">
        <v>10</v>
      </c>
    </row>
    <row r="403" spans="1:6" ht="15" x14ac:dyDescent="0.25">
      <c r="A403" s="46">
        <v>11061968</v>
      </c>
      <c r="B403" s="45">
        <v>41.62</v>
      </c>
      <c r="E403" s="32">
        <v>10563239</v>
      </c>
      <c r="F403" s="32" t="s">
        <v>10</v>
      </c>
    </row>
    <row r="404" spans="1:6" ht="15" x14ac:dyDescent="0.25">
      <c r="A404" s="46">
        <v>10763312</v>
      </c>
      <c r="B404" s="45">
        <v>2308.04</v>
      </c>
      <c r="E404" s="32">
        <v>10563251</v>
      </c>
      <c r="F404" s="32" t="s">
        <v>10</v>
      </c>
    </row>
    <row r="405" spans="1:6" ht="15" x14ac:dyDescent="0.25">
      <c r="A405" s="46">
        <v>10763312</v>
      </c>
      <c r="B405" s="45">
        <v>2308.04</v>
      </c>
      <c r="E405" s="32">
        <v>10563253</v>
      </c>
      <c r="F405" s="32" t="s">
        <v>10</v>
      </c>
    </row>
    <row r="406" spans="1:6" ht="15" x14ac:dyDescent="0.25">
      <c r="A406" s="46">
        <v>8428299</v>
      </c>
      <c r="B406" s="45">
        <v>5858.03</v>
      </c>
      <c r="E406" s="32">
        <v>10563254</v>
      </c>
      <c r="F406" s="32" t="s">
        <v>10</v>
      </c>
    </row>
    <row r="407" spans="1:6" ht="15" x14ac:dyDescent="0.25">
      <c r="A407" s="46">
        <v>8428331</v>
      </c>
      <c r="B407" s="45">
        <v>6.05</v>
      </c>
      <c r="E407" s="32">
        <v>10563256</v>
      </c>
      <c r="F407" s="32" t="s">
        <v>10</v>
      </c>
    </row>
    <row r="408" spans="1:6" ht="15" x14ac:dyDescent="0.25">
      <c r="A408" s="46">
        <v>8428018</v>
      </c>
      <c r="B408" s="45">
        <v>3533.44</v>
      </c>
      <c r="E408" s="32">
        <v>10568858</v>
      </c>
      <c r="F408" s="32" t="s">
        <v>10</v>
      </c>
    </row>
    <row r="409" spans="1:6" ht="15" x14ac:dyDescent="0.25">
      <c r="A409" s="46">
        <v>8428034</v>
      </c>
      <c r="B409" s="45">
        <v>4116.84</v>
      </c>
      <c r="E409" s="32">
        <v>10568870</v>
      </c>
      <c r="F409" s="32" t="s">
        <v>10</v>
      </c>
    </row>
    <row r="410" spans="1:6" ht="15" x14ac:dyDescent="0.25">
      <c r="A410" s="46">
        <v>11101890</v>
      </c>
      <c r="B410" s="45">
        <v>3169.96</v>
      </c>
      <c r="E410" s="32">
        <v>10568871</v>
      </c>
      <c r="F410" s="32" t="s">
        <v>10</v>
      </c>
    </row>
    <row r="411" spans="1:6" ht="15" x14ac:dyDescent="0.25">
      <c r="A411" s="46">
        <v>5248054</v>
      </c>
      <c r="B411" s="45">
        <v>8.14</v>
      </c>
      <c r="E411" s="32">
        <v>10568920</v>
      </c>
      <c r="F411" s="32" t="s">
        <v>10</v>
      </c>
    </row>
    <row r="412" spans="1:6" ht="15" x14ac:dyDescent="0.25">
      <c r="A412" s="46">
        <v>5248047</v>
      </c>
      <c r="B412" s="45">
        <v>4.68</v>
      </c>
      <c r="E412" s="32">
        <v>10568947</v>
      </c>
      <c r="F412" s="32" t="s">
        <v>10</v>
      </c>
    </row>
    <row r="413" spans="1:6" ht="15" x14ac:dyDescent="0.25">
      <c r="A413" s="46">
        <v>5228353</v>
      </c>
      <c r="B413" s="45">
        <v>4.8899999999999997</v>
      </c>
      <c r="E413" s="32">
        <v>10591438</v>
      </c>
      <c r="F413" s="32" t="s">
        <v>10</v>
      </c>
    </row>
    <row r="414" spans="1:6" ht="15" x14ac:dyDescent="0.25">
      <c r="A414" s="46">
        <v>5228338</v>
      </c>
      <c r="B414" s="45">
        <v>5.59</v>
      </c>
      <c r="E414" s="32">
        <v>10591548</v>
      </c>
      <c r="F414" s="32" t="s">
        <v>10</v>
      </c>
    </row>
    <row r="415" spans="1:6" ht="15" x14ac:dyDescent="0.25">
      <c r="A415" s="46">
        <v>8427051</v>
      </c>
      <c r="B415" s="45">
        <v>271.69</v>
      </c>
      <c r="E415" s="32">
        <v>10606493</v>
      </c>
      <c r="F415" s="32" t="s">
        <v>10</v>
      </c>
    </row>
    <row r="416" spans="1:6" ht="15" x14ac:dyDescent="0.25">
      <c r="A416" s="46">
        <v>5764555</v>
      </c>
      <c r="B416" s="45">
        <v>11417.94</v>
      </c>
      <c r="E416" s="32">
        <v>10606494</v>
      </c>
      <c r="F416" s="32" t="s">
        <v>10</v>
      </c>
    </row>
    <row r="417" spans="1:6" ht="15" x14ac:dyDescent="0.25">
      <c r="A417" s="46">
        <v>3086956</v>
      </c>
      <c r="B417" s="45">
        <v>374.69</v>
      </c>
      <c r="E417" s="32">
        <v>10606518</v>
      </c>
      <c r="F417" s="32" t="s">
        <v>10</v>
      </c>
    </row>
    <row r="418" spans="1:6" ht="15" x14ac:dyDescent="0.25">
      <c r="A418" s="46">
        <v>7121267</v>
      </c>
      <c r="B418" s="45">
        <v>669.02</v>
      </c>
      <c r="E418" s="32">
        <v>10606780</v>
      </c>
      <c r="F418" s="32" t="s">
        <v>10</v>
      </c>
    </row>
    <row r="419" spans="1:6" ht="15" x14ac:dyDescent="0.25">
      <c r="A419" s="46">
        <v>7121267</v>
      </c>
      <c r="B419" s="45">
        <v>669.02</v>
      </c>
      <c r="E419" s="32">
        <v>10612362</v>
      </c>
      <c r="F419" s="32" t="s">
        <v>10</v>
      </c>
    </row>
    <row r="420" spans="1:6" ht="15" x14ac:dyDescent="0.25">
      <c r="A420" s="46">
        <v>7121267</v>
      </c>
      <c r="B420" s="45">
        <v>669.02</v>
      </c>
      <c r="E420" s="32">
        <v>10614850</v>
      </c>
      <c r="F420" s="32" t="s">
        <v>10</v>
      </c>
    </row>
    <row r="421" spans="1:6" ht="15" x14ac:dyDescent="0.25">
      <c r="A421" s="46">
        <v>7121267</v>
      </c>
      <c r="B421" s="45">
        <v>669.02</v>
      </c>
      <c r="E421" s="32">
        <v>10615765</v>
      </c>
      <c r="F421" s="32" t="s">
        <v>10</v>
      </c>
    </row>
    <row r="422" spans="1:6" ht="15" x14ac:dyDescent="0.25">
      <c r="A422" s="46">
        <v>7392264</v>
      </c>
      <c r="B422" s="45">
        <v>1000.08</v>
      </c>
      <c r="E422" s="32">
        <v>10616418</v>
      </c>
      <c r="F422" s="32" t="s">
        <v>10</v>
      </c>
    </row>
    <row r="423" spans="1:6" ht="15" x14ac:dyDescent="0.25">
      <c r="A423" s="46">
        <v>10276815</v>
      </c>
      <c r="B423" s="45">
        <v>1892.11</v>
      </c>
      <c r="E423" s="32">
        <v>10618228</v>
      </c>
      <c r="F423" s="32" t="s">
        <v>10</v>
      </c>
    </row>
    <row r="424" spans="1:6" ht="15" x14ac:dyDescent="0.25">
      <c r="A424" s="46">
        <v>3093903</v>
      </c>
      <c r="B424" s="45">
        <v>1663.77</v>
      </c>
      <c r="E424" s="32">
        <v>10618442</v>
      </c>
      <c r="F424" s="32" t="s">
        <v>10</v>
      </c>
    </row>
    <row r="425" spans="1:6" ht="15" x14ac:dyDescent="0.25">
      <c r="A425" s="46">
        <v>10166696</v>
      </c>
      <c r="B425" s="45">
        <v>695.68</v>
      </c>
      <c r="E425" s="32">
        <v>10619366</v>
      </c>
      <c r="F425" s="32" t="s">
        <v>10</v>
      </c>
    </row>
    <row r="426" spans="1:6" ht="15" x14ac:dyDescent="0.25">
      <c r="A426" s="46">
        <v>11115638</v>
      </c>
      <c r="B426" s="45">
        <v>26045.200000000001</v>
      </c>
      <c r="E426" s="32">
        <v>10619500</v>
      </c>
      <c r="F426" s="32" t="s">
        <v>10</v>
      </c>
    </row>
    <row r="427" spans="1:6" ht="15" x14ac:dyDescent="0.25">
      <c r="A427" s="46">
        <v>10121913</v>
      </c>
      <c r="B427" s="45">
        <v>2285.63</v>
      </c>
      <c r="E427" s="32">
        <v>10621769</v>
      </c>
      <c r="F427" s="32" t="s">
        <v>10</v>
      </c>
    </row>
    <row r="428" spans="1:6" ht="15" x14ac:dyDescent="0.25">
      <c r="A428" s="46">
        <v>10102354</v>
      </c>
      <c r="B428" s="45">
        <v>7.27</v>
      </c>
      <c r="E428" s="32">
        <v>10651858</v>
      </c>
      <c r="F428" s="32" t="s">
        <v>10</v>
      </c>
    </row>
    <row r="429" spans="1:6" ht="15" x14ac:dyDescent="0.25">
      <c r="A429" s="46">
        <v>10487516</v>
      </c>
      <c r="B429" s="45">
        <v>1047.7</v>
      </c>
      <c r="E429" s="32">
        <v>10655156</v>
      </c>
      <c r="F429" s="32" t="s">
        <v>10</v>
      </c>
    </row>
    <row r="430" spans="1:6" ht="15" x14ac:dyDescent="0.25">
      <c r="A430" s="46">
        <v>10487516</v>
      </c>
      <c r="B430" s="45">
        <v>1047.7</v>
      </c>
      <c r="E430" s="32">
        <v>10676562</v>
      </c>
      <c r="F430" s="32" t="s">
        <v>10</v>
      </c>
    </row>
    <row r="431" spans="1:6" ht="15" x14ac:dyDescent="0.25">
      <c r="A431" s="46">
        <v>11220844</v>
      </c>
      <c r="B431" s="45">
        <v>1809.47</v>
      </c>
      <c r="E431" s="32">
        <v>10681770</v>
      </c>
      <c r="F431" s="32" t="s">
        <v>10</v>
      </c>
    </row>
    <row r="432" spans="1:6" ht="15" x14ac:dyDescent="0.25">
      <c r="A432" s="43" t="s">
        <v>311</v>
      </c>
      <c r="B432" s="45">
        <v>0.01</v>
      </c>
      <c r="E432" s="32">
        <v>10681844</v>
      </c>
      <c r="F432" s="32" t="s">
        <v>10</v>
      </c>
    </row>
    <row r="433" spans="1:6" ht="15" x14ac:dyDescent="0.25">
      <c r="A433" s="46">
        <v>8716396</v>
      </c>
      <c r="B433" s="45">
        <v>9129.91</v>
      </c>
      <c r="E433" s="32">
        <v>10684146</v>
      </c>
      <c r="F433" s="32" t="s">
        <v>10</v>
      </c>
    </row>
    <row r="434" spans="1:6" ht="15" x14ac:dyDescent="0.25">
      <c r="A434" s="46">
        <v>10023186</v>
      </c>
      <c r="B434" s="45">
        <v>8261.23</v>
      </c>
      <c r="E434" s="32">
        <v>10684147</v>
      </c>
      <c r="F434" s="32" t="s">
        <v>10</v>
      </c>
    </row>
    <row r="435" spans="1:6" ht="15" x14ac:dyDescent="0.25">
      <c r="A435" s="46">
        <v>10023186</v>
      </c>
      <c r="B435" s="45">
        <v>8261.23</v>
      </c>
      <c r="E435" s="32">
        <v>10684283</v>
      </c>
      <c r="F435" s="32" t="s">
        <v>10</v>
      </c>
    </row>
    <row r="436" spans="1:6" ht="15" x14ac:dyDescent="0.25">
      <c r="A436" s="46">
        <v>10613748</v>
      </c>
      <c r="B436" s="45">
        <v>19761.89</v>
      </c>
      <c r="E436" s="32">
        <v>10684291</v>
      </c>
      <c r="F436" s="32" t="s">
        <v>10</v>
      </c>
    </row>
    <row r="437" spans="1:6" ht="15" x14ac:dyDescent="0.25">
      <c r="A437" s="46">
        <v>8396496</v>
      </c>
      <c r="B437" s="45">
        <v>155.72999999999999</v>
      </c>
      <c r="E437" s="32">
        <v>10684348</v>
      </c>
      <c r="F437" s="32" t="s">
        <v>10</v>
      </c>
    </row>
    <row r="438" spans="1:6" ht="15" x14ac:dyDescent="0.25">
      <c r="A438" s="46">
        <v>8395613</v>
      </c>
      <c r="B438" s="45">
        <v>85595.26</v>
      </c>
      <c r="E438" s="32">
        <v>10684411</v>
      </c>
      <c r="F438" s="32" t="s">
        <v>10</v>
      </c>
    </row>
    <row r="439" spans="1:6" ht="15" x14ac:dyDescent="0.25">
      <c r="A439" s="46">
        <v>7461127</v>
      </c>
      <c r="B439" s="45">
        <v>5203.84</v>
      </c>
      <c r="E439" s="32">
        <v>10700060</v>
      </c>
      <c r="F439" s="32" t="s">
        <v>10</v>
      </c>
    </row>
    <row r="440" spans="1:6" ht="15" x14ac:dyDescent="0.25">
      <c r="A440" s="46">
        <v>10100034</v>
      </c>
      <c r="B440" s="45">
        <v>200.97</v>
      </c>
      <c r="E440" s="32">
        <v>10759380</v>
      </c>
      <c r="F440" s="32" t="s">
        <v>10</v>
      </c>
    </row>
    <row r="441" spans="1:6" ht="15" x14ac:dyDescent="0.25">
      <c r="A441" s="46">
        <v>10310037</v>
      </c>
      <c r="B441" s="45">
        <v>245.67</v>
      </c>
      <c r="E441" s="32">
        <v>10759384</v>
      </c>
      <c r="F441" s="32" t="s">
        <v>10</v>
      </c>
    </row>
    <row r="442" spans="1:6" ht="15" x14ac:dyDescent="0.25">
      <c r="A442" s="46">
        <v>10321375</v>
      </c>
      <c r="B442" s="45">
        <v>18.579999999999998</v>
      </c>
      <c r="E442" s="32">
        <v>10759390</v>
      </c>
      <c r="F442" s="32" t="s">
        <v>10</v>
      </c>
    </row>
    <row r="443" spans="1:6" ht="15" x14ac:dyDescent="0.25">
      <c r="A443" s="46">
        <v>10311404</v>
      </c>
      <c r="B443" s="45">
        <v>25.2</v>
      </c>
      <c r="E443" s="32">
        <v>10759391</v>
      </c>
      <c r="F443" s="32" t="s">
        <v>10</v>
      </c>
    </row>
    <row r="444" spans="1:6" ht="15" x14ac:dyDescent="0.25">
      <c r="A444" s="46">
        <v>10311401</v>
      </c>
      <c r="B444" s="45">
        <v>12.84</v>
      </c>
      <c r="E444" s="32">
        <v>10759447</v>
      </c>
      <c r="F444" s="32" t="s">
        <v>10</v>
      </c>
    </row>
    <row r="445" spans="1:6" ht="15" x14ac:dyDescent="0.25">
      <c r="A445" s="46">
        <v>10323733</v>
      </c>
      <c r="B445" s="45">
        <v>212.83</v>
      </c>
      <c r="E445" s="32">
        <v>10759448</v>
      </c>
      <c r="F445" s="32" t="s">
        <v>10</v>
      </c>
    </row>
    <row r="446" spans="1:6" ht="15" x14ac:dyDescent="0.25">
      <c r="A446" s="46">
        <v>10290678</v>
      </c>
      <c r="B446" s="45">
        <v>123.53</v>
      </c>
      <c r="E446" s="32">
        <v>10759449</v>
      </c>
      <c r="F446" s="32" t="s">
        <v>10</v>
      </c>
    </row>
    <row r="447" spans="1:6" ht="15" x14ac:dyDescent="0.25">
      <c r="A447" s="46">
        <v>7735215</v>
      </c>
      <c r="B447" s="45">
        <v>40127.32</v>
      </c>
      <c r="E447" s="32">
        <v>10759454</v>
      </c>
      <c r="F447" s="32" t="s">
        <v>10</v>
      </c>
    </row>
    <row r="448" spans="1:6" ht="15" x14ac:dyDescent="0.25">
      <c r="A448" s="46">
        <v>10787421</v>
      </c>
      <c r="B448" s="45">
        <v>3918.41</v>
      </c>
      <c r="E448" s="32">
        <v>10759456</v>
      </c>
      <c r="F448" s="32" t="s">
        <v>10</v>
      </c>
    </row>
    <row r="449" spans="1:6" ht="15" x14ac:dyDescent="0.25">
      <c r="A449" s="46">
        <v>10132416</v>
      </c>
      <c r="B449" s="45">
        <v>3210.49</v>
      </c>
      <c r="E449" s="32">
        <v>10759457</v>
      </c>
      <c r="F449" s="32" t="s">
        <v>10</v>
      </c>
    </row>
    <row r="450" spans="1:6" ht="15" x14ac:dyDescent="0.25">
      <c r="A450" s="46">
        <v>10462546</v>
      </c>
      <c r="B450" s="45">
        <v>422.05</v>
      </c>
      <c r="E450" s="32">
        <v>10759458</v>
      </c>
      <c r="F450" s="32" t="s">
        <v>10</v>
      </c>
    </row>
    <row r="451" spans="1:6" ht="15" x14ac:dyDescent="0.25">
      <c r="A451" s="46">
        <v>10809712</v>
      </c>
      <c r="B451" s="45">
        <v>2078.98</v>
      </c>
      <c r="E451" s="32">
        <v>10759461</v>
      </c>
      <c r="F451" s="32" t="s">
        <v>10</v>
      </c>
    </row>
    <row r="452" spans="1:6" ht="15" x14ac:dyDescent="0.25">
      <c r="A452" s="46">
        <v>11241489</v>
      </c>
      <c r="B452" s="45">
        <v>2293.38</v>
      </c>
      <c r="E452" s="32">
        <v>10759463</v>
      </c>
      <c r="F452" s="32" t="s">
        <v>10</v>
      </c>
    </row>
    <row r="453" spans="1:6" ht="15" x14ac:dyDescent="0.25">
      <c r="A453" s="46">
        <v>10318439</v>
      </c>
      <c r="B453" s="45">
        <v>175.77</v>
      </c>
      <c r="E453" s="32">
        <v>10759468</v>
      </c>
      <c r="F453" s="32" t="s">
        <v>10</v>
      </c>
    </row>
    <row r="454" spans="1:6" ht="15" x14ac:dyDescent="0.25">
      <c r="A454" s="46">
        <v>10311320</v>
      </c>
      <c r="B454" s="45">
        <v>300.14</v>
      </c>
      <c r="E454" s="32">
        <v>10759471</v>
      </c>
      <c r="F454" s="32" t="s">
        <v>10</v>
      </c>
    </row>
    <row r="455" spans="1:6" ht="15" x14ac:dyDescent="0.25">
      <c r="A455" s="46">
        <v>11071144</v>
      </c>
      <c r="B455" s="45">
        <v>641.62</v>
      </c>
      <c r="E455" s="32">
        <v>10762313</v>
      </c>
      <c r="F455" s="32" t="s">
        <v>10</v>
      </c>
    </row>
    <row r="456" spans="1:6" ht="15" x14ac:dyDescent="0.25">
      <c r="A456" s="46">
        <v>11071144</v>
      </c>
      <c r="B456" s="45">
        <v>641.62</v>
      </c>
      <c r="E456" s="32">
        <v>10762341</v>
      </c>
      <c r="F456" s="32" t="s">
        <v>10</v>
      </c>
    </row>
    <row r="457" spans="1:6" ht="15" x14ac:dyDescent="0.25">
      <c r="A457" s="46">
        <v>11071144</v>
      </c>
      <c r="B457" s="45">
        <v>641.62</v>
      </c>
      <c r="E457" s="32">
        <v>10762342</v>
      </c>
      <c r="F457" s="32" t="s">
        <v>10</v>
      </c>
    </row>
    <row r="458" spans="1:6" ht="15" x14ac:dyDescent="0.25">
      <c r="A458" s="46">
        <v>10318698</v>
      </c>
      <c r="B458" s="45">
        <v>18.25</v>
      </c>
      <c r="E458" s="32">
        <v>10762343</v>
      </c>
      <c r="F458" s="32" t="s">
        <v>10</v>
      </c>
    </row>
    <row r="459" spans="1:6" ht="15" x14ac:dyDescent="0.25">
      <c r="A459" s="46">
        <v>10482912</v>
      </c>
      <c r="B459" s="45">
        <v>3685.06</v>
      </c>
      <c r="E459" s="32">
        <v>10762345</v>
      </c>
      <c r="F459" s="32" t="s">
        <v>10</v>
      </c>
    </row>
    <row r="460" spans="1:6" ht="15" x14ac:dyDescent="0.25">
      <c r="A460" s="46">
        <v>10522533</v>
      </c>
      <c r="B460" s="45">
        <v>3037</v>
      </c>
      <c r="E460" s="32">
        <v>10762352</v>
      </c>
      <c r="F460" s="32" t="s">
        <v>10</v>
      </c>
    </row>
    <row r="461" spans="1:6" ht="15" x14ac:dyDescent="0.25">
      <c r="A461" s="46">
        <v>11007386</v>
      </c>
      <c r="B461" s="45">
        <v>1058.3699999999999</v>
      </c>
      <c r="E461" s="32">
        <v>10836353</v>
      </c>
      <c r="F461" s="32" t="s">
        <v>10</v>
      </c>
    </row>
    <row r="462" spans="1:6" ht="15" x14ac:dyDescent="0.25">
      <c r="A462" s="46">
        <v>8721511</v>
      </c>
      <c r="B462" s="45">
        <v>1336.12</v>
      </c>
      <c r="E462" s="32">
        <v>10836354</v>
      </c>
      <c r="F462" s="32" t="s">
        <v>10</v>
      </c>
    </row>
    <row r="463" spans="1:6" ht="15" x14ac:dyDescent="0.25">
      <c r="A463" s="46">
        <v>11007387</v>
      </c>
      <c r="B463" s="45">
        <v>72.58</v>
      </c>
      <c r="E463" s="32">
        <v>10836355</v>
      </c>
      <c r="F463" s="32" t="s">
        <v>10</v>
      </c>
    </row>
    <row r="464" spans="1:6" ht="15" x14ac:dyDescent="0.25">
      <c r="A464" s="46">
        <v>10358867</v>
      </c>
      <c r="B464" s="45">
        <v>3208.84</v>
      </c>
      <c r="E464" s="32">
        <v>10836356</v>
      </c>
      <c r="F464" s="32" t="s">
        <v>10</v>
      </c>
    </row>
    <row r="465" spans="1:6" ht="15" x14ac:dyDescent="0.25">
      <c r="A465" s="46">
        <v>10355962</v>
      </c>
      <c r="B465" s="45">
        <v>371.01</v>
      </c>
      <c r="E465" s="32">
        <v>10836360</v>
      </c>
      <c r="F465" s="32" t="s">
        <v>10</v>
      </c>
    </row>
    <row r="466" spans="1:6" ht="15" x14ac:dyDescent="0.25">
      <c r="A466" s="46">
        <v>10355963</v>
      </c>
      <c r="B466" s="45">
        <v>370.2</v>
      </c>
      <c r="E466" s="32">
        <v>10836504</v>
      </c>
      <c r="F466" s="32" t="s">
        <v>10</v>
      </c>
    </row>
    <row r="467" spans="1:6" ht="15" x14ac:dyDescent="0.25">
      <c r="A467" s="46">
        <v>3818254</v>
      </c>
      <c r="B467" s="45">
        <v>3064.16</v>
      </c>
      <c r="E467" s="32">
        <v>10836653</v>
      </c>
      <c r="F467" s="32" t="s">
        <v>10</v>
      </c>
    </row>
    <row r="468" spans="1:6" ht="15" x14ac:dyDescent="0.25">
      <c r="A468" s="46">
        <v>3804692</v>
      </c>
      <c r="B468" s="45">
        <v>5478.46</v>
      </c>
      <c r="E468" s="32">
        <v>10839411</v>
      </c>
      <c r="F468" s="32" t="s">
        <v>10</v>
      </c>
    </row>
    <row r="469" spans="1:6" ht="15" x14ac:dyDescent="0.25">
      <c r="A469" s="46">
        <v>3068384</v>
      </c>
      <c r="B469" s="45">
        <v>46.96</v>
      </c>
      <c r="E469" s="32">
        <v>10840122</v>
      </c>
      <c r="F469" s="32" t="s">
        <v>10</v>
      </c>
    </row>
    <row r="470" spans="1:6" ht="15" x14ac:dyDescent="0.25">
      <c r="A470" s="46">
        <v>11314347</v>
      </c>
      <c r="B470" s="45">
        <v>2307.73</v>
      </c>
      <c r="E470" s="32">
        <v>10840234</v>
      </c>
      <c r="F470" s="32" t="s">
        <v>10</v>
      </c>
    </row>
    <row r="471" spans="1:6" ht="15" x14ac:dyDescent="0.25">
      <c r="A471" s="46">
        <v>11046759</v>
      </c>
      <c r="B471" s="45">
        <v>7500.55</v>
      </c>
      <c r="E471" s="32">
        <v>10840286</v>
      </c>
      <c r="F471" s="32" t="s">
        <v>10</v>
      </c>
    </row>
    <row r="472" spans="1:6" ht="15" x14ac:dyDescent="0.25">
      <c r="A472" s="46">
        <v>3866493</v>
      </c>
      <c r="B472" s="45">
        <v>22.32</v>
      </c>
      <c r="E472" s="32">
        <v>10840397</v>
      </c>
      <c r="F472" s="32" t="s">
        <v>10</v>
      </c>
    </row>
    <row r="473" spans="1:6" ht="15" x14ac:dyDescent="0.25">
      <c r="A473" s="46">
        <v>10100047</v>
      </c>
      <c r="B473" s="45">
        <v>131.18</v>
      </c>
      <c r="E473" s="32">
        <v>10840406</v>
      </c>
      <c r="F473" s="32" t="s">
        <v>10</v>
      </c>
    </row>
    <row r="474" spans="1:6" ht="15" x14ac:dyDescent="0.25">
      <c r="A474" s="46">
        <v>10100047</v>
      </c>
      <c r="B474" s="45">
        <v>131.18</v>
      </c>
      <c r="E474" s="32">
        <v>10840430</v>
      </c>
      <c r="F474" s="32" t="s">
        <v>10</v>
      </c>
    </row>
    <row r="475" spans="1:6" ht="15" x14ac:dyDescent="0.25">
      <c r="A475" s="46">
        <v>10100046</v>
      </c>
      <c r="B475" s="45">
        <v>205.12</v>
      </c>
      <c r="E475" s="32">
        <v>10840746</v>
      </c>
      <c r="F475" s="32" t="s">
        <v>10</v>
      </c>
    </row>
    <row r="476" spans="1:6" ht="15" x14ac:dyDescent="0.25">
      <c r="A476" s="46">
        <v>10100046</v>
      </c>
      <c r="B476" s="45">
        <v>205.12</v>
      </c>
      <c r="E476" s="32">
        <v>10847963</v>
      </c>
      <c r="F476" s="32" t="s">
        <v>10</v>
      </c>
    </row>
    <row r="477" spans="1:6" ht="15" x14ac:dyDescent="0.25">
      <c r="A477" s="46">
        <v>10100050</v>
      </c>
      <c r="B477" s="45">
        <v>260.35000000000002</v>
      </c>
      <c r="E477" s="32">
        <v>10849815</v>
      </c>
      <c r="F477" s="32" t="s">
        <v>10</v>
      </c>
    </row>
    <row r="478" spans="1:6" ht="15" x14ac:dyDescent="0.25">
      <c r="A478" s="46">
        <v>10100050</v>
      </c>
      <c r="B478" s="45">
        <v>260.35000000000002</v>
      </c>
      <c r="E478" s="32">
        <v>10850289</v>
      </c>
      <c r="F478" s="32" t="s">
        <v>10</v>
      </c>
    </row>
    <row r="479" spans="1:6" ht="15" x14ac:dyDescent="0.25">
      <c r="A479" s="46">
        <v>3108094</v>
      </c>
      <c r="B479" s="45">
        <v>12.01</v>
      </c>
      <c r="E479" s="32">
        <v>10850365</v>
      </c>
      <c r="F479" s="32" t="s">
        <v>10</v>
      </c>
    </row>
    <row r="480" spans="1:6" ht="15" x14ac:dyDescent="0.25">
      <c r="A480" s="46">
        <v>3108094</v>
      </c>
      <c r="B480" s="45">
        <v>12.01</v>
      </c>
      <c r="E480" s="32">
        <v>10850379</v>
      </c>
      <c r="F480" s="32" t="s">
        <v>10</v>
      </c>
    </row>
    <row r="481" spans="1:6" ht="15" x14ac:dyDescent="0.25">
      <c r="A481" s="46">
        <v>3108094</v>
      </c>
      <c r="B481" s="45">
        <v>12.01</v>
      </c>
      <c r="E481" s="32">
        <v>10850492</v>
      </c>
      <c r="F481" s="32" t="s">
        <v>10</v>
      </c>
    </row>
    <row r="482" spans="1:6" ht="15" x14ac:dyDescent="0.25">
      <c r="A482" s="46">
        <v>8396520</v>
      </c>
      <c r="B482" s="45">
        <v>117.36</v>
      </c>
      <c r="E482" s="32">
        <v>10861187</v>
      </c>
      <c r="F482" s="32" t="s">
        <v>10</v>
      </c>
    </row>
    <row r="483" spans="1:6" ht="15" x14ac:dyDescent="0.25">
      <c r="A483" s="46">
        <v>10129362</v>
      </c>
      <c r="B483" s="45">
        <v>420.8</v>
      </c>
      <c r="E483" s="32">
        <v>10861204</v>
      </c>
      <c r="F483" s="32" t="s">
        <v>10</v>
      </c>
    </row>
    <row r="484" spans="1:6" ht="15" x14ac:dyDescent="0.25">
      <c r="A484" s="46">
        <v>10103225</v>
      </c>
      <c r="B484" s="45">
        <v>3843.1</v>
      </c>
      <c r="E484" s="32">
        <v>10861211</v>
      </c>
      <c r="F484" s="32" t="s">
        <v>10</v>
      </c>
    </row>
    <row r="485" spans="1:6" ht="15" x14ac:dyDescent="0.25">
      <c r="A485" s="46">
        <v>10117598</v>
      </c>
      <c r="B485" s="45">
        <v>9402.2900000000009</v>
      </c>
      <c r="E485" s="32">
        <v>10862257</v>
      </c>
      <c r="F485" s="32" t="s">
        <v>10</v>
      </c>
    </row>
    <row r="486" spans="1:6" ht="15" x14ac:dyDescent="0.25">
      <c r="A486" s="46">
        <v>8396496</v>
      </c>
      <c r="B486" s="45">
        <v>155.72999999999999</v>
      </c>
      <c r="E486" s="32">
        <v>10862290</v>
      </c>
      <c r="F486" s="32" t="s">
        <v>10</v>
      </c>
    </row>
    <row r="487" spans="1:6" ht="15" x14ac:dyDescent="0.25">
      <c r="A487" s="46">
        <v>10098624</v>
      </c>
      <c r="B487" s="45">
        <v>11</v>
      </c>
      <c r="E487" s="32">
        <v>10862291</v>
      </c>
      <c r="F487" s="32" t="s">
        <v>10</v>
      </c>
    </row>
    <row r="488" spans="1:6" ht="15" x14ac:dyDescent="0.25">
      <c r="A488" s="46">
        <v>10098624</v>
      </c>
      <c r="B488" s="45">
        <v>11</v>
      </c>
      <c r="E488" s="32">
        <v>10882744</v>
      </c>
      <c r="F488" s="32" t="s">
        <v>10</v>
      </c>
    </row>
    <row r="489" spans="1:6" ht="15" x14ac:dyDescent="0.25">
      <c r="A489" s="46">
        <v>10098624</v>
      </c>
      <c r="B489" s="45">
        <v>11</v>
      </c>
      <c r="E489" s="32">
        <v>10892235</v>
      </c>
      <c r="F489" s="32" t="s">
        <v>10</v>
      </c>
    </row>
    <row r="490" spans="1:6" ht="15" x14ac:dyDescent="0.25">
      <c r="A490" s="46">
        <v>10098624</v>
      </c>
      <c r="B490" s="45">
        <v>11</v>
      </c>
      <c r="E490" s="32">
        <v>10892239</v>
      </c>
      <c r="F490" s="32" t="s">
        <v>10</v>
      </c>
    </row>
    <row r="491" spans="1:6" ht="15" x14ac:dyDescent="0.25">
      <c r="A491" s="46">
        <v>10113272</v>
      </c>
      <c r="B491" s="45">
        <v>16.12</v>
      </c>
      <c r="E491" s="32">
        <v>10915402</v>
      </c>
      <c r="F491" s="32" t="s">
        <v>10</v>
      </c>
    </row>
    <row r="492" spans="1:6" ht="15" x14ac:dyDescent="0.25">
      <c r="A492" s="46">
        <v>10113277</v>
      </c>
      <c r="B492" s="45">
        <v>23.56</v>
      </c>
      <c r="E492" s="32">
        <v>10915468</v>
      </c>
      <c r="F492" s="32" t="s">
        <v>10</v>
      </c>
    </row>
    <row r="493" spans="1:6" ht="15" x14ac:dyDescent="0.25">
      <c r="A493" s="46">
        <v>10113275</v>
      </c>
      <c r="B493" s="45">
        <v>13.99</v>
      </c>
      <c r="E493" s="32">
        <v>10915506</v>
      </c>
      <c r="F493" s="32" t="s">
        <v>10</v>
      </c>
    </row>
    <row r="494" spans="1:6" ht="15" x14ac:dyDescent="0.25">
      <c r="A494" s="46">
        <v>10100140</v>
      </c>
      <c r="B494" s="45">
        <v>5.13</v>
      </c>
      <c r="E494" s="32">
        <v>10915584</v>
      </c>
      <c r="F494" s="32" t="s">
        <v>10</v>
      </c>
    </row>
    <row r="495" spans="1:6" ht="15" x14ac:dyDescent="0.25">
      <c r="A495" s="46">
        <v>10100171</v>
      </c>
      <c r="B495" s="45">
        <v>297.36</v>
      </c>
      <c r="E495" s="32">
        <v>10915592</v>
      </c>
      <c r="F495" s="32" t="s">
        <v>10</v>
      </c>
    </row>
    <row r="496" spans="1:6" ht="15" x14ac:dyDescent="0.25">
      <c r="A496" s="46">
        <v>10100171</v>
      </c>
      <c r="B496" s="45">
        <v>297.36</v>
      </c>
      <c r="E496" s="32">
        <v>10915717</v>
      </c>
      <c r="F496" s="32" t="s">
        <v>10</v>
      </c>
    </row>
    <row r="497" spans="1:6" ht="15" x14ac:dyDescent="0.25">
      <c r="A497" s="46">
        <v>10613998</v>
      </c>
      <c r="B497" s="45">
        <v>535.28</v>
      </c>
      <c r="E497" s="32">
        <v>10915722</v>
      </c>
      <c r="F497" s="32" t="s">
        <v>10</v>
      </c>
    </row>
    <row r="498" spans="1:6" ht="15" x14ac:dyDescent="0.25">
      <c r="A498" s="46">
        <v>10613997</v>
      </c>
      <c r="B498" s="45">
        <v>460.34</v>
      </c>
      <c r="E498" s="32">
        <v>10915723</v>
      </c>
      <c r="F498" s="32" t="s">
        <v>10</v>
      </c>
    </row>
    <row r="499" spans="1:6" ht="15" x14ac:dyDescent="0.25">
      <c r="A499" s="46">
        <v>10613996</v>
      </c>
      <c r="B499" s="45">
        <v>403.27</v>
      </c>
      <c r="E499" s="32">
        <v>10915724</v>
      </c>
      <c r="F499" s="32" t="s">
        <v>10</v>
      </c>
    </row>
    <row r="500" spans="1:6" ht="15" x14ac:dyDescent="0.25">
      <c r="A500" s="46">
        <v>10621769</v>
      </c>
      <c r="B500" s="45">
        <v>2022.2</v>
      </c>
      <c r="E500" s="32">
        <v>10915732</v>
      </c>
      <c r="F500" s="32" t="s">
        <v>10</v>
      </c>
    </row>
    <row r="501" spans="1:6" ht="15" x14ac:dyDescent="0.25">
      <c r="A501" s="46">
        <v>3861197</v>
      </c>
      <c r="B501" s="45">
        <v>3333.49</v>
      </c>
      <c r="E501" s="32">
        <v>10915866</v>
      </c>
      <c r="F501" s="32" t="s">
        <v>10</v>
      </c>
    </row>
    <row r="502" spans="1:6" ht="15" x14ac:dyDescent="0.25">
      <c r="A502" s="46">
        <v>10125960</v>
      </c>
      <c r="B502" s="45">
        <v>433.54</v>
      </c>
      <c r="E502" s="32">
        <v>10961573</v>
      </c>
      <c r="F502" s="32" t="s">
        <v>10</v>
      </c>
    </row>
    <row r="503" spans="1:6" ht="15" x14ac:dyDescent="0.25">
      <c r="A503" s="46">
        <v>10547167</v>
      </c>
      <c r="B503" s="45">
        <v>715.7</v>
      </c>
      <c r="E503" s="32">
        <v>11060691</v>
      </c>
      <c r="F503" s="32" t="s">
        <v>10</v>
      </c>
    </row>
    <row r="504" spans="1:6" ht="15" x14ac:dyDescent="0.25">
      <c r="A504" s="43" t="s">
        <v>18</v>
      </c>
      <c r="B504" s="45">
        <v>1627.09</v>
      </c>
      <c r="E504" s="32">
        <v>11060697</v>
      </c>
      <c r="F504" s="32" t="s">
        <v>10</v>
      </c>
    </row>
    <row r="505" spans="1:6" ht="15" x14ac:dyDescent="0.25">
      <c r="A505" s="43" t="s">
        <v>406</v>
      </c>
      <c r="B505" s="45">
        <v>543.96</v>
      </c>
      <c r="E505" s="32">
        <v>11060760</v>
      </c>
      <c r="F505" s="32" t="s">
        <v>10</v>
      </c>
    </row>
    <row r="506" spans="1:6" ht="15" x14ac:dyDescent="0.25">
      <c r="A506" s="43" t="s">
        <v>407</v>
      </c>
      <c r="B506" s="45">
        <v>7799.21</v>
      </c>
      <c r="E506" s="32">
        <v>11061850</v>
      </c>
      <c r="F506" s="32" t="s">
        <v>10</v>
      </c>
    </row>
    <row r="507" spans="1:6" ht="15" x14ac:dyDescent="0.25">
      <c r="A507" s="46">
        <v>10045178</v>
      </c>
      <c r="B507" s="45">
        <v>7229.51</v>
      </c>
      <c r="E507" s="32">
        <v>11105386</v>
      </c>
      <c r="F507" s="32" t="s">
        <v>10</v>
      </c>
    </row>
    <row r="508" spans="1:6" ht="15" x14ac:dyDescent="0.25">
      <c r="A508" s="46">
        <v>10041286</v>
      </c>
      <c r="B508" s="45">
        <v>12892.26</v>
      </c>
      <c r="E508" s="32">
        <v>11105439</v>
      </c>
      <c r="F508" s="32" t="s">
        <v>10</v>
      </c>
    </row>
    <row r="509" spans="1:6" ht="15" x14ac:dyDescent="0.25">
      <c r="A509" s="46">
        <v>10439494</v>
      </c>
      <c r="B509" s="45">
        <v>3860.43</v>
      </c>
      <c r="E509" s="32">
        <v>11105472</v>
      </c>
      <c r="F509" s="32" t="s">
        <v>10</v>
      </c>
    </row>
    <row r="510" spans="1:6" ht="15" x14ac:dyDescent="0.25">
      <c r="A510" s="46">
        <v>10440166</v>
      </c>
      <c r="B510" s="45">
        <v>7604.27</v>
      </c>
      <c r="E510" s="32">
        <v>11105821</v>
      </c>
      <c r="F510" s="32" t="s">
        <v>10</v>
      </c>
    </row>
    <row r="511" spans="1:6" ht="15" x14ac:dyDescent="0.25">
      <c r="A511" s="46">
        <v>10438526</v>
      </c>
      <c r="B511" s="45">
        <v>6115.87</v>
      </c>
      <c r="E511" s="32">
        <v>11105822</v>
      </c>
      <c r="F511" s="32" t="s">
        <v>10</v>
      </c>
    </row>
    <row r="512" spans="1:6" ht="15" x14ac:dyDescent="0.25">
      <c r="A512" s="46">
        <v>10314829</v>
      </c>
      <c r="B512" s="45">
        <v>2536.62</v>
      </c>
      <c r="E512" s="32">
        <v>11105823</v>
      </c>
      <c r="F512" s="32" t="s">
        <v>10</v>
      </c>
    </row>
    <row r="513" spans="1:6" ht="15" x14ac:dyDescent="0.25">
      <c r="A513" s="46">
        <v>10310201</v>
      </c>
      <c r="B513" s="45">
        <v>2667.3</v>
      </c>
      <c r="E513" s="32">
        <v>11105824</v>
      </c>
      <c r="F513" s="32" t="s">
        <v>10</v>
      </c>
    </row>
    <row r="514" spans="1:6" ht="15" x14ac:dyDescent="0.25">
      <c r="A514" s="46">
        <v>10736366</v>
      </c>
      <c r="B514" s="45">
        <v>534.84</v>
      </c>
      <c r="E514" s="32">
        <v>11106906</v>
      </c>
      <c r="F514" s="32" t="s">
        <v>10</v>
      </c>
    </row>
    <row r="515" spans="1:6" ht="15" x14ac:dyDescent="0.25">
      <c r="A515" s="43" t="s">
        <v>211</v>
      </c>
      <c r="B515" s="45">
        <v>13.97</v>
      </c>
      <c r="E515" s="32">
        <v>11106928</v>
      </c>
      <c r="F515" s="32" t="s">
        <v>10</v>
      </c>
    </row>
    <row r="516" spans="1:6" ht="15" x14ac:dyDescent="0.25">
      <c r="A516" s="43" t="s">
        <v>663</v>
      </c>
      <c r="B516" s="45">
        <v>10.72</v>
      </c>
      <c r="E516" s="32">
        <v>11106929</v>
      </c>
      <c r="F516" s="32" t="s">
        <v>10</v>
      </c>
    </row>
    <row r="517" spans="1:6" ht="15" x14ac:dyDescent="0.25">
      <c r="A517" s="46">
        <v>11070805</v>
      </c>
      <c r="B517" s="45">
        <v>883.21</v>
      </c>
      <c r="E517" s="32">
        <v>11106934</v>
      </c>
      <c r="F517" s="32" t="s">
        <v>10</v>
      </c>
    </row>
    <row r="518" spans="1:6" ht="15" x14ac:dyDescent="0.25">
      <c r="A518" s="46">
        <v>10789385</v>
      </c>
      <c r="B518" s="45">
        <v>6456.46</v>
      </c>
      <c r="E518" s="32">
        <v>11106943</v>
      </c>
      <c r="F518" s="32" t="s">
        <v>10</v>
      </c>
    </row>
    <row r="519" spans="1:6" ht="15" x14ac:dyDescent="0.25">
      <c r="A519" s="46">
        <v>5224030</v>
      </c>
      <c r="B519" s="45">
        <v>422.15</v>
      </c>
      <c r="E519" s="32">
        <v>11106970</v>
      </c>
      <c r="F519" s="32" t="s">
        <v>10</v>
      </c>
    </row>
    <row r="520" spans="1:6" ht="15" x14ac:dyDescent="0.25">
      <c r="A520" s="46">
        <v>4352535</v>
      </c>
      <c r="B520" s="45">
        <v>631.58000000000004</v>
      </c>
      <c r="E520" s="32">
        <v>11106977</v>
      </c>
      <c r="F520" s="32" t="s">
        <v>10</v>
      </c>
    </row>
    <row r="521" spans="1:6" ht="15" x14ac:dyDescent="0.25">
      <c r="A521" s="46">
        <v>4007725</v>
      </c>
      <c r="B521" s="45">
        <v>1543.3</v>
      </c>
      <c r="E521" s="32">
        <v>11107802</v>
      </c>
      <c r="F521" s="32" t="s">
        <v>10</v>
      </c>
    </row>
    <row r="522" spans="1:6" ht="15" x14ac:dyDescent="0.25">
      <c r="A522" s="46">
        <v>5224634</v>
      </c>
      <c r="B522" s="45">
        <v>1283.43</v>
      </c>
      <c r="E522" s="32">
        <v>11107822</v>
      </c>
      <c r="F522" s="32" t="s">
        <v>10</v>
      </c>
    </row>
    <row r="523" spans="1:6" ht="15" x14ac:dyDescent="0.25">
      <c r="A523" s="46">
        <v>10454983</v>
      </c>
      <c r="B523" s="45">
        <v>5198.13</v>
      </c>
      <c r="E523" s="32">
        <v>11107832</v>
      </c>
      <c r="F523" s="32" t="s">
        <v>10</v>
      </c>
    </row>
    <row r="524" spans="1:6" ht="15" x14ac:dyDescent="0.25">
      <c r="A524" s="46">
        <v>10022070</v>
      </c>
      <c r="B524" s="45">
        <v>328.93</v>
      </c>
      <c r="E524" s="32">
        <v>11107889</v>
      </c>
      <c r="F524" s="32" t="s">
        <v>10</v>
      </c>
    </row>
    <row r="525" spans="1:6" ht="15" x14ac:dyDescent="0.25">
      <c r="A525" s="46">
        <v>10397688</v>
      </c>
      <c r="B525" s="45">
        <v>643.38</v>
      </c>
      <c r="E525" s="32">
        <v>10613557</v>
      </c>
      <c r="F525" s="32" t="s">
        <v>10</v>
      </c>
    </row>
    <row r="526" spans="1:6" ht="15" x14ac:dyDescent="0.25">
      <c r="A526" s="46">
        <v>10168006</v>
      </c>
      <c r="B526" s="45">
        <v>129.71</v>
      </c>
      <c r="E526" s="32">
        <v>10613897</v>
      </c>
      <c r="F526" s="32" t="s">
        <v>10</v>
      </c>
    </row>
    <row r="527" spans="1:6" ht="15" x14ac:dyDescent="0.25">
      <c r="A527" s="46">
        <v>10397783</v>
      </c>
      <c r="B527" s="45">
        <v>683.97</v>
      </c>
      <c r="E527" s="32">
        <v>10613996</v>
      </c>
      <c r="F527" s="32" t="s">
        <v>10</v>
      </c>
    </row>
    <row r="528" spans="1:6" ht="15" x14ac:dyDescent="0.25">
      <c r="A528" s="46">
        <v>10397780</v>
      </c>
      <c r="B528" s="45">
        <v>712.44</v>
      </c>
      <c r="E528" s="32">
        <v>10613997</v>
      </c>
      <c r="F528" s="32" t="s">
        <v>10</v>
      </c>
    </row>
    <row r="529" spans="1:6" ht="15" x14ac:dyDescent="0.25">
      <c r="A529" s="46">
        <v>10397781</v>
      </c>
      <c r="B529" s="45">
        <v>927.51</v>
      </c>
      <c r="E529" s="32">
        <v>10613998</v>
      </c>
      <c r="F529" s="32" t="s">
        <v>10</v>
      </c>
    </row>
    <row r="530" spans="1:6" ht="15" x14ac:dyDescent="0.25">
      <c r="A530" s="46">
        <v>10022068</v>
      </c>
      <c r="B530" s="45">
        <v>192.21</v>
      </c>
      <c r="E530" s="32">
        <v>11234623</v>
      </c>
      <c r="F530" s="32" t="s">
        <v>10</v>
      </c>
    </row>
    <row r="531" spans="1:6" ht="15" x14ac:dyDescent="0.25">
      <c r="A531" s="46">
        <v>10547167</v>
      </c>
      <c r="B531" s="45">
        <v>715.7</v>
      </c>
      <c r="E531" s="32">
        <v>11234667</v>
      </c>
      <c r="F531" s="32" t="s">
        <v>10</v>
      </c>
    </row>
    <row r="532" spans="1:6" ht="15" x14ac:dyDescent="0.25">
      <c r="A532" s="46">
        <v>7121267</v>
      </c>
      <c r="B532" s="45">
        <v>669.02</v>
      </c>
      <c r="E532" s="32">
        <v>11234674</v>
      </c>
      <c r="F532" s="32" t="s">
        <v>10</v>
      </c>
    </row>
    <row r="533" spans="1:6" ht="15" x14ac:dyDescent="0.25">
      <c r="A533" s="46">
        <v>7121267</v>
      </c>
      <c r="B533" s="45">
        <v>669.02</v>
      </c>
      <c r="E533" s="32">
        <v>11234846</v>
      </c>
      <c r="F533" s="32" t="s">
        <v>10</v>
      </c>
    </row>
    <row r="534" spans="1:6" ht="15" x14ac:dyDescent="0.25">
      <c r="A534" s="46">
        <v>7121267</v>
      </c>
      <c r="B534" s="45">
        <v>669.02</v>
      </c>
      <c r="E534" s="32">
        <v>11256805</v>
      </c>
      <c r="F534" s="32" t="s">
        <v>10</v>
      </c>
    </row>
    <row r="535" spans="1:6" ht="15" x14ac:dyDescent="0.25">
      <c r="A535" s="46">
        <v>7121267</v>
      </c>
      <c r="B535" s="45">
        <v>669.02</v>
      </c>
      <c r="E535" s="32">
        <v>11256806</v>
      </c>
      <c r="F535" s="32" t="s">
        <v>10</v>
      </c>
    </row>
    <row r="536" spans="1:6" ht="15" x14ac:dyDescent="0.25">
      <c r="A536" s="46">
        <v>10700546</v>
      </c>
      <c r="B536" s="45">
        <v>801.06</v>
      </c>
      <c r="E536" s="32">
        <v>11256808</v>
      </c>
      <c r="F536" s="32" t="s">
        <v>10</v>
      </c>
    </row>
    <row r="537" spans="1:6" ht="15" x14ac:dyDescent="0.25">
      <c r="A537" s="43" t="s">
        <v>664</v>
      </c>
      <c r="B537" s="45">
        <v>3341.27</v>
      </c>
      <c r="E537" s="32">
        <v>11256809</v>
      </c>
      <c r="F537" s="32" t="s">
        <v>10</v>
      </c>
    </row>
    <row r="538" spans="1:6" ht="15" x14ac:dyDescent="0.25">
      <c r="A538" s="46">
        <v>11313505</v>
      </c>
      <c r="B538" s="45">
        <v>569.09</v>
      </c>
      <c r="E538" s="32">
        <v>11256811</v>
      </c>
      <c r="F538" s="32" t="s">
        <v>10</v>
      </c>
    </row>
    <row r="539" spans="1:6" ht="15" x14ac:dyDescent="0.25">
      <c r="A539" s="46">
        <v>10950981</v>
      </c>
      <c r="B539" s="45">
        <v>10335.68</v>
      </c>
      <c r="E539" s="32">
        <v>11256812</v>
      </c>
      <c r="F539" s="32" t="s">
        <v>10</v>
      </c>
    </row>
    <row r="540" spans="1:6" ht="15" x14ac:dyDescent="0.25">
      <c r="A540" s="46">
        <v>11083010</v>
      </c>
      <c r="B540" s="45">
        <v>1537.31</v>
      </c>
      <c r="E540" s="32">
        <v>11256813</v>
      </c>
      <c r="F540" s="32" t="s">
        <v>10</v>
      </c>
    </row>
    <row r="541" spans="1:6" ht="15" x14ac:dyDescent="0.25">
      <c r="A541" s="46">
        <v>10455329</v>
      </c>
      <c r="B541" s="45">
        <v>28.95</v>
      </c>
      <c r="E541" s="32">
        <v>11256814</v>
      </c>
      <c r="F541" s="32" t="s">
        <v>10</v>
      </c>
    </row>
    <row r="542" spans="1:6" ht="15" x14ac:dyDescent="0.25">
      <c r="A542" s="46">
        <v>10455329</v>
      </c>
      <c r="B542" s="45">
        <v>28.95</v>
      </c>
      <c r="E542" s="32">
        <v>11258727</v>
      </c>
      <c r="F542" s="32" t="s">
        <v>10</v>
      </c>
    </row>
    <row r="543" spans="1:6" ht="15" x14ac:dyDescent="0.25">
      <c r="A543" s="46">
        <v>10455329</v>
      </c>
      <c r="B543" s="45">
        <v>28.95</v>
      </c>
      <c r="E543" s="32">
        <v>11258728</v>
      </c>
      <c r="F543" s="32" t="s">
        <v>10</v>
      </c>
    </row>
    <row r="544" spans="1:6" ht="15" x14ac:dyDescent="0.25">
      <c r="A544" s="46">
        <v>10455329</v>
      </c>
      <c r="B544" s="45">
        <v>28.95</v>
      </c>
      <c r="E544" s="32">
        <v>11282720</v>
      </c>
      <c r="F544" s="32" t="s">
        <v>10</v>
      </c>
    </row>
    <row r="545" spans="1:6" ht="15" x14ac:dyDescent="0.25">
      <c r="A545" s="46">
        <v>10455329</v>
      </c>
      <c r="B545" s="45">
        <v>28.95</v>
      </c>
      <c r="E545" s="32">
        <v>11291371</v>
      </c>
      <c r="F545" s="32" t="s">
        <v>10</v>
      </c>
    </row>
    <row r="546" spans="1:6" ht="15" x14ac:dyDescent="0.25">
      <c r="A546" s="46">
        <v>10455329</v>
      </c>
      <c r="B546" s="45">
        <v>28.95</v>
      </c>
      <c r="E546" s="32">
        <v>11291480</v>
      </c>
      <c r="F546" s="32" t="s">
        <v>10</v>
      </c>
    </row>
    <row r="547" spans="1:6" ht="15" x14ac:dyDescent="0.25">
      <c r="A547" s="46">
        <v>11061969</v>
      </c>
      <c r="B547" s="45">
        <v>105.34</v>
      </c>
      <c r="E547" s="32">
        <v>11291494</v>
      </c>
      <c r="F547" s="32" t="s">
        <v>10</v>
      </c>
    </row>
    <row r="548" spans="1:6" ht="15" x14ac:dyDescent="0.25">
      <c r="A548" s="46">
        <v>11061969</v>
      </c>
      <c r="B548" s="45">
        <v>105.34</v>
      </c>
      <c r="E548" s="32">
        <v>11291495</v>
      </c>
      <c r="F548" s="32" t="s">
        <v>10</v>
      </c>
    </row>
    <row r="549" spans="1:6" ht="15" x14ac:dyDescent="0.25">
      <c r="A549" s="46">
        <v>11061968</v>
      </c>
      <c r="B549" s="45">
        <v>41.62</v>
      </c>
      <c r="E549" s="32">
        <v>11291592</v>
      </c>
      <c r="F549" s="32" t="s">
        <v>10</v>
      </c>
    </row>
    <row r="550" spans="1:6" ht="15" x14ac:dyDescent="0.25">
      <c r="A550" s="46">
        <v>11014330</v>
      </c>
      <c r="B550" s="45">
        <v>4504.8999999999996</v>
      </c>
      <c r="E550" s="32">
        <v>11291596</v>
      </c>
      <c r="F550" s="32" t="s">
        <v>10</v>
      </c>
    </row>
    <row r="551" spans="1:6" ht="15" x14ac:dyDescent="0.25">
      <c r="A551" s="46">
        <v>10787361</v>
      </c>
      <c r="B551" s="45">
        <v>2769.33</v>
      </c>
      <c r="E551" s="32">
        <v>11291666</v>
      </c>
      <c r="F551" s="32" t="s">
        <v>10</v>
      </c>
    </row>
    <row r="552" spans="1:6" ht="15" x14ac:dyDescent="0.25">
      <c r="A552" s="46">
        <v>10591561</v>
      </c>
      <c r="B552" s="45">
        <v>4153.71</v>
      </c>
      <c r="E552" s="32">
        <v>11292398</v>
      </c>
      <c r="F552" s="32" t="s">
        <v>10</v>
      </c>
    </row>
    <row r="553" spans="1:6" ht="15" x14ac:dyDescent="0.25">
      <c r="A553" s="43" t="s">
        <v>211</v>
      </c>
      <c r="B553" s="45">
        <v>13.97</v>
      </c>
      <c r="E553" s="32">
        <v>11344441</v>
      </c>
      <c r="F553" s="32" t="s">
        <v>10</v>
      </c>
    </row>
    <row r="554" spans="1:6" ht="15" x14ac:dyDescent="0.25">
      <c r="A554" s="43" t="s">
        <v>663</v>
      </c>
      <c r="B554" s="45">
        <v>10.72</v>
      </c>
      <c r="E554" s="32">
        <v>11344443</v>
      </c>
      <c r="F554" s="32" t="s">
        <v>10</v>
      </c>
    </row>
    <row r="555" spans="1:6" ht="15" x14ac:dyDescent="0.25">
      <c r="A555" s="43" t="s">
        <v>663</v>
      </c>
      <c r="B555" s="45">
        <v>10.72</v>
      </c>
      <c r="E555" s="32">
        <v>11344652</v>
      </c>
      <c r="F555" s="32" t="s">
        <v>10</v>
      </c>
    </row>
    <row r="556" spans="1:6" ht="15" x14ac:dyDescent="0.25">
      <c r="A556" s="46">
        <v>11223351</v>
      </c>
      <c r="B556" s="45">
        <v>5061.3</v>
      </c>
      <c r="E556" s="32">
        <v>11384699</v>
      </c>
      <c r="F556" s="32" t="s">
        <v>10</v>
      </c>
    </row>
    <row r="557" spans="1:6" ht="15" x14ac:dyDescent="0.25">
      <c r="A557" s="46">
        <v>11083094</v>
      </c>
      <c r="B557" s="45">
        <v>897.55</v>
      </c>
      <c r="E557" s="32">
        <v>11384700</v>
      </c>
      <c r="F557" s="32" t="s">
        <v>10</v>
      </c>
    </row>
    <row r="558" spans="1:6" ht="15" x14ac:dyDescent="0.25">
      <c r="A558" s="46">
        <v>11083094</v>
      </c>
      <c r="B558" s="45">
        <v>897.55</v>
      </c>
      <c r="E558" s="32">
        <v>1608863</v>
      </c>
      <c r="F558" s="32" t="s">
        <v>10</v>
      </c>
    </row>
    <row r="559" spans="1:6" ht="15" x14ac:dyDescent="0.25">
      <c r="A559" s="46">
        <v>10327121</v>
      </c>
      <c r="B559" s="45">
        <v>586.04999999999995</v>
      </c>
      <c r="E559" s="32">
        <v>1621791</v>
      </c>
      <c r="F559" s="32" t="s">
        <v>10</v>
      </c>
    </row>
    <row r="560" spans="1:6" ht="15" x14ac:dyDescent="0.25">
      <c r="A560" s="46">
        <v>11061881</v>
      </c>
      <c r="B560" s="45">
        <v>722.99</v>
      </c>
      <c r="E560" s="32">
        <v>1729540</v>
      </c>
      <c r="F560" s="32" t="s">
        <v>10</v>
      </c>
    </row>
    <row r="561" spans="1:6" ht="15" x14ac:dyDescent="0.25">
      <c r="A561" s="46">
        <v>11061881</v>
      </c>
      <c r="B561" s="45">
        <v>722.99</v>
      </c>
      <c r="E561" s="32">
        <v>2792658</v>
      </c>
      <c r="F561" s="32" t="s">
        <v>10</v>
      </c>
    </row>
    <row r="562" spans="1:6" ht="15" x14ac:dyDescent="0.25">
      <c r="A562" s="46">
        <v>10716999</v>
      </c>
      <c r="B562" s="45">
        <v>3224.32</v>
      </c>
      <c r="E562" s="32">
        <v>2884609</v>
      </c>
      <c r="F562" s="32" t="s">
        <v>10</v>
      </c>
    </row>
    <row r="563" spans="1:6" ht="15" x14ac:dyDescent="0.25">
      <c r="A563" s="46">
        <v>10168358</v>
      </c>
      <c r="B563" s="45">
        <v>96.85</v>
      </c>
      <c r="E563" s="32">
        <v>3064144</v>
      </c>
      <c r="F563" s="32" t="s">
        <v>10</v>
      </c>
    </row>
    <row r="564" spans="1:6" ht="15" x14ac:dyDescent="0.25">
      <c r="A564" s="46">
        <v>10167710</v>
      </c>
      <c r="B564" s="45">
        <v>1873.35</v>
      </c>
      <c r="E564" s="32">
        <v>3077898</v>
      </c>
      <c r="F564" s="32" t="s">
        <v>10</v>
      </c>
    </row>
    <row r="565" spans="1:6" ht="15" x14ac:dyDescent="0.25">
      <c r="A565" s="46">
        <v>10168075</v>
      </c>
      <c r="B565" s="45">
        <v>13175.42</v>
      </c>
      <c r="E565" s="32">
        <v>3413788</v>
      </c>
      <c r="F565" s="32" t="s">
        <v>10</v>
      </c>
    </row>
    <row r="566" spans="1:6" ht="15" x14ac:dyDescent="0.25">
      <c r="A566" s="46">
        <v>10143169</v>
      </c>
      <c r="B566" s="45">
        <v>2476.15</v>
      </c>
      <c r="E566" s="32">
        <v>4410585</v>
      </c>
      <c r="F566" s="32" t="s">
        <v>10</v>
      </c>
    </row>
    <row r="567" spans="1:6" ht="15" x14ac:dyDescent="0.25">
      <c r="A567" s="46">
        <v>7582518</v>
      </c>
      <c r="B567" s="45">
        <v>23416.22</v>
      </c>
      <c r="E567" s="32">
        <v>4700597</v>
      </c>
      <c r="F567" s="32" t="s">
        <v>10</v>
      </c>
    </row>
    <row r="568" spans="1:6" ht="15" x14ac:dyDescent="0.25">
      <c r="A568" s="46">
        <v>11070571</v>
      </c>
      <c r="B568" s="45">
        <v>5949.26</v>
      </c>
      <c r="E568" s="32">
        <v>3424561</v>
      </c>
      <c r="F568" s="32" t="s">
        <v>10</v>
      </c>
    </row>
    <row r="569" spans="1:6" ht="15" x14ac:dyDescent="0.25">
      <c r="A569" s="46">
        <v>11085861</v>
      </c>
      <c r="B569" s="45">
        <v>9852.41</v>
      </c>
      <c r="E569" s="32">
        <v>5507038</v>
      </c>
      <c r="F569" s="32" t="s">
        <v>10</v>
      </c>
    </row>
    <row r="570" spans="1:6" ht="15" x14ac:dyDescent="0.25">
      <c r="A570" s="46">
        <v>11070571</v>
      </c>
      <c r="B570" s="45">
        <v>5949.26</v>
      </c>
      <c r="E570" s="32">
        <v>3804676</v>
      </c>
      <c r="F570" s="32" t="s">
        <v>10</v>
      </c>
    </row>
    <row r="571" spans="1:6" ht="15" x14ac:dyDescent="0.25">
      <c r="A571" s="46">
        <v>11075751</v>
      </c>
      <c r="B571" s="45">
        <v>1343.43</v>
      </c>
      <c r="E571" s="32">
        <v>4429114</v>
      </c>
      <c r="F571" s="32" t="s">
        <v>10</v>
      </c>
    </row>
    <row r="572" spans="1:6" ht="15" x14ac:dyDescent="0.25">
      <c r="A572" s="46">
        <v>11075677</v>
      </c>
      <c r="B572" s="45">
        <v>695.52</v>
      </c>
      <c r="E572" s="32">
        <v>4429122</v>
      </c>
      <c r="F572" s="32" t="s">
        <v>10</v>
      </c>
    </row>
    <row r="573" spans="1:6" ht="15" x14ac:dyDescent="0.25">
      <c r="A573" s="46">
        <v>5228346</v>
      </c>
      <c r="B573" s="45">
        <v>19.170000000000002</v>
      </c>
      <c r="E573" s="32">
        <v>4665329</v>
      </c>
      <c r="F573" s="32" t="s">
        <v>10</v>
      </c>
    </row>
    <row r="574" spans="1:6" ht="15" x14ac:dyDescent="0.25">
      <c r="A574" s="46">
        <v>5228346</v>
      </c>
      <c r="B574" s="45">
        <v>19.170000000000002</v>
      </c>
      <c r="E574" s="32">
        <v>4818667</v>
      </c>
      <c r="F574" s="32" t="s">
        <v>10</v>
      </c>
    </row>
    <row r="575" spans="1:6" ht="15" x14ac:dyDescent="0.25">
      <c r="A575" s="46">
        <v>5228361</v>
      </c>
      <c r="B575" s="45">
        <v>241.65</v>
      </c>
      <c r="E575" s="32">
        <v>3433802</v>
      </c>
      <c r="F575" s="32" t="s">
        <v>10</v>
      </c>
    </row>
    <row r="576" spans="1:6" ht="15" x14ac:dyDescent="0.25">
      <c r="A576" s="46">
        <v>5228361</v>
      </c>
      <c r="B576" s="45">
        <v>241.65</v>
      </c>
      <c r="E576" s="32">
        <v>3810236</v>
      </c>
      <c r="F576" s="32" t="s">
        <v>10</v>
      </c>
    </row>
    <row r="577" spans="1:6" ht="15" x14ac:dyDescent="0.25">
      <c r="A577" s="46">
        <v>3110392</v>
      </c>
      <c r="B577" s="45">
        <v>71.06</v>
      </c>
      <c r="E577" s="32">
        <v>3812604</v>
      </c>
      <c r="F577" s="32" t="s">
        <v>10</v>
      </c>
    </row>
    <row r="578" spans="1:6" ht="15" x14ac:dyDescent="0.25">
      <c r="A578" s="46">
        <v>3110392</v>
      </c>
      <c r="B578" s="45">
        <v>71.06</v>
      </c>
      <c r="E578" s="32">
        <v>4242228</v>
      </c>
      <c r="F578" s="32" t="s">
        <v>10</v>
      </c>
    </row>
    <row r="579" spans="1:6" ht="15" x14ac:dyDescent="0.25">
      <c r="A579" s="46">
        <v>11313472</v>
      </c>
      <c r="B579" s="45">
        <v>958.23</v>
      </c>
      <c r="E579" s="32">
        <v>5266515</v>
      </c>
      <c r="F579" s="32" t="s">
        <v>10</v>
      </c>
    </row>
    <row r="580" spans="1:6" ht="15" x14ac:dyDescent="0.25">
      <c r="A580" s="46">
        <v>11313472</v>
      </c>
      <c r="B580" s="45">
        <v>958.23</v>
      </c>
      <c r="E580" s="32">
        <v>5266531</v>
      </c>
      <c r="F580" s="32" t="s">
        <v>10</v>
      </c>
    </row>
    <row r="581" spans="1:6" ht="15" x14ac:dyDescent="0.25">
      <c r="A581" s="46">
        <v>10318877</v>
      </c>
      <c r="B581" s="45">
        <v>388.91</v>
      </c>
      <c r="E581" s="32">
        <v>5266549</v>
      </c>
      <c r="F581" s="32" t="s">
        <v>10</v>
      </c>
    </row>
    <row r="582" spans="1:6" ht="15" x14ac:dyDescent="0.25">
      <c r="A582" s="46">
        <v>10313078</v>
      </c>
      <c r="B582" s="45">
        <v>280.70999999999998</v>
      </c>
      <c r="E582" s="32">
        <v>5266564</v>
      </c>
      <c r="F582" s="32" t="s">
        <v>10</v>
      </c>
    </row>
    <row r="583" spans="1:6" ht="15" x14ac:dyDescent="0.25">
      <c r="A583" s="46">
        <v>10907422</v>
      </c>
      <c r="B583" s="45">
        <v>5537.8</v>
      </c>
      <c r="E583" s="32">
        <v>5551333</v>
      </c>
      <c r="F583" s="32" t="s">
        <v>10</v>
      </c>
    </row>
    <row r="584" spans="1:6" ht="15" x14ac:dyDescent="0.25">
      <c r="A584" s="46">
        <v>10131483</v>
      </c>
      <c r="B584" s="45">
        <v>7457.77</v>
      </c>
      <c r="E584" s="32">
        <v>7103075</v>
      </c>
      <c r="F584" s="32" t="s">
        <v>10</v>
      </c>
    </row>
    <row r="585" spans="1:6" ht="15" x14ac:dyDescent="0.25">
      <c r="A585" s="46">
        <v>10023186</v>
      </c>
      <c r="B585" s="45">
        <v>8261.23</v>
      </c>
      <c r="E585" s="32">
        <v>7206014</v>
      </c>
      <c r="F585" s="32" t="s">
        <v>10</v>
      </c>
    </row>
    <row r="586" spans="1:6" ht="15" x14ac:dyDescent="0.25">
      <c r="A586" s="46">
        <v>10023186</v>
      </c>
      <c r="B586" s="45">
        <v>8261.23</v>
      </c>
      <c r="E586" s="32">
        <v>7206089</v>
      </c>
      <c r="F586" s="32" t="s">
        <v>10</v>
      </c>
    </row>
    <row r="587" spans="1:6" ht="15" x14ac:dyDescent="0.25">
      <c r="A587" s="46">
        <v>10023186</v>
      </c>
      <c r="B587" s="45">
        <v>8261.23</v>
      </c>
      <c r="E587" s="32">
        <v>7206121</v>
      </c>
      <c r="F587" s="32" t="s">
        <v>10</v>
      </c>
    </row>
    <row r="588" spans="1:6" ht="15" x14ac:dyDescent="0.25">
      <c r="A588" s="46">
        <v>10023186</v>
      </c>
      <c r="B588" s="45">
        <v>8261.23</v>
      </c>
      <c r="E588" s="32">
        <v>7395440</v>
      </c>
      <c r="F588" s="32" t="s">
        <v>10</v>
      </c>
    </row>
    <row r="589" spans="1:6" ht="15" x14ac:dyDescent="0.25">
      <c r="A589" s="46">
        <v>10023186</v>
      </c>
      <c r="B589" s="45">
        <v>8261.23</v>
      </c>
      <c r="E589" s="32">
        <v>7063290</v>
      </c>
      <c r="F589" s="32" t="s">
        <v>10</v>
      </c>
    </row>
    <row r="590" spans="1:6" ht="15" x14ac:dyDescent="0.25">
      <c r="A590" s="46">
        <v>10023186</v>
      </c>
      <c r="B590" s="45">
        <v>8261.23</v>
      </c>
      <c r="E590" s="32">
        <v>7063464</v>
      </c>
      <c r="F590" s="32" t="s">
        <v>10</v>
      </c>
    </row>
    <row r="591" spans="1:6" ht="15" x14ac:dyDescent="0.25">
      <c r="A591" s="46">
        <v>10023186</v>
      </c>
      <c r="B591" s="45">
        <v>8261.23</v>
      </c>
      <c r="E591" s="32">
        <v>7734416</v>
      </c>
      <c r="F591" s="32" t="s">
        <v>10</v>
      </c>
    </row>
    <row r="592" spans="1:6" ht="15" x14ac:dyDescent="0.25">
      <c r="A592" s="46">
        <v>8716396</v>
      </c>
      <c r="B592" s="45">
        <v>9129.91</v>
      </c>
      <c r="E592" s="32">
        <v>8155012</v>
      </c>
      <c r="F592" s="32" t="s">
        <v>10</v>
      </c>
    </row>
    <row r="593" spans="1:6" ht="15" x14ac:dyDescent="0.25">
      <c r="A593" s="46">
        <v>3815409</v>
      </c>
      <c r="B593" s="45">
        <v>600.53</v>
      </c>
      <c r="E593" s="32">
        <v>7074594</v>
      </c>
      <c r="F593" s="32" t="s">
        <v>10</v>
      </c>
    </row>
    <row r="594" spans="1:6" ht="15" x14ac:dyDescent="0.25">
      <c r="A594" s="46">
        <v>11062631</v>
      </c>
      <c r="B594" s="45">
        <v>2980.97</v>
      </c>
      <c r="E594" s="32">
        <v>8163057</v>
      </c>
      <c r="F594" s="32" t="s">
        <v>10</v>
      </c>
    </row>
    <row r="595" spans="1:6" ht="15" x14ac:dyDescent="0.25">
      <c r="A595" s="46">
        <v>7735231</v>
      </c>
      <c r="B595" s="45">
        <v>11117.76</v>
      </c>
      <c r="E595" s="32">
        <v>8429123</v>
      </c>
      <c r="F595" s="32" t="s">
        <v>10</v>
      </c>
    </row>
    <row r="596" spans="1:6" ht="15" x14ac:dyDescent="0.25">
      <c r="A596" s="46">
        <v>10355965</v>
      </c>
      <c r="B596" s="45">
        <v>82.76</v>
      </c>
      <c r="E596" s="32">
        <v>8716172</v>
      </c>
      <c r="F596" s="32" t="s">
        <v>10</v>
      </c>
    </row>
    <row r="597" spans="1:6" ht="15" x14ac:dyDescent="0.25">
      <c r="A597" s="46">
        <v>10950981</v>
      </c>
      <c r="B597" s="45">
        <v>10335.68</v>
      </c>
      <c r="E597" s="32">
        <v>8716180</v>
      </c>
      <c r="F597" s="32" t="s">
        <v>10</v>
      </c>
    </row>
    <row r="598" spans="1:6" ht="15" x14ac:dyDescent="0.25">
      <c r="A598" s="46">
        <v>11083010</v>
      </c>
      <c r="B598" s="45">
        <v>1537.31</v>
      </c>
      <c r="E598" s="32">
        <v>8716198</v>
      </c>
      <c r="F598" s="32" t="s">
        <v>10</v>
      </c>
    </row>
    <row r="599" spans="1:6" ht="15" x14ac:dyDescent="0.25">
      <c r="A599" s="46">
        <v>11362380</v>
      </c>
      <c r="B599" s="45">
        <v>206.94</v>
      </c>
      <c r="E599" s="32">
        <v>8872066</v>
      </c>
      <c r="F599" s="32" t="s">
        <v>10</v>
      </c>
    </row>
    <row r="600" spans="1:6" ht="15" x14ac:dyDescent="0.25">
      <c r="A600" s="46">
        <v>11287517</v>
      </c>
      <c r="B600" s="45">
        <v>1973.74</v>
      </c>
      <c r="E600" s="32">
        <v>8872355</v>
      </c>
      <c r="F600" s="32" t="s">
        <v>10</v>
      </c>
    </row>
    <row r="601" spans="1:6" ht="15" x14ac:dyDescent="0.25">
      <c r="A601" s="46">
        <v>10453672</v>
      </c>
      <c r="B601" s="45">
        <v>2886.76</v>
      </c>
      <c r="E601" s="32">
        <v>9660143</v>
      </c>
      <c r="F601" s="32" t="s">
        <v>10</v>
      </c>
    </row>
    <row r="602" spans="1:6" ht="15" x14ac:dyDescent="0.25">
      <c r="A602" s="46">
        <v>10719397</v>
      </c>
      <c r="B602" s="45">
        <v>3962.27</v>
      </c>
      <c r="E602" s="32">
        <v>8872702</v>
      </c>
      <c r="F602" s="32" t="s">
        <v>10</v>
      </c>
    </row>
    <row r="603" spans="1:6" ht="15" x14ac:dyDescent="0.25">
      <c r="A603" s="46">
        <v>10706901</v>
      </c>
      <c r="B603" s="45">
        <v>314.72000000000003</v>
      </c>
      <c r="E603" s="32">
        <v>8873601</v>
      </c>
      <c r="F603" s="32" t="s">
        <v>10</v>
      </c>
    </row>
    <row r="604" spans="1:6" ht="15" x14ac:dyDescent="0.25">
      <c r="A604" s="46">
        <v>10803212</v>
      </c>
      <c r="B604" s="45">
        <v>420.51</v>
      </c>
      <c r="E604" s="32">
        <v>9660762</v>
      </c>
      <c r="F604" s="32" t="s">
        <v>10</v>
      </c>
    </row>
    <row r="605" spans="1:6" ht="15" x14ac:dyDescent="0.25">
      <c r="A605" s="46">
        <v>10681805</v>
      </c>
      <c r="B605" s="45">
        <v>408.7</v>
      </c>
      <c r="E605" s="32">
        <v>8780058</v>
      </c>
      <c r="F605" s="32" t="s">
        <v>10</v>
      </c>
    </row>
    <row r="606" spans="1:6" ht="15" x14ac:dyDescent="0.25">
      <c r="A606" s="46">
        <v>10756913</v>
      </c>
      <c r="B606" s="45">
        <v>255.57</v>
      </c>
      <c r="E606" s="32">
        <v>8780066</v>
      </c>
      <c r="F606" s="32" t="s">
        <v>10</v>
      </c>
    </row>
    <row r="607" spans="1:6" ht="15" x14ac:dyDescent="0.25">
      <c r="A607" s="46">
        <v>10399527</v>
      </c>
      <c r="B607" s="45">
        <v>421.46</v>
      </c>
      <c r="E607" s="32">
        <v>9900101</v>
      </c>
      <c r="F607" s="32" t="s">
        <v>10</v>
      </c>
    </row>
    <row r="608" spans="1:6" ht="15" x14ac:dyDescent="0.25">
      <c r="A608" s="46">
        <v>7581924</v>
      </c>
      <c r="B608" s="45">
        <v>14156.53</v>
      </c>
      <c r="E608" s="32">
        <v>9900127</v>
      </c>
      <c r="F608" s="32" t="s">
        <v>10</v>
      </c>
    </row>
    <row r="609" spans="1:6" ht="15" x14ac:dyDescent="0.25">
      <c r="A609" s="46">
        <v>8423241</v>
      </c>
      <c r="B609" s="45">
        <v>3709.67</v>
      </c>
      <c r="E609" s="32">
        <v>9900234</v>
      </c>
      <c r="F609" s="32" t="s">
        <v>10</v>
      </c>
    </row>
    <row r="610" spans="1:6" ht="15" x14ac:dyDescent="0.25">
      <c r="A610" s="46">
        <v>11070739</v>
      </c>
      <c r="B610" s="45">
        <v>5093.29</v>
      </c>
      <c r="E610" s="32">
        <v>10095991</v>
      </c>
      <c r="F610" s="32" t="s">
        <v>10</v>
      </c>
    </row>
    <row r="611" spans="1:6" ht="15" x14ac:dyDescent="0.25">
      <c r="A611" s="46">
        <v>10324892</v>
      </c>
      <c r="B611" s="45">
        <v>360.98</v>
      </c>
      <c r="E611" s="32">
        <v>10161872</v>
      </c>
      <c r="F611" s="32" t="s">
        <v>10</v>
      </c>
    </row>
    <row r="612" spans="1:6" ht="15" x14ac:dyDescent="0.25">
      <c r="A612" s="46">
        <v>9900101</v>
      </c>
      <c r="B612" s="45">
        <v>202.93</v>
      </c>
      <c r="E612" s="32">
        <v>8038259</v>
      </c>
      <c r="F612" s="32" t="s">
        <v>10</v>
      </c>
    </row>
    <row r="613" spans="1:6" ht="15" x14ac:dyDescent="0.25">
      <c r="A613" s="46">
        <v>10523563</v>
      </c>
      <c r="B613" s="45">
        <v>2931.63</v>
      </c>
      <c r="E613" s="32">
        <v>10138748</v>
      </c>
      <c r="F613" s="32" t="s">
        <v>10</v>
      </c>
    </row>
    <row r="614" spans="1:6" ht="15" x14ac:dyDescent="0.25">
      <c r="A614" s="46">
        <v>8100831</v>
      </c>
      <c r="B614" s="45">
        <v>53.21</v>
      </c>
      <c r="E614" s="32">
        <v>10186826</v>
      </c>
      <c r="F614" s="32" t="s">
        <v>10</v>
      </c>
    </row>
    <row r="615" spans="1:6" ht="15" x14ac:dyDescent="0.25">
      <c r="A615" s="46">
        <v>10720447</v>
      </c>
      <c r="B615" s="45">
        <v>2683.61</v>
      </c>
      <c r="E615" s="32">
        <v>10186827</v>
      </c>
      <c r="F615" s="32" t="s">
        <v>10</v>
      </c>
    </row>
    <row r="616" spans="1:6" ht="15" x14ac:dyDescent="0.25">
      <c r="A616" s="46">
        <v>10710892</v>
      </c>
      <c r="B616" s="45">
        <v>5741.12</v>
      </c>
      <c r="E616" s="32">
        <v>10045736</v>
      </c>
      <c r="F616" s="32" t="s">
        <v>10</v>
      </c>
    </row>
    <row r="617" spans="1:6" ht="15" x14ac:dyDescent="0.25">
      <c r="A617" s="46">
        <v>7581932</v>
      </c>
      <c r="B617" s="45">
        <v>14049.13</v>
      </c>
      <c r="E617" s="32">
        <v>10161596</v>
      </c>
      <c r="F617" s="32" t="s">
        <v>10</v>
      </c>
    </row>
    <row r="618" spans="1:6" ht="15" x14ac:dyDescent="0.25">
      <c r="A618" s="46">
        <v>10591606</v>
      </c>
      <c r="B618" s="45">
        <v>2932.8</v>
      </c>
      <c r="E618" s="32">
        <v>10266671</v>
      </c>
      <c r="F618" s="32" t="s">
        <v>10</v>
      </c>
    </row>
    <row r="619" spans="1:6" ht="15" x14ac:dyDescent="0.25">
      <c r="A619" s="46">
        <v>4820952</v>
      </c>
      <c r="B619" s="45">
        <v>495.4</v>
      </c>
      <c r="E619" s="32">
        <v>9810391</v>
      </c>
      <c r="F619" s="32" t="s">
        <v>10</v>
      </c>
    </row>
    <row r="620" spans="1:6" ht="15" x14ac:dyDescent="0.25">
      <c r="A620" s="46">
        <v>7548972</v>
      </c>
      <c r="B620" s="45">
        <v>551.96</v>
      </c>
      <c r="E620" s="32">
        <v>10162145</v>
      </c>
      <c r="F620" s="32" t="s">
        <v>10</v>
      </c>
    </row>
    <row r="621" spans="1:6" ht="15" x14ac:dyDescent="0.25">
      <c r="A621" s="46">
        <v>11291492</v>
      </c>
      <c r="B621" s="45">
        <v>6493.36</v>
      </c>
      <c r="E621" s="32">
        <v>10162146</v>
      </c>
      <c r="F621" s="32" t="s">
        <v>10</v>
      </c>
    </row>
    <row r="622" spans="1:6" ht="15" x14ac:dyDescent="0.25">
      <c r="A622" s="46">
        <v>7581924</v>
      </c>
      <c r="B622" s="45">
        <v>14156.53</v>
      </c>
      <c r="E622" s="32">
        <v>10355741</v>
      </c>
      <c r="F622" s="32" t="s">
        <v>10</v>
      </c>
    </row>
    <row r="623" spans="1:6" ht="15" x14ac:dyDescent="0.25">
      <c r="A623" s="46">
        <v>11060845</v>
      </c>
      <c r="B623" s="45">
        <v>401.22</v>
      </c>
      <c r="E623" s="32">
        <v>10355955</v>
      </c>
      <c r="F623" s="32" t="s">
        <v>10</v>
      </c>
    </row>
    <row r="624" spans="1:6" ht="15" x14ac:dyDescent="0.25">
      <c r="A624" s="46">
        <v>3084464</v>
      </c>
      <c r="B624" s="45">
        <v>324.06</v>
      </c>
      <c r="E624" s="32">
        <v>10355956</v>
      </c>
      <c r="F624" s="32" t="s">
        <v>10</v>
      </c>
    </row>
    <row r="625" spans="1:6" ht="15" x14ac:dyDescent="0.25">
      <c r="A625" s="46">
        <v>3089828</v>
      </c>
      <c r="B625" s="45">
        <v>7517.08</v>
      </c>
      <c r="E625" s="32">
        <v>10357151</v>
      </c>
      <c r="F625" s="32" t="s">
        <v>10</v>
      </c>
    </row>
    <row r="626" spans="1:6" ht="15" x14ac:dyDescent="0.25">
      <c r="A626" s="46">
        <v>10710892</v>
      </c>
      <c r="B626" s="45">
        <v>5741.12</v>
      </c>
      <c r="E626" s="32">
        <v>10357152</v>
      </c>
      <c r="F626" s="32" t="s">
        <v>10</v>
      </c>
    </row>
    <row r="627" spans="1:6" ht="15" x14ac:dyDescent="0.25">
      <c r="A627" s="46">
        <v>10162084</v>
      </c>
      <c r="B627" s="45">
        <v>138.24</v>
      </c>
      <c r="E627" s="32">
        <v>10357175</v>
      </c>
      <c r="F627" s="32" t="s">
        <v>10</v>
      </c>
    </row>
    <row r="628" spans="1:6" ht="15" x14ac:dyDescent="0.25">
      <c r="A628" s="46">
        <v>10161717</v>
      </c>
      <c r="B628" s="45">
        <v>123.12</v>
      </c>
      <c r="E628" s="32">
        <v>10357183</v>
      </c>
      <c r="F628" s="32" t="s">
        <v>10</v>
      </c>
    </row>
    <row r="629" spans="1:6" ht="15" x14ac:dyDescent="0.25">
      <c r="A629" s="46">
        <v>10432986</v>
      </c>
      <c r="B629" s="45">
        <v>10978.14</v>
      </c>
      <c r="E629" s="32">
        <v>10357184</v>
      </c>
      <c r="F629" s="32" t="s">
        <v>10</v>
      </c>
    </row>
    <row r="630" spans="1:6" ht="15" x14ac:dyDescent="0.25">
      <c r="A630" s="46">
        <v>3769374</v>
      </c>
      <c r="B630" s="45">
        <v>24567.26</v>
      </c>
      <c r="E630" s="32">
        <v>10357223</v>
      </c>
      <c r="F630" s="32" t="s">
        <v>10</v>
      </c>
    </row>
    <row r="631" spans="1:6" ht="15" x14ac:dyDescent="0.25">
      <c r="A631" s="46">
        <v>3099350</v>
      </c>
      <c r="B631" s="45">
        <v>5266.04</v>
      </c>
      <c r="E631" s="32">
        <v>10358000</v>
      </c>
      <c r="F631" s="32" t="s">
        <v>10</v>
      </c>
    </row>
    <row r="632" spans="1:6" ht="15" x14ac:dyDescent="0.25">
      <c r="A632" s="46">
        <v>10167215</v>
      </c>
      <c r="B632" s="45">
        <v>40.380000000000003</v>
      </c>
      <c r="E632" s="32">
        <v>10397115</v>
      </c>
      <c r="F632" s="32" t="s">
        <v>10</v>
      </c>
    </row>
    <row r="633" spans="1:6" ht="15" x14ac:dyDescent="0.25">
      <c r="A633" s="46">
        <v>11075805</v>
      </c>
      <c r="B633" s="45">
        <v>517.09</v>
      </c>
      <c r="E633" s="32">
        <v>10414651</v>
      </c>
      <c r="F633" s="32" t="s">
        <v>10</v>
      </c>
    </row>
    <row r="634" spans="1:6" ht="15" x14ac:dyDescent="0.25">
      <c r="A634" s="46">
        <v>7413888</v>
      </c>
      <c r="B634" s="45">
        <v>36.31</v>
      </c>
      <c r="E634" s="32">
        <v>10414652</v>
      </c>
      <c r="F634" s="32" t="s">
        <v>10</v>
      </c>
    </row>
    <row r="635" spans="1:6" ht="15" x14ac:dyDescent="0.25">
      <c r="A635" s="46">
        <v>10311407</v>
      </c>
      <c r="B635" s="45">
        <v>3</v>
      </c>
      <c r="E635" s="32">
        <v>10430785</v>
      </c>
      <c r="F635" s="32" t="s">
        <v>10</v>
      </c>
    </row>
    <row r="636" spans="1:6" ht="15" x14ac:dyDescent="0.25">
      <c r="A636" s="46">
        <v>10325756</v>
      </c>
      <c r="B636" s="45">
        <v>140.32</v>
      </c>
      <c r="E636" s="32">
        <v>10430787</v>
      </c>
      <c r="F636" s="32" t="s">
        <v>10</v>
      </c>
    </row>
    <row r="637" spans="1:6" ht="15" x14ac:dyDescent="0.25">
      <c r="A637" s="46">
        <v>10142189</v>
      </c>
      <c r="B637" s="45">
        <v>5444.41</v>
      </c>
      <c r="E637" s="32">
        <v>10267572</v>
      </c>
      <c r="F637" s="32" t="s">
        <v>10</v>
      </c>
    </row>
    <row r="638" spans="1:6" ht="15" x14ac:dyDescent="0.25">
      <c r="A638" s="46">
        <v>10479489</v>
      </c>
      <c r="B638" s="45">
        <v>5637.77</v>
      </c>
      <c r="E638" s="32">
        <v>10267573</v>
      </c>
      <c r="F638" s="32" t="s">
        <v>10</v>
      </c>
    </row>
    <row r="639" spans="1:6" ht="15" x14ac:dyDescent="0.25">
      <c r="A639" s="46">
        <v>3815409</v>
      </c>
      <c r="B639" s="45">
        <v>821.63</v>
      </c>
      <c r="E639" s="32">
        <v>10414894</v>
      </c>
      <c r="F639" s="32" t="s">
        <v>10</v>
      </c>
    </row>
    <row r="640" spans="1:6" ht="15" x14ac:dyDescent="0.25">
      <c r="A640" s="46">
        <v>10185460</v>
      </c>
      <c r="B640" s="45">
        <v>24239.4</v>
      </c>
      <c r="E640" s="32">
        <v>10415159</v>
      </c>
      <c r="F640" s="32" t="s">
        <v>10</v>
      </c>
    </row>
    <row r="641" spans="1:6" ht="15" x14ac:dyDescent="0.25">
      <c r="A641" s="46">
        <v>7142446</v>
      </c>
      <c r="B641" s="45">
        <v>22994.78</v>
      </c>
      <c r="E641" s="32">
        <v>10415160</v>
      </c>
      <c r="F641" s="32" t="s">
        <v>10</v>
      </c>
    </row>
    <row r="642" spans="1:6" ht="15" x14ac:dyDescent="0.25">
      <c r="A642" s="46">
        <v>11272951</v>
      </c>
      <c r="B642" s="45">
        <v>1937.23</v>
      </c>
      <c r="E642" s="32">
        <v>10415489</v>
      </c>
      <c r="F642" s="32" t="s">
        <v>10</v>
      </c>
    </row>
    <row r="643" spans="1:6" ht="15" x14ac:dyDescent="0.25">
      <c r="A643" s="46">
        <v>10291830</v>
      </c>
      <c r="B643" s="45">
        <v>448.04</v>
      </c>
      <c r="E643" s="32">
        <v>10415490</v>
      </c>
      <c r="F643" s="32" t="s">
        <v>10</v>
      </c>
    </row>
    <row r="644" spans="1:6" ht="15" x14ac:dyDescent="0.25">
      <c r="A644" s="46">
        <v>10231430</v>
      </c>
      <c r="B644" s="45">
        <v>17426.400000000001</v>
      </c>
      <c r="E644" s="32">
        <v>10431829</v>
      </c>
      <c r="F644" s="32" t="s">
        <v>10</v>
      </c>
    </row>
    <row r="645" spans="1:6" ht="15" x14ac:dyDescent="0.25">
      <c r="A645" s="43" t="s">
        <v>426</v>
      </c>
      <c r="B645" s="45">
        <v>1142.04</v>
      </c>
      <c r="E645" s="32">
        <v>10431830</v>
      </c>
      <c r="F645" s="32" t="s">
        <v>10</v>
      </c>
    </row>
    <row r="646" spans="1:6" ht="15" x14ac:dyDescent="0.25">
      <c r="A646" s="43" t="s">
        <v>427</v>
      </c>
      <c r="B646" s="45">
        <v>1828.02</v>
      </c>
      <c r="E646" s="32">
        <v>10544976</v>
      </c>
      <c r="F646" s="32" t="s">
        <v>10</v>
      </c>
    </row>
    <row r="647" spans="1:6" ht="15" x14ac:dyDescent="0.25">
      <c r="A647" s="43" t="s">
        <v>428</v>
      </c>
      <c r="B647" s="45">
        <v>20434.86</v>
      </c>
      <c r="E647" s="32">
        <v>10545450</v>
      </c>
      <c r="F647" s="32" t="s">
        <v>10</v>
      </c>
    </row>
    <row r="648" spans="1:6" ht="15" x14ac:dyDescent="0.25">
      <c r="A648" s="43" t="s">
        <v>429</v>
      </c>
      <c r="B648" s="45">
        <v>29180.99</v>
      </c>
      <c r="E648" s="32">
        <v>10545451</v>
      </c>
      <c r="F648" s="32" t="s">
        <v>10</v>
      </c>
    </row>
    <row r="649" spans="1:6" ht="15" x14ac:dyDescent="0.25">
      <c r="A649" s="46">
        <v>10503722</v>
      </c>
      <c r="B649" s="45">
        <v>378.31</v>
      </c>
      <c r="E649" s="32">
        <v>10569439</v>
      </c>
      <c r="F649" s="32" t="s">
        <v>10</v>
      </c>
    </row>
    <row r="650" spans="1:6" ht="15" x14ac:dyDescent="0.25">
      <c r="A650" s="46">
        <v>10503722</v>
      </c>
      <c r="B650" s="45">
        <v>378.31</v>
      </c>
      <c r="E650" s="32">
        <v>10589700</v>
      </c>
      <c r="F650" s="32" t="s">
        <v>10</v>
      </c>
    </row>
    <row r="651" spans="1:6" ht="15" x14ac:dyDescent="0.25">
      <c r="A651" s="43" t="s">
        <v>430</v>
      </c>
      <c r="B651" s="45">
        <v>2350</v>
      </c>
      <c r="E651" s="32">
        <v>10589705</v>
      </c>
      <c r="F651" s="32" t="s">
        <v>10</v>
      </c>
    </row>
    <row r="652" spans="1:6" ht="15" x14ac:dyDescent="0.25">
      <c r="A652" s="46">
        <v>10245966</v>
      </c>
      <c r="B652" s="45">
        <v>8849.57</v>
      </c>
      <c r="E652" s="32">
        <v>10589724</v>
      </c>
      <c r="F652" s="32" t="s">
        <v>10</v>
      </c>
    </row>
    <row r="653" spans="1:6" ht="15" x14ac:dyDescent="0.25">
      <c r="A653" s="46">
        <v>7566974</v>
      </c>
      <c r="B653" s="45">
        <v>2044.79</v>
      </c>
      <c r="E653" s="32">
        <v>10610161</v>
      </c>
      <c r="F653" s="32" t="s">
        <v>10</v>
      </c>
    </row>
    <row r="654" spans="1:6" ht="15" x14ac:dyDescent="0.25">
      <c r="A654" s="46">
        <v>10455759</v>
      </c>
      <c r="B654" s="45">
        <v>3578.99</v>
      </c>
      <c r="E654" s="32">
        <v>10643172</v>
      </c>
      <c r="F654" s="32" t="s">
        <v>10</v>
      </c>
    </row>
    <row r="655" spans="1:6" ht="15" x14ac:dyDescent="0.25">
      <c r="A655" s="46">
        <v>10311297</v>
      </c>
      <c r="B655" s="45">
        <v>199.72</v>
      </c>
      <c r="E655" s="32">
        <v>10663626</v>
      </c>
      <c r="F655" s="32" t="s">
        <v>10</v>
      </c>
    </row>
    <row r="656" spans="1:6" ht="15" x14ac:dyDescent="0.25">
      <c r="A656" s="46">
        <v>10285322</v>
      </c>
      <c r="B656" s="45">
        <v>19039.75</v>
      </c>
      <c r="E656" s="32">
        <v>10663627</v>
      </c>
      <c r="F656" s="32" t="s">
        <v>10</v>
      </c>
    </row>
    <row r="657" spans="1:6" ht="15" x14ac:dyDescent="0.25">
      <c r="A657" s="46">
        <v>10479489</v>
      </c>
      <c r="B657" s="45">
        <v>5637.77</v>
      </c>
      <c r="E657" s="32">
        <v>10663631</v>
      </c>
      <c r="F657" s="32" t="s">
        <v>10</v>
      </c>
    </row>
    <row r="658" spans="1:6" ht="15" x14ac:dyDescent="0.25">
      <c r="A658" s="46">
        <v>11061878</v>
      </c>
      <c r="B658" s="45">
        <v>223.34</v>
      </c>
      <c r="E658" s="32">
        <v>10742634</v>
      </c>
      <c r="F658" s="32" t="s">
        <v>10</v>
      </c>
    </row>
    <row r="659" spans="1:6" ht="15" x14ac:dyDescent="0.25">
      <c r="A659" s="46">
        <v>10814522</v>
      </c>
      <c r="B659" s="45">
        <v>5439.51</v>
      </c>
      <c r="E659" s="32">
        <v>10743246</v>
      </c>
      <c r="F659" s="32" t="s">
        <v>10</v>
      </c>
    </row>
    <row r="660" spans="1:6" ht="15" x14ac:dyDescent="0.25">
      <c r="A660" s="46">
        <v>10432917</v>
      </c>
      <c r="B660" s="45">
        <v>5027.72</v>
      </c>
      <c r="E660" s="32">
        <v>10743353</v>
      </c>
      <c r="F660" s="32" t="s">
        <v>10</v>
      </c>
    </row>
    <row r="661" spans="1:6" ht="15" x14ac:dyDescent="0.25">
      <c r="A661" s="46">
        <v>10315976</v>
      </c>
      <c r="B661" s="45">
        <v>83.82</v>
      </c>
      <c r="E661" s="32">
        <v>10890654</v>
      </c>
      <c r="F661" s="32" t="s">
        <v>10</v>
      </c>
    </row>
    <row r="662" spans="1:6" ht="15" x14ac:dyDescent="0.25">
      <c r="A662" s="46">
        <v>10315976</v>
      </c>
      <c r="B662" s="45">
        <v>83.82</v>
      </c>
      <c r="E662" s="32">
        <v>10890655</v>
      </c>
      <c r="F662" s="32" t="s">
        <v>10</v>
      </c>
    </row>
    <row r="663" spans="1:6" ht="15" x14ac:dyDescent="0.25">
      <c r="A663" s="46">
        <v>10315976</v>
      </c>
      <c r="B663" s="45">
        <v>83.82</v>
      </c>
      <c r="E663" s="32">
        <v>10890656</v>
      </c>
      <c r="F663" s="32" t="s">
        <v>10</v>
      </c>
    </row>
    <row r="664" spans="1:6" ht="15" x14ac:dyDescent="0.25">
      <c r="A664" s="46">
        <v>10909856</v>
      </c>
      <c r="B664" s="45">
        <v>1660.78</v>
      </c>
      <c r="E664" s="32">
        <v>10967242</v>
      </c>
      <c r="F664" s="32" t="s">
        <v>10</v>
      </c>
    </row>
    <row r="665" spans="1:6" ht="15" x14ac:dyDescent="0.25">
      <c r="A665" s="46">
        <v>5551283</v>
      </c>
      <c r="B665" s="45">
        <v>8511.4500000000007</v>
      </c>
      <c r="E665" s="32">
        <v>11062577</v>
      </c>
      <c r="F665" s="32" t="s">
        <v>10</v>
      </c>
    </row>
    <row r="666" spans="1:6" ht="15" x14ac:dyDescent="0.25">
      <c r="A666" s="46">
        <v>3815409</v>
      </c>
      <c r="B666" s="45">
        <v>821.63</v>
      </c>
      <c r="E666" s="32">
        <v>11062721</v>
      </c>
      <c r="F666" s="32" t="s">
        <v>10</v>
      </c>
    </row>
    <row r="667" spans="1:6" ht="15" x14ac:dyDescent="0.25">
      <c r="A667" s="46">
        <v>3818254</v>
      </c>
      <c r="B667" s="45">
        <v>3064.16</v>
      </c>
      <c r="E667" s="32">
        <v>11101890</v>
      </c>
      <c r="F667" s="32" t="s">
        <v>10</v>
      </c>
    </row>
    <row r="668" spans="1:6" ht="15" x14ac:dyDescent="0.25">
      <c r="A668" s="46">
        <v>3804692</v>
      </c>
      <c r="B668" s="45">
        <v>5478.46</v>
      </c>
      <c r="E668" s="32">
        <v>11215163</v>
      </c>
      <c r="F668" s="32" t="s">
        <v>10</v>
      </c>
    </row>
    <row r="669" spans="1:6" ht="15" x14ac:dyDescent="0.25">
      <c r="A669" s="46">
        <v>3068384</v>
      </c>
      <c r="B669" s="45">
        <v>46.96</v>
      </c>
      <c r="E669" s="32">
        <v>11215164</v>
      </c>
      <c r="F669" s="32" t="s">
        <v>10</v>
      </c>
    </row>
    <row r="670" spans="1:6" ht="15" x14ac:dyDescent="0.25">
      <c r="A670" s="46">
        <v>10608967</v>
      </c>
      <c r="B670" s="45">
        <v>8277.2900000000009</v>
      </c>
      <c r="E670" s="32">
        <v>11337927</v>
      </c>
      <c r="F670" s="32" t="s">
        <v>10</v>
      </c>
    </row>
    <row r="671" spans="1:6" ht="15" x14ac:dyDescent="0.25">
      <c r="A671" s="46">
        <v>10609741</v>
      </c>
      <c r="B671" s="45">
        <v>273.94</v>
      </c>
      <c r="E671" s="32">
        <v>11337928</v>
      </c>
      <c r="F671" s="32" t="s">
        <v>10</v>
      </c>
    </row>
    <row r="672" spans="1:6" ht="15" x14ac:dyDescent="0.25">
      <c r="A672" s="46">
        <v>10498865</v>
      </c>
      <c r="B672" s="45">
        <v>6642.77</v>
      </c>
      <c r="E672" s="32">
        <v>4007725</v>
      </c>
      <c r="F672" s="32" t="s">
        <v>10</v>
      </c>
    </row>
    <row r="673" spans="1:6" ht="15" x14ac:dyDescent="0.25">
      <c r="A673" s="46">
        <v>11273389</v>
      </c>
      <c r="B673" s="45">
        <v>84.35</v>
      </c>
      <c r="E673" s="32">
        <v>4778069</v>
      </c>
      <c r="F673" s="32" t="s">
        <v>10</v>
      </c>
    </row>
    <row r="674" spans="1:6" ht="15" x14ac:dyDescent="0.25">
      <c r="A674" s="46">
        <v>11273389</v>
      </c>
      <c r="B674" s="45">
        <v>84.35</v>
      </c>
      <c r="E674" s="32">
        <v>7068844</v>
      </c>
      <c r="F674" s="32" t="s">
        <v>10</v>
      </c>
    </row>
    <row r="675" spans="1:6" ht="15" x14ac:dyDescent="0.25">
      <c r="A675" s="46">
        <v>9796574</v>
      </c>
      <c r="B675" s="45">
        <v>772.26</v>
      </c>
      <c r="E675" s="32">
        <v>8697265</v>
      </c>
      <c r="F675" s="32" t="s">
        <v>10</v>
      </c>
    </row>
    <row r="676" spans="1:6" ht="15" x14ac:dyDescent="0.25">
      <c r="A676" s="46">
        <v>10484387</v>
      </c>
      <c r="B676" s="45">
        <v>126.06</v>
      </c>
      <c r="E676" s="32">
        <v>8610110</v>
      </c>
      <c r="F676" s="32" t="s">
        <v>10</v>
      </c>
    </row>
    <row r="677" spans="1:6" ht="15" x14ac:dyDescent="0.25">
      <c r="A677" s="46">
        <v>11061932</v>
      </c>
      <c r="B677" s="45">
        <v>12025.04</v>
      </c>
      <c r="E677" s="32">
        <v>8874948</v>
      </c>
      <c r="F677" s="32" t="s">
        <v>10</v>
      </c>
    </row>
    <row r="678" spans="1:6" ht="15" x14ac:dyDescent="0.25">
      <c r="A678" s="46">
        <v>11311719</v>
      </c>
      <c r="B678" s="45">
        <v>74.569999999999993</v>
      </c>
      <c r="E678" s="32">
        <v>9718487</v>
      </c>
      <c r="F678" s="32" t="s">
        <v>10</v>
      </c>
    </row>
    <row r="679" spans="1:6" ht="15" x14ac:dyDescent="0.25">
      <c r="A679" s="46">
        <v>11311720</v>
      </c>
      <c r="B679" s="45">
        <v>90.69</v>
      </c>
      <c r="E679" s="32">
        <v>8356813</v>
      </c>
      <c r="F679" s="32" t="s">
        <v>10</v>
      </c>
    </row>
    <row r="680" spans="1:6" ht="15" x14ac:dyDescent="0.25">
      <c r="A680" s="46">
        <v>11075630</v>
      </c>
      <c r="B680" s="45">
        <v>1096.97</v>
      </c>
      <c r="E680" s="32">
        <v>8356953</v>
      </c>
      <c r="F680" s="32" t="s">
        <v>10</v>
      </c>
    </row>
    <row r="681" spans="1:6" ht="15" x14ac:dyDescent="0.25">
      <c r="A681" s="46">
        <v>10802809</v>
      </c>
      <c r="B681" s="45">
        <v>2145.46</v>
      </c>
      <c r="E681" s="32">
        <v>10303456</v>
      </c>
      <c r="F681" s="32" t="s">
        <v>10</v>
      </c>
    </row>
    <row r="682" spans="1:6" ht="15" x14ac:dyDescent="0.25">
      <c r="A682" s="46">
        <v>7581924</v>
      </c>
      <c r="B682" s="45">
        <v>14156.53</v>
      </c>
      <c r="E682" s="32">
        <v>10306333</v>
      </c>
      <c r="F682" s="32" t="s">
        <v>10</v>
      </c>
    </row>
    <row r="683" spans="1:6" ht="15" x14ac:dyDescent="0.25">
      <c r="A683" s="46">
        <v>7579555</v>
      </c>
      <c r="B683" s="45">
        <v>21432.84</v>
      </c>
      <c r="E683" s="32">
        <v>10306345</v>
      </c>
      <c r="F683" s="32" t="s">
        <v>10</v>
      </c>
    </row>
    <row r="684" spans="1:6" ht="15" x14ac:dyDescent="0.25">
      <c r="A684" s="46">
        <v>10309445</v>
      </c>
      <c r="B684" s="45">
        <v>448.01</v>
      </c>
      <c r="E684" s="32">
        <v>10144280</v>
      </c>
      <c r="F684" s="32" t="s">
        <v>10</v>
      </c>
    </row>
    <row r="685" spans="1:6" ht="15" x14ac:dyDescent="0.25">
      <c r="A685" s="46">
        <v>10309445</v>
      </c>
      <c r="B685" s="45">
        <v>448.01</v>
      </c>
      <c r="E685" s="32">
        <v>11250160</v>
      </c>
      <c r="F685" s="32" t="s">
        <v>10</v>
      </c>
    </row>
    <row r="686" spans="1:6" ht="15" x14ac:dyDescent="0.25">
      <c r="A686" s="46">
        <v>10309445</v>
      </c>
      <c r="B686" s="45">
        <v>448.01</v>
      </c>
      <c r="E686" s="32">
        <v>4429221</v>
      </c>
      <c r="F686" s="32" t="s">
        <v>10</v>
      </c>
    </row>
    <row r="687" spans="1:6" ht="15" x14ac:dyDescent="0.25">
      <c r="A687" s="46">
        <v>10309445</v>
      </c>
      <c r="B687" s="45">
        <v>448.01</v>
      </c>
      <c r="E687" s="32">
        <v>8243710</v>
      </c>
      <c r="F687" s="32" t="s">
        <v>10</v>
      </c>
    </row>
    <row r="688" spans="1:6" ht="15" x14ac:dyDescent="0.25">
      <c r="A688" s="46">
        <v>10311297</v>
      </c>
      <c r="B688" s="45">
        <v>199.72</v>
      </c>
      <c r="E688" s="32">
        <v>8270240</v>
      </c>
      <c r="F688" s="32" t="s">
        <v>10</v>
      </c>
    </row>
    <row r="689" spans="1:6" ht="15" x14ac:dyDescent="0.25">
      <c r="A689" s="46">
        <v>10311297</v>
      </c>
      <c r="B689" s="45">
        <v>199.72</v>
      </c>
      <c r="E689" s="32">
        <v>9900812</v>
      </c>
      <c r="F689" s="32" t="s">
        <v>10</v>
      </c>
    </row>
    <row r="690" spans="1:6" ht="15" x14ac:dyDescent="0.25">
      <c r="A690" s="46">
        <v>7060619</v>
      </c>
      <c r="B690" s="45">
        <v>1466.09</v>
      </c>
      <c r="E690" s="32">
        <v>10031606</v>
      </c>
      <c r="F690" s="32" t="s">
        <v>10</v>
      </c>
    </row>
    <row r="691" spans="1:6" ht="15" x14ac:dyDescent="0.25">
      <c r="A691" s="46">
        <v>10455660</v>
      </c>
      <c r="B691" s="45">
        <v>470.72</v>
      </c>
      <c r="E691" s="32">
        <v>11150428</v>
      </c>
      <c r="F691" s="32" t="s">
        <v>10</v>
      </c>
    </row>
    <row r="692" spans="1:6" ht="15" x14ac:dyDescent="0.25">
      <c r="A692" s="46">
        <v>10457573</v>
      </c>
      <c r="B692" s="45">
        <v>122.42</v>
      </c>
      <c r="E692" s="32">
        <v>11150429</v>
      </c>
      <c r="F692" s="32" t="s">
        <v>10</v>
      </c>
    </row>
    <row r="693" spans="1:6" ht="15" x14ac:dyDescent="0.25">
      <c r="A693" s="46">
        <v>11292523</v>
      </c>
      <c r="B693" s="45">
        <v>10411.709999999999</v>
      </c>
      <c r="E693" s="32">
        <v>11151149</v>
      </c>
      <c r="F693" s="32" t="s">
        <v>10</v>
      </c>
    </row>
    <row r="694" spans="1:6" ht="15" x14ac:dyDescent="0.25">
      <c r="A694" s="46">
        <v>7548899</v>
      </c>
      <c r="B694" s="45">
        <v>3477.02</v>
      </c>
      <c r="E694" s="32">
        <v>9713405</v>
      </c>
      <c r="F694" s="32" t="s">
        <v>10</v>
      </c>
    </row>
    <row r="695" spans="1:6" ht="15" x14ac:dyDescent="0.25">
      <c r="A695" s="46">
        <v>4353988</v>
      </c>
      <c r="B695" s="45">
        <v>61.5</v>
      </c>
      <c r="E695" s="32">
        <v>1242564</v>
      </c>
      <c r="F695" s="32" t="s">
        <v>10</v>
      </c>
    </row>
    <row r="696" spans="1:6" ht="15" x14ac:dyDescent="0.25">
      <c r="A696" s="46">
        <v>11075556</v>
      </c>
      <c r="B696" s="45">
        <v>132.52000000000001</v>
      </c>
      <c r="E696" s="32">
        <v>1244321</v>
      </c>
      <c r="F696" s="32" t="s">
        <v>10</v>
      </c>
    </row>
    <row r="697" spans="1:6" ht="15" x14ac:dyDescent="0.25">
      <c r="A697" s="46">
        <v>10702382</v>
      </c>
      <c r="B697" s="45">
        <v>2039.58</v>
      </c>
      <c r="E697" s="32">
        <v>3540049</v>
      </c>
      <c r="F697" s="32" t="s">
        <v>10</v>
      </c>
    </row>
    <row r="698" spans="1:6" ht="15" x14ac:dyDescent="0.25">
      <c r="A698" s="46">
        <v>11083031</v>
      </c>
      <c r="B698" s="45">
        <v>295.02</v>
      </c>
      <c r="E698" s="32">
        <v>3544322</v>
      </c>
      <c r="F698" s="32" t="s">
        <v>10</v>
      </c>
    </row>
    <row r="699" spans="1:6" ht="15" x14ac:dyDescent="0.25">
      <c r="A699" s="46">
        <v>10131483</v>
      </c>
      <c r="B699" s="45">
        <v>7457.77</v>
      </c>
      <c r="E699" s="32">
        <v>5248187</v>
      </c>
      <c r="F699" s="32" t="s">
        <v>10</v>
      </c>
    </row>
    <row r="700" spans="1:6" ht="15" x14ac:dyDescent="0.25">
      <c r="A700" s="46">
        <v>11145180</v>
      </c>
      <c r="B700" s="45">
        <v>49.27</v>
      </c>
      <c r="E700" s="32">
        <v>3529711</v>
      </c>
      <c r="F700" s="32" t="s">
        <v>10</v>
      </c>
    </row>
    <row r="701" spans="1:6" ht="15" x14ac:dyDescent="0.25">
      <c r="A701" s="46">
        <v>10397500</v>
      </c>
      <c r="B701" s="45">
        <v>4562.97</v>
      </c>
      <c r="E701" s="32">
        <v>4429106</v>
      </c>
      <c r="F701" s="32" t="s">
        <v>10</v>
      </c>
    </row>
    <row r="702" spans="1:6" ht="15" x14ac:dyDescent="0.25">
      <c r="A702" s="43" t="s">
        <v>435</v>
      </c>
      <c r="B702" s="45">
        <v>1761.94</v>
      </c>
      <c r="E702" s="32">
        <v>5208124</v>
      </c>
      <c r="F702" s="32" t="s">
        <v>10</v>
      </c>
    </row>
    <row r="703" spans="1:6" ht="15" x14ac:dyDescent="0.25">
      <c r="A703" s="46">
        <v>8392016</v>
      </c>
      <c r="B703" s="45">
        <v>126.49</v>
      </c>
      <c r="E703" s="32">
        <v>5231688</v>
      </c>
      <c r="F703" s="32" t="s">
        <v>10</v>
      </c>
    </row>
    <row r="704" spans="1:6" ht="15" x14ac:dyDescent="0.25">
      <c r="A704" s="46">
        <v>10098624</v>
      </c>
      <c r="B704" s="45">
        <v>11</v>
      </c>
      <c r="E704" s="32">
        <v>5231993</v>
      </c>
      <c r="F704" s="32" t="s">
        <v>10</v>
      </c>
    </row>
    <row r="705" spans="1:6" ht="15" x14ac:dyDescent="0.25">
      <c r="A705" s="46">
        <v>10455793</v>
      </c>
      <c r="B705" s="45">
        <v>188.49</v>
      </c>
      <c r="E705" s="32">
        <v>5970830</v>
      </c>
      <c r="F705" s="32" t="s">
        <v>10</v>
      </c>
    </row>
    <row r="706" spans="1:6" ht="15" x14ac:dyDescent="0.25">
      <c r="A706" s="46">
        <v>3804692</v>
      </c>
      <c r="B706" s="45">
        <v>5478.46</v>
      </c>
      <c r="E706" s="32">
        <v>5980482</v>
      </c>
      <c r="F706" s="32" t="s">
        <v>10</v>
      </c>
    </row>
    <row r="707" spans="1:6" ht="15" x14ac:dyDescent="0.25">
      <c r="A707" s="46">
        <v>10482597</v>
      </c>
      <c r="B707" s="45">
        <v>186.79</v>
      </c>
      <c r="E707" s="32">
        <v>5222778</v>
      </c>
      <c r="F707" s="32" t="s">
        <v>10</v>
      </c>
    </row>
    <row r="708" spans="1:6" ht="15" x14ac:dyDescent="0.25">
      <c r="A708" s="46">
        <v>10455793</v>
      </c>
      <c r="B708" s="45">
        <v>188.49</v>
      </c>
      <c r="E708" s="32">
        <v>5250050</v>
      </c>
      <c r="F708" s="32" t="s">
        <v>10</v>
      </c>
    </row>
    <row r="709" spans="1:6" ht="15" x14ac:dyDescent="0.25">
      <c r="A709" s="46">
        <v>10457734</v>
      </c>
      <c r="B709" s="45">
        <v>328.96</v>
      </c>
      <c r="E709" s="32">
        <v>5250068</v>
      </c>
      <c r="F709" s="32" t="s">
        <v>10</v>
      </c>
    </row>
    <row r="710" spans="1:6" ht="15" x14ac:dyDescent="0.25">
      <c r="A710" s="46">
        <v>10313468</v>
      </c>
      <c r="B710" s="45">
        <v>424.73</v>
      </c>
      <c r="E710" s="32">
        <v>5987040</v>
      </c>
      <c r="F710" s="32" t="s">
        <v>10</v>
      </c>
    </row>
    <row r="711" spans="1:6" ht="15" x14ac:dyDescent="0.25">
      <c r="A711" s="46">
        <v>10455798</v>
      </c>
      <c r="B711" s="45">
        <v>10.51</v>
      </c>
      <c r="E711" s="32">
        <v>7765089</v>
      </c>
      <c r="F711" s="32" t="s">
        <v>10</v>
      </c>
    </row>
    <row r="712" spans="1:6" ht="15" x14ac:dyDescent="0.25">
      <c r="A712" s="46">
        <v>10710496</v>
      </c>
      <c r="B712" s="45">
        <v>1264.8699999999999</v>
      </c>
      <c r="E712" s="32">
        <v>7829703</v>
      </c>
      <c r="F712" s="32" t="s">
        <v>10</v>
      </c>
    </row>
    <row r="713" spans="1:6" ht="15" x14ac:dyDescent="0.25">
      <c r="A713" s="46">
        <v>10182940</v>
      </c>
      <c r="B713" s="45">
        <v>2300.52</v>
      </c>
      <c r="E713" s="32">
        <v>7829711</v>
      </c>
      <c r="F713" s="32" t="s">
        <v>10</v>
      </c>
    </row>
    <row r="714" spans="1:6" ht="15" x14ac:dyDescent="0.25">
      <c r="A714" s="46">
        <v>10052218</v>
      </c>
      <c r="B714" s="45">
        <v>4807.33</v>
      </c>
      <c r="E714" s="32">
        <v>7829729</v>
      </c>
      <c r="F714" s="32" t="s">
        <v>10</v>
      </c>
    </row>
    <row r="715" spans="1:6" ht="15" x14ac:dyDescent="0.25">
      <c r="A715" s="46">
        <v>10644531</v>
      </c>
      <c r="B715" s="45">
        <v>6383.99</v>
      </c>
      <c r="E715" s="32">
        <v>7829737</v>
      </c>
      <c r="F715" s="32" t="s">
        <v>10</v>
      </c>
    </row>
    <row r="716" spans="1:6" ht="15" x14ac:dyDescent="0.25">
      <c r="A716" s="43" t="s">
        <v>685</v>
      </c>
      <c r="B716" s="45">
        <v>790.66</v>
      </c>
      <c r="E716" s="32">
        <v>7829745</v>
      </c>
      <c r="F716" s="32" t="s">
        <v>10</v>
      </c>
    </row>
    <row r="717" spans="1:6" ht="15" x14ac:dyDescent="0.25">
      <c r="A717" s="43" t="s">
        <v>18</v>
      </c>
      <c r="B717" s="45">
        <v>1627.09</v>
      </c>
      <c r="E717" s="32">
        <v>5542873</v>
      </c>
      <c r="F717" s="32" t="s">
        <v>10</v>
      </c>
    </row>
    <row r="718" spans="1:6" ht="15" x14ac:dyDescent="0.25">
      <c r="A718" s="46">
        <v>10309445</v>
      </c>
      <c r="B718" s="45">
        <v>448.01</v>
      </c>
      <c r="E718" s="32">
        <v>7321164</v>
      </c>
      <c r="F718" s="32" t="s">
        <v>10</v>
      </c>
    </row>
    <row r="719" spans="1:6" ht="15" x14ac:dyDescent="0.25">
      <c r="A719" s="46">
        <v>10309445</v>
      </c>
      <c r="B719" s="45">
        <v>448.01</v>
      </c>
      <c r="E719" s="32">
        <v>7321206</v>
      </c>
      <c r="F719" s="32" t="s">
        <v>10</v>
      </c>
    </row>
    <row r="720" spans="1:6" ht="15" x14ac:dyDescent="0.25">
      <c r="A720" s="46">
        <v>10309446</v>
      </c>
      <c r="B720" s="45">
        <v>361.05</v>
      </c>
      <c r="E720" s="32">
        <v>7321255</v>
      </c>
      <c r="F720" s="32" t="s">
        <v>10</v>
      </c>
    </row>
    <row r="721" spans="1:6" ht="15" x14ac:dyDescent="0.25">
      <c r="A721" s="46">
        <v>10309446</v>
      </c>
      <c r="B721" s="45">
        <v>361.05</v>
      </c>
      <c r="E721" s="32">
        <v>7321271</v>
      </c>
      <c r="F721" s="32" t="s">
        <v>10</v>
      </c>
    </row>
    <row r="722" spans="1:6" ht="15" x14ac:dyDescent="0.25">
      <c r="A722" s="46">
        <v>10309446</v>
      </c>
      <c r="B722" s="45">
        <v>361.05</v>
      </c>
      <c r="E722" s="32">
        <v>7322741</v>
      </c>
      <c r="F722" s="32" t="s">
        <v>10</v>
      </c>
    </row>
    <row r="723" spans="1:6" ht="15" x14ac:dyDescent="0.25">
      <c r="A723" s="46">
        <v>10309447</v>
      </c>
      <c r="B723" s="45">
        <v>365.6</v>
      </c>
      <c r="E723" s="32">
        <v>7322782</v>
      </c>
      <c r="F723" s="32" t="s">
        <v>10</v>
      </c>
    </row>
    <row r="724" spans="1:6" ht="15" x14ac:dyDescent="0.25">
      <c r="A724" s="46">
        <v>10309447</v>
      </c>
      <c r="B724" s="45">
        <v>365.6</v>
      </c>
      <c r="E724" s="32">
        <v>7322865</v>
      </c>
      <c r="F724" s="32" t="s">
        <v>10</v>
      </c>
    </row>
    <row r="725" spans="1:6" ht="15" x14ac:dyDescent="0.25">
      <c r="A725" s="46">
        <v>10311297</v>
      </c>
      <c r="B725" s="45">
        <v>199.72</v>
      </c>
      <c r="E725" s="32">
        <v>7322873</v>
      </c>
      <c r="F725" s="32" t="s">
        <v>10</v>
      </c>
    </row>
    <row r="726" spans="1:6" ht="15" x14ac:dyDescent="0.25">
      <c r="A726" s="46">
        <v>10309729</v>
      </c>
      <c r="B726" s="45">
        <v>397.37</v>
      </c>
      <c r="E726" s="32">
        <v>7327229</v>
      </c>
      <c r="F726" s="32" t="s">
        <v>10</v>
      </c>
    </row>
    <row r="727" spans="1:6" ht="15" x14ac:dyDescent="0.25">
      <c r="A727" s="46">
        <v>10309729</v>
      </c>
      <c r="B727" s="45">
        <v>397.37</v>
      </c>
      <c r="E727" s="32">
        <v>7327849</v>
      </c>
      <c r="F727" s="32" t="s">
        <v>10</v>
      </c>
    </row>
    <row r="728" spans="1:6" ht="15" x14ac:dyDescent="0.25">
      <c r="A728" s="46">
        <v>10315961</v>
      </c>
      <c r="B728" s="45">
        <v>145.99</v>
      </c>
      <c r="E728" s="32">
        <v>7315505</v>
      </c>
      <c r="F728" s="32" t="s">
        <v>10</v>
      </c>
    </row>
    <row r="729" spans="1:6" ht="15" x14ac:dyDescent="0.25">
      <c r="A729" s="46">
        <v>10139942</v>
      </c>
      <c r="B729" s="45">
        <v>390.54</v>
      </c>
      <c r="E729" s="32">
        <v>7319028</v>
      </c>
      <c r="F729" s="32" t="s">
        <v>10</v>
      </c>
    </row>
    <row r="730" spans="1:6" ht="15" x14ac:dyDescent="0.25">
      <c r="A730" s="46">
        <v>10837358</v>
      </c>
      <c r="B730" s="45">
        <v>7537.58</v>
      </c>
      <c r="E730" s="32">
        <v>7833606</v>
      </c>
      <c r="F730" s="32" t="s">
        <v>10</v>
      </c>
    </row>
    <row r="731" spans="1:6" ht="15" x14ac:dyDescent="0.25">
      <c r="A731" s="46">
        <v>11319124</v>
      </c>
      <c r="B731" s="45">
        <v>216.9</v>
      </c>
      <c r="E731" s="32">
        <v>7839819</v>
      </c>
      <c r="F731" s="32" t="s">
        <v>10</v>
      </c>
    </row>
    <row r="732" spans="1:6" ht="15" x14ac:dyDescent="0.25">
      <c r="A732" s="46">
        <v>11220532</v>
      </c>
      <c r="B732" s="45">
        <v>765.13</v>
      </c>
      <c r="E732" s="32">
        <v>8515335</v>
      </c>
      <c r="F732" s="32" t="s">
        <v>10</v>
      </c>
    </row>
    <row r="733" spans="1:6" ht="15" x14ac:dyDescent="0.25">
      <c r="A733" s="46">
        <v>11220532</v>
      </c>
      <c r="B733" s="45">
        <v>765.13</v>
      </c>
      <c r="E733" s="32">
        <v>8515343</v>
      </c>
      <c r="F733" s="32" t="s">
        <v>10</v>
      </c>
    </row>
    <row r="734" spans="1:6" ht="15" x14ac:dyDescent="0.25">
      <c r="A734" s="46">
        <v>11220533</v>
      </c>
      <c r="B734" s="45">
        <v>804.71</v>
      </c>
      <c r="E734" s="32">
        <v>8517406</v>
      </c>
      <c r="F734" s="32" t="s">
        <v>10</v>
      </c>
    </row>
    <row r="735" spans="1:6" ht="15" x14ac:dyDescent="0.25">
      <c r="A735" s="46">
        <v>11220533</v>
      </c>
      <c r="B735" s="45">
        <v>804.71</v>
      </c>
      <c r="E735" s="32">
        <v>8717071</v>
      </c>
      <c r="F735" s="32" t="s">
        <v>10</v>
      </c>
    </row>
    <row r="736" spans="1:6" ht="15" x14ac:dyDescent="0.25">
      <c r="A736" s="46">
        <v>10311291</v>
      </c>
      <c r="B736" s="45">
        <v>11</v>
      </c>
      <c r="E736" s="32">
        <v>8724325</v>
      </c>
      <c r="F736" s="32" t="s">
        <v>10</v>
      </c>
    </row>
    <row r="737" spans="1:6" ht="15" x14ac:dyDescent="0.25">
      <c r="A737" s="46">
        <v>10311289</v>
      </c>
      <c r="B737" s="45">
        <v>7.35</v>
      </c>
      <c r="E737" s="32">
        <v>8424454</v>
      </c>
      <c r="F737" s="32" t="s">
        <v>10</v>
      </c>
    </row>
    <row r="738" spans="1:6" ht="15" x14ac:dyDescent="0.25">
      <c r="A738" s="46">
        <v>10311290</v>
      </c>
      <c r="B738" s="45">
        <v>0.04</v>
      </c>
      <c r="E738" s="32">
        <v>8424561</v>
      </c>
      <c r="F738" s="32" t="s">
        <v>10</v>
      </c>
    </row>
    <row r="739" spans="1:6" ht="15" x14ac:dyDescent="0.25">
      <c r="A739" s="46">
        <v>11220531</v>
      </c>
      <c r="B739" s="45">
        <v>252.58</v>
      </c>
      <c r="E739" s="32">
        <v>9460353</v>
      </c>
      <c r="F739" s="32" t="s">
        <v>10</v>
      </c>
    </row>
    <row r="740" spans="1:6" ht="15" x14ac:dyDescent="0.25">
      <c r="A740" s="46">
        <v>7579555</v>
      </c>
      <c r="B740" s="45">
        <v>21432.84</v>
      </c>
      <c r="E740" s="32">
        <v>8719267</v>
      </c>
      <c r="F740" s="32" t="s">
        <v>10</v>
      </c>
    </row>
    <row r="741" spans="1:6" ht="15" x14ac:dyDescent="0.25">
      <c r="A741" s="46">
        <v>7579555</v>
      </c>
      <c r="B741" s="45">
        <v>21432.84</v>
      </c>
      <c r="E741" s="32">
        <v>8719275</v>
      </c>
      <c r="F741" s="32" t="s">
        <v>10</v>
      </c>
    </row>
    <row r="742" spans="1:6" ht="15" x14ac:dyDescent="0.25">
      <c r="A742" s="46">
        <v>11046723</v>
      </c>
      <c r="B742" s="45">
        <v>7809.19</v>
      </c>
      <c r="E742" s="32">
        <v>8742087</v>
      </c>
      <c r="F742" s="32" t="s">
        <v>10</v>
      </c>
    </row>
    <row r="743" spans="1:6" ht="15" x14ac:dyDescent="0.25">
      <c r="A743" s="46">
        <v>10272715</v>
      </c>
      <c r="B743" s="45">
        <v>2838.37</v>
      </c>
      <c r="E743" s="32">
        <v>10150654</v>
      </c>
      <c r="F743" s="32" t="s">
        <v>10</v>
      </c>
    </row>
    <row r="744" spans="1:6" ht="15" x14ac:dyDescent="0.25">
      <c r="A744" s="46">
        <v>10130540</v>
      </c>
      <c r="B744" s="45">
        <v>1898.13</v>
      </c>
      <c r="E744" s="32">
        <v>9476912</v>
      </c>
      <c r="F744" s="32" t="s">
        <v>10</v>
      </c>
    </row>
    <row r="745" spans="1:6" ht="15" x14ac:dyDescent="0.25">
      <c r="A745" s="46">
        <v>11061881</v>
      </c>
      <c r="B745" s="45">
        <v>722.99</v>
      </c>
      <c r="E745" s="32">
        <v>9476920</v>
      </c>
      <c r="F745" s="32" t="s">
        <v>10</v>
      </c>
    </row>
    <row r="746" spans="1:6" ht="15" x14ac:dyDescent="0.25">
      <c r="A746" s="46">
        <v>8379021</v>
      </c>
      <c r="B746" s="45">
        <v>891.45</v>
      </c>
      <c r="E746" s="32">
        <v>10051160</v>
      </c>
      <c r="F746" s="32" t="s">
        <v>10</v>
      </c>
    </row>
    <row r="747" spans="1:6" ht="15" x14ac:dyDescent="0.25">
      <c r="A747" s="46">
        <v>10837639</v>
      </c>
      <c r="B747" s="45">
        <v>11051.07</v>
      </c>
      <c r="E747" s="32">
        <v>10053168</v>
      </c>
      <c r="F747" s="32" t="s">
        <v>10</v>
      </c>
    </row>
    <row r="748" spans="1:6" ht="15" x14ac:dyDescent="0.25">
      <c r="A748" s="46">
        <v>10457575</v>
      </c>
      <c r="B748" s="45">
        <v>955.35</v>
      </c>
      <c r="E748" s="32">
        <v>10053518</v>
      </c>
      <c r="F748" s="32" t="s">
        <v>10</v>
      </c>
    </row>
    <row r="749" spans="1:6" ht="15" x14ac:dyDescent="0.25">
      <c r="A749" s="46">
        <v>11075676</v>
      </c>
      <c r="B749" s="45">
        <v>969.44</v>
      </c>
      <c r="E749" s="32">
        <v>10140826</v>
      </c>
      <c r="F749" s="32" t="s">
        <v>10</v>
      </c>
    </row>
    <row r="750" spans="1:6" ht="15" x14ac:dyDescent="0.25">
      <c r="A750" s="46">
        <v>11075676</v>
      </c>
      <c r="B750" s="45">
        <v>969.44</v>
      </c>
      <c r="E750" s="32">
        <v>10052122</v>
      </c>
      <c r="F750" s="32" t="s">
        <v>10</v>
      </c>
    </row>
    <row r="751" spans="1:6" ht="15" x14ac:dyDescent="0.25">
      <c r="A751" s="46">
        <v>10310750</v>
      </c>
      <c r="B751" s="45">
        <v>432.8</v>
      </c>
      <c r="E751" s="32">
        <v>10118776</v>
      </c>
      <c r="F751" s="32" t="s">
        <v>10</v>
      </c>
    </row>
    <row r="752" spans="1:6" ht="15" x14ac:dyDescent="0.25">
      <c r="A752" s="46">
        <v>10141785</v>
      </c>
      <c r="B752" s="45">
        <v>325514.68</v>
      </c>
      <c r="E752" s="32">
        <v>10151023</v>
      </c>
      <c r="F752" s="32" t="s">
        <v>10</v>
      </c>
    </row>
    <row r="753" spans="1:6" ht="15" x14ac:dyDescent="0.25">
      <c r="A753" s="46">
        <v>11075677</v>
      </c>
      <c r="B753" s="45">
        <v>695.52</v>
      </c>
      <c r="E753" s="32">
        <v>10151349</v>
      </c>
      <c r="F753" s="32" t="s">
        <v>10</v>
      </c>
    </row>
    <row r="754" spans="1:6" ht="15" x14ac:dyDescent="0.25">
      <c r="A754" s="46">
        <v>11311685</v>
      </c>
      <c r="B754" s="45">
        <v>1963.6</v>
      </c>
      <c r="E754" s="32">
        <v>10151353</v>
      </c>
      <c r="F754" s="32" t="s">
        <v>10</v>
      </c>
    </row>
    <row r="755" spans="1:6" ht="15" x14ac:dyDescent="0.25">
      <c r="A755" s="46">
        <v>10285974</v>
      </c>
      <c r="B755" s="45">
        <v>683.06</v>
      </c>
      <c r="E755" s="32">
        <v>10151383</v>
      </c>
      <c r="F755" s="32" t="s">
        <v>10</v>
      </c>
    </row>
    <row r="756" spans="1:6" ht="15" x14ac:dyDescent="0.25">
      <c r="A756" s="46">
        <v>10730554</v>
      </c>
      <c r="B756" s="45">
        <v>196.84</v>
      </c>
      <c r="E756" s="32">
        <v>10151535</v>
      </c>
      <c r="F756" s="32" t="s">
        <v>10</v>
      </c>
    </row>
    <row r="757" spans="1:6" ht="15" x14ac:dyDescent="0.25">
      <c r="A757" s="46">
        <v>11152976</v>
      </c>
      <c r="B757" s="45">
        <v>488.58</v>
      </c>
      <c r="E757" s="32">
        <v>10276071</v>
      </c>
      <c r="F757" s="32" t="s">
        <v>10</v>
      </c>
    </row>
    <row r="758" spans="1:6" ht="15" x14ac:dyDescent="0.25">
      <c r="A758" s="46">
        <v>11349588</v>
      </c>
      <c r="B758" s="45">
        <v>558.83000000000004</v>
      </c>
      <c r="E758" s="32">
        <v>10276072</v>
      </c>
      <c r="F758" s="32" t="s">
        <v>10</v>
      </c>
    </row>
    <row r="759" spans="1:6" ht="15" x14ac:dyDescent="0.25">
      <c r="A759" s="46">
        <v>10457312</v>
      </c>
      <c r="B759" s="45">
        <v>2331.84</v>
      </c>
      <c r="E759" s="32">
        <v>10276080</v>
      </c>
      <c r="F759" s="32" t="s">
        <v>10</v>
      </c>
    </row>
    <row r="760" spans="1:6" ht="15" x14ac:dyDescent="0.25">
      <c r="A760" s="46">
        <v>10717004</v>
      </c>
      <c r="B760" s="45">
        <v>812.73</v>
      </c>
      <c r="E760" s="32">
        <v>10276084</v>
      </c>
      <c r="F760" s="32" t="s">
        <v>10</v>
      </c>
    </row>
    <row r="761" spans="1:6" ht="15" x14ac:dyDescent="0.25">
      <c r="A761" s="46">
        <v>11083027</v>
      </c>
      <c r="B761" s="45">
        <v>142.69</v>
      </c>
      <c r="E761" s="32">
        <v>10052558</v>
      </c>
      <c r="F761" s="32" t="s">
        <v>10</v>
      </c>
    </row>
    <row r="762" spans="1:6" ht="15" x14ac:dyDescent="0.25">
      <c r="A762" s="46">
        <v>11083027</v>
      </c>
      <c r="B762" s="45">
        <v>142.69</v>
      </c>
      <c r="E762" s="32">
        <v>10052743</v>
      </c>
      <c r="F762" s="32" t="s">
        <v>10</v>
      </c>
    </row>
    <row r="763" spans="1:6" ht="15" x14ac:dyDescent="0.25">
      <c r="A763" s="46">
        <v>10457283</v>
      </c>
      <c r="B763" s="45">
        <v>79.650000000000006</v>
      </c>
      <c r="E763" s="32">
        <v>10183533</v>
      </c>
      <c r="F763" s="32" t="s">
        <v>10</v>
      </c>
    </row>
    <row r="764" spans="1:6" ht="15" x14ac:dyDescent="0.25">
      <c r="A764" s="46">
        <v>10457283</v>
      </c>
      <c r="B764" s="45">
        <v>79.650000000000006</v>
      </c>
      <c r="E764" s="32">
        <v>10183539</v>
      </c>
      <c r="F764" s="32" t="s">
        <v>10</v>
      </c>
    </row>
    <row r="765" spans="1:6" ht="15" x14ac:dyDescent="0.25">
      <c r="A765" s="46">
        <v>10321605</v>
      </c>
      <c r="B765" s="45">
        <v>40</v>
      </c>
      <c r="E765" s="32">
        <v>10412587</v>
      </c>
      <c r="F765" s="32" t="s">
        <v>10</v>
      </c>
    </row>
    <row r="766" spans="1:6" ht="15" x14ac:dyDescent="0.25">
      <c r="A766" s="46">
        <v>10500087</v>
      </c>
      <c r="B766" s="45">
        <v>6845.91</v>
      </c>
      <c r="E766" s="32">
        <v>10412593</v>
      </c>
      <c r="F766" s="32" t="s">
        <v>10</v>
      </c>
    </row>
    <row r="767" spans="1:6" ht="15" x14ac:dyDescent="0.25">
      <c r="A767" s="46">
        <v>10456305</v>
      </c>
      <c r="B767" s="45">
        <v>528.88</v>
      </c>
      <c r="E767" s="32">
        <v>10175541</v>
      </c>
      <c r="F767" s="32" t="s">
        <v>10</v>
      </c>
    </row>
    <row r="768" spans="1:6" ht="15" x14ac:dyDescent="0.25">
      <c r="A768" s="46">
        <v>10456305</v>
      </c>
      <c r="B768" s="45">
        <v>528.88</v>
      </c>
      <c r="E768" s="32">
        <v>10182850</v>
      </c>
      <c r="F768" s="32" t="s">
        <v>10</v>
      </c>
    </row>
    <row r="769" spans="1:6" ht="15" x14ac:dyDescent="0.25">
      <c r="A769" s="46">
        <v>10455770</v>
      </c>
      <c r="B769" s="45">
        <v>121.4</v>
      </c>
      <c r="E769" s="32">
        <v>10275551</v>
      </c>
      <c r="F769" s="32" t="s">
        <v>10</v>
      </c>
    </row>
    <row r="770" spans="1:6" ht="15" x14ac:dyDescent="0.25">
      <c r="A770" s="46">
        <v>10455770</v>
      </c>
      <c r="B770" s="45">
        <v>121.4</v>
      </c>
      <c r="E770" s="32">
        <v>10275560</v>
      </c>
      <c r="F770" s="32" t="s">
        <v>10</v>
      </c>
    </row>
    <row r="771" spans="1:6" ht="15" x14ac:dyDescent="0.25">
      <c r="A771" s="46">
        <v>10453606</v>
      </c>
      <c r="B771" s="45">
        <v>5.95</v>
      </c>
      <c r="E771" s="32">
        <v>10274236</v>
      </c>
      <c r="F771" s="32" t="s">
        <v>10</v>
      </c>
    </row>
    <row r="772" spans="1:6" ht="15" x14ac:dyDescent="0.25">
      <c r="A772" s="46">
        <v>10455793</v>
      </c>
      <c r="B772" s="45">
        <v>188.49</v>
      </c>
      <c r="E772" s="32">
        <v>10413543</v>
      </c>
      <c r="F772" s="32" t="s">
        <v>10</v>
      </c>
    </row>
    <row r="773" spans="1:6" ht="15" x14ac:dyDescent="0.25">
      <c r="A773" s="46">
        <v>10455793</v>
      </c>
      <c r="B773" s="45">
        <v>188.49</v>
      </c>
      <c r="E773" s="32">
        <v>10413765</v>
      </c>
      <c r="F773" s="32" t="s">
        <v>10</v>
      </c>
    </row>
    <row r="774" spans="1:6" ht="15" x14ac:dyDescent="0.25">
      <c r="A774" s="46">
        <v>10457734</v>
      </c>
      <c r="B774" s="45">
        <v>328.96</v>
      </c>
      <c r="E774" s="32">
        <v>10413767</v>
      </c>
      <c r="F774" s="32" t="s">
        <v>10</v>
      </c>
    </row>
    <row r="775" spans="1:6" ht="15" x14ac:dyDescent="0.25">
      <c r="A775" s="46">
        <v>10455798</v>
      </c>
      <c r="B775" s="45">
        <v>10.51</v>
      </c>
      <c r="E775" s="32">
        <v>10413967</v>
      </c>
      <c r="F775" s="32" t="s">
        <v>10</v>
      </c>
    </row>
    <row r="776" spans="1:6" ht="15" x14ac:dyDescent="0.25">
      <c r="A776" s="46">
        <v>10498865</v>
      </c>
      <c r="B776" s="45">
        <v>6642.77</v>
      </c>
      <c r="E776" s="32">
        <v>10412595</v>
      </c>
      <c r="F776" s="32" t="s">
        <v>10</v>
      </c>
    </row>
    <row r="777" spans="1:6" ht="15" x14ac:dyDescent="0.25">
      <c r="A777" s="46">
        <v>2048650</v>
      </c>
      <c r="B777" s="45">
        <v>204.18</v>
      </c>
      <c r="E777" s="32">
        <v>10412598</v>
      </c>
      <c r="F777" s="32" t="s">
        <v>10</v>
      </c>
    </row>
    <row r="778" spans="1:6" ht="15" x14ac:dyDescent="0.25">
      <c r="A778" s="46">
        <v>10412189</v>
      </c>
      <c r="B778" s="45">
        <v>7872.76</v>
      </c>
      <c r="E778" s="32">
        <v>10607353</v>
      </c>
      <c r="F778" s="32" t="s">
        <v>10</v>
      </c>
    </row>
    <row r="779" spans="1:6" ht="15" x14ac:dyDescent="0.25">
      <c r="A779" s="46">
        <v>2048650</v>
      </c>
      <c r="B779" s="45">
        <v>204.18</v>
      </c>
      <c r="E779" s="32">
        <v>10607358</v>
      </c>
      <c r="F779" s="32" t="s">
        <v>10</v>
      </c>
    </row>
    <row r="780" spans="1:6" ht="15" x14ac:dyDescent="0.25">
      <c r="A780" s="46">
        <v>1164255</v>
      </c>
      <c r="B780" s="45">
        <v>1757.15</v>
      </c>
      <c r="E780" s="32">
        <v>10607370</v>
      </c>
      <c r="F780" s="32" t="s">
        <v>10</v>
      </c>
    </row>
    <row r="781" spans="1:6" ht="15" x14ac:dyDescent="0.25">
      <c r="A781" s="46">
        <v>11230421</v>
      </c>
      <c r="B781" s="45">
        <v>21718.51</v>
      </c>
      <c r="E781" s="32">
        <v>10607378</v>
      </c>
      <c r="F781" s="32" t="s">
        <v>10</v>
      </c>
    </row>
    <row r="782" spans="1:6" ht="15" x14ac:dyDescent="0.25">
      <c r="A782" s="46">
        <v>4753062</v>
      </c>
      <c r="B782" s="45">
        <v>17488.8</v>
      </c>
      <c r="E782" s="32">
        <v>10608475</v>
      </c>
      <c r="F782" s="32" t="s">
        <v>10</v>
      </c>
    </row>
    <row r="783" spans="1:6" ht="15" x14ac:dyDescent="0.25">
      <c r="A783" s="46">
        <v>10453444</v>
      </c>
      <c r="B783" s="45">
        <v>217.67</v>
      </c>
      <c r="E783" s="32">
        <v>11006931</v>
      </c>
      <c r="F783" s="32" t="s">
        <v>10</v>
      </c>
    </row>
    <row r="784" spans="1:6" ht="15" x14ac:dyDescent="0.25">
      <c r="A784" s="46">
        <v>10455793</v>
      </c>
      <c r="B784" s="45">
        <v>188.49</v>
      </c>
      <c r="E784" s="32">
        <v>11018973</v>
      </c>
      <c r="F784" s="32" t="s">
        <v>10</v>
      </c>
    </row>
    <row r="785" spans="1:6" ht="15" x14ac:dyDescent="0.25">
      <c r="A785" s="46">
        <v>10457734</v>
      </c>
      <c r="B785" s="45">
        <v>328.96</v>
      </c>
      <c r="E785" s="32">
        <v>11104515</v>
      </c>
      <c r="F785" s="32" t="s">
        <v>10</v>
      </c>
    </row>
    <row r="786" spans="1:6" ht="15" x14ac:dyDescent="0.25">
      <c r="A786" s="46">
        <v>10457734</v>
      </c>
      <c r="B786" s="45">
        <v>328.96</v>
      </c>
      <c r="E786" s="32">
        <v>11217100</v>
      </c>
      <c r="F786" s="32" t="s">
        <v>10</v>
      </c>
    </row>
    <row r="787" spans="1:6" ht="15" x14ac:dyDescent="0.25">
      <c r="A787" s="46">
        <v>10453432</v>
      </c>
      <c r="B787" s="45">
        <v>191.97</v>
      </c>
      <c r="E787" s="32">
        <v>11218387</v>
      </c>
      <c r="F787" s="32" t="s">
        <v>10</v>
      </c>
    </row>
    <row r="788" spans="1:6" ht="15" x14ac:dyDescent="0.25">
      <c r="A788" s="46">
        <v>3804692</v>
      </c>
      <c r="B788" s="45">
        <v>5478.46</v>
      </c>
      <c r="E788" s="32">
        <v>11297193</v>
      </c>
      <c r="F788" s="32" t="s">
        <v>10</v>
      </c>
    </row>
    <row r="789" spans="1:6" ht="15" x14ac:dyDescent="0.25">
      <c r="A789" s="46">
        <v>3818254</v>
      </c>
      <c r="B789" s="45">
        <v>3064.16</v>
      </c>
      <c r="E789" s="32">
        <v>11218451</v>
      </c>
      <c r="F789" s="32" t="s">
        <v>10</v>
      </c>
    </row>
    <row r="790" spans="1:6" ht="15" x14ac:dyDescent="0.25">
      <c r="A790" s="46">
        <v>5534776</v>
      </c>
      <c r="B790" s="45">
        <v>157614.34</v>
      </c>
      <c r="E790" s="32">
        <v>11218452</v>
      </c>
      <c r="F790" s="32" t="s">
        <v>10</v>
      </c>
    </row>
    <row r="791" spans="1:6" ht="15" x14ac:dyDescent="0.25">
      <c r="A791" s="46">
        <v>10415047</v>
      </c>
      <c r="B791" s="45">
        <v>4625.43</v>
      </c>
      <c r="E791" s="32">
        <v>7836120</v>
      </c>
      <c r="F791" s="32" t="s">
        <v>10</v>
      </c>
    </row>
    <row r="792" spans="1:6" ht="15" x14ac:dyDescent="0.25">
      <c r="A792" s="46">
        <v>10415048</v>
      </c>
      <c r="B792" s="45">
        <v>1695.66</v>
      </c>
      <c r="E792" s="32">
        <v>8078565</v>
      </c>
      <c r="F792" s="32" t="s">
        <v>10</v>
      </c>
    </row>
    <row r="793" spans="1:6" ht="15" x14ac:dyDescent="0.25">
      <c r="A793" s="46">
        <v>11144823</v>
      </c>
      <c r="B793" s="45">
        <v>55.4</v>
      </c>
      <c r="E793" s="32">
        <v>8728151</v>
      </c>
      <c r="F793" s="32" t="s">
        <v>10</v>
      </c>
    </row>
    <row r="794" spans="1:6" ht="15" x14ac:dyDescent="0.25">
      <c r="A794" s="46">
        <v>1011212</v>
      </c>
      <c r="B794" s="45">
        <v>32.21</v>
      </c>
      <c r="E794" s="32">
        <v>8728169</v>
      </c>
      <c r="F794" s="32" t="s">
        <v>10</v>
      </c>
    </row>
    <row r="795" spans="1:6" ht="15" x14ac:dyDescent="0.25">
      <c r="A795" s="46">
        <v>1011212</v>
      </c>
      <c r="B795" s="45">
        <v>32.21</v>
      </c>
      <c r="E795" s="32">
        <v>9900465</v>
      </c>
      <c r="F795" s="32" t="s">
        <v>10</v>
      </c>
    </row>
    <row r="796" spans="1:6" ht="15" x14ac:dyDescent="0.25">
      <c r="A796" s="46">
        <v>1011212</v>
      </c>
      <c r="B796" s="45">
        <v>32.21</v>
      </c>
      <c r="E796" s="32">
        <v>10097462</v>
      </c>
      <c r="F796" s="32" t="s">
        <v>10</v>
      </c>
    </row>
    <row r="797" spans="1:6" ht="15" x14ac:dyDescent="0.25">
      <c r="A797" s="46">
        <v>9428517</v>
      </c>
      <c r="B797" s="45">
        <v>23.77</v>
      </c>
      <c r="E797" s="32">
        <v>10097765</v>
      </c>
      <c r="F797" s="32" t="s">
        <v>10</v>
      </c>
    </row>
    <row r="798" spans="1:6" ht="15" x14ac:dyDescent="0.25">
      <c r="A798" s="46">
        <v>9428517</v>
      </c>
      <c r="B798" s="45">
        <v>23.77</v>
      </c>
      <c r="E798" s="32">
        <v>10097766</v>
      </c>
      <c r="F798" s="32" t="s">
        <v>10</v>
      </c>
    </row>
    <row r="799" spans="1:6" ht="15" x14ac:dyDescent="0.25">
      <c r="A799" s="46">
        <v>9413949</v>
      </c>
      <c r="B799" s="45">
        <v>661.39</v>
      </c>
      <c r="E799" s="32">
        <v>10097814</v>
      </c>
      <c r="F799" s="32" t="s">
        <v>10</v>
      </c>
    </row>
    <row r="800" spans="1:6" ht="15" x14ac:dyDescent="0.25">
      <c r="A800" s="46">
        <v>7686988</v>
      </c>
      <c r="B800" s="45">
        <v>8938</v>
      </c>
      <c r="E800" s="32">
        <v>10097862</v>
      </c>
      <c r="F800" s="32" t="s">
        <v>10</v>
      </c>
    </row>
    <row r="801" spans="1:6" ht="15" x14ac:dyDescent="0.25">
      <c r="A801" s="46">
        <v>7686996</v>
      </c>
      <c r="B801" s="45">
        <v>4488.1899999999996</v>
      </c>
      <c r="E801" s="32">
        <v>10097863</v>
      </c>
      <c r="F801" s="32" t="s">
        <v>10</v>
      </c>
    </row>
    <row r="802" spans="1:6" ht="15" x14ac:dyDescent="0.25">
      <c r="A802" s="46">
        <v>11061383</v>
      </c>
      <c r="B802" s="45">
        <v>10093.77</v>
      </c>
      <c r="E802" s="32">
        <v>10097875</v>
      </c>
      <c r="F802" s="32" t="s">
        <v>10</v>
      </c>
    </row>
    <row r="803" spans="1:6" ht="15" x14ac:dyDescent="0.25">
      <c r="A803" s="46">
        <v>11193830</v>
      </c>
      <c r="B803" s="45">
        <v>4787.92</v>
      </c>
      <c r="E803" s="32">
        <v>10247103</v>
      </c>
      <c r="F803" s="32" t="s">
        <v>10</v>
      </c>
    </row>
    <row r="804" spans="1:6" ht="15" x14ac:dyDescent="0.25">
      <c r="A804" s="46">
        <v>11061394</v>
      </c>
      <c r="B804" s="45">
        <v>6800.29</v>
      </c>
      <c r="E804" s="32">
        <v>10247667</v>
      </c>
      <c r="F804" s="32" t="s">
        <v>10</v>
      </c>
    </row>
    <row r="805" spans="1:6" ht="15" x14ac:dyDescent="0.25">
      <c r="A805" s="46">
        <v>8870417</v>
      </c>
      <c r="B805" s="45">
        <v>5913.65</v>
      </c>
      <c r="E805" s="32">
        <v>10183440</v>
      </c>
      <c r="F805" s="32" t="s">
        <v>10</v>
      </c>
    </row>
    <row r="806" spans="1:6" ht="15" x14ac:dyDescent="0.25">
      <c r="A806" s="46">
        <v>10479489</v>
      </c>
      <c r="B806" s="45">
        <v>5637.77</v>
      </c>
      <c r="E806" s="32">
        <v>10250011</v>
      </c>
      <c r="F806" s="32" t="s">
        <v>10</v>
      </c>
    </row>
    <row r="807" spans="1:6" ht="15" x14ac:dyDescent="0.25">
      <c r="A807" s="46">
        <v>10313471</v>
      </c>
      <c r="B807" s="45">
        <v>1300.17</v>
      </c>
      <c r="E807" s="32">
        <v>10250316</v>
      </c>
      <c r="F807" s="32" t="s">
        <v>10</v>
      </c>
    </row>
    <row r="808" spans="1:6" ht="15" x14ac:dyDescent="0.25">
      <c r="A808" s="46">
        <v>10313471</v>
      </c>
      <c r="B808" s="45">
        <v>1300.17</v>
      </c>
      <c r="E808" s="32">
        <v>10250711</v>
      </c>
      <c r="F808" s="32" t="s">
        <v>10</v>
      </c>
    </row>
    <row r="809" spans="1:6" ht="15" x14ac:dyDescent="0.25">
      <c r="A809" s="46">
        <v>10329897</v>
      </c>
      <c r="B809" s="45">
        <v>1653.67</v>
      </c>
      <c r="E809" s="32">
        <v>10234026</v>
      </c>
      <c r="F809" s="32" t="s">
        <v>10</v>
      </c>
    </row>
    <row r="810" spans="1:6" ht="15" x14ac:dyDescent="0.25">
      <c r="A810" s="46">
        <v>10322246</v>
      </c>
      <c r="B810" s="45">
        <v>5.47</v>
      </c>
      <c r="E810" s="32">
        <v>10244855</v>
      </c>
      <c r="F810" s="32" t="s">
        <v>10</v>
      </c>
    </row>
    <row r="811" spans="1:6" ht="15" x14ac:dyDescent="0.25">
      <c r="A811" s="46">
        <v>10322246</v>
      </c>
      <c r="B811" s="45">
        <v>5.47</v>
      </c>
      <c r="E811" s="32">
        <v>10245966</v>
      </c>
      <c r="F811" s="32" t="s">
        <v>10</v>
      </c>
    </row>
    <row r="812" spans="1:6" ht="15" x14ac:dyDescent="0.25">
      <c r="A812" s="46">
        <v>10816122</v>
      </c>
      <c r="B812" s="45">
        <v>1217.8900000000001</v>
      </c>
      <c r="E812" s="32">
        <v>10248694</v>
      </c>
      <c r="F812" s="32" t="s">
        <v>10</v>
      </c>
    </row>
    <row r="813" spans="1:6" ht="15" x14ac:dyDescent="0.25">
      <c r="A813" s="46">
        <v>10472401</v>
      </c>
      <c r="B813" s="45">
        <v>1277.78</v>
      </c>
      <c r="E813" s="32">
        <v>10249346</v>
      </c>
      <c r="F813" s="32" t="s">
        <v>10</v>
      </c>
    </row>
    <row r="814" spans="1:6" ht="15" x14ac:dyDescent="0.25">
      <c r="A814" s="46">
        <v>11239904</v>
      </c>
      <c r="B814" s="45">
        <v>6180.73</v>
      </c>
      <c r="E814" s="32">
        <v>10226948</v>
      </c>
      <c r="F814" s="32" t="s">
        <v>10</v>
      </c>
    </row>
    <row r="815" spans="1:6" ht="15" x14ac:dyDescent="0.25">
      <c r="A815" s="46">
        <v>11075751</v>
      </c>
      <c r="B815" s="45">
        <v>1343.43</v>
      </c>
      <c r="E815" s="32">
        <v>10231430</v>
      </c>
      <c r="F815" s="32" t="s">
        <v>10</v>
      </c>
    </row>
    <row r="816" spans="1:6" ht="15" x14ac:dyDescent="0.25">
      <c r="A816" s="46">
        <v>11083027</v>
      </c>
      <c r="B816" s="45">
        <v>142.69</v>
      </c>
      <c r="E816" s="32">
        <v>10237516</v>
      </c>
      <c r="F816" s="32" t="s">
        <v>10</v>
      </c>
    </row>
    <row r="817" spans="1:6" ht="15" x14ac:dyDescent="0.25">
      <c r="A817" s="46">
        <v>11061881</v>
      </c>
      <c r="B817" s="45">
        <v>722.99</v>
      </c>
      <c r="E817" s="32">
        <v>10239007</v>
      </c>
      <c r="F817" s="32" t="s">
        <v>10</v>
      </c>
    </row>
    <row r="818" spans="1:6" ht="15" x14ac:dyDescent="0.25">
      <c r="A818" s="46">
        <v>11314771</v>
      </c>
      <c r="B818" s="45">
        <v>6927.05</v>
      </c>
      <c r="E818" s="32">
        <v>10239013</v>
      </c>
      <c r="F818" s="32" t="s">
        <v>10</v>
      </c>
    </row>
    <row r="819" spans="1:6" ht="15" x14ac:dyDescent="0.25">
      <c r="A819" s="46">
        <v>10455793</v>
      </c>
      <c r="B819" s="45">
        <v>188.49</v>
      </c>
      <c r="E819" s="32">
        <v>10239029</v>
      </c>
      <c r="F819" s="32" t="s">
        <v>10</v>
      </c>
    </row>
    <row r="820" spans="1:6" ht="15" x14ac:dyDescent="0.25">
      <c r="A820" s="46">
        <v>10455793</v>
      </c>
      <c r="B820" s="45">
        <v>188.49</v>
      </c>
      <c r="E820" s="32">
        <v>10239034</v>
      </c>
      <c r="F820" s="32" t="s">
        <v>10</v>
      </c>
    </row>
    <row r="821" spans="1:6" ht="15" x14ac:dyDescent="0.25">
      <c r="A821" s="46">
        <v>10285974</v>
      </c>
      <c r="B821" s="45">
        <v>683.06</v>
      </c>
      <c r="E821" s="32">
        <v>10251146</v>
      </c>
      <c r="F821" s="32" t="s">
        <v>10</v>
      </c>
    </row>
    <row r="822" spans="1:6" ht="15" x14ac:dyDescent="0.25">
      <c r="A822" s="46">
        <v>10310008</v>
      </c>
      <c r="B822" s="45">
        <v>70.72</v>
      </c>
      <c r="E822" s="32">
        <v>10251161</v>
      </c>
      <c r="F822" s="32" t="s">
        <v>10</v>
      </c>
    </row>
    <row r="823" spans="1:6" ht="15" x14ac:dyDescent="0.25">
      <c r="A823" s="46">
        <v>10310008</v>
      </c>
      <c r="B823" s="45">
        <v>70.72</v>
      </c>
      <c r="E823" s="32">
        <v>10503629</v>
      </c>
      <c r="F823" s="32" t="s">
        <v>10</v>
      </c>
    </row>
    <row r="824" spans="1:6" ht="15" x14ac:dyDescent="0.25">
      <c r="A824" s="43" t="s">
        <v>706</v>
      </c>
      <c r="B824" s="45">
        <v>1977.69</v>
      </c>
      <c r="E824" s="32">
        <v>10505006</v>
      </c>
      <c r="F824" s="32" t="s">
        <v>10</v>
      </c>
    </row>
    <row r="825" spans="1:6" ht="15" x14ac:dyDescent="0.25">
      <c r="A825" s="43" t="s">
        <v>707</v>
      </c>
      <c r="B825" s="45">
        <v>143.99</v>
      </c>
      <c r="E825" s="32">
        <v>10507426</v>
      </c>
      <c r="F825" s="32" t="s">
        <v>10</v>
      </c>
    </row>
    <row r="826" spans="1:6" ht="15" x14ac:dyDescent="0.25">
      <c r="A826" s="43" t="s">
        <v>708</v>
      </c>
      <c r="B826" s="45">
        <v>150.94</v>
      </c>
      <c r="E826" s="32">
        <v>10525634</v>
      </c>
      <c r="F826" s="32" t="s">
        <v>10</v>
      </c>
    </row>
    <row r="827" spans="1:6" ht="15" x14ac:dyDescent="0.25">
      <c r="A827" s="43" t="s">
        <v>709</v>
      </c>
      <c r="B827" s="45">
        <v>1030.78</v>
      </c>
      <c r="E827" s="32">
        <v>10526278</v>
      </c>
      <c r="F827" s="32" t="s">
        <v>10</v>
      </c>
    </row>
    <row r="828" spans="1:6" ht="15" x14ac:dyDescent="0.25">
      <c r="A828" s="43" t="s">
        <v>709</v>
      </c>
      <c r="B828" s="45">
        <v>1030.78</v>
      </c>
      <c r="E828" s="32">
        <v>10527867</v>
      </c>
      <c r="F828" s="32" t="s">
        <v>10</v>
      </c>
    </row>
    <row r="829" spans="1:6" ht="15" x14ac:dyDescent="0.25">
      <c r="A829" s="46">
        <v>10183279</v>
      </c>
      <c r="B829" s="45">
        <v>1834.83</v>
      </c>
      <c r="E829" s="32">
        <v>10527914</v>
      </c>
      <c r="F829" s="32" t="s">
        <v>10</v>
      </c>
    </row>
    <row r="830" spans="1:6" ht="15" x14ac:dyDescent="0.25">
      <c r="A830" s="46">
        <v>10183280</v>
      </c>
      <c r="B830" s="45">
        <v>1735.63</v>
      </c>
      <c r="E830" s="32">
        <v>10527915</v>
      </c>
      <c r="F830" s="32" t="s">
        <v>10</v>
      </c>
    </row>
    <row r="831" spans="1:6" ht="15" x14ac:dyDescent="0.25">
      <c r="A831" s="46">
        <v>10452017</v>
      </c>
      <c r="B831" s="45">
        <v>70.05</v>
      </c>
      <c r="E831" s="32">
        <v>10527916</v>
      </c>
      <c r="F831" s="32" t="s">
        <v>10</v>
      </c>
    </row>
    <row r="832" spans="1:6" ht="15" x14ac:dyDescent="0.25">
      <c r="A832" s="46">
        <v>10450358</v>
      </c>
      <c r="B832" s="45">
        <v>25.69</v>
      </c>
      <c r="E832" s="32">
        <v>10528282</v>
      </c>
      <c r="F832" s="32" t="s">
        <v>10</v>
      </c>
    </row>
    <row r="833" spans="1:6" ht="15" x14ac:dyDescent="0.25">
      <c r="A833" s="46">
        <v>10450358</v>
      </c>
      <c r="B833" s="45">
        <v>25.69</v>
      </c>
      <c r="E833" s="32">
        <v>10530549</v>
      </c>
      <c r="F833" s="32" t="s">
        <v>10</v>
      </c>
    </row>
    <row r="834" spans="1:6" ht="15" x14ac:dyDescent="0.25">
      <c r="A834" s="46">
        <v>10453432</v>
      </c>
      <c r="B834" s="45">
        <v>191.97</v>
      </c>
      <c r="E834" s="32">
        <v>10530550</v>
      </c>
      <c r="F834" s="32" t="s">
        <v>10</v>
      </c>
    </row>
    <row r="835" spans="1:6" ht="15" x14ac:dyDescent="0.25">
      <c r="A835" s="46">
        <v>10456231</v>
      </c>
      <c r="B835" s="45">
        <v>31.86</v>
      </c>
      <c r="E835" s="32">
        <v>10532133</v>
      </c>
      <c r="F835" s="32" t="s">
        <v>10</v>
      </c>
    </row>
    <row r="836" spans="1:6" ht="15" x14ac:dyDescent="0.25">
      <c r="A836" s="46">
        <v>10456231</v>
      </c>
      <c r="B836" s="45">
        <v>31.86</v>
      </c>
      <c r="E836" s="32">
        <v>10532655</v>
      </c>
      <c r="F836" s="32" t="s">
        <v>10</v>
      </c>
    </row>
    <row r="837" spans="1:6" ht="15" x14ac:dyDescent="0.25">
      <c r="A837" s="46">
        <v>10643298</v>
      </c>
      <c r="B837" s="45">
        <v>1371.46</v>
      </c>
      <c r="E837" s="32">
        <v>10607844</v>
      </c>
      <c r="F837" s="32" t="s">
        <v>10</v>
      </c>
    </row>
    <row r="838" spans="1:6" ht="15" x14ac:dyDescent="0.25">
      <c r="A838" s="46">
        <v>11105496</v>
      </c>
      <c r="B838" s="45">
        <v>232.55</v>
      </c>
      <c r="E838" s="32">
        <v>10607846</v>
      </c>
      <c r="F838" s="32" t="s">
        <v>10</v>
      </c>
    </row>
    <row r="839" spans="1:6" ht="15" x14ac:dyDescent="0.25">
      <c r="A839" s="46">
        <v>11105496</v>
      </c>
      <c r="B839" s="45">
        <v>232.55</v>
      </c>
      <c r="E839" s="32">
        <v>10607847</v>
      </c>
      <c r="F839" s="32" t="s">
        <v>10</v>
      </c>
    </row>
    <row r="840" spans="1:6" ht="15" x14ac:dyDescent="0.25">
      <c r="A840" s="46">
        <v>11106811</v>
      </c>
      <c r="B840" s="45">
        <v>1292.96</v>
      </c>
      <c r="E840" s="32">
        <v>10607855</v>
      </c>
      <c r="F840" s="32" t="s">
        <v>10</v>
      </c>
    </row>
    <row r="841" spans="1:6" ht="15" x14ac:dyDescent="0.25">
      <c r="A841" s="46">
        <v>7835635</v>
      </c>
      <c r="B841" s="45">
        <v>7.96</v>
      </c>
      <c r="E841" s="32">
        <v>10746932</v>
      </c>
      <c r="F841" s="32" t="s">
        <v>10</v>
      </c>
    </row>
    <row r="842" spans="1:6" ht="15" x14ac:dyDescent="0.25">
      <c r="A842" s="46">
        <v>7835635</v>
      </c>
      <c r="B842" s="45">
        <v>7.96</v>
      </c>
      <c r="E842" s="32">
        <v>10746933</v>
      </c>
      <c r="F842" s="32" t="s">
        <v>10</v>
      </c>
    </row>
    <row r="843" spans="1:6" ht="15" x14ac:dyDescent="0.25">
      <c r="A843" s="46">
        <v>11106814</v>
      </c>
      <c r="B843" s="45">
        <v>4384.09</v>
      </c>
      <c r="E843" s="32">
        <v>10747487</v>
      </c>
      <c r="F843" s="32" t="s">
        <v>10</v>
      </c>
    </row>
    <row r="844" spans="1:6" ht="15" x14ac:dyDescent="0.25">
      <c r="A844" s="46">
        <v>11106812</v>
      </c>
      <c r="B844" s="45">
        <v>548.36</v>
      </c>
      <c r="E844" s="32">
        <v>10748199</v>
      </c>
      <c r="F844" s="32" t="s">
        <v>10</v>
      </c>
    </row>
    <row r="845" spans="1:6" ht="15" x14ac:dyDescent="0.25">
      <c r="A845" s="46">
        <v>10455793</v>
      </c>
      <c r="B845" s="45">
        <v>188.49</v>
      </c>
      <c r="E845" s="32">
        <v>10748217</v>
      </c>
      <c r="F845" s="32" t="s">
        <v>10</v>
      </c>
    </row>
    <row r="846" spans="1:6" ht="15" x14ac:dyDescent="0.25">
      <c r="A846" s="46">
        <v>10455793</v>
      </c>
      <c r="B846" s="45">
        <v>188.49</v>
      </c>
      <c r="E846" s="32">
        <v>10748594</v>
      </c>
      <c r="F846" s="32" t="s">
        <v>10</v>
      </c>
    </row>
    <row r="847" spans="1:6" ht="15" x14ac:dyDescent="0.25">
      <c r="A847" s="46">
        <v>10321100</v>
      </c>
      <c r="B847" s="45">
        <v>1286.1400000000001</v>
      </c>
      <c r="E847" s="32">
        <v>9660069</v>
      </c>
      <c r="F847" s="32" t="s">
        <v>10</v>
      </c>
    </row>
    <row r="848" spans="1:6" ht="15" x14ac:dyDescent="0.25">
      <c r="A848" s="46">
        <v>10327647</v>
      </c>
      <c r="B848" s="45">
        <v>1590.61</v>
      </c>
      <c r="E848" s="32">
        <v>9713363</v>
      </c>
      <c r="F848" s="32" t="s">
        <v>10</v>
      </c>
    </row>
    <row r="849" spans="1:6" ht="15" x14ac:dyDescent="0.25">
      <c r="A849" s="46">
        <v>10928202</v>
      </c>
      <c r="B849" s="45">
        <v>8538.68</v>
      </c>
      <c r="E849" s="32">
        <v>9965799</v>
      </c>
      <c r="F849" s="32" t="s">
        <v>10</v>
      </c>
    </row>
    <row r="850" spans="1:6" ht="15" x14ac:dyDescent="0.25">
      <c r="A850" s="46">
        <v>11083075</v>
      </c>
      <c r="B850" s="45">
        <v>319.42</v>
      </c>
      <c r="E850" s="32">
        <v>9965807</v>
      </c>
      <c r="F850" s="32" t="s">
        <v>10</v>
      </c>
    </row>
    <row r="851" spans="1:6" ht="15" x14ac:dyDescent="0.25">
      <c r="A851" s="46">
        <v>10311642</v>
      </c>
      <c r="B851" s="45">
        <v>835.75</v>
      </c>
      <c r="E851" s="32">
        <v>9965815</v>
      </c>
      <c r="F851" s="32" t="s">
        <v>10</v>
      </c>
    </row>
    <row r="852" spans="1:6" ht="15" x14ac:dyDescent="0.25">
      <c r="A852" s="46">
        <v>10309769</v>
      </c>
      <c r="B852" s="45">
        <v>1569.32</v>
      </c>
      <c r="E852" s="32">
        <v>9965831</v>
      </c>
      <c r="F852" s="32" t="s">
        <v>10</v>
      </c>
    </row>
    <row r="853" spans="1:6" ht="15" x14ac:dyDescent="0.25">
      <c r="A853" s="46">
        <v>10456305</v>
      </c>
      <c r="B853" s="45">
        <v>528.88</v>
      </c>
      <c r="E853" s="32">
        <v>9965856</v>
      </c>
      <c r="F853" s="32" t="s">
        <v>10</v>
      </c>
    </row>
    <row r="854" spans="1:6" ht="15" x14ac:dyDescent="0.25">
      <c r="A854" s="46">
        <v>10456305</v>
      </c>
      <c r="B854" s="45">
        <v>528.88</v>
      </c>
      <c r="E854" s="32">
        <v>9900986</v>
      </c>
      <c r="F854" s="32" t="s">
        <v>10</v>
      </c>
    </row>
    <row r="855" spans="1:6" ht="15" x14ac:dyDescent="0.25">
      <c r="A855" s="46">
        <v>10844178</v>
      </c>
      <c r="B855" s="45">
        <v>4568.6499999999996</v>
      </c>
      <c r="E855" s="32">
        <v>1953632</v>
      </c>
      <c r="F855" s="32" t="s">
        <v>10</v>
      </c>
    </row>
    <row r="856" spans="1:6" ht="15" x14ac:dyDescent="0.25">
      <c r="A856" s="46">
        <v>10893655</v>
      </c>
      <c r="B856" s="45">
        <v>5868.47</v>
      </c>
      <c r="E856" s="32">
        <v>1965404</v>
      </c>
      <c r="F856" s="32" t="s">
        <v>10</v>
      </c>
    </row>
    <row r="857" spans="1:6" ht="15" x14ac:dyDescent="0.25">
      <c r="A857" s="46">
        <v>10893572</v>
      </c>
      <c r="B857" s="45">
        <v>10545.39</v>
      </c>
      <c r="E857" s="32">
        <v>1965412</v>
      </c>
      <c r="F857" s="32" t="s">
        <v>10</v>
      </c>
    </row>
    <row r="858" spans="1:6" ht="15" x14ac:dyDescent="0.25">
      <c r="A858" s="46">
        <v>11060756</v>
      </c>
      <c r="B858" s="45">
        <v>8292.41</v>
      </c>
      <c r="E858" s="32">
        <v>2877207</v>
      </c>
      <c r="F858" s="32" t="s">
        <v>10</v>
      </c>
    </row>
    <row r="859" spans="1:6" ht="15" x14ac:dyDescent="0.25">
      <c r="A859" s="46">
        <v>10907367</v>
      </c>
      <c r="B859" s="45">
        <v>2083.9499999999998</v>
      </c>
      <c r="E859" s="32">
        <v>4509613</v>
      </c>
      <c r="F859" s="32" t="s">
        <v>10</v>
      </c>
    </row>
    <row r="860" spans="1:6" ht="15" x14ac:dyDescent="0.25">
      <c r="A860" s="46">
        <v>10272715</v>
      </c>
      <c r="B860" s="45">
        <v>2838.37</v>
      </c>
      <c r="E860" s="32">
        <v>4510843</v>
      </c>
      <c r="F860" s="32" t="s">
        <v>10</v>
      </c>
    </row>
    <row r="861" spans="1:6" ht="15" x14ac:dyDescent="0.25">
      <c r="A861" s="46">
        <v>4757246</v>
      </c>
      <c r="B861" s="45">
        <v>182.42</v>
      </c>
      <c r="E861" s="32">
        <v>4505546</v>
      </c>
      <c r="F861" s="32" t="s">
        <v>10</v>
      </c>
    </row>
    <row r="862" spans="1:6" ht="15" x14ac:dyDescent="0.25">
      <c r="A862" s="46">
        <v>10545310</v>
      </c>
      <c r="B862" s="45">
        <v>641.36</v>
      </c>
      <c r="E862" s="32">
        <v>5378757</v>
      </c>
      <c r="F862" s="32" t="s">
        <v>10</v>
      </c>
    </row>
    <row r="863" spans="1:6" ht="15" x14ac:dyDescent="0.25">
      <c r="A863" s="46">
        <v>7125086</v>
      </c>
      <c r="B863" s="45">
        <v>2139.29</v>
      </c>
      <c r="E863" s="32">
        <v>5487819</v>
      </c>
      <c r="F863" s="32" t="s">
        <v>10</v>
      </c>
    </row>
    <row r="864" spans="1:6" ht="15" x14ac:dyDescent="0.25">
      <c r="A864" s="46">
        <v>11574320</v>
      </c>
      <c r="B864" s="45">
        <v>1487.49</v>
      </c>
      <c r="E864" s="32">
        <v>5505552</v>
      </c>
      <c r="F864" s="32" t="s">
        <v>10</v>
      </c>
    </row>
    <row r="865" spans="1:6" ht="15" x14ac:dyDescent="0.25">
      <c r="A865" s="46">
        <v>11336328</v>
      </c>
      <c r="B865" s="45">
        <v>195.15</v>
      </c>
      <c r="E865" s="32">
        <v>5498170</v>
      </c>
      <c r="F865" s="32" t="s">
        <v>10</v>
      </c>
    </row>
    <row r="866" spans="1:6" ht="15" x14ac:dyDescent="0.25">
      <c r="A866" s="46">
        <v>10137761</v>
      </c>
      <c r="B866" s="45">
        <v>314.43</v>
      </c>
      <c r="E866" s="32">
        <v>5498931</v>
      </c>
      <c r="F866" s="32" t="s">
        <v>10</v>
      </c>
    </row>
    <row r="867" spans="1:6" ht="15" x14ac:dyDescent="0.25">
      <c r="A867" s="46">
        <v>10790279</v>
      </c>
      <c r="B867" s="45">
        <v>276.44</v>
      </c>
      <c r="E867" s="32">
        <v>5681226</v>
      </c>
      <c r="F867" s="32" t="s">
        <v>10</v>
      </c>
    </row>
    <row r="868" spans="1:6" ht="15" x14ac:dyDescent="0.25">
      <c r="A868" s="46">
        <v>11370373</v>
      </c>
      <c r="B868" s="45">
        <v>201.65</v>
      </c>
      <c r="E868" s="32">
        <v>5840603</v>
      </c>
      <c r="F868" s="32" t="s">
        <v>10</v>
      </c>
    </row>
    <row r="869" spans="1:6" ht="15" x14ac:dyDescent="0.25">
      <c r="A869" s="46">
        <v>8602224</v>
      </c>
      <c r="B869" s="45">
        <v>739.45</v>
      </c>
      <c r="E869" s="32">
        <v>5857581</v>
      </c>
      <c r="F869" s="32" t="s">
        <v>10</v>
      </c>
    </row>
    <row r="870" spans="1:6" ht="15" x14ac:dyDescent="0.25">
      <c r="A870" s="46">
        <v>10662546</v>
      </c>
      <c r="B870" s="45">
        <v>6515.67</v>
      </c>
      <c r="E870" s="32">
        <v>5857607</v>
      </c>
      <c r="F870" s="32" t="s">
        <v>10</v>
      </c>
    </row>
    <row r="871" spans="1:6" ht="15" x14ac:dyDescent="0.25">
      <c r="A871" s="46">
        <v>10355350</v>
      </c>
      <c r="B871" s="45">
        <v>2433.98</v>
      </c>
      <c r="E871" s="32">
        <v>7068471</v>
      </c>
      <c r="F871" s="32" t="s">
        <v>10</v>
      </c>
    </row>
    <row r="872" spans="1:6" ht="15" x14ac:dyDescent="0.25">
      <c r="A872" s="46">
        <v>10397015</v>
      </c>
      <c r="B872" s="45">
        <v>193.26</v>
      </c>
      <c r="E872" s="32">
        <v>7339406</v>
      </c>
      <c r="F872" s="32" t="s">
        <v>10</v>
      </c>
    </row>
    <row r="873" spans="1:6" ht="15" x14ac:dyDescent="0.25">
      <c r="A873" s="46">
        <v>10910535</v>
      </c>
      <c r="B873" s="45">
        <v>7255.79</v>
      </c>
      <c r="E873" s="32">
        <v>5189089</v>
      </c>
      <c r="F873" s="32" t="s">
        <v>10</v>
      </c>
    </row>
    <row r="874" spans="1:6" ht="15" x14ac:dyDescent="0.25">
      <c r="A874" s="46">
        <v>1173355</v>
      </c>
      <c r="B874" s="45">
        <v>27354.44</v>
      </c>
      <c r="E874" s="32">
        <v>5480988</v>
      </c>
      <c r="F874" s="32" t="s">
        <v>10</v>
      </c>
    </row>
    <row r="875" spans="1:6" ht="15" x14ac:dyDescent="0.25">
      <c r="A875" s="46">
        <v>10789387</v>
      </c>
      <c r="B875" s="45">
        <v>7913.16</v>
      </c>
      <c r="E875" s="32">
        <v>5481002</v>
      </c>
      <c r="F875" s="32" t="s">
        <v>10</v>
      </c>
    </row>
    <row r="876" spans="1:6" ht="15" x14ac:dyDescent="0.25">
      <c r="A876" s="46">
        <v>3058583</v>
      </c>
      <c r="B876" s="45">
        <v>8367.49</v>
      </c>
      <c r="E876" s="32">
        <v>5481010</v>
      </c>
      <c r="F876" s="32" t="s">
        <v>10</v>
      </c>
    </row>
    <row r="877" spans="1:6" ht="15" x14ac:dyDescent="0.25">
      <c r="A877" s="46">
        <v>3058575</v>
      </c>
      <c r="B877" s="45">
        <v>9096.4599999999991</v>
      </c>
      <c r="E877" s="32">
        <v>5849117</v>
      </c>
      <c r="F877" s="32" t="s">
        <v>10</v>
      </c>
    </row>
    <row r="878" spans="1:6" ht="15" x14ac:dyDescent="0.25">
      <c r="A878" s="46">
        <v>3077054</v>
      </c>
      <c r="B878" s="45">
        <v>2009.34</v>
      </c>
      <c r="E878" s="32">
        <v>5849547</v>
      </c>
      <c r="F878" s="32" t="s">
        <v>10</v>
      </c>
    </row>
    <row r="879" spans="1:6" ht="15" x14ac:dyDescent="0.25">
      <c r="A879" s="46">
        <v>7384444</v>
      </c>
      <c r="B879" s="45">
        <v>7940.28</v>
      </c>
      <c r="E879" s="32">
        <v>5849554</v>
      </c>
      <c r="F879" s="32" t="s">
        <v>10</v>
      </c>
    </row>
    <row r="880" spans="1:6" ht="15" x14ac:dyDescent="0.25">
      <c r="A880" s="46">
        <v>3070273</v>
      </c>
      <c r="B880" s="45">
        <v>1946.69</v>
      </c>
      <c r="E880" s="32">
        <v>5849638</v>
      </c>
      <c r="F880" s="32" t="s">
        <v>10</v>
      </c>
    </row>
    <row r="881" spans="1:6" ht="15" x14ac:dyDescent="0.25">
      <c r="A881" s="46">
        <v>11419097</v>
      </c>
      <c r="B881" s="45">
        <v>1545.04</v>
      </c>
      <c r="E881" s="32">
        <v>5849646</v>
      </c>
      <c r="F881" s="32" t="s">
        <v>10</v>
      </c>
    </row>
    <row r="882" spans="1:6" ht="15" x14ac:dyDescent="0.25">
      <c r="A882" s="46">
        <v>10276095</v>
      </c>
      <c r="B882" s="45">
        <v>8048.43</v>
      </c>
      <c r="E882" s="32">
        <v>7342079</v>
      </c>
      <c r="F882" s="32" t="s">
        <v>10</v>
      </c>
    </row>
    <row r="883" spans="1:6" ht="15" x14ac:dyDescent="0.25">
      <c r="A883" s="46">
        <v>10950983</v>
      </c>
      <c r="B883" s="45">
        <v>9064.89</v>
      </c>
      <c r="E883" s="32">
        <v>7351922</v>
      </c>
      <c r="F883" s="32" t="s">
        <v>10</v>
      </c>
    </row>
    <row r="884" spans="1:6" ht="15" x14ac:dyDescent="0.25">
      <c r="A884" s="46">
        <v>10837356</v>
      </c>
      <c r="B884" s="45">
        <v>11256.37</v>
      </c>
      <c r="E884" s="32">
        <v>7354751</v>
      </c>
      <c r="F884" s="32" t="s">
        <v>10</v>
      </c>
    </row>
    <row r="885" spans="1:6" ht="15" x14ac:dyDescent="0.25">
      <c r="A885" s="46">
        <v>10837358</v>
      </c>
      <c r="B885" s="45">
        <v>7537.58</v>
      </c>
      <c r="E885" s="32">
        <v>7355642</v>
      </c>
      <c r="F885" s="32" t="s">
        <v>10</v>
      </c>
    </row>
    <row r="886" spans="1:6" ht="15" x14ac:dyDescent="0.25">
      <c r="A886" s="46">
        <v>7389799</v>
      </c>
      <c r="B886" s="45">
        <v>39041.58</v>
      </c>
      <c r="E886" s="32">
        <v>5852129</v>
      </c>
      <c r="F886" s="32" t="s">
        <v>10</v>
      </c>
    </row>
    <row r="887" spans="1:6" ht="15" x14ac:dyDescent="0.25">
      <c r="A887" s="46">
        <v>10457259</v>
      </c>
      <c r="B887" s="45">
        <v>360.38</v>
      </c>
      <c r="E887" s="32">
        <v>7345973</v>
      </c>
      <c r="F887" s="32" t="s">
        <v>10</v>
      </c>
    </row>
    <row r="888" spans="1:6" ht="15" x14ac:dyDescent="0.25">
      <c r="A888" s="46">
        <v>5534750</v>
      </c>
      <c r="B888" s="45">
        <v>84806.71</v>
      </c>
      <c r="E888" s="32">
        <v>7346047</v>
      </c>
      <c r="F888" s="32" t="s">
        <v>10</v>
      </c>
    </row>
    <row r="889" spans="1:6" ht="15" x14ac:dyDescent="0.25">
      <c r="A889" s="46">
        <v>5534503</v>
      </c>
      <c r="B889" s="45">
        <v>14298.09</v>
      </c>
      <c r="E889" s="32">
        <v>7346385</v>
      </c>
      <c r="F889" s="32" t="s">
        <v>10</v>
      </c>
    </row>
    <row r="890" spans="1:6" ht="15" x14ac:dyDescent="0.25">
      <c r="A890" s="46">
        <v>10513270</v>
      </c>
      <c r="B890" s="45">
        <v>4229.25</v>
      </c>
      <c r="E890" s="32">
        <v>5836031</v>
      </c>
      <c r="F890" s="32" t="s">
        <v>10</v>
      </c>
    </row>
    <row r="891" spans="1:6" ht="15" x14ac:dyDescent="0.25">
      <c r="A891" s="46">
        <v>10513361</v>
      </c>
      <c r="B891" s="45">
        <v>24672.86</v>
      </c>
      <c r="E891" s="32">
        <v>5861971</v>
      </c>
      <c r="F891" s="32" t="s">
        <v>10</v>
      </c>
    </row>
    <row r="892" spans="1:6" ht="15" x14ac:dyDescent="0.25">
      <c r="A892" s="46">
        <v>5761213</v>
      </c>
      <c r="B892" s="45">
        <v>29547.3</v>
      </c>
      <c r="E892" s="32">
        <v>5861989</v>
      </c>
      <c r="F892" s="32" t="s">
        <v>10</v>
      </c>
    </row>
    <row r="893" spans="1:6" ht="15" x14ac:dyDescent="0.25">
      <c r="A893" s="46">
        <v>10708460</v>
      </c>
      <c r="B893" s="45">
        <v>247.52</v>
      </c>
      <c r="E893" s="32">
        <v>5861997</v>
      </c>
      <c r="F893" s="32" t="s">
        <v>10</v>
      </c>
    </row>
    <row r="894" spans="1:6" ht="15" x14ac:dyDescent="0.25">
      <c r="A894" s="46">
        <v>10638790</v>
      </c>
      <c r="B894" s="45">
        <v>323.77</v>
      </c>
      <c r="E894" s="32">
        <v>5862854</v>
      </c>
      <c r="F894" s="32" t="s">
        <v>10</v>
      </c>
    </row>
    <row r="895" spans="1:6" ht="15" x14ac:dyDescent="0.25">
      <c r="A895" s="46">
        <v>10706420</v>
      </c>
      <c r="B895" s="45">
        <v>53.28</v>
      </c>
      <c r="E895" s="32">
        <v>7072747</v>
      </c>
      <c r="F895" s="32" t="s">
        <v>10</v>
      </c>
    </row>
    <row r="896" spans="1:6" ht="15" x14ac:dyDescent="0.25">
      <c r="A896" s="46">
        <v>10476284</v>
      </c>
      <c r="B896" s="45">
        <v>426.54</v>
      </c>
      <c r="E896" s="32">
        <v>7335701</v>
      </c>
      <c r="F896" s="32" t="s">
        <v>10</v>
      </c>
    </row>
    <row r="897" spans="1:6" ht="15" x14ac:dyDescent="0.25">
      <c r="A897" s="46">
        <v>10481999</v>
      </c>
      <c r="B897" s="45">
        <v>885.48</v>
      </c>
      <c r="E897" s="32">
        <v>7349322</v>
      </c>
      <c r="F897" s="32" t="s">
        <v>10</v>
      </c>
    </row>
    <row r="898" spans="1:6" ht="15" x14ac:dyDescent="0.25">
      <c r="A898" s="46">
        <v>10336859</v>
      </c>
      <c r="B898" s="45">
        <v>640.44000000000005</v>
      </c>
      <c r="E898" s="32">
        <v>7349330</v>
      </c>
      <c r="F898" s="32" t="s">
        <v>10</v>
      </c>
    </row>
    <row r="899" spans="1:6" ht="15" x14ac:dyDescent="0.25">
      <c r="A899" s="46">
        <v>10715211</v>
      </c>
      <c r="B899" s="45">
        <v>225.72</v>
      </c>
      <c r="E899" s="32">
        <v>7349348</v>
      </c>
      <c r="F899" s="32" t="s">
        <v>10</v>
      </c>
    </row>
    <row r="900" spans="1:6" ht="15" x14ac:dyDescent="0.25">
      <c r="A900" s="46">
        <v>10488485</v>
      </c>
      <c r="B900" s="45">
        <v>18383.080000000002</v>
      </c>
      <c r="E900" s="32">
        <v>7349355</v>
      </c>
      <c r="F900" s="32" t="s">
        <v>10</v>
      </c>
    </row>
    <row r="901" spans="1:6" ht="15" x14ac:dyDescent="0.25">
      <c r="A901" s="46">
        <v>10310750</v>
      </c>
      <c r="B901" s="45">
        <v>432.8</v>
      </c>
      <c r="E901" s="32">
        <v>7349363</v>
      </c>
      <c r="F901" s="32" t="s">
        <v>10</v>
      </c>
    </row>
    <row r="902" spans="1:6" ht="15" x14ac:dyDescent="0.25">
      <c r="A902" s="46">
        <v>10482912</v>
      </c>
      <c r="B902" s="45">
        <v>3685.06</v>
      </c>
      <c r="E902" s="32">
        <v>7349397</v>
      </c>
      <c r="F902" s="32" t="s">
        <v>10</v>
      </c>
    </row>
    <row r="903" spans="1:6" ht="15" x14ac:dyDescent="0.25">
      <c r="A903" s="46">
        <v>10320919</v>
      </c>
      <c r="B903" s="45">
        <v>984.26</v>
      </c>
      <c r="E903" s="32">
        <v>7349405</v>
      </c>
      <c r="F903" s="32" t="s">
        <v>10</v>
      </c>
    </row>
    <row r="904" spans="1:6" ht="15" x14ac:dyDescent="0.25">
      <c r="A904" s="46">
        <v>11316886</v>
      </c>
      <c r="B904" s="45">
        <v>4802.54</v>
      </c>
      <c r="E904" s="32">
        <v>7905490</v>
      </c>
      <c r="F904" s="32" t="s">
        <v>10</v>
      </c>
    </row>
    <row r="905" spans="1:6" ht="15" x14ac:dyDescent="0.25">
      <c r="A905" s="46">
        <v>10812019</v>
      </c>
      <c r="B905" s="45">
        <v>98.27</v>
      </c>
      <c r="E905" s="32">
        <v>8143534</v>
      </c>
      <c r="F905" s="32" t="s">
        <v>10</v>
      </c>
    </row>
    <row r="906" spans="1:6" ht="15" x14ac:dyDescent="0.25">
      <c r="A906" s="46">
        <v>7391886</v>
      </c>
      <c r="B906" s="45">
        <v>5788.49</v>
      </c>
      <c r="E906" s="32">
        <v>7992530</v>
      </c>
      <c r="F906" s="32" t="s">
        <v>10</v>
      </c>
    </row>
    <row r="907" spans="1:6" ht="15" x14ac:dyDescent="0.25">
      <c r="A907" s="46">
        <v>10276813</v>
      </c>
      <c r="B907" s="45">
        <v>9805.81</v>
      </c>
      <c r="E907" s="32">
        <v>8677916</v>
      </c>
      <c r="F907" s="32" t="s">
        <v>10</v>
      </c>
    </row>
    <row r="908" spans="1:6" ht="15" x14ac:dyDescent="0.25">
      <c r="A908" s="46">
        <v>10018301</v>
      </c>
      <c r="B908" s="45">
        <v>5174.72</v>
      </c>
      <c r="E908" s="32">
        <v>9660671</v>
      </c>
      <c r="F908" s="32" t="s">
        <v>10</v>
      </c>
    </row>
    <row r="909" spans="1:6" ht="15" x14ac:dyDescent="0.25">
      <c r="A909" s="46">
        <v>10018540</v>
      </c>
      <c r="B909" s="45">
        <v>4960.43</v>
      </c>
      <c r="E909" s="32">
        <v>9660689</v>
      </c>
      <c r="F909" s="32" t="s">
        <v>10</v>
      </c>
    </row>
    <row r="910" spans="1:6" ht="15" x14ac:dyDescent="0.25">
      <c r="A910" s="46">
        <v>10500104</v>
      </c>
      <c r="B910" s="45">
        <v>6547.02</v>
      </c>
      <c r="E910" s="32">
        <v>9660838</v>
      </c>
      <c r="F910" s="32" t="s">
        <v>10</v>
      </c>
    </row>
    <row r="911" spans="1:6" ht="15" x14ac:dyDescent="0.25">
      <c r="A911" s="46">
        <v>10681805</v>
      </c>
      <c r="B911" s="45">
        <v>408.7</v>
      </c>
      <c r="E911" s="32">
        <v>9900622</v>
      </c>
      <c r="F911" s="32" t="s">
        <v>10</v>
      </c>
    </row>
    <row r="912" spans="1:6" ht="15" x14ac:dyDescent="0.25">
      <c r="A912" s="46">
        <v>10681827</v>
      </c>
      <c r="B912" s="45">
        <v>203.9</v>
      </c>
      <c r="E912" s="32">
        <v>9900630</v>
      </c>
      <c r="F912" s="32" t="s">
        <v>10</v>
      </c>
    </row>
    <row r="913" spans="1:6" ht="15" x14ac:dyDescent="0.25">
      <c r="A913" s="46">
        <v>10286285</v>
      </c>
      <c r="B913" s="45">
        <v>30069.33</v>
      </c>
      <c r="E913" s="32">
        <v>9900911</v>
      </c>
      <c r="F913" s="32" t="s">
        <v>10</v>
      </c>
    </row>
    <row r="914" spans="1:6" ht="15" x14ac:dyDescent="0.25">
      <c r="A914" s="46">
        <v>10309353</v>
      </c>
      <c r="B914" s="45">
        <v>51.89</v>
      </c>
      <c r="E914" s="32">
        <v>10012719</v>
      </c>
      <c r="F914" s="32" t="s">
        <v>10</v>
      </c>
    </row>
    <row r="915" spans="1:6" ht="15" x14ac:dyDescent="0.25">
      <c r="A915" s="46">
        <v>4818667</v>
      </c>
      <c r="B915" s="45">
        <v>866.13</v>
      </c>
      <c r="E915" s="32">
        <v>7982341</v>
      </c>
      <c r="F915" s="32" t="s">
        <v>10</v>
      </c>
    </row>
    <row r="916" spans="1:6" ht="15" x14ac:dyDescent="0.25">
      <c r="A916" s="46">
        <v>10645835</v>
      </c>
      <c r="B916" s="45">
        <v>365.6</v>
      </c>
      <c r="E916" s="32">
        <v>7982358</v>
      </c>
      <c r="F916" s="32" t="s">
        <v>10</v>
      </c>
    </row>
    <row r="917" spans="1:6" ht="15" x14ac:dyDescent="0.25">
      <c r="A917" s="46">
        <v>5760504</v>
      </c>
      <c r="B917" s="45">
        <v>1608.43</v>
      </c>
      <c r="E917" s="32">
        <v>9417635</v>
      </c>
      <c r="F917" s="32" t="s">
        <v>10</v>
      </c>
    </row>
    <row r="918" spans="1:6" ht="15" x14ac:dyDescent="0.25">
      <c r="A918" s="46">
        <v>7750404</v>
      </c>
      <c r="B918" s="45">
        <v>152.84</v>
      </c>
      <c r="E918" s="32">
        <v>10050676</v>
      </c>
      <c r="F918" s="32" t="s">
        <v>10</v>
      </c>
    </row>
    <row r="919" spans="1:6" ht="15" x14ac:dyDescent="0.25">
      <c r="A919" s="46">
        <v>3068475</v>
      </c>
      <c r="B919" s="45">
        <v>69.77</v>
      </c>
      <c r="E919" s="32">
        <v>10051152</v>
      </c>
      <c r="F919" s="32" t="s">
        <v>10</v>
      </c>
    </row>
    <row r="920" spans="1:6" ht="15" x14ac:dyDescent="0.25">
      <c r="A920" s="46">
        <v>3069853</v>
      </c>
      <c r="B920" s="45">
        <v>17.7</v>
      </c>
      <c r="E920" s="32">
        <v>9660655</v>
      </c>
      <c r="F920" s="32" t="s">
        <v>10</v>
      </c>
    </row>
    <row r="921" spans="1:6" ht="15" x14ac:dyDescent="0.25">
      <c r="A921" s="46">
        <v>3069895</v>
      </c>
      <c r="B921" s="45">
        <v>370.33</v>
      </c>
      <c r="E921" s="32">
        <v>10391271</v>
      </c>
      <c r="F921" s="32" t="s">
        <v>10</v>
      </c>
    </row>
    <row r="922" spans="1:6" ht="15" x14ac:dyDescent="0.25">
      <c r="A922" s="46">
        <v>7750396</v>
      </c>
      <c r="B922" s="45">
        <v>610.75</v>
      </c>
      <c r="E922" s="32">
        <v>10391283</v>
      </c>
      <c r="F922" s="32" t="s">
        <v>10</v>
      </c>
    </row>
    <row r="923" spans="1:6" ht="15" x14ac:dyDescent="0.25">
      <c r="A923" s="46">
        <v>10457312</v>
      </c>
      <c r="B923" s="45">
        <v>2331.84</v>
      </c>
      <c r="E923" s="32">
        <v>10399637</v>
      </c>
      <c r="F923" s="32" t="s">
        <v>10</v>
      </c>
    </row>
    <row r="924" spans="1:6" ht="15" x14ac:dyDescent="0.25">
      <c r="A924" s="46">
        <v>10457810</v>
      </c>
      <c r="B924" s="45">
        <v>1600.01</v>
      </c>
      <c r="E924" s="32">
        <v>10399638</v>
      </c>
      <c r="F924" s="32" t="s">
        <v>10</v>
      </c>
    </row>
    <row r="925" spans="1:6" ht="15" x14ac:dyDescent="0.25">
      <c r="A925" s="46">
        <v>11085866</v>
      </c>
      <c r="B925" s="45">
        <v>15646.45</v>
      </c>
      <c r="E925" s="32">
        <v>10399640</v>
      </c>
      <c r="F925" s="32" t="s">
        <v>10</v>
      </c>
    </row>
    <row r="926" spans="1:6" ht="15" x14ac:dyDescent="0.25">
      <c r="A926" s="46">
        <v>11085751</v>
      </c>
      <c r="B926" s="45">
        <v>15099.99</v>
      </c>
      <c r="E926" s="32">
        <v>10399641</v>
      </c>
      <c r="F926" s="32" t="s">
        <v>10</v>
      </c>
    </row>
    <row r="927" spans="1:6" ht="15" x14ac:dyDescent="0.25">
      <c r="A927" s="46">
        <v>11154357</v>
      </c>
      <c r="B927" s="45">
        <v>3160.28</v>
      </c>
      <c r="E927" s="32">
        <v>10193286</v>
      </c>
      <c r="F927" s="32" t="s">
        <v>10</v>
      </c>
    </row>
    <row r="928" spans="1:6" ht="15" x14ac:dyDescent="0.25">
      <c r="A928" s="46">
        <v>10286285</v>
      </c>
      <c r="B928" s="45">
        <v>30069.33</v>
      </c>
      <c r="E928" s="32">
        <v>10390454</v>
      </c>
      <c r="F928" s="32" t="s">
        <v>10</v>
      </c>
    </row>
    <row r="929" spans="1:6" ht="15" x14ac:dyDescent="0.25">
      <c r="A929" s="46">
        <v>11221816</v>
      </c>
      <c r="B929" s="45">
        <v>4478.28</v>
      </c>
      <c r="E929" s="32">
        <v>10390455</v>
      </c>
      <c r="F929" s="32" t="s">
        <v>10</v>
      </c>
    </row>
    <row r="930" spans="1:6" ht="15" x14ac:dyDescent="0.25">
      <c r="A930" s="46">
        <v>10499060</v>
      </c>
      <c r="B930" s="45">
        <v>3739.13</v>
      </c>
      <c r="E930" s="32">
        <v>10399507</v>
      </c>
      <c r="F930" s="32" t="s">
        <v>10</v>
      </c>
    </row>
    <row r="931" spans="1:6" ht="15" x14ac:dyDescent="0.25">
      <c r="A931" s="46">
        <v>8721511</v>
      </c>
      <c r="B931" s="45">
        <v>1336.12</v>
      </c>
      <c r="E931" s="32">
        <v>10444073</v>
      </c>
      <c r="F931" s="32" t="s">
        <v>10</v>
      </c>
    </row>
    <row r="932" spans="1:6" ht="15" x14ac:dyDescent="0.25">
      <c r="A932" s="46">
        <v>11007386</v>
      </c>
      <c r="B932" s="45">
        <v>1058.3699999999999</v>
      </c>
      <c r="E932" s="32">
        <v>10190367</v>
      </c>
      <c r="F932" s="32" t="s">
        <v>10</v>
      </c>
    </row>
    <row r="933" spans="1:6" ht="15" x14ac:dyDescent="0.25">
      <c r="A933" s="46">
        <v>10522533</v>
      </c>
      <c r="B933" s="45">
        <v>3037</v>
      </c>
      <c r="E933" s="32">
        <v>10390121</v>
      </c>
      <c r="F933" s="32" t="s">
        <v>10</v>
      </c>
    </row>
    <row r="934" spans="1:6" ht="15" x14ac:dyDescent="0.25">
      <c r="A934" s="46">
        <v>3068483</v>
      </c>
      <c r="B934" s="45">
        <v>997.96</v>
      </c>
      <c r="E934" s="32">
        <v>10547167</v>
      </c>
      <c r="F934" s="32" t="s">
        <v>10</v>
      </c>
    </row>
    <row r="935" spans="1:6" ht="15" x14ac:dyDescent="0.25">
      <c r="A935" s="46">
        <v>7751142</v>
      </c>
      <c r="B935" s="45">
        <v>107.77</v>
      </c>
      <c r="E935" s="32">
        <v>10549130</v>
      </c>
      <c r="F935" s="32" t="s">
        <v>10</v>
      </c>
    </row>
    <row r="936" spans="1:6" ht="15" x14ac:dyDescent="0.25">
      <c r="A936" s="46">
        <v>7751142</v>
      </c>
      <c r="B936" s="45">
        <v>107.77</v>
      </c>
      <c r="E936" s="32">
        <v>10549131</v>
      </c>
      <c r="F936" s="32" t="s">
        <v>10</v>
      </c>
    </row>
    <row r="937" spans="1:6" ht="15" x14ac:dyDescent="0.25">
      <c r="A937" s="46">
        <v>5534776</v>
      </c>
      <c r="B937" s="45">
        <v>157614.34</v>
      </c>
      <c r="E937" s="32">
        <v>10561116</v>
      </c>
      <c r="F937" s="32" t="s">
        <v>10</v>
      </c>
    </row>
    <row r="938" spans="1:6" ht="15" x14ac:dyDescent="0.25">
      <c r="A938" s="46">
        <v>10498864</v>
      </c>
      <c r="B938" s="45">
        <v>3119.82</v>
      </c>
      <c r="E938" s="32">
        <v>10562348</v>
      </c>
      <c r="F938" s="32" t="s">
        <v>10</v>
      </c>
    </row>
    <row r="939" spans="1:6" ht="15" x14ac:dyDescent="0.25">
      <c r="A939" s="46">
        <v>10131487</v>
      </c>
      <c r="B939" s="45">
        <v>6068.47</v>
      </c>
      <c r="E939" s="32">
        <v>10563134</v>
      </c>
      <c r="F939" s="32" t="s">
        <v>10</v>
      </c>
    </row>
    <row r="940" spans="1:6" ht="15" x14ac:dyDescent="0.25">
      <c r="A940" s="46">
        <v>10131487</v>
      </c>
      <c r="B940" s="45">
        <v>6068.47</v>
      </c>
      <c r="E940" s="32">
        <v>10652426</v>
      </c>
      <c r="F940" s="32" t="s">
        <v>10</v>
      </c>
    </row>
    <row r="941" spans="1:6" ht="15" x14ac:dyDescent="0.25">
      <c r="A941" s="46">
        <v>11268442</v>
      </c>
      <c r="B941" s="45">
        <v>1304.52</v>
      </c>
      <c r="E941" s="32">
        <v>10652518</v>
      </c>
      <c r="F941" s="32" t="s">
        <v>10</v>
      </c>
    </row>
    <row r="942" spans="1:6" ht="15" x14ac:dyDescent="0.25">
      <c r="A942" s="46">
        <v>11268441</v>
      </c>
      <c r="B942" s="45">
        <v>3208.33</v>
      </c>
      <c r="E942" s="32">
        <v>10652927</v>
      </c>
      <c r="F942" s="32" t="s">
        <v>10</v>
      </c>
    </row>
    <row r="943" spans="1:6" ht="15" x14ac:dyDescent="0.25">
      <c r="A943" s="46">
        <v>4354101</v>
      </c>
      <c r="B943" s="45">
        <v>3003.92</v>
      </c>
      <c r="E943" s="32">
        <v>10761859</v>
      </c>
      <c r="F943" s="32" t="s">
        <v>10</v>
      </c>
    </row>
    <row r="944" spans="1:6" ht="15" x14ac:dyDescent="0.25">
      <c r="A944" s="46">
        <v>11085860</v>
      </c>
      <c r="B944" s="45">
        <v>111.12</v>
      </c>
      <c r="E944" s="32">
        <v>10762317</v>
      </c>
      <c r="F944" s="32" t="s">
        <v>10</v>
      </c>
    </row>
    <row r="945" spans="1:6" ht="15" x14ac:dyDescent="0.25">
      <c r="A945" s="46">
        <v>10455793</v>
      </c>
      <c r="B945" s="45">
        <v>188.49</v>
      </c>
      <c r="E945" s="32">
        <v>10762362</v>
      </c>
      <c r="F945" s="32" t="s">
        <v>10</v>
      </c>
    </row>
    <row r="946" spans="1:6" ht="15" x14ac:dyDescent="0.25">
      <c r="A946" s="46">
        <v>10455793</v>
      </c>
      <c r="B946" s="45">
        <v>188.49</v>
      </c>
      <c r="E946" s="32">
        <v>10762363</v>
      </c>
      <c r="F946" s="32" t="s">
        <v>10</v>
      </c>
    </row>
    <row r="947" spans="1:6" ht="15" x14ac:dyDescent="0.25">
      <c r="A947" s="46">
        <v>10662542</v>
      </c>
      <c r="B947" s="45">
        <v>2073.39</v>
      </c>
      <c r="E947" s="32">
        <v>10763042</v>
      </c>
      <c r="F947" s="32" t="s">
        <v>10</v>
      </c>
    </row>
    <row r="948" spans="1:6" ht="15" x14ac:dyDescent="0.25">
      <c r="A948" s="46">
        <v>10355842</v>
      </c>
      <c r="B948" s="45">
        <v>320.93</v>
      </c>
      <c r="E948" s="32">
        <v>10763049</v>
      </c>
      <c r="F948" s="32" t="s">
        <v>10</v>
      </c>
    </row>
    <row r="949" spans="1:6" ht="15" x14ac:dyDescent="0.25">
      <c r="A949" s="46">
        <v>10276845</v>
      </c>
      <c r="B949" s="45">
        <v>144.30000000000001</v>
      </c>
      <c r="E949" s="32">
        <v>10830215</v>
      </c>
      <c r="F949" s="32" t="s">
        <v>10</v>
      </c>
    </row>
    <row r="950" spans="1:6" ht="15" x14ac:dyDescent="0.25">
      <c r="A950" s="46"/>
      <c r="B950" s="45"/>
      <c r="E950" s="32">
        <v>10830281</v>
      </c>
      <c r="F950" s="32" t="s">
        <v>10</v>
      </c>
    </row>
    <row r="951" spans="1:6" ht="15" x14ac:dyDescent="0.25">
      <c r="A951" s="46"/>
      <c r="B951" s="45"/>
      <c r="E951" s="32">
        <v>10830306</v>
      </c>
      <c r="F951" s="32" t="s">
        <v>10</v>
      </c>
    </row>
    <row r="952" spans="1:6" ht="15" x14ac:dyDescent="0.25">
      <c r="A952" s="46"/>
      <c r="B952" s="45"/>
      <c r="E952" s="32">
        <v>10830308</v>
      </c>
      <c r="F952" s="32" t="s">
        <v>10</v>
      </c>
    </row>
    <row r="953" spans="1:6" ht="15" x14ac:dyDescent="0.25">
      <c r="A953" s="46"/>
      <c r="B953" s="45"/>
      <c r="E953" s="32">
        <v>10830366</v>
      </c>
      <c r="F953" s="32" t="s">
        <v>10</v>
      </c>
    </row>
    <row r="954" spans="1:6" ht="15" x14ac:dyDescent="0.25">
      <c r="A954" s="46"/>
      <c r="B954" s="45"/>
      <c r="E954" s="32">
        <v>10830369</v>
      </c>
      <c r="F954" s="32" t="s">
        <v>10</v>
      </c>
    </row>
    <row r="955" spans="1:6" ht="15" x14ac:dyDescent="0.25">
      <c r="A955" s="46"/>
      <c r="B955" s="45"/>
      <c r="E955" s="32">
        <v>10830931</v>
      </c>
      <c r="F955" s="32" t="s">
        <v>10</v>
      </c>
    </row>
    <row r="956" spans="1:6" ht="15" x14ac:dyDescent="0.25">
      <c r="A956" s="46"/>
      <c r="B956" s="45"/>
      <c r="E956" s="32">
        <v>10830934</v>
      </c>
      <c r="F956" s="32" t="s">
        <v>10</v>
      </c>
    </row>
    <row r="957" spans="1:6" ht="15" x14ac:dyDescent="0.25">
      <c r="A957" s="46"/>
      <c r="B957" s="45"/>
      <c r="E957" s="32">
        <v>10830959</v>
      </c>
      <c r="F957" s="32" t="s">
        <v>10</v>
      </c>
    </row>
    <row r="958" spans="1:6" ht="15" x14ac:dyDescent="0.25">
      <c r="A958" s="46"/>
      <c r="B958" s="45"/>
      <c r="E958" s="32">
        <v>10861154</v>
      </c>
      <c r="F958" s="32" t="s">
        <v>10</v>
      </c>
    </row>
    <row r="959" spans="1:6" ht="15" x14ac:dyDescent="0.25">
      <c r="A959" s="46"/>
      <c r="B959" s="45"/>
      <c r="E959" s="32">
        <v>10861155</v>
      </c>
      <c r="F959" s="32" t="s">
        <v>10</v>
      </c>
    </row>
    <row r="960" spans="1:6" ht="15" x14ac:dyDescent="0.25">
      <c r="A960" s="46"/>
      <c r="B960" s="45"/>
      <c r="E960" s="32">
        <v>10861156</v>
      </c>
      <c r="F960" s="32" t="s">
        <v>10</v>
      </c>
    </row>
    <row r="961" spans="1:6" ht="15" x14ac:dyDescent="0.25">
      <c r="A961" s="46"/>
      <c r="B961" s="45"/>
      <c r="E961" s="32">
        <v>10861157</v>
      </c>
      <c r="F961" s="32" t="s">
        <v>10</v>
      </c>
    </row>
    <row r="962" spans="1:6" ht="15" x14ac:dyDescent="0.25">
      <c r="A962" s="46"/>
      <c r="B962" s="45"/>
      <c r="E962" s="32">
        <v>10862265</v>
      </c>
      <c r="F962" s="32" t="s">
        <v>10</v>
      </c>
    </row>
    <row r="963" spans="1:6" ht="15" x14ac:dyDescent="0.25">
      <c r="A963" s="46"/>
      <c r="B963" s="45"/>
      <c r="E963" s="32">
        <v>1153654</v>
      </c>
      <c r="F963" s="32" t="s">
        <v>10</v>
      </c>
    </row>
    <row r="964" spans="1:6" ht="15" x14ac:dyDescent="0.25">
      <c r="A964" s="46"/>
      <c r="B964" s="45"/>
      <c r="E964" s="32">
        <v>1167662</v>
      </c>
      <c r="F964" s="32" t="s">
        <v>10</v>
      </c>
    </row>
    <row r="965" spans="1:6" ht="15" x14ac:dyDescent="0.25">
      <c r="A965" s="46"/>
      <c r="B965" s="45"/>
      <c r="E965" s="32">
        <v>1477207</v>
      </c>
      <c r="F965" s="32" t="s">
        <v>10</v>
      </c>
    </row>
    <row r="966" spans="1:6" ht="15" x14ac:dyDescent="0.25">
      <c r="A966" s="46"/>
      <c r="B966" s="45"/>
      <c r="E966" s="32">
        <v>1590798</v>
      </c>
      <c r="F966" s="32" t="s">
        <v>10</v>
      </c>
    </row>
    <row r="967" spans="1:6" ht="15" x14ac:dyDescent="0.25">
      <c r="A967" s="46"/>
      <c r="B967" s="45"/>
      <c r="E967" s="32">
        <v>1705573</v>
      </c>
      <c r="F967" s="32" t="s">
        <v>10</v>
      </c>
    </row>
    <row r="968" spans="1:6" ht="15" x14ac:dyDescent="0.25">
      <c r="A968" s="46"/>
      <c r="B968" s="45"/>
      <c r="E968" s="32">
        <v>1787035</v>
      </c>
      <c r="F968" s="32" t="s">
        <v>10</v>
      </c>
    </row>
    <row r="969" spans="1:6" ht="15" x14ac:dyDescent="0.25">
      <c r="A969" s="46"/>
      <c r="B969" s="45"/>
      <c r="E969" s="32">
        <v>1883743</v>
      </c>
      <c r="F969" s="32" t="s">
        <v>10</v>
      </c>
    </row>
    <row r="970" spans="1:6" ht="15" x14ac:dyDescent="0.25">
      <c r="A970" s="46"/>
      <c r="B970" s="45"/>
      <c r="E970" s="32">
        <v>2048759</v>
      </c>
      <c r="F970" s="32" t="s">
        <v>10</v>
      </c>
    </row>
    <row r="971" spans="1:6" ht="15" x14ac:dyDescent="0.25">
      <c r="A971" s="46"/>
      <c r="B971" s="45"/>
      <c r="E971" s="32">
        <v>2048866</v>
      </c>
      <c r="F971" s="32" t="s">
        <v>10</v>
      </c>
    </row>
    <row r="972" spans="1:6" ht="15" x14ac:dyDescent="0.25">
      <c r="A972" s="46"/>
      <c r="B972" s="45"/>
      <c r="E972" s="32">
        <v>2048874</v>
      </c>
      <c r="F972" s="32" t="s">
        <v>10</v>
      </c>
    </row>
    <row r="973" spans="1:6" ht="15" x14ac:dyDescent="0.25">
      <c r="A973" s="46"/>
      <c r="B973" s="45"/>
      <c r="E973" s="32">
        <v>2049526</v>
      </c>
      <c r="F973" s="32" t="s">
        <v>10</v>
      </c>
    </row>
    <row r="974" spans="1:6" ht="15" x14ac:dyDescent="0.25">
      <c r="A974" s="46"/>
      <c r="B974" s="45"/>
      <c r="E974" s="32">
        <v>2049641</v>
      </c>
      <c r="F974" s="32" t="s">
        <v>10</v>
      </c>
    </row>
    <row r="975" spans="1:6" ht="15" x14ac:dyDescent="0.25">
      <c r="A975" s="46"/>
      <c r="B975" s="45"/>
      <c r="E975" s="32">
        <v>2049708</v>
      </c>
      <c r="F975" s="32" t="s">
        <v>10</v>
      </c>
    </row>
    <row r="976" spans="1:6" ht="15" x14ac:dyDescent="0.25">
      <c r="A976" s="46"/>
      <c r="B976" s="45"/>
      <c r="E976" s="32">
        <v>2049716</v>
      </c>
      <c r="F976" s="32" t="s">
        <v>10</v>
      </c>
    </row>
    <row r="977" spans="1:6" ht="15" x14ac:dyDescent="0.25">
      <c r="A977" s="46"/>
      <c r="B977" s="45"/>
      <c r="E977" s="32">
        <v>2049914</v>
      </c>
      <c r="F977" s="32" t="s">
        <v>10</v>
      </c>
    </row>
    <row r="978" spans="1:6" ht="15" x14ac:dyDescent="0.25">
      <c r="A978" s="46"/>
      <c r="B978" s="45"/>
      <c r="E978" s="32">
        <v>2864536</v>
      </c>
      <c r="F978" s="32" t="s">
        <v>10</v>
      </c>
    </row>
    <row r="979" spans="1:6" ht="15" x14ac:dyDescent="0.25">
      <c r="A979" s="46"/>
      <c r="B979" s="45"/>
      <c r="E979" s="32">
        <v>2864742</v>
      </c>
      <c r="F979" s="32" t="s">
        <v>10</v>
      </c>
    </row>
    <row r="980" spans="1:6" ht="15" x14ac:dyDescent="0.25">
      <c r="A980" s="46"/>
      <c r="B980" s="45"/>
      <c r="E980" s="32">
        <v>2881449</v>
      </c>
      <c r="F980" s="32" t="s">
        <v>10</v>
      </c>
    </row>
    <row r="981" spans="1:6" ht="15" x14ac:dyDescent="0.25">
      <c r="A981" s="46"/>
      <c r="B981" s="45"/>
      <c r="E981" s="32">
        <v>3468477</v>
      </c>
      <c r="F981" s="32" t="s">
        <v>10</v>
      </c>
    </row>
    <row r="982" spans="1:6" ht="15" x14ac:dyDescent="0.25">
      <c r="A982" s="46"/>
      <c r="B982" s="45"/>
      <c r="E982" s="32">
        <v>3473287</v>
      </c>
      <c r="F982" s="32" t="s">
        <v>10</v>
      </c>
    </row>
    <row r="983" spans="1:6" ht="15" x14ac:dyDescent="0.25">
      <c r="A983" s="46"/>
      <c r="B983" s="45"/>
      <c r="E983" s="32">
        <v>3491271</v>
      </c>
      <c r="F983" s="32" t="s">
        <v>10</v>
      </c>
    </row>
    <row r="984" spans="1:6" ht="15" x14ac:dyDescent="0.25">
      <c r="A984" s="46"/>
      <c r="B984" s="45"/>
      <c r="E984" s="32">
        <v>3499894</v>
      </c>
      <c r="F984" s="32" t="s">
        <v>10</v>
      </c>
    </row>
    <row r="985" spans="1:6" ht="15" x14ac:dyDescent="0.25">
      <c r="A985" s="46"/>
      <c r="B985" s="45"/>
      <c r="E985" s="32">
        <v>4401238</v>
      </c>
      <c r="F985" s="32" t="s">
        <v>10</v>
      </c>
    </row>
    <row r="986" spans="1:6" ht="15" x14ac:dyDescent="0.25">
      <c r="A986" s="46"/>
      <c r="B986" s="45"/>
      <c r="E986" s="32">
        <v>4401246</v>
      </c>
      <c r="F986" s="32" t="s">
        <v>10</v>
      </c>
    </row>
    <row r="987" spans="1:6" ht="15" x14ac:dyDescent="0.25">
      <c r="A987" s="46"/>
      <c r="B987" s="45"/>
      <c r="E987" s="32">
        <v>4401287</v>
      </c>
      <c r="F987" s="32" t="s">
        <v>10</v>
      </c>
    </row>
    <row r="988" spans="1:6" ht="15" x14ac:dyDescent="0.25">
      <c r="A988" s="46"/>
      <c r="B988" s="45"/>
      <c r="E988" s="32">
        <v>4402921</v>
      </c>
      <c r="F988" s="32" t="s">
        <v>10</v>
      </c>
    </row>
    <row r="989" spans="1:6" ht="15" x14ac:dyDescent="0.25">
      <c r="A989" s="46"/>
      <c r="B989" s="45"/>
      <c r="E989" s="32">
        <v>4402954</v>
      </c>
      <c r="F989" s="32" t="s">
        <v>10</v>
      </c>
    </row>
    <row r="990" spans="1:6" ht="15" x14ac:dyDescent="0.25">
      <c r="A990" s="46"/>
      <c r="B990" s="45"/>
      <c r="E990" s="32">
        <v>4406054</v>
      </c>
      <c r="F990" s="32" t="s">
        <v>10</v>
      </c>
    </row>
    <row r="991" spans="1:6" ht="15" x14ac:dyDescent="0.25">
      <c r="A991" s="46"/>
      <c r="B991" s="45"/>
      <c r="E991" s="32">
        <v>4406120</v>
      </c>
      <c r="F991" s="32" t="s">
        <v>10</v>
      </c>
    </row>
    <row r="992" spans="1:6" ht="15" x14ac:dyDescent="0.25">
      <c r="A992" s="46"/>
      <c r="B992" s="45"/>
      <c r="E992" s="32">
        <v>4410312</v>
      </c>
      <c r="F992" s="32" t="s">
        <v>10</v>
      </c>
    </row>
    <row r="993" spans="1:6" ht="15" x14ac:dyDescent="0.25">
      <c r="A993" s="46"/>
      <c r="B993" s="45"/>
      <c r="E993" s="32">
        <v>4410601</v>
      </c>
      <c r="F993" s="32" t="s">
        <v>10</v>
      </c>
    </row>
    <row r="994" spans="1:6" ht="15" x14ac:dyDescent="0.25">
      <c r="A994" s="46"/>
      <c r="B994" s="45"/>
      <c r="E994" s="32">
        <v>4411104</v>
      </c>
      <c r="F994" s="32" t="s">
        <v>10</v>
      </c>
    </row>
    <row r="995" spans="1:6" ht="15" x14ac:dyDescent="0.25">
      <c r="A995" s="46"/>
      <c r="B995" s="45"/>
      <c r="E995" s="32">
        <v>4411112</v>
      </c>
      <c r="F995" s="32" t="s">
        <v>10</v>
      </c>
    </row>
    <row r="996" spans="1:6" ht="15" x14ac:dyDescent="0.25">
      <c r="A996" s="46"/>
      <c r="B996" s="45"/>
      <c r="E996" s="32">
        <v>4411120</v>
      </c>
      <c r="F996" s="32" t="s">
        <v>10</v>
      </c>
    </row>
    <row r="997" spans="1:6" ht="15" x14ac:dyDescent="0.25">
      <c r="A997" s="46"/>
      <c r="B997" s="45"/>
      <c r="E997" s="32">
        <v>4411138</v>
      </c>
      <c r="F997" s="32" t="s">
        <v>10</v>
      </c>
    </row>
    <row r="998" spans="1:6" ht="15" x14ac:dyDescent="0.25">
      <c r="A998" s="46"/>
      <c r="B998" s="45"/>
      <c r="E998" s="32">
        <v>4411146</v>
      </c>
      <c r="F998" s="32" t="s">
        <v>10</v>
      </c>
    </row>
    <row r="999" spans="1:6" ht="15" x14ac:dyDescent="0.25">
      <c r="A999" s="46"/>
      <c r="B999" s="45"/>
      <c r="E999" s="32">
        <v>4411153</v>
      </c>
      <c r="F999" s="32" t="s">
        <v>10</v>
      </c>
    </row>
    <row r="1000" spans="1:6" ht="15" x14ac:dyDescent="0.25">
      <c r="A1000" s="46"/>
      <c r="B1000" s="45"/>
      <c r="E1000" s="32">
        <v>4411161</v>
      </c>
      <c r="F1000" s="32" t="s">
        <v>10</v>
      </c>
    </row>
    <row r="1001" spans="1:6" ht="15" x14ac:dyDescent="0.25">
      <c r="A1001" s="46"/>
      <c r="B1001" s="45"/>
      <c r="E1001" s="32">
        <v>4411179</v>
      </c>
      <c r="F1001" s="32" t="s">
        <v>10</v>
      </c>
    </row>
    <row r="1002" spans="1:6" ht="15" x14ac:dyDescent="0.25">
      <c r="A1002" s="46"/>
      <c r="B1002" s="45"/>
      <c r="E1002" s="32">
        <v>4411187</v>
      </c>
      <c r="F1002" s="32" t="s">
        <v>10</v>
      </c>
    </row>
    <row r="1003" spans="1:6" ht="15" x14ac:dyDescent="0.25">
      <c r="A1003" s="46"/>
      <c r="B1003" s="45"/>
      <c r="E1003" s="32">
        <v>4411195</v>
      </c>
      <c r="F1003" s="32" t="s">
        <v>10</v>
      </c>
    </row>
    <row r="1004" spans="1:6" ht="15" x14ac:dyDescent="0.25">
      <c r="A1004" s="46"/>
      <c r="B1004" s="45"/>
      <c r="E1004" s="32">
        <v>4411203</v>
      </c>
      <c r="F1004" s="32" t="s">
        <v>10</v>
      </c>
    </row>
    <row r="1005" spans="1:6" ht="15" x14ac:dyDescent="0.25">
      <c r="A1005" s="46"/>
      <c r="B1005" s="45"/>
      <c r="E1005" s="32">
        <v>4411211</v>
      </c>
      <c r="F1005" s="32" t="s">
        <v>10</v>
      </c>
    </row>
    <row r="1006" spans="1:6" ht="15" x14ac:dyDescent="0.25">
      <c r="A1006" s="46"/>
      <c r="B1006" s="45"/>
      <c r="E1006" s="32">
        <v>4411229</v>
      </c>
      <c r="F1006" s="32" t="s">
        <v>10</v>
      </c>
    </row>
    <row r="1007" spans="1:6" ht="15" x14ac:dyDescent="0.25">
      <c r="A1007" s="46"/>
      <c r="B1007" s="45"/>
      <c r="E1007" s="32">
        <v>4411237</v>
      </c>
      <c r="F1007" s="32" t="s">
        <v>10</v>
      </c>
    </row>
    <row r="1008" spans="1:6" ht="15" x14ac:dyDescent="0.25">
      <c r="A1008" s="46"/>
      <c r="B1008" s="45"/>
      <c r="E1008" s="32">
        <v>4411609</v>
      </c>
      <c r="F1008" s="32" t="s">
        <v>10</v>
      </c>
    </row>
    <row r="1009" spans="1:6" ht="15" x14ac:dyDescent="0.25">
      <c r="A1009" s="46"/>
      <c r="B1009" s="45"/>
      <c r="E1009" s="32">
        <v>4718755</v>
      </c>
      <c r="F1009" s="32" t="s">
        <v>10</v>
      </c>
    </row>
    <row r="1010" spans="1:6" ht="15" x14ac:dyDescent="0.25">
      <c r="A1010" s="46"/>
      <c r="B1010" s="45"/>
      <c r="E1010" s="32">
        <v>4011586</v>
      </c>
      <c r="F1010" s="32" t="s">
        <v>10</v>
      </c>
    </row>
    <row r="1011" spans="1:6" ht="15" x14ac:dyDescent="0.25">
      <c r="A1011" s="46"/>
      <c r="B1011" s="45"/>
      <c r="E1011" s="32">
        <v>4011842</v>
      </c>
      <c r="F1011" s="32" t="s">
        <v>10</v>
      </c>
    </row>
    <row r="1012" spans="1:6" ht="15" x14ac:dyDescent="0.25">
      <c r="A1012" s="46"/>
      <c r="B1012" s="45"/>
      <c r="E1012" s="32">
        <v>4430906</v>
      </c>
      <c r="F1012" s="32" t="s">
        <v>10</v>
      </c>
    </row>
    <row r="1013" spans="1:6" ht="15" x14ac:dyDescent="0.25">
      <c r="A1013" s="46"/>
      <c r="B1013" s="45"/>
      <c r="E1013" s="32">
        <v>4430914</v>
      </c>
      <c r="F1013" s="32" t="s">
        <v>10</v>
      </c>
    </row>
    <row r="1014" spans="1:6" ht="15" x14ac:dyDescent="0.25">
      <c r="A1014" s="46"/>
      <c r="B1014" s="45"/>
      <c r="E1014" s="32">
        <v>4430922</v>
      </c>
      <c r="F1014" s="32" t="s">
        <v>10</v>
      </c>
    </row>
    <row r="1015" spans="1:6" ht="15" x14ac:dyDescent="0.25">
      <c r="A1015" s="46"/>
      <c r="B1015" s="45"/>
      <c r="E1015" s="32">
        <v>4744488</v>
      </c>
      <c r="F1015" s="32" t="s">
        <v>10</v>
      </c>
    </row>
    <row r="1016" spans="1:6" ht="15" x14ac:dyDescent="0.25">
      <c r="A1016" s="46"/>
      <c r="B1016" s="45"/>
      <c r="E1016" s="32">
        <v>3430063</v>
      </c>
      <c r="F1016" s="32" t="s">
        <v>10</v>
      </c>
    </row>
    <row r="1017" spans="1:6" ht="15" x14ac:dyDescent="0.25">
      <c r="A1017" s="46"/>
      <c r="B1017" s="45"/>
      <c r="E1017" s="32">
        <v>4029120</v>
      </c>
      <c r="F1017" s="32" t="s">
        <v>10</v>
      </c>
    </row>
    <row r="1018" spans="1:6" ht="15" x14ac:dyDescent="0.25">
      <c r="A1018" s="46"/>
      <c r="B1018" s="45"/>
      <c r="E1018" s="32">
        <v>4413662</v>
      </c>
      <c r="F1018" s="32" t="s">
        <v>10</v>
      </c>
    </row>
    <row r="1019" spans="1:6" ht="15" x14ac:dyDescent="0.25">
      <c r="A1019" s="43"/>
      <c r="B1019" s="44"/>
      <c r="E1019" s="32">
        <v>4414843</v>
      </c>
      <c r="F1019" s="32" t="s">
        <v>10</v>
      </c>
    </row>
    <row r="1020" spans="1:6" ht="15" x14ac:dyDescent="0.25">
      <c r="A1020" s="46"/>
      <c r="B1020" s="45"/>
      <c r="E1020" s="32">
        <v>4414850</v>
      </c>
      <c r="F1020" s="32" t="s">
        <v>10</v>
      </c>
    </row>
    <row r="1021" spans="1:6" ht="15" x14ac:dyDescent="0.25">
      <c r="A1021" s="46"/>
      <c r="B1021" s="45"/>
      <c r="E1021" s="32">
        <v>4414884</v>
      </c>
      <c r="F1021" s="32" t="s">
        <v>10</v>
      </c>
    </row>
    <row r="1022" spans="1:6" ht="15" x14ac:dyDescent="0.25">
      <c r="A1022" s="46"/>
      <c r="B1022" s="45"/>
      <c r="E1022" s="32">
        <v>4415113</v>
      </c>
      <c r="F1022" s="32" t="s">
        <v>10</v>
      </c>
    </row>
    <row r="1023" spans="1:6" ht="15" x14ac:dyDescent="0.25">
      <c r="A1023" s="46"/>
      <c r="B1023" s="45"/>
      <c r="E1023" s="32">
        <v>4415824</v>
      </c>
      <c r="F1023" s="32" t="s">
        <v>10</v>
      </c>
    </row>
    <row r="1024" spans="1:6" ht="15" x14ac:dyDescent="0.25">
      <c r="A1024" s="46"/>
      <c r="B1024" s="45"/>
      <c r="E1024" s="32">
        <v>4415832</v>
      </c>
      <c r="F1024" s="32" t="s">
        <v>10</v>
      </c>
    </row>
    <row r="1025" spans="1:6" ht="15" x14ac:dyDescent="0.25">
      <c r="A1025" s="46"/>
      <c r="B1025" s="45"/>
      <c r="E1025" s="32">
        <v>4415840</v>
      </c>
      <c r="F1025" s="32" t="s">
        <v>10</v>
      </c>
    </row>
    <row r="1026" spans="1:6" ht="15" x14ac:dyDescent="0.25">
      <c r="A1026" s="46"/>
      <c r="B1026" s="45"/>
      <c r="E1026" s="32">
        <v>4415857</v>
      </c>
      <c r="F1026" s="32" t="s">
        <v>10</v>
      </c>
    </row>
    <row r="1027" spans="1:6" ht="15" x14ac:dyDescent="0.25">
      <c r="A1027" s="46"/>
      <c r="B1027" s="45"/>
      <c r="E1027" s="32">
        <v>4415865</v>
      </c>
      <c r="F1027" s="32" t="s">
        <v>10</v>
      </c>
    </row>
    <row r="1028" spans="1:6" ht="15" x14ac:dyDescent="0.25">
      <c r="A1028" s="46"/>
      <c r="B1028" s="45"/>
      <c r="E1028" s="32">
        <v>4416814</v>
      </c>
      <c r="F1028" s="32" t="s">
        <v>10</v>
      </c>
    </row>
    <row r="1029" spans="1:6" ht="15" x14ac:dyDescent="0.25">
      <c r="A1029" s="46"/>
      <c r="B1029" s="45"/>
      <c r="E1029" s="32">
        <v>4692117</v>
      </c>
      <c r="F1029" s="32" t="s">
        <v>10</v>
      </c>
    </row>
    <row r="1030" spans="1:6" ht="15" x14ac:dyDescent="0.25">
      <c r="A1030" s="46"/>
      <c r="B1030" s="45"/>
      <c r="E1030" s="32">
        <v>4832283</v>
      </c>
      <c r="F1030" s="32" t="s">
        <v>10</v>
      </c>
    </row>
    <row r="1031" spans="1:6" ht="15" x14ac:dyDescent="0.25">
      <c r="A1031" s="46"/>
      <c r="B1031" s="45"/>
      <c r="E1031" s="32">
        <v>3443348</v>
      </c>
      <c r="F1031" s="32" t="s">
        <v>10</v>
      </c>
    </row>
    <row r="1032" spans="1:6" ht="15" x14ac:dyDescent="0.25">
      <c r="A1032" s="46"/>
      <c r="B1032" s="45"/>
      <c r="E1032" s="32">
        <v>3444403</v>
      </c>
      <c r="F1032" s="32" t="s">
        <v>10</v>
      </c>
    </row>
    <row r="1033" spans="1:6" ht="15" x14ac:dyDescent="0.25">
      <c r="A1033" s="46"/>
      <c r="B1033" s="45"/>
      <c r="E1033" s="32">
        <v>4696381</v>
      </c>
      <c r="F1033" s="32" t="s">
        <v>10</v>
      </c>
    </row>
    <row r="1034" spans="1:6" ht="15" x14ac:dyDescent="0.25">
      <c r="A1034" s="46"/>
      <c r="B1034" s="45"/>
      <c r="E1034" s="32">
        <v>4696407</v>
      </c>
      <c r="F1034" s="32" t="s">
        <v>10</v>
      </c>
    </row>
    <row r="1035" spans="1:6" ht="15" x14ac:dyDescent="0.25">
      <c r="A1035" s="46"/>
      <c r="B1035" s="45"/>
      <c r="E1035" s="32">
        <v>4705513</v>
      </c>
      <c r="F1035" s="32" t="s">
        <v>10</v>
      </c>
    </row>
    <row r="1036" spans="1:6" ht="15" x14ac:dyDescent="0.25">
      <c r="A1036" s="46"/>
      <c r="B1036" s="45"/>
      <c r="E1036" s="32">
        <v>5266648</v>
      </c>
      <c r="F1036" s="32" t="s">
        <v>10</v>
      </c>
    </row>
    <row r="1037" spans="1:6" ht="15" x14ac:dyDescent="0.25">
      <c r="A1037" s="46"/>
      <c r="B1037" s="45"/>
      <c r="E1037" s="32">
        <v>5906891</v>
      </c>
      <c r="F1037" s="32" t="s">
        <v>10</v>
      </c>
    </row>
    <row r="1038" spans="1:6" ht="15" x14ac:dyDescent="0.25">
      <c r="A1038" s="46"/>
      <c r="B1038" s="45"/>
      <c r="E1038" s="32">
        <v>7004422</v>
      </c>
      <c r="F1038" s="32" t="s">
        <v>10</v>
      </c>
    </row>
    <row r="1039" spans="1:6" ht="15" x14ac:dyDescent="0.25">
      <c r="A1039" s="46"/>
      <c r="B1039" s="45"/>
      <c r="E1039" s="32">
        <v>7394620</v>
      </c>
      <c r="F1039" s="32" t="s">
        <v>10</v>
      </c>
    </row>
    <row r="1040" spans="1:6" ht="15" x14ac:dyDescent="0.25">
      <c r="A1040" s="46"/>
      <c r="B1040" s="45"/>
      <c r="E1040" s="32">
        <v>7394844</v>
      </c>
      <c r="F1040" s="32" t="s">
        <v>10</v>
      </c>
    </row>
    <row r="1041" spans="1:6" ht="15" x14ac:dyDescent="0.25">
      <c r="A1041" s="46"/>
      <c r="B1041" s="45"/>
      <c r="E1041" s="32">
        <v>7394851</v>
      </c>
      <c r="F1041" s="32" t="s">
        <v>10</v>
      </c>
    </row>
    <row r="1042" spans="1:6" ht="15" x14ac:dyDescent="0.25">
      <c r="A1042" s="46"/>
      <c r="B1042" s="45"/>
      <c r="E1042" s="32">
        <v>7394869</v>
      </c>
      <c r="F1042" s="32" t="s">
        <v>10</v>
      </c>
    </row>
    <row r="1043" spans="1:6" ht="15" x14ac:dyDescent="0.25">
      <c r="A1043" s="46"/>
      <c r="B1043" s="45"/>
      <c r="E1043" s="32">
        <v>7394877</v>
      </c>
      <c r="F1043" s="32" t="s">
        <v>10</v>
      </c>
    </row>
    <row r="1044" spans="1:6" ht="15" x14ac:dyDescent="0.25">
      <c r="A1044" s="46"/>
      <c r="B1044" s="45"/>
      <c r="E1044" s="32">
        <v>7394885</v>
      </c>
      <c r="F1044" s="32" t="s">
        <v>10</v>
      </c>
    </row>
    <row r="1045" spans="1:6" ht="15" x14ac:dyDescent="0.25">
      <c r="A1045" s="46"/>
      <c r="B1045" s="45"/>
      <c r="E1045" s="32">
        <v>7414191</v>
      </c>
      <c r="F1045" s="32" t="s">
        <v>10</v>
      </c>
    </row>
    <row r="1046" spans="1:6" ht="15" x14ac:dyDescent="0.25">
      <c r="A1046" s="46"/>
      <c r="B1046" s="45"/>
      <c r="E1046" s="32">
        <v>7414209</v>
      </c>
      <c r="F1046" s="32" t="s">
        <v>10</v>
      </c>
    </row>
    <row r="1047" spans="1:6" ht="15" x14ac:dyDescent="0.25">
      <c r="A1047" s="46"/>
      <c r="B1047" s="45"/>
      <c r="E1047" s="32">
        <v>7042971</v>
      </c>
      <c r="F1047" s="32" t="s">
        <v>10</v>
      </c>
    </row>
    <row r="1048" spans="1:6" ht="15" x14ac:dyDescent="0.25">
      <c r="A1048" s="46"/>
      <c r="B1048" s="45"/>
      <c r="E1048" s="32">
        <v>7058928</v>
      </c>
      <c r="F1048" s="32" t="s">
        <v>10</v>
      </c>
    </row>
    <row r="1049" spans="1:6" ht="15" x14ac:dyDescent="0.25">
      <c r="A1049" s="46"/>
      <c r="B1049" s="45"/>
      <c r="E1049" s="32">
        <v>7059686</v>
      </c>
      <c r="F1049" s="32" t="s">
        <v>10</v>
      </c>
    </row>
    <row r="1050" spans="1:6" ht="15" x14ac:dyDescent="0.25">
      <c r="A1050" s="46"/>
      <c r="B1050" s="45"/>
      <c r="E1050" s="32">
        <v>7395445</v>
      </c>
      <c r="F1050" s="32" t="s">
        <v>10</v>
      </c>
    </row>
    <row r="1051" spans="1:6" ht="15" x14ac:dyDescent="0.25">
      <c r="A1051" s="46"/>
      <c r="B1051" s="45"/>
      <c r="E1051" s="32">
        <v>7439490</v>
      </c>
      <c r="F1051" s="32" t="s">
        <v>10</v>
      </c>
    </row>
    <row r="1052" spans="1:6" ht="15" x14ac:dyDescent="0.25">
      <c r="A1052" s="46"/>
      <c r="B1052" s="45"/>
      <c r="E1052" s="32">
        <v>7559441</v>
      </c>
      <c r="F1052" s="32" t="s">
        <v>10</v>
      </c>
    </row>
    <row r="1053" spans="1:6" ht="15" x14ac:dyDescent="0.25">
      <c r="A1053" s="46"/>
      <c r="B1053" s="45"/>
      <c r="E1053" s="32">
        <v>5507392</v>
      </c>
      <c r="F1053" s="32" t="s">
        <v>10</v>
      </c>
    </row>
    <row r="1054" spans="1:6" ht="15" x14ac:dyDescent="0.25">
      <c r="A1054" s="46"/>
      <c r="B1054" s="45"/>
      <c r="E1054" s="32">
        <v>7047405</v>
      </c>
      <c r="F1054" s="32" t="s">
        <v>10</v>
      </c>
    </row>
    <row r="1055" spans="1:6" ht="15" x14ac:dyDescent="0.25">
      <c r="A1055" s="46"/>
      <c r="B1055" s="45"/>
      <c r="E1055" s="32">
        <v>7049724</v>
      </c>
      <c r="F1055" s="32" t="s">
        <v>10</v>
      </c>
    </row>
    <row r="1056" spans="1:6" ht="15" x14ac:dyDescent="0.25">
      <c r="A1056" s="46"/>
      <c r="B1056" s="45"/>
      <c r="E1056" s="32">
        <v>7281301</v>
      </c>
      <c r="F1056" s="32" t="s">
        <v>10</v>
      </c>
    </row>
    <row r="1057" spans="1:6" ht="15" x14ac:dyDescent="0.25">
      <c r="A1057" s="46"/>
      <c r="B1057" s="45"/>
      <c r="E1057" s="32">
        <v>8159980</v>
      </c>
      <c r="F1057" s="32" t="s">
        <v>10</v>
      </c>
    </row>
    <row r="1058" spans="1:6" ht="15" x14ac:dyDescent="0.25">
      <c r="A1058" s="46"/>
      <c r="B1058" s="45"/>
      <c r="E1058" s="32">
        <v>8160145</v>
      </c>
      <c r="F1058" s="32" t="s">
        <v>10</v>
      </c>
    </row>
    <row r="1059" spans="1:6" ht="15" x14ac:dyDescent="0.25">
      <c r="A1059" s="46"/>
      <c r="B1059" s="45"/>
      <c r="E1059" s="32">
        <v>7044493</v>
      </c>
      <c r="F1059" s="32" t="s">
        <v>10</v>
      </c>
    </row>
    <row r="1060" spans="1:6" ht="15" x14ac:dyDescent="0.25">
      <c r="A1060" s="46"/>
      <c r="B1060" s="45"/>
      <c r="E1060" s="32">
        <v>7075518</v>
      </c>
      <c r="F1060" s="32" t="s">
        <v>10</v>
      </c>
    </row>
    <row r="1061" spans="1:6" ht="15" x14ac:dyDescent="0.25">
      <c r="A1061" s="46"/>
      <c r="B1061" s="45"/>
      <c r="E1061" s="32">
        <v>7252067</v>
      </c>
      <c r="F1061" s="32" t="s">
        <v>10</v>
      </c>
    </row>
    <row r="1062" spans="1:6" ht="15" x14ac:dyDescent="0.25">
      <c r="A1062" s="46"/>
      <c r="B1062" s="45"/>
      <c r="E1062" s="32">
        <v>8086142</v>
      </c>
      <c r="F1062" s="32" t="s">
        <v>10</v>
      </c>
    </row>
    <row r="1063" spans="1:6" ht="15" x14ac:dyDescent="0.25">
      <c r="A1063" s="46"/>
      <c r="B1063" s="45"/>
      <c r="E1063" s="32">
        <v>8086159</v>
      </c>
      <c r="F1063" s="32" t="s">
        <v>10</v>
      </c>
    </row>
    <row r="1064" spans="1:6" ht="15" x14ac:dyDescent="0.25">
      <c r="A1064" s="46"/>
      <c r="B1064" s="45"/>
      <c r="E1064" s="32">
        <v>8427734</v>
      </c>
      <c r="F1064" s="32" t="s">
        <v>10</v>
      </c>
    </row>
    <row r="1065" spans="1:6" ht="15" x14ac:dyDescent="0.25">
      <c r="A1065" s="46"/>
      <c r="B1065" s="45"/>
      <c r="E1065" s="32">
        <v>8428211</v>
      </c>
      <c r="F1065" s="32" t="s">
        <v>10</v>
      </c>
    </row>
    <row r="1066" spans="1:6" ht="15" x14ac:dyDescent="0.25">
      <c r="A1066" s="46"/>
      <c r="B1066" s="45"/>
      <c r="E1066" s="32">
        <v>8428310</v>
      </c>
      <c r="F1066" s="32" t="s">
        <v>10</v>
      </c>
    </row>
    <row r="1067" spans="1:6" ht="15" x14ac:dyDescent="0.25">
      <c r="A1067" s="46"/>
      <c r="B1067" s="45"/>
      <c r="E1067" s="32">
        <v>8428344</v>
      </c>
      <c r="F1067" s="32" t="s">
        <v>10</v>
      </c>
    </row>
    <row r="1068" spans="1:6" ht="15" x14ac:dyDescent="0.25">
      <c r="A1068" s="46"/>
      <c r="B1068" s="45"/>
      <c r="E1068" s="32">
        <v>8428419</v>
      </c>
      <c r="F1068" s="32" t="s">
        <v>10</v>
      </c>
    </row>
    <row r="1069" spans="1:6" ht="15" x14ac:dyDescent="0.25">
      <c r="A1069" s="46"/>
      <c r="B1069" s="45"/>
      <c r="E1069" s="32">
        <v>8428427</v>
      </c>
      <c r="F1069" s="32" t="s">
        <v>10</v>
      </c>
    </row>
    <row r="1070" spans="1:6" ht="15" x14ac:dyDescent="0.25">
      <c r="A1070" s="46"/>
      <c r="B1070" s="45"/>
      <c r="E1070" s="32">
        <v>8428435</v>
      </c>
      <c r="F1070" s="32" t="s">
        <v>10</v>
      </c>
    </row>
    <row r="1071" spans="1:6" ht="15" x14ac:dyDescent="0.25">
      <c r="A1071" s="46"/>
      <c r="B1071" s="45"/>
      <c r="E1071" s="32">
        <v>8715455</v>
      </c>
      <c r="F1071" s="32" t="s">
        <v>10</v>
      </c>
    </row>
    <row r="1072" spans="1:6" ht="15" x14ac:dyDescent="0.25">
      <c r="A1072" s="46"/>
      <c r="B1072" s="45"/>
      <c r="E1072" s="32">
        <v>8715463</v>
      </c>
      <c r="F1072" s="32" t="s">
        <v>10</v>
      </c>
    </row>
    <row r="1073" spans="1:6" ht="15" x14ac:dyDescent="0.25">
      <c r="A1073" s="46"/>
      <c r="B1073" s="45"/>
      <c r="E1073" s="32">
        <v>8763872</v>
      </c>
      <c r="F1073" s="32" t="s">
        <v>10</v>
      </c>
    </row>
    <row r="1074" spans="1:6" ht="15" x14ac:dyDescent="0.25">
      <c r="A1074" s="46"/>
      <c r="B1074" s="45"/>
      <c r="E1074" s="32">
        <v>9660093</v>
      </c>
      <c r="F1074" s="32" t="s">
        <v>10</v>
      </c>
    </row>
    <row r="1075" spans="1:6" ht="15" x14ac:dyDescent="0.25">
      <c r="A1075" s="46"/>
      <c r="B1075" s="45"/>
      <c r="E1075" s="32">
        <v>9660911</v>
      </c>
      <c r="F1075" s="32" t="s">
        <v>10</v>
      </c>
    </row>
    <row r="1076" spans="1:6" ht="15" x14ac:dyDescent="0.25">
      <c r="A1076" s="46"/>
      <c r="B1076" s="45"/>
      <c r="E1076" s="32">
        <v>9660952</v>
      </c>
      <c r="F1076" s="32" t="s">
        <v>10</v>
      </c>
    </row>
    <row r="1077" spans="1:6" ht="15" x14ac:dyDescent="0.25">
      <c r="A1077" s="46"/>
      <c r="B1077" s="45"/>
      <c r="E1077" s="32">
        <v>9702465</v>
      </c>
      <c r="F1077" s="32" t="s">
        <v>10</v>
      </c>
    </row>
    <row r="1078" spans="1:6" ht="15" x14ac:dyDescent="0.25">
      <c r="A1078" s="46"/>
      <c r="B1078" s="45"/>
      <c r="E1078" s="32">
        <v>9702606</v>
      </c>
      <c r="F1078" s="32" t="s">
        <v>10</v>
      </c>
    </row>
    <row r="1079" spans="1:6" ht="15" x14ac:dyDescent="0.25">
      <c r="A1079" s="46"/>
      <c r="B1079" s="45"/>
      <c r="E1079" s="32">
        <v>9703976</v>
      </c>
      <c r="F1079" s="32" t="s">
        <v>10</v>
      </c>
    </row>
    <row r="1080" spans="1:6" ht="15" x14ac:dyDescent="0.25">
      <c r="A1080" s="46"/>
      <c r="B1080" s="45"/>
      <c r="E1080" s="32">
        <v>9707001</v>
      </c>
      <c r="F1080" s="32" t="s">
        <v>10</v>
      </c>
    </row>
    <row r="1081" spans="1:6" ht="15" x14ac:dyDescent="0.25">
      <c r="A1081" s="46"/>
      <c r="B1081" s="45"/>
      <c r="E1081" s="32">
        <v>9707019</v>
      </c>
      <c r="F1081" s="32" t="s">
        <v>10</v>
      </c>
    </row>
    <row r="1082" spans="1:6" ht="15" x14ac:dyDescent="0.25">
      <c r="A1082" s="46"/>
      <c r="B1082" s="45"/>
      <c r="E1082" s="32">
        <v>9709072</v>
      </c>
      <c r="F1082" s="32" t="s">
        <v>10</v>
      </c>
    </row>
    <row r="1083" spans="1:6" ht="15" x14ac:dyDescent="0.25">
      <c r="A1083" s="46"/>
      <c r="B1083" s="45"/>
      <c r="E1083" s="32">
        <v>9717612</v>
      </c>
      <c r="F1083" s="32" t="s">
        <v>10</v>
      </c>
    </row>
    <row r="1084" spans="1:6" ht="15" x14ac:dyDescent="0.25">
      <c r="A1084" s="46"/>
      <c r="B1084" s="45"/>
      <c r="E1084" s="32">
        <v>9719337</v>
      </c>
      <c r="F1084" s="32" t="s">
        <v>10</v>
      </c>
    </row>
    <row r="1085" spans="1:6" ht="15" x14ac:dyDescent="0.25">
      <c r="A1085" s="46"/>
      <c r="B1085" s="45"/>
      <c r="E1085" s="32">
        <v>9900051</v>
      </c>
      <c r="F1085" s="32" t="s">
        <v>10</v>
      </c>
    </row>
    <row r="1086" spans="1:6" ht="15" x14ac:dyDescent="0.25">
      <c r="A1086" s="46"/>
      <c r="B1086" s="45"/>
      <c r="E1086" s="32">
        <v>9900275</v>
      </c>
      <c r="F1086" s="32" t="s">
        <v>10</v>
      </c>
    </row>
    <row r="1087" spans="1:6" ht="15" x14ac:dyDescent="0.25">
      <c r="A1087" s="46"/>
      <c r="B1087" s="45"/>
      <c r="E1087" s="32">
        <v>9900309</v>
      </c>
      <c r="F1087" s="32" t="s">
        <v>10</v>
      </c>
    </row>
    <row r="1088" spans="1:6" ht="15" x14ac:dyDescent="0.25">
      <c r="A1088" s="46"/>
      <c r="B1088" s="45"/>
      <c r="E1088" s="32">
        <v>9900440</v>
      </c>
      <c r="F1088" s="32" t="s">
        <v>10</v>
      </c>
    </row>
    <row r="1089" spans="1:6" ht="15" x14ac:dyDescent="0.25">
      <c r="A1089" s="46"/>
      <c r="B1089" s="45"/>
      <c r="E1089" s="32">
        <v>9900598</v>
      </c>
      <c r="F1089" s="32" t="s">
        <v>10</v>
      </c>
    </row>
    <row r="1090" spans="1:6" ht="15" x14ac:dyDescent="0.25">
      <c r="A1090" s="46"/>
      <c r="B1090" s="45"/>
      <c r="E1090" s="32">
        <v>9900754</v>
      </c>
      <c r="F1090" s="32" t="s">
        <v>10</v>
      </c>
    </row>
    <row r="1091" spans="1:6" ht="15" x14ac:dyDescent="0.25">
      <c r="A1091" s="46"/>
      <c r="B1091" s="45"/>
      <c r="E1091" s="32">
        <v>9900788</v>
      </c>
      <c r="F1091" s="32" t="s">
        <v>10</v>
      </c>
    </row>
    <row r="1092" spans="1:6" ht="15" x14ac:dyDescent="0.25">
      <c r="A1092" s="46"/>
      <c r="B1092" s="45"/>
      <c r="E1092" s="32">
        <v>9900804</v>
      </c>
      <c r="F1092" s="32" t="s">
        <v>10</v>
      </c>
    </row>
    <row r="1093" spans="1:6" ht="15" x14ac:dyDescent="0.25">
      <c r="A1093" s="46"/>
      <c r="B1093" s="45"/>
      <c r="E1093" s="32">
        <v>9900846</v>
      </c>
      <c r="F1093" s="32" t="s">
        <v>10</v>
      </c>
    </row>
    <row r="1094" spans="1:6" ht="15" x14ac:dyDescent="0.25">
      <c r="A1094" s="43"/>
      <c r="B1094" s="45"/>
      <c r="E1094" s="32">
        <v>9900937</v>
      </c>
      <c r="F1094" s="32" t="s">
        <v>10</v>
      </c>
    </row>
    <row r="1095" spans="1:6" ht="15" x14ac:dyDescent="0.25">
      <c r="A1095" s="43"/>
      <c r="B1095" s="45"/>
      <c r="E1095" s="32">
        <v>9994773</v>
      </c>
      <c r="F1095" s="32" t="s">
        <v>10</v>
      </c>
    </row>
    <row r="1096" spans="1:6" ht="15" x14ac:dyDescent="0.25">
      <c r="A1096" s="43"/>
      <c r="B1096" s="45"/>
      <c r="E1096" s="32">
        <v>9994781</v>
      </c>
      <c r="F1096" s="32" t="s">
        <v>10</v>
      </c>
    </row>
    <row r="1097" spans="1:6" ht="15" x14ac:dyDescent="0.25">
      <c r="A1097" s="46"/>
      <c r="B1097" s="44"/>
      <c r="E1097" s="32">
        <v>9994831</v>
      </c>
      <c r="F1097" s="32" t="s">
        <v>10</v>
      </c>
    </row>
    <row r="1098" spans="1:6" ht="15" x14ac:dyDescent="0.25">
      <c r="A1098" s="46"/>
      <c r="B1098" s="45"/>
      <c r="E1098" s="32">
        <v>10093076</v>
      </c>
      <c r="F1098" s="32" t="s">
        <v>10</v>
      </c>
    </row>
    <row r="1099" spans="1:6" ht="15" x14ac:dyDescent="0.25">
      <c r="A1099" s="46"/>
      <c r="B1099" s="45"/>
      <c r="E1099" s="32">
        <v>8079241</v>
      </c>
      <c r="F1099" s="32" t="s">
        <v>10</v>
      </c>
    </row>
    <row r="1100" spans="1:6" ht="15" x14ac:dyDescent="0.25">
      <c r="A1100" s="46"/>
      <c r="B1100" s="45"/>
      <c r="E1100" s="32">
        <v>9660648</v>
      </c>
      <c r="F1100" s="32" t="s">
        <v>10</v>
      </c>
    </row>
    <row r="1101" spans="1:6" ht="15" x14ac:dyDescent="0.25">
      <c r="A1101" s="46"/>
      <c r="B1101" s="45"/>
      <c r="E1101" s="32">
        <v>10305360</v>
      </c>
      <c r="F1101" s="32" t="s">
        <v>10</v>
      </c>
    </row>
    <row r="1102" spans="1:6" ht="15" x14ac:dyDescent="0.25">
      <c r="A1102" s="46"/>
      <c r="B1102" s="45"/>
      <c r="E1102" s="32">
        <v>9798596</v>
      </c>
      <c r="F1102" s="32" t="s">
        <v>10</v>
      </c>
    </row>
    <row r="1103" spans="1:6" ht="15" x14ac:dyDescent="0.25">
      <c r="A1103" s="46"/>
      <c r="B1103" s="45"/>
      <c r="E1103" s="32">
        <v>10308474</v>
      </c>
      <c r="F1103" s="32" t="s">
        <v>10</v>
      </c>
    </row>
    <row r="1104" spans="1:6" ht="15" x14ac:dyDescent="0.25">
      <c r="A1104" s="46"/>
      <c r="B1104" s="45"/>
      <c r="E1104" s="32">
        <v>10357901</v>
      </c>
      <c r="F1104" s="32" t="s">
        <v>10</v>
      </c>
    </row>
    <row r="1105" spans="1:6" ht="15" x14ac:dyDescent="0.25">
      <c r="A1105" s="46"/>
      <c r="B1105" s="45"/>
      <c r="E1105" s="32">
        <v>10398068</v>
      </c>
      <c r="F1105" s="32" t="s">
        <v>10</v>
      </c>
    </row>
    <row r="1106" spans="1:6" ht="15" x14ac:dyDescent="0.25">
      <c r="A1106" s="46"/>
      <c r="B1106" s="45"/>
      <c r="E1106" s="32">
        <v>10494701</v>
      </c>
      <c r="F1106" s="32" t="s">
        <v>10</v>
      </c>
    </row>
    <row r="1107" spans="1:6" ht="15" x14ac:dyDescent="0.25">
      <c r="A1107" s="46"/>
      <c r="B1107" s="45"/>
      <c r="E1107" s="32">
        <v>10547039</v>
      </c>
      <c r="F1107" s="32" t="s">
        <v>10</v>
      </c>
    </row>
    <row r="1108" spans="1:6" ht="15" x14ac:dyDescent="0.25">
      <c r="A1108" s="46"/>
      <c r="B1108" s="45"/>
      <c r="E1108" s="32">
        <v>10305361</v>
      </c>
      <c r="F1108" s="32" t="s">
        <v>10</v>
      </c>
    </row>
    <row r="1109" spans="1:6" ht="15" x14ac:dyDescent="0.25">
      <c r="A1109" s="46"/>
      <c r="B1109" s="45"/>
      <c r="E1109" s="32">
        <v>10746678</v>
      </c>
      <c r="F1109" s="32" t="s">
        <v>10</v>
      </c>
    </row>
    <row r="1110" spans="1:6" ht="15" x14ac:dyDescent="0.25">
      <c r="A1110" s="46"/>
      <c r="B1110" s="45"/>
      <c r="E1110" s="32">
        <v>10862919</v>
      </c>
      <c r="F1110" s="32" t="s">
        <v>10</v>
      </c>
    </row>
    <row r="1111" spans="1:6" ht="15" x14ac:dyDescent="0.25">
      <c r="A1111" s="46"/>
      <c r="B1111" s="45"/>
      <c r="E1111" s="32">
        <v>10962479</v>
      </c>
      <c r="F1111" s="32" t="s">
        <v>10</v>
      </c>
    </row>
    <row r="1112" spans="1:6" ht="15" x14ac:dyDescent="0.25">
      <c r="A1112" s="46"/>
      <c r="B1112" s="45"/>
      <c r="E1112" s="32">
        <v>11020527</v>
      </c>
      <c r="F1112" s="32" t="s">
        <v>10</v>
      </c>
    </row>
    <row r="1113" spans="1:6" ht="15" x14ac:dyDescent="0.25">
      <c r="A1113" s="46"/>
      <c r="B1113" s="45"/>
      <c r="E1113" s="32">
        <v>11104997</v>
      </c>
      <c r="F1113" s="32" t="s">
        <v>10</v>
      </c>
    </row>
    <row r="1114" spans="1:6" ht="15" x14ac:dyDescent="0.25">
      <c r="A1114" s="46"/>
      <c r="B1114" s="45"/>
      <c r="E1114" s="32">
        <v>11166329</v>
      </c>
      <c r="F1114" s="32" t="s">
        <v>10</v>
      </c>
    </row>
    <row r="1115" spans="1:6" ht="15" x14ac:dyDescent="0.25">
      <c r="A1115" s="46"/>
      <c r="B1115" s="45"/>
      <c r="E1115" s="32">
        <v>11166709</v>
      </c>
      <c r="F1115" s="32" t="s">
        <v>10</v>
      </c>
    </row>
    <row r="1116" spans="1:6" ht="15" x14ac:dyDescent="0.25">
      <c r="A1116" s="46"/>
      <c r="B1116" s="45"/>
      <c r="E1116" s="32">
        <v>11252234</v>
      </c>
      <c r="F1116" s="32" t="s">
        <v>10</v>
      </c>
    </row>
    <row r="1117" spans="1:6" ht="15" x14ac:dyDescent="0.25">
      <c r="A1117" s="46"/>
      <c r="B1117" s="45"/>
      <c r="E1117" s="32">
        <v>6564301</v>
      </c>
      <c r="F1117" s="32" t="s">
        <v>10</v>
      </c>
    </row>
    <row r="1118" spans="1:6" ht="15" x14ac:dyDescent="0.25">
      <c r="A1118" s="46"/>
      <c r="B1118" s="45"/>
      <c r="E1118" s="32">
        <v>6584978</v>
      </c>
      <c r="F1118" s="32" t="s">
        <v>10</v>
      </c>
    </row>
    <row r="1119" spans="1:6" ht="15" x14ac:dyDescent="0.25">
      <c r="A1119" s="46"/>
      <c r="B1119" s="45"/>
      <c r="E1119" s="32">
        <v>8634581</v>
      </c>
      <c r="F1119" s="32" t="s">
        <v>10</v>
      </c>
    </row>
    <row r="1120" spans="1:6" ht="15" x14ac:dyDescent="0.25">
      <c r="A1120" s="46"/>
      <c r="B1120" s="45"/>
      <c r="E1120" s="32">
        <v>10272763</v>
      </c>
      <c r="F1120" s="32" t="s">
        <v>10</v>
      </c>
    </row>
    <row r="1121" spans="1:6" ht="15" x14ac:dyDescent="0.25">
      <c r="A1121" s="46"/>
      <c r="B1121" s="45"/>
      <c r="E1121" s="32">
        <v>10390900</v>
      </c>
      <c r="F1121" s="32" t="s">
        <v>10</v>
      </c>
    </row>
    <row r="1122" spans="1:6" ht="15" x14ac:dyDescent="0.25">
      <c r="A1122" s="46"/>
      <c r="B1122" s="45"/>
      <c r="E1122" s="32">
        <v>10784184</v>
      </c>
      <c r="F1122" s="32" t="s">
        <v>10</v>
      </c>
    </row>
    <row r="1123" spans="1:6" ht="15" x14ac:dyDescent="0.25">
      <c r="A1123" s="46"/>
      <c r="B1123" s="45"/>
      <c r="E1123" s="32">
        <v>10860639</v>
      </c>
      <c r="F1123" s="32" t="s">
        <v>10</v>
      </c>
    </row>
    <row r="1124" spans="1:6" ht="15" x14ac:dyDescent="0.25">
      <c r="A1124" s="46"/>
      <c r="B1124" s="45"/>
      <c r="E1124" s="32">
        <v>10907423</v>
      </c>
      <c r="F1124" s="32" t="s">
        <v>10</v>
      </c>
    </row>
    <row r="1125" spans="1:6" ht="15" x14ac:dyDescent="0.25">
      <c r="A1125" s="46"/>
      <c r="B1125" s="45"/>
      <c r="E1125" s="32">
        <v>11131846</v>
      </c>
      <c r="F1125" s="32" t="s">
        <v>10</v>
      </c>
    </row>
    <row r="1126" spans="1:6" ht="15" x14ac:dyDescent="0.25">
      <c r="A1126" s="46"/>
      <c r="B1126" s="45"/>
      <c r="E1126" s="32">
        <v>6561224</v>
      </c>
      <c r="F1126" s="32" t="s">
        <v>10</v>
      </c>
    </row>
    <row r="1127" spans="1:6" ht="15" x14ac:dyDescent="0.25">
      <c r="A1127" s="46"/>
      <c r="B1127" s="45"/>
      <c r="E1127" s="32">
        <v>6561232</v>
      </c>
      <c r="F1127" s="32" t="s">
        <v>10</v>
      </c>
    </row>
    <row r="1128" spans="1:6" ht="15" x14ac:dyDescent="0.25">
      <c r="A1128" s="46"/>
      <c r="B1128" s="45"/>
      <c r="E1128" s="32">
        <v>6655844</v>
      </c>
      <c r="F1128" s="32" t="s">
        <v>10</v>
      </c>
    </row>
    <row r="1129" spans="1:6" ht="15" x14ac:dyDescent="0.25">
      <c r="A1129" s="46"/>
      <c r="B1129" s="45"/>
      <c r="E1129" s="32">
        <v>7447720</v>
      </c>
      <c r="F1129" s="32" t="s">
        <v>10</v>
      </c>
    </row>
    <row r="1130" spans="1:6" ht="15" x14ac:dyDescent="0.25">
      <c r="A1130" s="46"/>
      <c r="B1130" s="45"/>
      <c r="E1130" s="32">
        <v>8382736</v>
      </c>
      <c r="F1130" s="32" t="s">
        <v>10</v>
      </c>
    </row>
    <row r="1131" spans="1:6" ht="15" x14ac:dyDescent="0.25">
      <c r="A1131" s="46"/>
      <c r="B1131" s="45"/>
      <c r="E1131" s="32">
        <v>8383213</v>
      </c>
      <c r="F1131" s="32" t="s">
        <v>10</v>
      </c>
    </row>
    <row r="1132" spans="1:6" ht="15" x14ac:dyDescent="0.25">
      <c r="A1132" s="46"/>
      <c r="B1132" s="45"/>
      <c r="E1132" s="32">
        <v>9660051</v>
      </c>
      <c r="F1132" s="32" t="s">
        <v>10</v>
      </c>
    </row>
    <row r="1133" spans="1:6" ht="15" x14ac:dyDescent="0.25">
      <c r="A1133" s="46"/>
      <c r="B1133" s="45"/>
      <c r="E1133" s="32">
        <v>8383429</v>
      </c>
      <c r="F1133" s="32" t="s">
        <v>10</v>
      </c>
    </row>
    <row r="1134" spans="1:6" ht="15" x14ac:dyDescent="0.25">
      <c r="A1134" s="46"/>
      <c r="B1134" s="45"/>
      <c r="E1134" s="32">
        <v>8383460</v>
      </c>
      <c r="F1134" s="32" t="s">
        <v>10</v>
      </c>
    </row>
    <row r="1135" spans="1:6" ht="15" x14ac:dyDescent="0.25">
      <c r="A1135" s="46"/>
      <c r="B1135" s="45"/>
      <c r="E1135" s="32">
        <v>8881265</v>
      </c>
      <c r="F1135" s="32" t="s">
        <v>10</v>
      </c>
    </row>
    <row r="1136" spans="1:6" ht="15" x14ac:dyDescent="0.25">
      <c r="A1136" s="46"/>
      <c r="B1136" s="45"/>
      <c r="E1136" s="32">
        <v>8881273</v>
      </c>
      <c r="F1136" s="32" t="s">
        <v>10</v>
      </c>
    </row>
    <row r="1137" spans="1:6" ht="15" x14ac:dyDescent="0.25">
      <c r="A1137" s="46"/>
      <c r="B1137" s="45"/>
      <c r="E1137" s="32">
        <v>8881299</v>
      </c>
      <c r="F1137" s="32" t="s">
        <v>10</v>
      </c>
    </row>
    <row r="1138" spans="1:6" ht="15" x14ac:dyDescent="0.25">
      <c r="A1138" s="46"/>
      <c r="B1138" s="45"/>
      <c r="E1138" s="32">
        <v>9720459</v>
      </c>
      <c r="F1138" s="32" t="s">
        <v>10</v>
      </c>
    </row>
    <row r="1139" spans="1:6" ht="15" x14ac:dyDescent="0.25">
      <c r="A1139" s="46"/>
      <c r="B1139" s="45"/>
      <c r="E1139" s="32">
        <v>10266517</v>
      </c>
      <c r="F1139" s="32" t="s">
        <v>10</v>
      </c>
    </row>
    <row r="1140" spans="1:6" ht="15" x14ac:dyDescent="0.25">
      <c r="A1140" s="46"/>
      <c r="B1140" s="45"/>
      <c r="E1140" s="32">
        <v>10266518</v>
      </c>
      <c r="F1140" s="32" t="s">
        <v>10</v>
      </c>
    </row>
    <row r="1141" spans="1:6" ht="15" x14ac:dyDescent="0.25">
      <c r="A1141" s="46"/>
      <c r="B1141" s="45"/>
      <c r="E1141" s="32">
        <v>10281993</v>
      </c>
      <c r="F1141" s="32" t="s">
        <v>10</v>
      </c>
    </row>
    <row r="1142" spans="1:6" ht="15" x14ac:dyDescent="0.25">
      <c r="A1142" s="46"/>
      <c r="B1142" s="45"/>
      <c r="E1142" s="32">
        <v>10191282</v>
      </c>
      <c r="F1142" s="32" t="s">
        <v>10</v>
      </c>
    </row>
    <row r="1143" spans="1:6" ht="15" x14ac:dyDescent="0.25">
      <c r="A1143" s="46"/>
      <c r="B1143" s="45"/>
      <c r="E1143" s="32">
        <v>10501359</v>
      </c>
      <c r="F1143" s="32" t="s">
        <v>10</v>
      </c>
    </row>
    <row r="1144" spans="1:6" ht="15" x14ac:dyDescent="0.25">
      <c r="A1144" s="46"/>
      <c r="B1144" s="45"/>
      <c r="E1144" s="32">
        <v>10549853</v>
      </c>
      <c r="F1144" s="32" t="s">
        <v>10</v>
      </c>
    </row>
    <row r="1145" spans="1:6" ht="15" x14ac:dyDescent="0.25">
      <c r="A1145" s="46"/>
      <c r="B1145" s="45"/>
      <c r="E1145" s="32">
        <v>10643097</v>
      </c>
      <c r="F1145" s="32" t="s">
        <v>10</v>
      </c>
    </row>
    <row r="1146" spans="1:6" ht="15" x14ac:dyDescent="0.25">
      <c r="A1146" s="46"/>
      <c r="B1146" s="45"/>
      <c r="E1146" s="32">
        <v>10656164</v>
      </c>
      <c r="F1146" s="32" t="s">
        <v>10</v>
      </c>
    </row>
    <row r="1147" spans="1:6" ht="15" x14ac:dyDescent="0.25">
      <c r="A1147" s="46"/>
      <c r="B1147" s="45"/>
      <c r="E1147" s="32">
        <v>10742177</v>
      </c>
      <c r="F1147" s="32" t="s">
        <v>10</v>
      </c>
    </row>
    <row r="1148" spans="1:6" ht="15" x14ac:dyDescent="0.25">
      <c r="A1148" s="46"/>
      <c r="B1148" s="45"/>
      <c r="E1148" s="32">
        <v>10962418</v>
      </c>
      <c r="F1148" s="32" t="s">
        <v>10</v>
      </c>
    </row>
    <row r="1149" spans="1:6" ht="15" x14ac:dyDescent="0.25">
      <c r="A1149" s="46"/>
      <c r="B1149" s="45"/>
      <c r="E1149" s="32">
        <v>10962419</v>
      </c>
      <c r="F1149" s="32" t="s">
        <v>10</v>
      </c>
    </row>
    <row r="1150" spans="1:6" ht="15" x14ac:dyDescent="0.25">
      <c r="A1150" s="46"/>
      <c r="B1150" s="45"/>
      <c r="E1150" s="32">
        <v>10962422</v>
      </c>
      <c r="F1150" s="32" t="s">
        <v>10</v>
      </c>
    </row>
    <row r="1151" spans="1:6" ht="15" x14ac:dyDescent="0.25">
      <c r="A1151" s="46"/>
      <c r="B1151" s="45"/>
      <c r="E1151" s="32">
        <v>10962423</v>
      </c>
      <c r="F1151" s="32" t="s">
        <v>10</v>
      </c>
    </row>
    <row r="1152" spans="1:6" ht="15" x14ac:dyDescent="0.25">
      <c r="A1152" s="46"/>
      <c r="B1152" s="45"/>
      <c r="E1152" s="32">
        <v>11020461</v>
      </c>
      <c r="F1152" s="32" t="s">
        <v>10</v>
      </c>
    </row>
    <row r="1153" spans="1:6" ht="15" x14ac:dyDescent="0.25">
      <c r="A1153" s="46"/>
      <c r="B1153" s="45"/>
      <c r="E1153" s="32">
        <v>7075401</v>
      </c>
      <c r="F1153" s="32" t="s">
        <v>10</v>
      </c>
    </row>
    <row r="1154" spans="1:6" ht="15" x14ac:dyDescent="0.25">
      <c r="A1154" s="46"/>
      <c r="B1154" s="45"/>
      <c r="E1154" s="32">
        <v>10318754</v>
      </c>
      <c r="F1154" s="32" t="s">
        <v>10</v>
      </c>
    </row>
    <row r="1155" spans="1:6" ht="15" x14ac:dyDescent="0.25">
      <c r="A1155" s="46"/>
      <c r="B1155" s="45"/>
      <c r="E1155" s="32">
        <v>10449746</v>
      </c>
      <c r="F1155" s="32" t="s">
        <v>10</v>
      </c>
    </row>
    <row r="1156" spans="1:6" ht="15" x14ac:dyDescent="0.25">
      <c r="A1156" s="46"/>
      <c r="B1156" s="45"/>
      <c r="E1156" s="32">
        <v>10449748</v>
      </c>
      <c r="F1156" s="32" t="s">
        <v>10</v>
      </c>
    </row>
    <row r="1157" spans="1:6" ht="15" x14ac:dyDescent="0.25">
      <c r="A1157" s="46"/>
      <c r="B1157" s="45"/>
      <c r="E1157" s="32">
        <v>10449749</v>
      </c>
      <c r="F1157" s="32" t="s">
        <v>10</v>
      </c>
    </row>
    <row r="1158" spans="1:6" ht="15" x14ac:dyDescent="0.25">
      <c r="A1158" s="46"/>
      <c r="B1158" s="45"/>
      <c r="E1158" s="32">
        <v>10452637</v>
      </c>
      <c r="F1158" s="32" t="s">
        <v>10</v>
      </c>
    </row>
    <row r="1159" spans="1:6" ht="15" x14ac:dyDescent="0.25">
      <c r="A1159" s="46"/>
      <c r="B1159" s="45"/>
      <c r="E1159" s="32">
        <v>10454757</v>
      </c>
      <c r="F1159" s="32" t="s">
        <v>10</v>
      </c>
    </row>
    <row r="1160" spans="1:6" ht="15" x14ac:dyDescent="0.25">
      <c r="A1160" s="46"/>
      <c r="B1160" s="45"/>
      <c r="E1160" s="32">
        <v>10372568</v>
      </c>
      <c r="F1160" s="32" t="s">
        <v>10</v>
      </c>
    </row>
    <row r="1161" spans="1:6" ht="15" x14ac:dyDescent="0.25">
      <c r="A1161" s="46"/>
      <c r="B1161" s="45"/>
      <c r="E1161" s="32">
        <v>10454630</v>
      </c>
      <c r="F1161" s="32" t="s">
        <v>10</v>
      </c>
    </row>
    <row r="1162" spans="1:6" ht="15" x14ac:dyDescent="0.25">
      <c r="A1162" s="46"/>
      <c r="B1162" s="45"/>
      <c r="E1162" s="32">
        <v>10458525</v>
      </c>
      <c r="F1162" s="32" t="s">
        <v>10</v>
      </c>
    </row>
    <row r="1163" spans="1:6" ht="15" x14ac:dyDescent="0.25">
      <c r="A1163" s="46"/>
      <c r="B1163" s="45"/>
      <c r="E1163" s="32">
        <v>10485970</v>
      </c>
      <c r="F1163" s="32" t="s">
        <v>10</v>
      </c>
    </row>
    <row r="1164" spans="1:6" ht="15" x14ac:dyDescent="0.25">
      <c r="A1164" s="46"/>
      <c r="B1164" s="45"/>
      <c r="E1164" s="32">
        <v>10485971</v>
      </c>
      <c r="F1164" s="32" t="s">
        <v>10</v>
      </c>
    </row>
    <row r="1165" spans="1:6" ht="15" x14ac:dyDescent="0.25">
      <c r="A1165" s="46"/>
      <c r="B1165" s="45"/>
      <c r="E1165" s="32">
        <v>10485973</v>
      </c>
      <c r="F1165" s="32" t="s">
        <v>10</v>
      </c>
    </row>
    <row r="1166" spans="1:6" ht="15" x14ac:dyDescent="0.25">
      <c r="A1166" s="46"/>
      <c r="B1166" s="45"/>
      <c r="E1166" s="32">
        <v>10708294</v>
      </c>
      <c r="F1166" s="32" t="s">
        <v>10</v>
      </c>
    </row>
    <row r="1167" spans="1:6" ht="15" x14ac:dyDescent="0.25">
      <c r="A1167" s="46"/>
      <c r="B1167" s="45"/>
      <c r="E1167" s="32">
        <v>10712412</v>
      </c>
      <c r="F1167" s="32" t="s">
        <v>10</v>
      </c>
    </row>
    <row r="1168" spans="1:6" ht="15" x14ac:dyDescent="0.25">
      <c r="A1168" s="46"/>
      <c r="B1168" s="45"/>
      <c r="E1168" s="32">
        <v>10713105</v>
      </c>
      <c r="F1168" s="32" t="s">
        <v>10</v>
      </c>
    </row>
    <row r="1169" spans="1:6" ht="15" x14ac:dyDescent="0.25">
      <c r="A1169" s="46"/>
      <c r="B1169" s="45"/>
      <c r="E1169" s="32">
        <v>10713562</v>
      </c>
      <c r="F1169" s="32" t="s">
        <v>10</v>
      </c>
    </row>
    <row r="1170" spans="1:6" ht="15" x14ac:dyDescent="0.25">
      <c r="A1170" s="46"/>
      <c r="B1170" s="45"/>
      <c r="E1170" s="32">
        <v>10713578</v>
      </c>
      <c r="F1170" s="32" t="s">
        <v>10</v>
      </c>
    </row>
    <row r="1171" spans="1:6" ht="15" x14ac:dyDescent="0.25">
      <c r="A1171" s="46"/>
      <c r="B1171" s="45"/>
      <c r="E1171" s="32">
        <v>10715587</v>
      </c>
      <c r="F1171" s="32" t="s">
        <v>10</v>
      </c>
    </row>
    <row r="1172" spans="1:6" ht="15" x14ac:dyDescent="0.25">
      <c r="A1172" s="46"/>
      <c r="B1172" s="45"/>
      <c r="E1172" s="32">
        <v>10717020</v>
      </c>
      <c r="F1172" s="32" t="s">
        <v>10</v>
      </c>
    </row>
    <row r="1173" spans="1:6" ht="15" x14ac:dyDescent="0.25">
      <c r="A1173" s="46"/>
      <c r="B1173" s="45"/>
      <c r="E1173" s="32">
        <v>10717166</v>
      </c>
      <c r="F1173" s="32" t="s">
        <v>10</v>
      </c>
    </row>
    <row r="1174" spans="1:6" ht="15" x14ac:dyDescent="0.25">
      <c r="A1174" s="46"/>
      <c r="B1174" s="45"/>
      <c r="E1174" s="32">
        <v>10717167</v>
      </c>
      <c r="F1174" s="32" t="s">
        <v>10</v>
      </c>
    </row>
    <row r="1175" spans="1:6" ht="15" x14ac:dyDescent="0.25">
      <c r="A1175" s="46"/>
      <c r="B1175" s="45"/>
      <c r="E1175" s="32">
        <v>10717706</v>
      </c>
      <c r="F1175" s="32" t="s">
        <v>10</v>
      </c>
    </row>
    <row r="1176" spans="1:6" ht="15" x14ac:dyDescent="0.25">
      <c r="A1176" s="46"/>
      <c r="B1176" s="45"/>
      <c r="E1176" s="32">
        <v>10717709</v>
      </c>
      <c r="F1176" s="32" t="s">
        <v>10</v>
      </c>
    </row>
    <row r="1177" spans="1:6" ht="15" x14ac:dyDescent="0.25">
      <c r="A1177" s="46"/>
      <c r="B1177" s="45"/>
      <c r="E1177" s="32">
        <v>10722290</v>
      </c>
      <c r="F1177" s="32" t="s">
        <v>10</v>
      </c>
    </row>
    <row r="1178" spans="1:6" ht="15" x14ac:dyDescent="0.25">
      <c r="A1178" s="46"/>
      <c r="B1178" s="45"/>
      <c r="E1178" s="32">
        <v>10722291</v>
      </c>
      <c r="F1178" s="32" t="s">
        <v>10</v>
      </c>
    </row>
    <row r="1179" spans="1:6" ht="15" x14ac:dyDescent="0.25">
      <c r="A1179" s="46"/>
      <c r="B1179" s="45"/>
      <c r="E1179" s="32">
        <v>10808218</v>
      </c>
      <c r="F1179" s="32" t="s">
        <v>10</v>
      </c>
    </row>
    <row r="1180" spans="1:6" ht="15" x14ac:dyDescent="0.25">
      <c r="A1180" s="46"/>
      <c r="B1180" s="45"/>
      <c r="E1180" s="32">
        <v>10808908</v>
      </c>
      <c r="F1180" s="32" t="s">
        <v>10</v>
      </c>
    </row>
    <row r="1181" spans="1:6" ht="15" x14ac:dyDescent="0.25">
      <c r="A1181" s="46"/>
      <c r="B1181" s="45"/>
      <c r="E1181" s="32">
        <v>10816134</v>
      </c>
      <c r="F1181" s="32" t="s">
        <v>10</v>
      </c>
    </row>
    <row r="1182" spans="1:6" ht="15" x14ac:dyDescent="0.25">
      <c r="A1182" s="46"/>
      <c r="B1182" s="45"/>
      <c r="E1182" s="32">
        <v>11240367</v>
      </c>
      <c r="F1182" s="32" t="s">
        <v>10</v>
      </c>
    </row>
    <row r="1183" spans="1:6" ht="15" x14ac:dyDescent="0.25">
      <c r="A1183" s="46"/>
      <c r="B1183" s="45"/>
      <c r="E1183" s="32">
        <v>11241468</v>
      </c>
      <c r="F1183" s="32" t="s">
        <v>10</v>
      </c>
    </row>
    <row r="1184" spans="1:6" ht="15" x14ac:dyDescent="0.25">
      <c r="A1184" s="46"/>
      <c r="B1184" s="45"/>
      <c r="E1184" s="32">
        <v>11254603</v>
      </c>
      <c r="F1184" s="32" t="s">
        <v>10</v>
      </c>
    </row>
    <row r="1185" spans="1:6" ht="15" x14ac:dyDescent="0.25">
      <c r="A1185" s="46"/>
      <c r="B1185" s="45"/>
      <c r="E1185" s="32">
        <v>11254677</v>
      </c>
      <c r="F1185" s="32" t="s">
        <v>10</v>
      </c>
    </row>
    <row r="1186" spans="1:6" ht="15" x14ac:dyDescent="0.25">
      <c r="A1186" s="46"/>
      <c r="B1186" s="45"/>
      <c r="E1186" s="32">
        <v>11254680</v>
      </c>
      <c r="F1186" s="32" t="s">
        <v>10</v>
      </c>
    </row>
    <row r="1187" spans="1:6" ht="15" x14ac:dyDescent="0.25">
      <c r="A1187" s="46"/>
      <c r="B1187" s="45"/>
      <c r="E1187" s="32">
        <v>11254684</v>
      </c>
      <c r="F1187" s="32" t="s">
        <v>10</v>
      </c>
    </row>
    <row r="1188" spans="1:6" ht="15" x14ac:dyDescent="0.25">
      <c r="A1188" s="46"/>
      <c r="B1188" s="45"/>
      <c r="E1188" s="32">
        <v>11254685</v>
      </c>
      <c r="F1188" s="32" t="s">
        <v>10</v>
      </c>
    </row>
    <row r="1189" spans="1:6" ht="15" x14ac:dyDescent="0.25">
      <c r="A1189" s="46"/>
      <c r="B1189" s="45"/>
      <c r="E1189" s="32">
        <v>11254686</v>
      </c>
      <c r="F1189" s="32" t="s">
        <v>10</v>
      </c>
    </row>
    <row r="1190" spans="1:6" ht="15" x14ac:dyDescent="0.25">
      <c r="A1190" s="46"/>
      <c r="B1190" s="45"/>
      <c r="E1190" s="32">
        <v>11254695</v>
      </c>
      <c r="F1190" s="32" t="s">
        <v>10</v>
      </c>
    </row>
    <row r="1191" spans="1:6" ht="15" x14ac:dyDescent="0.25">
      <c r="A1191" s="46"/>
      <c r="B1191" s="45"/>
      <c r="E1191" s="32">
        <v>11254696</v>
      </c>
      <c r="F1191" s="32" t="s">
        <v>10</v>
      </c>
    </row>
    <row r="1192" spans="1:6" ht="15" x14ac:dyDescent="0.25">
      <c r="A1192" s="46"/>
      <c r="B1192" s="45"/>
      <c r="E1192" s="32">
        <v>11254748</v>
      </c>
      <c r="F1192" s="32" t="s">
        <v>10</v>
      </c>
    </row>
    <row r="1193" spans="1:6" ht="15" x14ac:dyDescent="0.25">
      <c r="A1193" s="46"/>
      <c r="B1193" s="45"/>
      <c r="E1193" s="32">
        <v>11310224</v>
      </c>
      <c r="F1193" s="32" t="s">
        <v>10</v>
      </c>
    </row>
    <row r="1194" spans="1:6" ht="15" x14ac:dyDescent="0.25">
      <c r="A1194" s="46"/>
      <c r="B1194" s="45"/>
      <c r="E1194" s="32">
        <v>11310226</v>
      </c>
      <c r="F1194" s="32" t="s">
        <v>10</v>
      </c>
    </row>
    <row r="1195" spans="1:6" ht="15" x14ac:dyDescent="0.25">
      <c r="A1195" s="46"/>
      <c r="B1195" s="45"/>
      <c r="E1195" s="32">
        <v>11311828</v>
      </c>
      <c r="F1195" s="32" t="s">
        <v>10</v>
      </c>
    </row>
    <row r="1196" spans="1:6" ht="15" x14ac:dyDescent="0.25">
      <c r="A1196" s="46"/>
      <c r="B1196" s="45"/>
      <c r="E1196" s="32">
        <v>11311835</v>
      </c>
      <c r="F1196" s="32" t="s">
        <v>10</v>
      </c>
    </row>
    <row r="1197" spans="1:6" ht="15" x14ac:dyDescent="0.25">
      <c r="A1197" s="46"/>
      <c r="B1197" s="45"/>
      <c r="E1197" s="32">
        <v>10457411</v>
      </c>
      <c r="F1197" s="32" t="s">
        <v>10</v>
      </c>
    </row>
    <row r="1198" spans="1:6" ht="15" x14ac:dyDescent="0.25">
      <c r="A1198" s="46"/>
      <c r="B1198" s="45"/>
      <c r="E1198" s="32">
        <v>10507268</v>
      </c>
      <c r="F1198" s="32" t="s">
        <v>10</v>
      </c>
    </row>
    <row r="1199" spans="1:6" ht="15" x14ac:dyDescent="0.25">
      <c r="A1199" s="46"/>
      <c r="B1199" s="45"/>
      <c r="E1199" s="32">
        <v>10526037</v>
      </c>
      <c r="F1199" s="32" t="s">
        <v>10</v>
      </c>
    </row>
    <row r="1200" spans="1:6" ht="15" x14ac:dyDescent="0.25">
      <c r="A1200" s="46"/>
      <c r="B1200" s="45"/>
      <c r="E1200" s="32">
        <v>10529207</v>
      </c>
      <c r="F1200" s="32" t="s">
        <v>10</v>
      </c>
    </row>
    <row r="1201" spans="1:6" ht="15" x14ac:dyDescent="0.25">
      <c r="A1201" s="46"/>
      <c r="B1201" s="45"/>
      <c r="E1201" s="32">
        <v>10529453</v>
      </c>
      <c r="F1201" s="32" t="s">
        <v>10</v>
      </c>
    </row>
    <row r="1202" spans="1:6" ht="15" x14ac:dyDescent="0.25">
      <c r="A1202" s="46"/>
      <c r="B1202" s="45"/>
      <c r="E1202" s="32">
        <v>10532044</v>
      </c>
      <c r="F1202" s="32" t="s">
        <v>10</v>
      </c>
    </row>
    <row r="1203" spans="1:6" ht="15" x14ac:dyDescent="0.25">
      <c r="A1203" s="46"/>
      <c r="B1203" s="45"/>
      <c r="E1203" s="32">
        <v>10509554</v>
      </c>
      <c r="F1203" s="32" t="s">
        <v>10</v>
      </c>
    </row>
    <row r="1204" spans="1:6" ht="15" x14ac:dyDescent="0.25">
      <c r="A1204" s="46"/>
      <c r="B1204" s="45"/>
      <c r="E1204" s="32">
        <v>10181374</v>
      </c>
      <c r="F1204" s="32" t="s">
        <v>10</v>
      </c>
    </row>
    <row r="1205" spans="1:6" ht="15" x14ac:dyDescent="0.25">
      <c r="A1205" s="46"/>
      <c r="B1205" s="45"/>
      <c r="E1205" s="32">
        <v>10181558</v>
      </c>
      <c r="F1205" s="32" t="s">
        <v>10</v>
      </c>
    </row>
    <row r="1206" spans="1:6" ht="15" x14ac:dyDescent="0.25">
      <c r="A1206" s="46"/>
      <c r="B1206" s="45"/>
      <c r="E1206" s="32">
        <v>10181560</v>
      </c>
      <c r="F1206" s="32" t="s">
        <v>10</v>
      </c>
    </row>
    <row r="1207" spans="1:6" ht="15" x14ac:dyDescent="0.25">
      <c r="A1207" s="46"/>
      <c r="B1207" s="45"/>
      <c r="E1207" s="32">
        <v>10181590</v>
      </c>
      <c r="F1207" s="32" t="s">
        <v>10</v>
      </c>
    </row>
    <row r="1208" spans="1:6" ht="15" x14ac:dyDescent="0.25">
      <c r="A1208" s="46"/>
      <c r="B1208" s="45"/>
      <c r="E1208" s="32">
        <v>10232752</v>
      </c>
      <c r="F1208" s="32" t="s">
        <v>10</v>
      </c>
    </row>
    <row r="1209" spans="1:6" ht="15" x14ac:dyDescent="0.25">
      <c r="A1209" s="46"/>
      <c r="B1209" s="45"/>
      <c r="E1209" s="32">
        <v>10232814</v>
      </c>
      <c r="F1209" s="32" t="s">
        <v>10</v>
      </c>
    </row>
    <row r="1210" spans="1:6" ht="15" x14ac:dyDescent="0.25">
      <c r="A1210" s="46"/>
      <c r="B1210" s="45"/>
      <c r="E1210" s="32">
        <v>10238344</v>
      </c>
      <c r="F1210" s="32" t="s">
        <v>10</v>
      </c>
    </row>
    <row r="1211" spans="1:6" ht="15" x14ac:dyDescent="0.25">
      <c r="A1211" s="46"/>
      <c r="B1211" s="45"/>
      <c r="E1211" s="32">
        <v>10251232</v>
      </c>
      <c r="F1211" s="32" t="s">
        <v>10</v>
      </c>
    </row>
    <row r="1212" spans="1:6" ht="15" x14ac:dyDescent="0.25">
      <c r="A1212" s="46"/>
      <c r="B1212" s="45"/>
      <c r="E1212" s="32">
        <v>10503606</v>
      </c>
      <c r="F1212" s="32" t="s">
        <v>10</v>
      </c>
    </row>
    <row r="1213" spans="1:6" ht="15" x14ac:dyDescent="0.25">
      <c r="A1213" s="46"/>
      <c r="B1213" s="45"/>
      <c r="E1213" s="32">
        <v>10534765</v>
      </c>
      <c r="F1213" s="32" t="s">
        <v>10</v>
      </c>
    </row>
    <row r="1214" spans="1:6" ht="15" x14ac:dyDescent="0.25">
      <c r="A1214" s="46"/>
      <c r="B1214" s="45"/>
      <c r="E1214" s="32">
        <v>10312631</v>
      </c>
      <c r="F1214" s="32" t="s">
        <v>10</v>
      </c>
    </row>
    <row r="1215" spans="1:6" ht="15" x14ac:dyDescent="0.25">
      <c r="A1215" s="46"/>
      <c r="B1215" s="45"/>
      <c r="E1215" s="32">
        <v>10317011</v>
      </c>
      <c r="F1215" s="32" t="s">
        <v>10</v>
      </c>
    </row>
    <row r="1216" spans="1:6" ht="15" x14ac:dyDescent="0.25">
      <c r="A1216" s="46"/>
      <c r="B1216" s="45"/>
      <c r="E1216" s="32">
        <v>10315829</v>
      </c>
      <c r="F1216" s="32" t="s">
        <v>10</v>
      </c>
    </row>
    <row r="1217" spans="1:6" ht="15" x14ac:dyDescent="0.25">
      <c r="A1217" s="46"/>
      <c r="B1217" s="45"/>
      <c r="E1217" s="32">
        <v>10326511</v>
      </c>
      <c r="F1217" s="32" t="s">
        <v>10</v>
      </c>
    </row>
    <row r="1218" spans="1:6" ht="15" x14ac:dyDescent="0.25">
      <c r="A1218" s="46"/>
      <c r="B1218" s="45"/>
      <c r="E1218" s="32">
        <v>10337184</v>
      </c>
      <c r="F1218" s="32" t="s">
        <v>10</v>
      </c>
    </row>
    <row r="1219" spans="1:6" ht="15" x14ac:dyDescent="0.25">
      <c r="A1219" s="46"/>
      <c r="B1219" s="45"/>
      <c r="E1219" s="32">
        <v>10387115</v>
      </c>
      <c r="F1219" s="32" t="s">
        <v>10</v>
      </c>
    </row>
    <row r="1220" spans="1:6" ht="15" x14ac:dyDescent="0.25">
      <c r="A1220" s="46"/>
      <c r="B1220" s="45"/>
      <c r="E1220" s="32">
        <v>10387117</v>
      </c>
      <c r="F1220" s="32" t="s">
        <v>10</v>
      </c>
    </row>
    <row r="1221" spans="1:6" ht="15" x14ac:dyDescent="0.25">
      <c r="A1221" s="46"/>
      <c r="B1221" s="45"/>
      <c r="E1221" s="32">
        <v>10387118</v>
      </c>
      <c r="F1221" s="32" t="s">
        <v>10</v>
      </c>
    </row>
    <row r="1222" spans="1:6" ht="15" x14ac:dyDescent="0.25">
      <c r="A1222" s="46"/>
      <c r="B1222" s="45"/>
      <c r="E1222" s="32">
        <v>10387119</v>
      </c>
      <c r="F1222" s="32" t="s">
        <v>10</v>
      </c>
    </row>
    <row r="1223" spans="1:6" ht="15" x14ac:dyDescent="0.25">
      <c r="A1223" s="46"/>
      <c r="B1223" s="45"/>
      <c r="E1223" s="32">
        <v>10387120</v>
      </c>
      <c r="F1223" s="32" t="s">
        <v>10</v>
      </c>
    </row>
    <row r="1224" spans="1:6" ht="15" x14ac:dyDescent="0.25">
      <c r="A1224" s="46"/>
      <c r="B1224" s="45"/>
      <c r="E1224" s="32">
        <v>10387121</v>
      </c>
      <c r="F1224" s="32" t="s">
        <v>10</v>
      </c>
    </row>
    <row r="1225" spans="1:6" ht="15" x14ac:dyDescent="0.25">
      <c r="A1225" s="46"/>
      <c r="B1225" s="45"/>
      <c r="E1225" s="32">
        <v>10314702</v>
      </c>
      <c r="F1225" s="32" t="s">
        <v>10</v>
      </c>
    </row>
    <row r="1226" spans="1:6" ht="15" x14ac:dyDescent="0.25">
      <c r="A1226" s="46"/>
      <c r="B1226" s="45"/>
      <c r="E1226" s="32">
        <v>10326754</v>
      </c>
      <c r="F1226" s="32" t="s">
        <v>10</v>
      </c>
    </row>
    <row r="1227" spans="1:6" ht="15" x14ac:dyDescent="0.25">
      <c r="A1227" s="46"/>
      <c r="B1227" s="45"/>
      <c r="E1227" s="32">
        <v>10329689</v>
      </c>
      <c r="F1227" s="32" t="s">
        <v>10</v>
      </c>
    </row>
    <row r="1228" spans="1:6" ht="15" x14ac:dyDescent="0.25">
      <c r="A1228" s="46"/>
      <c r="B1228" s="45"/>
      <c r="E1228" s="32">
        <v>10335086</v>
      </c>
      <c r="F1228" s="32" t="s">
        <v>10</v>
      </c>
    </row>
    <row r="1229" spans="1:6" ht="15" x14ac:dyDescent="0.25">
      <c r="A1229" s="46"/>
      <c r="B1229" s="45"/>
      <c r="E1229" s="32">
        <v>10475627</v>
      </c>
      <c r="F1229" s="32" t="s">
        <v>10</v>
      </c>
    </row>
    <row r="1230" spans="1:6" ht="15" x14ac:dyDescent="0.25">
      <c r="A1230" s="46"/>
      <c r="B1230" s="45"/>
      <c r="E1230" s="32">
        <v>10482249</v>
      </c>
      <c r="F1230" s="32" t="s">
        <v>10</v>
      </c>
    </row>
    <row r="1231" spans="1:6" ht="15" x14ac:dyDescent="0.25">
      <c r="A1231" s="46"/>
      <c r="B1231" s="45"/>
      <c r="E1231" s="32">
        <v>10483251</v>
      </c>
      <c r="F1231" s="32" t="s">
        <v>10</v>
      </c>
    </row>
    <row r="1232" spans="1:6" ht="15" x14ac:dyDescent="0.25">
      <c r="A1232" s="46"/>
      <c r="B1232" s="45"/>
      <c r="E1232" s="32">
        <v>10487513</v>
      </c>
      <c r="F1232" s="32" t="s">
        <v>10</v>
      </c>
    </row>
    <row r="1233" spans="1:6" ht="15" x14ac:dyDescent="0.25">
      <c r="A1233" s="46"/>
      <c r="B1233" s="45"/>
      <c r="E1233" s="32">
        <v>10628636</v>
      </c>
      <c r="F1233" s="32" t="s">
        <v>10</v>
      </c>
    </row>
    <row r="1234" spans="1:6" ht="15" x14ac:dyDescent="0.25">
      <c r="A1234" s="46"/>
      <c r="B1234" s="45"/>
      <c r="E1234" s="32">
        <v>10636275</v>
      </c>
      <c r="F1234" s="32" t="s">
        <v>10</v>
      </c>
    </row>
    <row r="1235" spans="1:6" ht="15" x14ac:dyDescent="0.25">
      <c r="A1235" s="46"/>
      <c r="B1235" s="45"/>
      <c r="E1235" s="32">
        <v>10707468</v>
      </c>
      <c r="F1235" s="32" t="s">
        <v>10</v>
      </c>
    </row>
    <row r="1236" spans="1:6" ht="15" x14ac:dyDescent="0.25">
      <c r="A1236" s="46"/>
      <c r="B1236" s="45"/>
      <c r="E1236" s="32">
        <v>10707470</v>
      </c>
      <c r="F1236" s="32" t="s">
        <v>10</v>
      </c>
    </row>
    <row r="1237" spans="1:6" ht="15" x14ac:dyDescent="0.25">
      <c r="A1237" s="46"/>
      <c r="B1237" s="45"/>
      <c r="E1237" s="32">
        <v>10708516</v>
      </c>
      <c r="F1237" s="32" t="s">
        <v>10</v>
      </c>
    </row>
    <row r="1238" spans="1:6" ht="15" x14ac:dyDescent="0.25">
      <c r="A1238" s="46"/>
      <c r="B1238" s="45"/>
      <c r="E1238" s="32">
        <v>10710817</v>
      </c>
      <c r="F1238" s="32" t="s">
        <v>10</v>
      </c>
    </row>
    <row r="1239" spans="1:6" ht="15" x14ac:dyDescent="0.25">
      <c r="A1239" s="46"/>
      <c r="B1239" s="45"/>
      <c r="E1239" s="32">
        <v>10712678</v>
      </c>
      <c r="F1239" s="32" t="s">
        <v>10</v>
      </c>
    </row>
    <row r="1240" spans="1:6" ht="15" x14ac:dyDescent="0.25">
      <c r="A1240" s="46"/>
      <c r="B1240" s="45"/>
      <c r="E1240" s="32">
        <v>10714027</v>
      </c>
      <c r="F1240" s="32" t="s">
        <v>10</v>
      </c>
    </row>
    <row r="1241" spans="1:6" ht="15" x14ac:dyDescent="0.25">
      <c r="A1241" s="46"/>
      <c r="B1241" s="45"/>
      <c r="E1241" s="32">
        <v>10714279</v>
      </c>
      <c r="F1241" s="32" t="s">
        <v>10</v>
      </c>
    </row>
    <row r="1242" spans="1:6" ht="15" x14ac:dyDescent="0.25">
      <c r="A1242" s="46"/>
      <c r="B1242" s="45"/>
      <c r="E1242" s="32">
        <v>10714280</v>
      </c>
      <c r="F1242" s="32" t="s">
        <v>10</v>
      </c>
    </row>
    <row r="1243" spans="1:6" ht="15" x14ac:dyDescent="0.25">
      <c r="A1243" s="46"/>
      <c r="B1243" s="45"/>
      <c r="E1243" s="32">
        <v>10714449</v>
      </c>
      <c r="F1243" s="32" t="s">
        <v>10</v>
      </c>
    </row>
    <row r="1244" spans="1:6" ht="15" x14ac:dyDescent="0.25">
      <c r="A1244" s="46"/>
      <c r="B1244" s="45"/>
      <c r="E1244" s="32">
        <v>10714763</v>
      </c>
      <c r="F1244" s="32" t="s">
        <v>10</v>
      </c>
    </row>
    <row r="1245" spans="1:6" ht="15" x14ac:dyDescent="0.25">
      <c r="A1245" s="46"/>
      <c r="B1245" s="45"/>
      <c r="E1245" s="32">
        <v>10714764</v>
      </c>
      <c r="F1245" s="32" t="s">
        <v>10</v>
      </c>
    </row>
    <row r="1246" spans="1:6" ht="15" x14ac:dyDescent="0.25">
      <c r="A1246" s="46"/>
      <c r="B1246" s="45"/>
      <c r="E1246" s="32">
        <v>10714765</v>
      </c>
      <c r="F1246" s="32" t="s">
        <v>10</v>
      </c>
    </row>
    <row r="1247" spans="1:6" ht="15" x14ac:dyDescent="0.25">
      <c r="A1247" s="46"/>
      <c r="B1247" s="45"/>
      <c r="E1247" s="32">
        <v>10714766</v>
      </c>
      <c r="F1247" s="32" t="s">
        <v>10</v>
      </c>
    </row>
    <row r="1248" spans="1:6" ht="15" x14ac:dyDescent="0.25">
      <c r="A1248" s="46"/>
      <c r="B1248" s="45"/>
      <c r="E1248" s="32">
        <v>10714767</v>
      </c>
      <c r="F1248" s="32" t="s">
        <v>10</v>
      </c>
    </row>
    <row r="1249" spans="1:6" ht="15" x14ac:dyDescent="0.25">
      <c r="A1249" s="46"/>
      <c r="B1249" s="45"/>
      <c r="E1249" s="32">
        <v>10714768</v>
      </c>
      <c r="F1249" s="32" t="s">
        <v>10</v>
      </c>
    </row>
    <row r="1250" spans="1:6" ht="15" x14ac:dyDescent="0.25">
      <c r="A1250" s="46"/>
      <c r="B1250" s="45"/>
      <c r="E1250" s="32">
        <v>10714769</v>
      </c>
      <c r="F1250" s="32" t="s">
        <v>10</v>
      </c>
    </row>
    <row r="1251" spans="1:6" ht="15" x14ac:dyDescent="0.25">
      <c r="A1251" s="46"/>
      <c r="B1251" s="45"/>
      <c r="E1251" s="32">
        <v>10714770</v>
      </c>
      <c r="F1251" s="32" t="s">
        <v>10</v>
      </c>
    </row>
    <row r="1252" spans="1:6" ht="15" x14ac:dyDescent="0.25">
      <c r="A1252" s="46"/>
      <c r="B1252" s="45"/>
      <c r="E1252" s="32">
        <v>10720071</v>
      </c>
      <c r="F1252" s="32" t="s">
        <v>10</v>
      </c>
    </row>
    <row r="1253" spans="1:6" ht="15" x14ac:dyDescent="0.25">
      <c r="A1253" s="46"/>
      <c r="B1253" s="45"/>
      <c r="E1253" s="32">
        <v>10720570</v>
      </c>
      <c r="F1253" s="32" t="s">
        <v>10</v>
      </c>
    </row>
    <row r="1254" spans="1:6" ht="15" x14ac:dyDescent="0.25">
      <c r="A1254" s="46"/>
      <c r="B1254" s="45"/>
      <c r="E1254" s="32">
        <v>10720571</v>
      </c>
      <c r="F1254" s="32" t="s">
        <v>10</v>
      </c>
    </row>
    <row r="1255" spans="1:6" ht="15" x14ac:dyDescent="0.25">
      <c r="A1255" s="46"/>
      <c r="B1255" s="45"/>
      <c r="E1255" s="32">
        <v>10720572</v>
      </c>
      <c r="F1255" s="32" t="s">
        <v>10</v>
      </c>
    </row>
    <row r="1256" spans="1:6" ht="15" x14ac:dyDescent="0.25">
      <c r="A1256" s="46"/>
      <c r="B1256" s="45"/>
      <c r="E1256" s="32">
        <v>10720573</v>
      </c>
      <c r="F1256" s="32" t="s">
        <v>10</v>
      </c>
    </row>
    <row r="1257" spans="1:6" ht="15" x14ac:dyDescent="0.25">
      <c r="A1257" s="46"/>
      <c r="B1257" s="45"/>
      <c r="E1257" s="32">
        <v>10720574</v>
      </c>
      <c r="F1257" s="32" t="s">
        <v>10</v>
      </c>
    </row>
    <row r="1258" spans="1:6" ht="15" x14ac:dyDescent="0.25">
      <c r="A1258" s="46"/>
      <c r="B1258" s="45"/>
      <c r="E1258" s="32">
        <v>10720575</v>
      </c>
      <c r="F1258" s="32" t="s">
        <v>10</v>
      </c>
    </row>
    <row r="1259" spans="1:6" ht="15" x14ac:dyDescent="0.25">
      <c r="A1259" s="46"/>
      <c r="B1259" s="45"/>
      <c r="E1259" s="32">
        <v>10720580</v>
      </c>
      <c r="F1259" s="32" t="s">
        <v>10</v>
      </c>
    </row>
    <row r="1260" spans="1:6" ht="15" x14ac:dyDescent="0.25">
      <c r="A1260" s="46"/>
      <c r="B1260" s="45"/>
      <c r="E1260" s="32">
        <v>10721418</v>
      </c>
      <c r="F1260" s="32" t="s">
        <v>10</v>
      </c>
    </row>
    <row r="1261" spans="1:6" ht="15" x14ac:dyDescent="0.25">
      <c r="A1261" s="46"/>
      <c r="B1261" s="45"/>
      <c r="E1261" s="32">
        <v>10721419</v>
      </c>
      <c r="F1261" s="32" t="s">
        <v>10</v>
      </c>
    </row>
    <row r="1262" spans="1:6" ht="15" x14ac:dyDescent="0.25">
      <c r="A1262" s="46"/>
      <c r="B1262" s="45"/>
      <c r="E1262" s="32">
        <v>10721420</v>
      </c>
      <c r="F1262" s="32" t="s">
        <v>10</v>
      </c>
    </row>
    <row r="1263" spans="1:6" ht="15" x14ac:dyDescent="0.25">
      <c r="A1263" s="46"/>
      <c r="B1263" s="45"/>
      <c r="E1263" s="32">
        <v>10723524</v>
      </c>
      <c r="F1263" s="32" t="s">
        <v>10</v>
      </c>
    </row>
    <row r="1264" spans="1:6" ht="15" x14ac:dyDescent="0.25">
      <c r="A1264" s="46"/>
      <c r="B1264" s="45"/>
      <c r="E1264" s="32">
        <v>10723525</v>
      </c>
      <c r="F1264" s="32" t="s">
        <v>10</v>
      </c>
    </row>
    <row r="1265" spans="1:6" ht="15" x14ac:dyDescent="0.25">
      <c r="A1265" s="46"/>
      <c r="B1265" s="45"/>
      <c r="E1265" s="32">
        <v>10726156</v>
      </c>
      <c r="F1265" s="32" t="s">
        <v>10</v>
      </c>
    </row>
    <row r="1266" spans="1:6" ht="15" x14ac:dyDescent="0.25">
      <c r="A1266" s="46"/>
      <c r="B1266" s="45"/>
      <c r="E1266" s="32">
        <v>10726157</v>
      </c>
      <c r="F1266" s="32" t="s">
        <v>10</v>
      </c>
    </row>
    <row r="1267" spans="1:6" ht="15" x14ac:dyDescent="0.25">
      <c r="A1267" s="46"/>
      <c r="B1267" s="45"/>
      <c r="E1267" s="32">
        <v>10726158</v>
      </c>
      <c r="F1267" s="32" t="s">
        <v>10</v>
      </c>
    </row>
    <row r="1268" spans="1:6" ht="15" x14ac:dyDescent="0.25">
      <c r="A1268" s="46"/>
      <c r="B1268" s="45"/>
      <c r="E1268" s="32">
        <v>10730181</v>
      </c>
      <c r="F1268" s="32" t="s">
        <v>10</v>
      </c>
    </row>
    <row r="1269" spans="1:6" ht="15" x14ac:dyDescent="0.25">
      <c r="A1269" s="46"/>
      <c r="B1269" s="45"/>
      <c r="E1269" s="32">
        <v>10802439</v>
      </c>
      <c r="F1269" s="32" t="s">
        <v>10</v>
      </c>
    </row>
    <row r="1270" spans="1:6" ht="15" x14ac:dyDescent="0.25">
      <c r="A1270" s="46"/>
      <c r="B1270" s="45"/>
      <c r="E1270" s="32">
        <v>10808585</v>
      </c>
      <c r="F1270" s="32" t="s">
        <v>10</v>
      </c>
    </row>
    <row r="1271" spans="1:6" ht="15" x14ac:dyDescent="0.25">
      <c r="A1271" s="46"/>
      <c r="B1271" s="45"/>
      <c r="E1271" s="32">
        <v>10811284</v>
      </c>
      <c r="F1271" s="32" t="s">
        <v>10</v>
      </c>
    </row>
    <row r="1272" spans="1:6" ht="15" x14ac:dyDescent="0.25">
      <c r="A1272" s="46"/>
      <c r="B1272" s="45"/>
      <c r="E1272" s="32">
        <v>10813352</v>
      </c>
      <c r="F1272" s="32" t="s">
        <v>10</v>
      </c>
    </row>
    <row r="1273" spans="1:6" ht="15" x14ac:dyDescent="0.25">
      <c r="A1273" s="46"/>
      <c r="B1273" s="45"/>
      <c r="E1273" s="32">
        <v>10813457</v>
      </c>
      <c r="F1273" s="32" t="s">
        <v>10</v>
      </c>
    </row>
    <row r="1274" spans="1:6" ht="15" x14ac:dyDescent="0.25">
      <c r="A1274" s="46"/>
      <c r="B1274" s="45"/>
      <c r="E1274" s="32">
        <v>10816407</v>
      </c>
      <c r="F1274" s="32" t="s">
        <v>10</v>
      </c>
    </row>
    <row r="1275" spans="1:6" ht="15" x14ac:dyDescent="0.25">
      <c r="A1275" s="46"/>
      <c r="B1275" s="45"/>
      <c r="E1275" s="32">
        <v>10817072</v>
      </c>
      <c r="F1275" s="32" t="s">
        <v>10</v>
      </c>
    </row>
    <row r="1276" spans="1:6" ht="15" x14ac:dyDescent="0.25">
      <c r="A1276" s="46"/>
      <c r="B1276" s="45"/>
      <c r="E1276" s="32">
        <v>10817073</v>
      </c>
      <c r="F1276" s="32" t="s">
        <v>10</v>
      </c>
    </row>
    <row r="1277" spans="1:6" ht="15" x14ac:dyDescent="0.25">
      <c r="A1277" s="46"/>
      <c r="B1277" s="45"/>
      <c r="E1277" s="32">
        <v>10817074</v>
      </c>
      <c r="F1277" s="32" t="s">
        <v>10</v>
      </c>
    </row>
    <row r="1278" spans="1:6" ht="15" x14ac:dyDescent="0.25">
      <c r="A1278" s="46"/>
      <c r="B1278" s="45"/>
      <c r="E1278" s="32">
        <v>10817075</v>
      </c>
      <c r="F1278" s="32" t="s">
        <v>10</v>
      </c>
    </row>
    <row r="1279" spans="1:6" ht="15" x14ac:dyDescent="0.25">
      <c r="A1279" s="46"/>
      <c r="B1279" s="45"/>
      <c r="E1279" s="32">
        <v>10817076</v>
      </c>
      <c r="F1279" s="32" t="s">
        <v>10</v>
      </c>
    </row>
    <row r="1280" spans="1:6" ht="15" x14ac:dyDescent="0.25">
      <c r="A1280" s="46"/>
      <c r="B1280" s="45"/>
      <c r="E1280" s="32">
        <v>10817077</v>
      </c>
      <c r="F1280" s="32" t="s">
        <v>10</v>
      </c>
    </row>
    <row r="1281" spans="1:6" ht="15" x14ac:dyDescent="0.25">
      <c r="A1281" s="46"/>
      <c r="B1281" s="45"/>
      <c r="E1281" s="32">
        <v>10817078</v>
      </c>
      <c r="F1281" s="32" t="s">
        <v>10</v>
      </c>
    </row>
    <row r="1282" spans="1:6" ht="15" x14ac:dyDescent="0.25">
      <c r="A1282" s="46"/>
      <c r="B1282" s="45"/>
      <c r="E1282" s="32">
        <v>10817149</v>
      </c>
      <c r="F1282" s="32" t="s">
        <v>10</v>
      </c>
    </row>
    <row r="1283" spans="1:6" ht="15" x14ac:dyDescent="0.25">
      <c r="A1283" s="46"/>
      <c r="B1283" s="45"/>
      <c r="E1283" s="32">
        <v>10819576</v>
      </c>
      <c r="F1283" s="32" t="s">
        <v>10</v>
      </c>
    </row>
    <row r="1284" spans="1:6" ht="15" x14ac:dyDescent="0.25">
      <c r="A1284" s="46"/>
      <c r="B1284" s="45"/>
      <c r="E1284" s="32">
        <v>10915332</v>
      </c>
      <c r="F1284" s="32" t="s">
        <v>10</v>
      </c>
    </row>
    <row r="1285" spans="1:6" ht="15" x14ac:dyDescent="0.25">
      <c r="A1285" s="46"/>
      <c r="B1285" s="45"/>
      <c r="E1285" s="32">
        <v>10944847</v>
      </c>
      <c r="F1285" s="32" t="s">
        <v>10</v>
      </c>
    </row>
    <row r="1286" spans="1:6" ht="15" x14ac:dyDescent="0.25">
      <c r="A1286" s="46"/>
      <c r="B1286" s="45"/>
      <c r="E1286" s="32">
        <v>10946541</v>
      </c>
      <c r="F1286" s="32" t="s">
        <v>10</v>
      </c>
    </row>
    <row r="1287" spans="1:6" ht="15" x14ac:dyDescent="0.25">
      <c r="A1287" s="46"/>
      <c r="B1287" s="45"/>
      <c r="E1287" s="32">
        <v>10950411</v>
      </c>
      <c r="F1287" s="32" t="s">
        <v>10</v>
      </c>
    </row>
    <row r="1288" spans="1:6" ht="15" x14ac:dyDescent="0.25">
      <c r="A1288" s="46"/>
      <c r="B1288" s="45"/>
      <c r="E1288" s="32">
        <v>10950719</v>
      </c>
      <c r="F1288" s="32" t="s">
        <v>10</v>
      </c>
    </row>
    <row r="1289" spans="1:6" ht="15" x14ac:dyDescent="0.25">
      <c r="A1289" s="46"/>
      <c r="B1289" s="45"/>
      <c r="E1289" s="32">
        <v>10987504</v>
      </c>
      <c r="F1289" s="32" t="s">
        <v>10</v>
      </c>
    </row>
    <row r="1290" spans="1:6" ht="15" x14ac:dyDescent="0.25">
      <c r="A1290" s="46"/>
      <c r="B1290" s="45"/>
      <c r="E1290" s="32">
        <v>11053282</v>
      </c>
      <c r="F1290" s="32" t="s">
        <v>10</v>
      </c>
    </row>
    <row r="1291" spans="1:6" ht="15" x14ac:dyDescent="0.25">
      <c r="A1291" s="46"/>
      <c r="B1291" s="45"/>
      <c r="E1291" s="32">
        <v>11060387</v>
      </c>
      <c r="F1291" s="32" t="s">
        <v>10</v>
      </c>
    </row>
    <row r="1292" spans="1:6" ht="15" x14ac:dyDescent="0.25">
      <c r="A1292" s="46"/>
      <c r="B1292" s="45"/>
      <c r="E1292" s="32">
        <v>11153595</v>
      </c>
      <c r="F1292" s="32" t="s">
        <v>10</v>
      </c>
    </row>
    <row r="1293" spans="1:6" ht="15" x14ac:dyDescent="0.25">
      <c r="A1293" s="46"/>
      <c r="B1293" s="45"/>
      <c r="E1293" s="32">
        <v>11214610</v>
      </c>
      <c r="F1293" s="32" t="s">
        <v>10</v>
      </c>
    </row>
    <row r="1294" spans="1:6" ht="15" x14ac:dyDescent="0.25">
      <c r="A1294" s="46"/>
      <c r="B1294" s="45"/>
      <c r="E1294" s="32">
        <v>11219525</v>
      </c>
      <c r="F1294" s="32" t="s">
        <v>10</v>
      </c>
    </row>
    <row r="1295" spans="1:6" ht="15" x14ac:dyDescent="0.25">
      <c r="A1295" s="46"/>
      <c r="B1295" s="45"/>
      <c r="E1295" s="32">
        <v>11220678</v>
      </c>
      <c r="F1295" s="32" t="s">
        <v>10</v>
      </c>
    </row>
    <row r="1296" spans="1:6" ht="15" x14ac:dyDescent="0.25">
      <c r="A1296" s="46"/>
      <c r="B1296" s="45"/>
      <c r="E1296" s="32">
        <v>11221586</v>
      </c>
      <c r="F1296" s="32" t="s">
        <v>10</v>
      </c>
    </row>
    <row r="1297" spans="1:6" ht="15" x14ac:dyDescent="0.25">
      <c r="A1297" s="46"/>
      <c r="B1297" s="45"/>
      <c r="E1297" s="32">
        <v>11221845</v>
      </c>
      <c r="F1297" s="32" t="s">
        <v>10</v>
      </c>
    </row>
    <row r="1298" spans="1:6" ht="15" x14ac:dyDescent="0.25">
      <c r="A1298" s="46"/>
      <c r="B1298" s="45"/>
      <c r="E1298" s="32">
        <v>11221861</v>
      </c>
      <c r="F1298" s="32" t="s">
        <v>10</v>
      </c>
    </row>
    <row r="1299" spans="1:6" ht="15" x14ac:dyDescent="0.25">
      <c r="A1299" s="46"/>
      <c r="B1299" s="45"/>
      <c r="E1299" s="32">
        <v>11221870</v>
      </c>
      <c r="F1299" s="32" t="s">
        <v>10</v>
      </c>
    </row>
    <row r="1300" spans="1:6" ht="15" x14ac:dyDescent="0.25">
      <c r="A1300" s="46"/>
      <c r="B1300" s="45"/>
      <c r="E1300" s="32">
        <v>11223740</v>
      </c>
      <c r="F1300" s="32" t="s">
        <v>10</v>
      </c>
    </row>
    <row r="1301" spans="1:6" ht="15" x14ac:dyDescent="0.25">
      <c r="A1301" s="46"/>
      <c r="B1301" s="45"/>
      <c r="E1301" s="32">
        <v>11230737</v>
      </c>
      <c r="F1301" s="32" t="s">
        <v>10</v>
      </c>
    </row>
    <row r="1302" spans="1:6" ht="15" x14ac:dyDescent="0.25">
      <c r="A1302" s="46"/>
      <c r="B1302" s="45"/>
      <c r="E1302" s="32">
        <v>11240639</v>
      </c>
      <c r="F1302" s="32" t="s">
        <v>10</v>
      </c>
    </row>
    <row r="1303" spans="1:6" ht="15" x14ac:dyDescent="0.25">
      <c r="A1303" s="46"/>
      <c r="B1303" s="45"/>
      <c r="E1303" s="32">
        <v>11241338</v>
      </c>
      <c r="F1303" s="32" t="s">
        <v>10</v>
      </c>
    </row>
    <row r="1304" spans="1:6" ht="15" x14ac:dyDescent="0.25">
      <c r="A1304" s="46"/>
      <c r="B1304" s="45"/>
      <c r="E1304" s="32">
        <v>11241592</v>
      </c>
      <c r="F1304" s="32" t="s">
        <v>10</v>
      </c>
    </row>
    <row r="1305" spans="1:6" ht="15" x14ac:dyDescent="0.25">
      <c r="A1305" s="46"/>
      <c r="B1305" s="45"/>
      <c r="E1305" s="32">
        <v>11241719</v>
      </c>
      <c r="F1305" s="32" t="s">
        <v>10</v>
      </c>
    </row>
    <row r="1306" spans="1:6" ht="15" x14ac:dyDescent="0.25">
      <c r="A1306" s="46"/>
      <c r="B1306" s="45"/>
      <c r="E1306" s="32">
        <v>11241742</v>
      </c>
      <c r="F1306" s="32" t="s">
        <v>10</v>
      </c>
    </row>
    <row r="1307" spans="1:6" ht="15" x14ac:dyDescent="0.25">
      <c r="A1307" s="46"/>
      <c r="B1307" s="45"/>
      <c r="E1307" s="32">
        <v>11273099</v>
      </c>
      <c r="F1307" s="32" t="s">
        <v>10</v>
      </c>
    </row>
    <row r="1308" spans="1:6" ht="15" x14ac:dyDescent="0.25">
      <c r="A1308" s="46"/>
      <c r="B1308" s="45"/>
      <c r="E1308" s="32">
        <v>11273413</v>
      </c>
      <c r="F1308" s="32" t="s">
        <v>10</v>
      </c>
    </row>
    <row r="1309" spans="1:6" ht="15" x14ac:dyDescent="0.25">
      <c r="A1309" s="46"/>
      <c r="B1309" s="45"/>
      <c r="E1309" s="32">
        <v>11273711</v>
      </c>
      <c r="F1309" s="32" t="s">
        <v>10</v>
      </c>
    </row>
    <row r="1310" spans="1:6" ht="15" x14ac:dyDescent="0.25">
      <c r="A1310" s="46"/>
      <c r="B1310" s="45"/>
      <c r="E1310" s="32">
        <v>11273717</v>
      </c>
      <c r="F1310" s="32" t="s">
        <v>10</v>
      </c>
    </row>
    <row r="1311" spans="1:6" ht="15" x14ac:dyDescent="0.25">
      <c r="A1311" s="46"/>
      <c r="B1311" s="45"/>
      <c r="E1311" s="32">
        <v>11313379</v>
      </c>
      <c r="F1311" s="32" t="s">
        <v>10</v>
      </c>
    </row>
    <row r="1312" spans="1:6" ht="15" x14ac:dyDescent="0.25">
      <c r="A1312" s="46"/>
      <c r="B1312" s="45"/>
      <c r="E1312" s="32">
        <v>11313416</v>
      </c>
      <c r="F1312" s="32" t="s">
        <v>10</v>
      </c>
    </row>
    <row r="1313" spans="1:6" ht="15" x14ac:dyDescent="0.25">
      <c r="A1313" s="46"/>
      <c r="B1313" s="45"/>
      <c r="E1313" s="32">
        <v>11313419</v>
      </c>
      <c r="F1313" s="32" t="s">
        <v>10</v>
      </c>
    </row>
    <row r="1314" spans="1:6" ht="15" x14ac:dyDescent="0.25">
      <c r="A1314" s="46"/>
      <c r="B1314" s="45"/>
      <c r="E1314" s="32">
        <v>11313421</v>
      </c>
      <c r="F1314" s="32" t="s">
        <v>10</v>
      </c>
    </row>
    <row r="1315" spans="1:6" ht="15" x14ac:dyDescent="0.25">
      <c r="A1315" s="46"/>
      <c r="B1315" s="45"/>
      <c r="E1315" s="32">
        <v>11313494</v>
      </c>
      <c r="F1315" s="32" t="s">
        <v>10</v>
      </c>
    </row>
    <row r="1316" spans="1:6" ht="15" x14ac:dyDescent="0.25">
      <c r="A1316" s="46"/>
      <c r="B1316" s="45"/>
      <c r="E1316" s="32">
        <v>10715039</v>
      </c>
      <c r="F1316" s="32" t="s">
        <v>10</v>
      </c>
    </row>
    <row r="1317" spans="1:6" ht="15" x14ac:dyDescent="0.25">
      <c r="A1317" s="46"/>
      <c r="B1317" s="45"/>
      <c r="E1317" s="32">
        <v>10812158</v>
      </c>
      <c r="F1317" s="32" t="s">
        <v>10</v>
      </c>
    </row>
    <row r="1318" spans="1:6" ht="15" x14ac:dyDescent="0.25">
      <c r="A1318" s="46"/>
      <c r="B1318" s="45"/>
      <c r="E1318" s="32">
        <v>10282056</v>
      </c>
      <c r="F1318" s="32" t="s">
        <v>10</v>
      </c>
    </row>
    <row r="1319" spans="1:6" ht="15" x14ac:dyDescent="0.25">
      <c r="A1319" s="46"/>
      <c r="B1319" s="45"/>
      <c r="E1319" s="32">
        <v>10315891</v>
      </c>
      <c r="F1319" s="32" t="s">
        <v>10</v>
      </c>
    </row>
    <row r="1320" spans="1:6" ht="15" x14ac:dyDescent="0.25">
      <c r="A1320" s="46"/>
      <c r="B1320" s="45"/>
      <c r="E1320" s="32">
        <v>10322410</v>
      </c>
      <c r="F1320" s="32" t="s">
        <v>10</v>
      </c>
    </row>
    <row r="1321" spans="1:6" ht="15" x14ac:dyDescent="0.25">
      <c r="A1321" s="46"/>
      <c r="B1321" s="45"/>
      <c r="E1321" s="32">
        <v>10697709</v>
      </c>
      <c r="F1321" s="32" t="s">
        <v>10</v>
      </c>
    </row>
    <row r="1322" spans="1:6" ht="15" x14ac:dyDescent="0.25">
      <c r="A1322" s="46"/>
      <c r="B1322" s="45"/>
      <c r="E1322" s="32">
        <v>10715984</v>
      </c>
      <c r="F1322" s="32" t="s">
        <v>10</v>
      </c>
    </row>
    <row r="1323" spans="1:6" ht="15" x14ac:dyDescent="0.25">
      <c r="A1323" s="46"/>
      <c r="B1323" s="45"/>
      <c r="E1323" s="32">
        <v>10715985</v>
      </c>
      <c r="F1323" s="32" t="s">
        <v>10</v>
      </c>
    </row>
    <row r="1324" spans="1:6" ht="15" x14ac:dyDescent="0.25">
      <c r="A1324" s="43"/>
      <c r="B1324" s="45"/>
      <c r="E1324" s="32">
        <v>10715990</v>
      </c>
      <c r="F1324" s="32" t="s">
        <v>10</v>
      </c>
    </row>
    <row r="1325" spans="1:6" ht="15" x14ac:dyDescent="0.25">
      <c r="A1325" s="43"/>
      <c r="B1325" s="45"/>
      <c r="E1325" s="32">
        <v>10734361</v>
      </c>
      <c r="F1325" s="32" t="s">
        <v>10</v>
      </c>
    </row>
    <row r="1326" spans="1:6" ht="15" x14ac:dyDescent="0.25">
      <c r="A1326" s="43"/>
      <c r="B1326" s="45"/>
      <c r="E1326" s="32">
        <v>10844459</v>
      </c>
      <c r="F1326" s="32" t="s">
        <v>10</v>
      </c>
    </row>
    <row r="1327" spans="1:6" ht="15" x14ac:dyDescent="0.25">
      <c r="A1327" s="43"/>
      <c r="B1327" s="45"/>
      <c r="E1327" s="32">
        <v>10844460</v>
      </c>
      <c r="F1327" s="32" t="s">
        <v>10</v>
      </c>
    </row>
    <row r="1328" spans="1:6" ht="15" x14ac:dyDescent="0.25">
      <c r="A1328" s="46"/>
      <c r="B1328" s="45"/>
      <c r="E1328" s="32">
        <v>10844461</v>
      </c>
      <c r="F1328" s="32" t="s">
        <v>10</v>
      </c>
    </row>
    <row r="1329" spans="1:6" ht="15" x14ac:dyDescent="0.25">
      <c r="A1329" s="46"/>
      <c r="B1329" s="45"/>
      <c r="E1329" s="32">
        <v>10844462</v>
      </c>
      <c r="F1329" s="32" t="s">
        <v>10</v>
      </c>
    </row>
    <row r="1330" spans="1:6" ht="15" x14ac:dyDescent="0.25">
      <c r="A1330" s="43"/>
      <c r="B1330" s="45"/>
      <c r="E1330" s="32">
        <v>10844463</v>
      </c>
      <c r="F1330" s="32" t="s">
        <v>10</v>
      </c>
    </row>
    <row r="1331" spans="1:6" ht="15" x14ac:dyDescent="0.25">
      <c r="A1331" s="46"/>
      <c r="B1331" s="45"/>
      <c r="E1331" s="32">
        <v>10844464</v>
      </c>
      <c r="F1331" s="32" t="s">
        <v>10</v>
      </c>
    </row>
    <row r="1332" spans="1:6" ht="15" x14ac:dyDescent="0.25">
      <c r="A1332" s="46"/>
      <c r="B1332" s="45"/>
      <c r="E1332" s="32">
        <v>10844466</v>
      </c>
      <c r="F1332" s="32" t="s">
        <v>10</v>
      </c>
    </row>
    <row r="1333" spans="1:6" ht="15" x14ac:dyDescent="0.25">
      <c r="A1333" s="46"/>
      <c r="B1333" s="45"/>
      <c r="E1333" s="32">
        <v>10844467</v>
      </c>
      <c r="F1333" s="32" t="s">
        <v>10</v>
      </c>
    </row>
    <row r="1334" spans="1:6" ht="15" x14ac:dyDescent="0.25">
      <c r="A1334" s="46"/>
      <c r="B1334" s="45"/>
      <c r="E1334" s="32">
        <v>10844468</v>
      </c>
      <c r="F1334" s="32" t="s">
        <v>10</v>
      </c>
    </row>
    <row r="1335" spans="1:6" ht="15" x14ac:dyDescent="0.25">
      <c r="A1335" s="46"/>
      <c r="B1335" s="45"/>
      <c r="E1335" s="32">
        <v>10844469</v>
      </c>
      <c r="F1335" s="32" t="s">
        <v>10</v>
      </c>
    </row>
    <row r="1336" spans="1:6" ht="15" x14ac:dyDescent="0.25">
      <c r="A1336" s="46"/>
      <c r="B1336" s="45"/>
      <c r="E1336" s="32">
        <v>10844470</v>
      </c>
      <c r="F1336" s="32" t="s">
        <v>10</v>
      </c>
    </row>
    <row r="1337" spans="1:6" ht="15" x14ac:dyDescent="0.25">
      <c r="A1337" s="46"/>
      <c r="B1337" s="45"/>
      <c r="E1337" s="32">
        <v>10844471</v>
      </c>
      <c r="F1337" s="32" t="s">
        <v>10</v>
      </c>
    </row>
    <row r="1338" spans="1:6" ht="15" x14ac:dyDescent="0.25">
      <c r="A1338" s="46"/>
      <c r="B1338" s="45"/>
      <c r="E1338" s="32">
        <v>10844472</v>
      </c>
      <c r="F1338" s="32" t="s">
        <v>10</v>
      </c>
    </row>
    <row r="1339" spans="1:6" ht="15" x14ac:dyDescent="0.25">
      <c r="A1339" s="46"/>
      <c r="B1339" s="45"/>
      <c r="E1339" s="32">
        <v>10844473</v>
      </c>
      <c r="F1339" s="32" t="s">
        <v>10</v>
      </c>
    </row>
    <row r="1340" spans="1:6" ht="15" x14ac:dyDescent="0.25">
      <c r="A1340" s="46"/>
      <c r="B1340" s="45"/>
      <c r="E1340" s="32">
        <v>10844474</v>
      </c>
      <c r="F1340" s="32" t="s">
        <v>10</v>
      </c>
    </row>
    <row r="1341" spans="1:6" ht="15" x14ac:dyDescent="0.25">
      <c r="A1341" s="46"/>
      <c r="B1341" s="45"/>
      <c r="E1341" s="32">
        <v>10844475</v>
      </c>
      <c r="F1341" s="32" t="s">
        <v>10</v>
      </c>
    </row>
    <row r="1342" spans="1:6" ht="15" x14ac:dyDescent="0.25">
      <c r="A1342" s="46"/>
      <c r="B1342" s="45"/>
      <c r="E1342" s="32">
        <v>10844476</v>
      </c>
      <c r="F1342" s="32" t="s">
        <v>10</v>
      </c>
    </row>
    <row r="1343" spans="1:6" ht="15" x14ac:dyDescent="0.25">
      <c r="A1343" s="46"/>
      <c r="B1343" s="45"/>
      <c r="E1343" s="32">
        <v>11065417</v>
      </c>
      <c r="F1343" s="32" t="s">
        <v>10</v>
      </c>
    </row>
    <row r="1344" spans="1:6" ht="15" x14ac:dyDescent="0.25">
      <c r="A1344" s="46"/>
      <c r="B1344" s="45"/>
      <c r="E1344" s="32">
        <v>8685294</v>
      </c>
      <c r="F1344" s="32" t="s">
        <v>10</v>
      </c>
    </row>
    <row r="1345" spans="1:6" ht="15" x14ac:dyDescent="0.25">
      <c r="A1345" s="46"/>
      <c r="B1345" s="45"/>
      <c r="E1345" s="32">
        <v>10096027</v>
      </c>
      <c r="F1345" s="32" t="s">
        <v>10</v>
      </c>
    </row>
    <row r="1346" spans="1:6" ht="15" x14ac:dyDescent="0.25">
      <c r="A1346" s="46"/>
      <c r="B1346" s="45"/>
      <c r="E1346" s="32">
        <v>8693207</v>
      </c>
      <c r="F1346" s="32" t="s">
        <v>10</v>
      </c>
    </row>
    <row r="1347" spans="1:6" ht="15" x14ac:dyDescent="0.25">
      <c r="A1347" s="46"/>
      <c r="B1347" s="45"/>
      <c r="E1347" s="32">
        <v>10496358</v>
      </c>
      <c r="F1347" s="32" t="s">
        <v>10</v>
      </c>
    </row>
    <row r="1348" spans="1:6" ht="15" x14ac:dyDescent="0.25">
      <c r="A1348" s="46"/>
      <c r="B1348" s="45"/>
      <c r="E1348" s="32">
        <v>10496359</v>
      </c>
      <c r="F1348" s="32" t="s">
        <v>10</v>
      </c>
    </row>
    <row r="1349" spans="1:6" ht="15" x14ac:dyDescent="0.25">
      <c r="A1349" s="46"/>
      <c r="B1349" s="45"/>
      <c r="E1349" s="32">
        <v>10514125</v>
      </c>
      <c r="F1349" s="32" t="s">
        <v>10</v>
      </c>
    </row>
    <row r="1350" spans="1:6" ht="15" x14ac:dyDescent="0.25">
      <c r="A1350" s="46"/>
      <c r="B1350" s="45"/>
      <c r="E1350" s="32">
        <v>10665871</v>
      </c>
      <c r="F1350" s="32" t="s">
        <v>10</v>
      </c>
    </row>
    <row r="1351" spans="1:6" x14ac:dyDescent="0.2">
      <c r="A1351" s="46"/>
      <c r="B1351" s="45"/>
    </row>
    <row r="1352" spans="1:6" x14ac:dyDescent="0.2">
      <c r="A1352" s="46"/>
      <c r="B1352" s="45"/>
    </row>
    <row r="1353" spans="1:6" x14ac:dyDescent="0.2">
      <c r="A1353" s="46"/>
      <c r="B1353" s="45"/>
    </row>
    <row r="1354" spans="1:6" x14ac:dyDescent="0.2">
      <c r="A1354" s="46"/>
      <c r="B1354" s="45"/>
    </row>
    <row r="1355" spans="1:6" x14ac:dyDescent="0.2">
      <c r="A1355" s="46"/>
      <c r="B1355" s="45"/>
    </row>
    <row r="1356" spans="1:6" x14ac:dyDescent="0.2">
      <c r="A1356" s="46"/>
      <c r="B1356" s="45"/>
    </row>
    <row r="1357" spans="1:6" x14ac:dyDescent="0.2">
      <c r="A1357" s="46"/>
      <c r="B1357" s="45"/>
    </row>
    <row r="1358" spans="1:6" x14ac:dyDescent="0.2">
      <c r="A1358" s="46"/>
      <c r="B1358" s="45"/>
    </row>
    <row r="1359" spans="1:6" x14ac:dyDescent="0.2">
      <c r="A1359" s="46"/>
      <c r="B1359" s="45"/>
    </row>
    <row r="1360" spans="1:6" x14ac:dyDescent="0.2">
      <c r="A1360" s="46"/>
      <c r="B1360" s="45"/>
    </row>
    <row r="1361" spans="1:2" x14ac:dyDescent="0.2">
      <c r="A1361" s="46"/>
      <c r="B1361" s="45"/>
    </row>
    <row r="1362" spans="1:2" x14ac:dyDescent="0.2">
      <c r="A1362" s="46"/>
      <c r="B1362" s="45"/>
    </row>
    <row r="1363" spans="1:2" x14ac:dyDescent="0.2">
      <c r="A1363" s="46"/>
      <c r="B1363" s="45"/>
    </row>
    <row r="1364" spans="1:2" x14ac:dyDescent="0.2">
      <c r="A1364" s="46"/>
      <c r="B1364" s="45"/>
    </row>
    <row r="1365" spans="1:2" x14ac:dyDescent="0.2">
      <c r="A1365" s="46"/>
      <c r="B1365" s="45"/>
    </row>
    <row r="1366" spans="1:2" x14ac:dyDescent="0.2">
      <c r="A1366" s="46"/>
      <c r="B1366" s="45"/>
    </row>
    <row r="1367" spans="1:2" x14ac:dyDescent="0.2">
      <c r="A1367" s="46"/>
      <c r="B1367" s="45"/>
    </row>
    <row r="1368" spans="1:2" x14ac:dyDescent="0.2">
      <c r="A1368" s="46"/>
      <c r="B1368" s="45"/>
    </row>
    <row r="1369" spans="1:2" x14ac:dyDescent="0.2">
      <c r="A1369" s="46"/>
      <c r="B1369" s="45"/>
    </row>
    <row r="1370" spans="1:2" x14ac:dyDescent="0.2">
      <c r="A1370" s="43"/>
      <c r="B1370" s="45"/>
    </row>
    <row r="1371" spans="1:2" x14ac:dyDescent="0.2">
      <c r="A1371" s="43"/>
      <c r="B1371" s="45"/>
    </row>
    <row r="1372" spans="1:2" x14ac:dyDescent="0.2">
      <c r="A1372" s="46"/>
      <c r="B1372" s="45"/>
    </row>
    <row r="1373" spans="1:2" x14ac:dyDescent="0.2">
      <c r="A1373" s="46"/>
      <c r="B1373" s="45"/>
    </row>
    <row r="1374" spans="1:2" x14ac:dyDescent="0.2">
      <c r="A1374" s="46"/>
      <c r="B1374" s="45"/>
    </row>
    <row r="1375" spans="1:2" x14ac:dyDescent="0.2">
      <c r="A1375" s="46"/>
      <c r="B1375" s="45"/>
    </row>
    <row r="1376" spans="1:2" x14ac:dyDescent="0.2">
      <c r="A1376" s="46"/>
      <c r="B1376" s="45"/>
    </row>
    <row r="1377" spans="1:2" x14ac:dyDescent="0.2">
      <c r="A1377" s="46"/>
      <c r="B1377" s="45"/>
    </row>
    <row r="1378" spans="1:2" x14ac:dyDescent="0.2">
      <c r="A1378" s="46"/>
      <c r="B1378" s="45"/>
    </row>
    <row r="1379" spans="1:2" x14ac:dyDescent="0.2">
      <c r="A1379" s="46"/>
      <c r="B1379" s="45"/>
    </row>
    <row r="1380" spans="1:2" x14ac:dyDescent="0.2">
      <c r="A1380" s="46"/>
      <c r="B1380" s="45"/>
    </row>
    <row r="1381" spans="1:2" x14ac:dyDescent="0.2">
      <c r="A1381" s="46"/>
      <c r="B1381" s="45"/>
    </row>
    <row r="1382" spans="1:2" x14ac:dyDescent="0.2">
      <c r="A1382" s="46"/>
      <c r="B1382" s="45"/>
    </row>
    <row r="1383" spans="1:2" x14ac:dyDescent="0.2">
      <c r="A1383" s="46"/>
      <c r="B1383" s="45"/>
    </row>
    <row r="1384" spans="1:2" x14ac:dyDescent="0.2">
      <c r="A1384" s="46"/>
      <c r="B1384" s="45"/>
    </row>
    <row r="1385" spans="1:2" x14ac:dyDescent="0.2">
      <c r="A1385" s="46"/>
      <c r="B1385" s="45"/>
    </row>
    <row r="1386" spans="1:2" x14ac:dyDescent="0.2">
      <c r="A1386" s="46"/>
      <c r="B1386" s="45"/>
    </row>
    <row r="1387" spans="1:2" x14ac:dyDescent="0.2">
      <c r="A1387" s="46"/>
      <c r="B1387" s="45"/>
    </row>
    <row r="1388" spans="1:2" x14ac:dyDescent="0.2">
      <c r="A1388" s="46"/>
      <c r="B1388" s="45"/>
    </row>
    <row r="1389" spans="1:2" x14ac:dyDescent="0.2">
      <c r="A1389" s="46"/>
      <c r="B1389" s="45"/>
    </row>
    <row r="1390" spans="1:2" x14ac:dyDescent="0.2">
      <c r="A1390" s="46"/>
      <c r="B1390" s="45"/>
    </row>
    <row r="1391" spans="1:2" x14ac:dyDescent="0.2">
      <c r="A1391" s="46"/>
      <c r="B1391" s="45"/>
    </row>
    <row r="1392" spans="1:2" x14ac:dyDescent="0.2">
      <c r="A1392" s="46"/>
      <c r="B1392" s="45"/>
    </row>
    <row r="1393" spans="1:2" x14ac:dyDescent="0.2">
      <c r="A1393" s="46"/>
      <c r="B1393" s="45"/>
    </row>
    <row r="1394" spans="1:2" x14ac:dyDescent="0.2">
      <c r="A1394" s="46"/>
      <c r="B1394" s="45"/>
    </row>
    <row r="1395" spans="1:2" x14ac:dyDescent="0.2">
      <c r="A1395" s="46"/>
      <c r="B1395" s="45"/>
    </row>
    <row r="1396" spans="1:2" x14ac:dyDescent="0.2">
      <c r="A1396" s="46"/>
      <c r="B1396" s="45"/>
    </row>
    <row r="1397" spans="1:2" x14ac:dyDescent="0.2">
      <c r="A1397" s="46"/>
      <c r="B1397" s="45"/>
    </row>
    <row r="1398" spans="1:2" x14ac:dyDescent="0.2">
      <c r="A1398" s="46"/>
      <c r="B1398" s="45"/>
    </row>
    <row r="1399" spans="1:2" x14ac:dyDescent="0.2">
      <c r="A1399" s="46"/>
      <c r="B1399" s="45"/>
    </row>
    <row r="1400" spans="1:2" x14ac:dyDescent="0.2">
      <c r="A1400" s="46"/>
      <c r="B1400" s="45"/>
    </row>
    <row r="1401" spans="1:2" x14ac:dyDescent="0.2">
      <c r="A1401" s="46"/>
      <c r="B1401" s="45"/>
    </row>
    <row r="1402" spans="1:2" x14ac:dyDescent="0.2">
      <c r="A1402" s="46"/>
      <c r="B1402" s="45"/>
    </row>
    <row r="1403" spans="1:2" x14ac:dyDescent="0.2">
      <c r="A1403" s="46"/>
      <c r="B1403" s="45"/>
    </row>
    <row r="1404" spans="1:2" x14ac:dyDescent="0.2">
      <c r="A1404" s="46"/>
      <c r="B1404" s="45"/>
    </row>
    <row r="1405" spans="1:2" x14ac:dyDescent="0.2">
      <c r="A1405" s="46"/>
      <c r="B1405" s="45"/>
    </row>
    <row r="1406" spans="1:2" x14ac:dyDescent="0.2">
      <c r="A1406" s="46"/>
      <c r="B1406" s="45"/>
    </row>
    <row r="1407" spans="1:2" x14ac:dyDescent="0.2">
      <c r="A1407" s="46"/>
      <c r="B1407" s="45"/>
    </row>
    <row r="1408" spans="1:2" x14ac:dyDescent="0.2">
      <c r="A1408" s="46"/>
      <c r="B1408" s="45"/>
    </row>
    <row r="1409" spans="1:2" x14ac:dyDescent="0.2">
      <c r="A1409" s="46"/>
      <c r="B1409" s="45"/>
    </row>
    <row r="1410" spans="1:2" x14ac:dyDescent="0.2">
      <c r="A1410" s="46"/>
      <c r="B1410" s="45"/>
    </row>
    <row r="1411" spans="1:2" x14ac:dyDescent="0.2">
      <c r="A1411" s="46"/>
      <c r="B1411" s="45"/>
    </row>
    <row r="1412" spans="1:2" x14ac:dyDescent="0.2">
      <c r="A1412" s="46"/>
      <c r="B1412" s="45"/>
    </row>
    <row r="1413" spans="1:2" x14ac:dyDescent="0.2">
      <c r="A1413" s="46"/>
      <c r="B1413" s="45"/>
    </row>
    <row r="1414" spans="1:2" x14ac:dyDescent="0.2">
      <c r="A1414" s="46"/>
      <c r="B1414" s="45"/>
    </row>
    <row r="1415" spans="1:2" x14ac:dyDescent="0.2">
      <c r="A1415" s="46"/>
      <c r="B1415" s="45"/>
    </row>
    <row r="1416" spans="1:2" x14ac:dyDescent="0.2">
      <c r="A1416" s="46"/>
      <c r="B1416" s="45"/>
    </row>
    <row r="1417" spans="1:2" x14ac:dyDescent="0.2">
      <c r="A1417" s="46"/>
      <c r="B1417" s="45"/>
    </row>
    <row r="1418" spans="1:2" x14ac:dyDescent="0.2">
      <c r="A1418" s="46"/>
      <c r="B1418" s="45"/>
    </row>
    <row r="1419" spans="1:2" x14ac:dyDescent="0.2">
      <c r="A1419" s="46"/>
      <c r="B1419" s="45"/>
    </row>
    <row r="1420" spans="1:2" x14ac:dyDescent="0.2">
      <c r="A1420" s="46"/>
      <c r="B1420" s="45"/>
    </row>
    <row r="1421" spans="1:2" x14ac:dyDescent="0.2">
      <c r="A1421" s="46"/>
      <c r="B1421" s="45"/>
    </row>
    <row r="1422" spans="1:2" x14ac:dyDescent="0.2">
      <c r="A1422" s="46"/>
      <c r="B1422" s="45"/>
    </row>
    <row r="1423" spans="1:2" x14ac:dyDescent="0.2">
      <c r="A1423" s="46"/>
      <c r="B1423" s="45"/>
    </row>
    <row r="1424" spans="1:2" x14ac:dyDescent="0.2">
      <c r="A1424" s="46"/>
      <c r="B1424" s="45"/>
    </row>
    <row r="1425" spans="1:2" x14ac:dyDescent="0.2">
      <c r="A1425" s="46"/>
      <c r="B1425" s="45"/>
    </row>
    <row r="1426" spans="1:2" x14ac:dyDescent="0.2">
      <c r="A1426" s="46"/>
      <c r="B1426" s="45"/>
    </row>
    <row r="1427" spans="1:2" x14ac:dyDescent="0.2">
      <c r="A1427" s="46"/>
      <c r="B1427" s="45"/>
    </row>
    <row r="1428" spans="1:2" x14ac:dyDescent="0.2">
      <c r="A1428" s="46"/>
      <c r="B1428" s="45"/>
    </row>
    <row r="1429" spans="1:2" x14ac:dyDescent="0.2">
      <c r="A1429" s="46"/>
      <c r="B1429" s="45"/>
    </row>
    <row r="1430" spans="1:2" x14ac:dyDescent="0.2">
      <c r="A1430" s="46"/>
      <c r="B1430" s="45"/>
    </row>
    <row r="1431" spans="1:2" x14ac:dyDescent="0.2">
      <c r="A1431" s="46"/>
      <c r="B1431" s="45"/>
    </row>
    <row r="1432" spans="1:2" x14ac:dyDescent="0.2">
      <c r="A1432" s="46"/>
      <c r="B1432" s="45"/>
    </row>
    <row r="1433" spans="1:2" x14ac:dyDescent="0.2">
      <c r="A1433" s="46"/>
      <c r="B1433" s="45"/>
    </row>
    <row r="1434" spans="1:2" x14ac:dyDescent="0.2">
      <c r="A1434" s="46"/>
      <c r="B1434" s="45"/>
    </row>
    <row r="1435" spans="1:2" x14ac:dyDescent="0.2">
      <c r="A1435" s="46"/>
      <c r="B1435" s="45"/>
    </row>
    <row r="1436" spans="1:2" x14ac:dyDescent="0.2">
      <c r="A1436" s="46"/>
      <c r="B1436" s="45"/>
    </row>
    <row r="1437" spans="1:2" x14ac:dyDescent="0.2">
      <c r="A1437" s="46"/>
      <c r="B1437" s="45"/>
    </row>
    <row r="1438" spans="1:2" x14ac:dyDescent="0.2">
      <c r="A1438" s="46"/>
      <c r="B1438" s="45"/>
    </row>
    <row r="1439" spans="1:2" x14ac:dyDescent="0.2">
      <c r="A1439" s="46"/>
      <c r="B1439" s="45"/>
    </row>
    <row r="1440" spans="1:2" x14ac:dyDescent="0.2">
      <c r="A1440" s="46"/>
      <c r="B1440" s="45"/>
    </row>
    <row r="1441" spans="1:2" x14ac:dyDescent="0.2">
      <c r="A1441" s="46"/>
      <c r="B1441" s="45"/>
    </row>
    <row r="1442" spans="1:2" x14ac:dyDescent="0.2">
      <c r="A1442" s="46"/>
      <c r="B1442" s="45"/>
    </row>
    <row r="1443" spans="1:2" x14ac:dyDescent="0.2">
      <c r="A1443" s="46"/>
      <c r="B1443" s="45"/>
    </row>
    <row r="1444" spans="1:2" x14ac:dyDescent="0.2">
      <c r="A1444" s="46"/>
      <c r="B1444" s="45"/>
    </row>
    <row r="1445" spans="1:2" x14ac:dyDescent="0.2">
      <c r="A1445" s="46"/>
      <c r="B1445" s="45"/>
    </row>
    <row r="1446" spans="1:2" x14ac:dyDescent="0.2">
      <c r="A1446" s="46"/>
      <c r="B1446" s="45"/>
    </row>
    <row r="1447" spans="1:2" x14ac:dyDescent="0.2">
      <c r="A1447" s="46"/>
      <c r="B1447" s="45"/>
    </row>
    <row r="1448" spans="1:2" x14ac:dyDescent="0.2">
      <c r="A1448" s="46"/>
      <c r="B1448" s="45"/>
    </row>
    <row r="1449" spans="1:2" x14ac:dyDescent="0.2">
      <c r="A1449" s="46"/>
      <c r="B1449" s="45"/>
    </row>
    <row r="1450" spans="1:2" x14ac:dyDescent="0.2">
      <c r="A1450" s="46"/>
      <c r="B1450" s="45"/>
    </row>
    <row r="1451" spans="1:2" x14ac:dyDescent="0.2">
      <c r="A1451" s="46"/>
      <c r="B1451" s="45"/>
    </row>
    <row r="1452" spans="1:2" x14ac:dyDescent="0.2">
      <c r="A1452" s="46"/>
      <c r="B1452" s="45"/>
    </row>
    <row r="1453" spans="1:2" x14ac:dyDescent="0.2">
      <c r="A1453" s="46"/>
      <c r="B1453" s="45"/>
    </row>
    <row r="1454" spans="1:2" x14ac:dyDescent="0.2">
      <c r="A1454" s="46"/>
      <c r="B1454" s="45"/>
    </row>
    <row r="1455" spans="1:2" x14ac:dyDescent="0.2">
      <c r="A1455" s="46"/>
      <c r="B1455" s="45"/>
    </row>
    <row r="1456" spans="1:2" x14ac:dyDescent="0.2">
      <c r="A1456" s="46"/>
      <c r="B1456" s="45"/>
    </row>
    <row r="1457" spans="1:2" x14ac:dyDescent="0.2">
      <c r="A1457" s="46"/>
      <c r="B1457" s="45"/>
    </row>
    <row r="1458" spans="1:2" x14ac:dyDescent="0.2">
      <c r="A1458" s="46"/>
      <c r="B1458" s="45"/>
    </row>
    <row r="1459" spans="1:2" x14ac:dyDescent="0.2">
      <c r="A1459" s="46"/>
      <c r="B1459" s="45"/>
    </row>
    <row r="1460" spans="1:2" x14ac:dyDescent="0.2">
      <c r="A1460" s="46"/>
      <c r="B1460" s="45"/>
    </row>
    <row r="1461" spans="1:2" x14ac:dyDescent="0.2">
      <c r="A1461" s="46"/>
      <c r="B1461" s="45"/>
    </row>
    <row r="1462" spans="1:2" x14ac:dyDescent="0.2">
      <c r="A1462" s="46"/>
      <c r="B1462" s="45"/>
    </row>
    <row r="1463" spans="1:2" x14ac:dyDescent="0.2">
      <c r="A1463" s="46"/>
      <c r="B1463" s="45"/>
    </row>
    <row r="1464" spans="1:2" x14ac:dyDescent="0.2">
      <c r="A1464" s="46"/>
      <c r="B1464" s="45"/>
    </row>
    <row r="1465" spans="1:2" x14ac:dyDescent="0.2">
      <c r="A1465" s="46"/>
      <c r="B1465" s="45"/>
    </row>
    <row r="1466" spans="1:2" x14ac:dyDescent="0.2">
      <c r="A1466" s="46"/>
      <c r="B1466" s="45"/>
    </row>
    <row r="1467" spans="1:2" x14ac:dyDescent="0.2">
      <c r="A1467" s="43"/>
      <c r="B1467" s="45"/>
    </row>
    <row r="1468" spans="1:2" x14ac:dyDescent="0.2">
      <c r="A1468" s="46"/>
      <c r="B1468" s="45"/>
    </row>
    <row r="1469" spans="1:2" x14ac:dyDescent="0.2">
      <c r="A1469" s="46"/>
      <c r="B1469" s="45"/>
    </row>
    <row r="1470" spans="1:2" x14ac:dyDescent="0.2">
      <c r="A1470" s="46"/>
      <c r="B1470" s="45"/>
    </row>
    <row r="1471" spans="1:2" x14ac:dyDescent="0.2">
      <c r="A1471" s="46"/>
      <c r="B1471" s="45"/>
    </row>
    <row r="1472" spans="1:2" x14ac:dyDescent="0.2">
      <c r="A1472" s="46"/>
      <c r="B1472" s="45"/>
    </row>
    <row r="1473" spans="1:2" x14ac:dyDescent="0.2">
      <c r="A1473" s="46"/>
      <c r="B1473" s="45"/>
    </row>
    <row r="1474" spans="1:2" x14ac:dyDescent="0.2">
      <c r="A1474" s="46"/>
      <c r="B1474" s="45"/>
    </row>
    <row r="1475" spans="1:2" x14ac:dyDescent="0.2">
      <c r="A1475" s="46"/>
      <c r="B1475" s="45"/>
    </row>
    <row r="1476" spans="1:2" x14ac:dyDescent="0.2">
      <c r="A1476" s="46"/>
      <c r="B1476" s="45"/>
    </row>
    <row r="1477" spans="1:2" x14ac:dyDescent="0.2">
      <c r="A1477" s="46"/>
      <c r="B1477" s="45"/>
    </row>
    <row r="1478" spans="1:2" x14ac:dyDescent="0.2">
      <c r="A1478" s="46"/>
      <c r="B1478" s="45"/>
    </row>
    <row r="1479" spans="1:2" x14ac:dyDescent="0.2">
      <c r="A1479" s="46"/>
      <c r="B1479" s="45"/>
    </row>
    <row r="1480" spans="1:2" x14ac:dyDescent="0.2">
      <c r="A1480" s="46"/>
      <c r="B1480" s="45"/>
    </row>
    <row r="1481" spans="1:2" x14ac:dyDescent="0.2">
      <c r="A1481" s="46"/>
      <c r="B1481" s="45"/>
    </row>
    <row r="1482" spans="1:2" x14ac:dyDescent="0.2">
      <c r="A1482" s="46"/>
      <c r="B1482" s="45"/>
    </row>
    <row r="1483" spans="1:2" x14ac:dyDescent="0.2">
      <c r="A1483" s="46"/>
      <c r="B1483" s="45"/>
    </row>
    <row r="1484" spans="1:2" x14ac:dyDescent="0.2">
      <c r="A1484" s="46"/>
      <c r="B1484" s="45"/>
    </row>
    <row r="1485" spans="1:2" x14ac:dyDescent="0.2">
      <c r="A1485" s="46"/>
      <c r="B1485" s="45"/>
    </row>
    <row r="1486" spans="1:2" x14ac:dyDescent="0.2">
      <c r="A1486" s="46"/>
      <c r="B1486" s="45"/>
    </row>
    <row r="1487" spans="1:2" x14ac:dyDescent="0.2">
      <c r="A1487" s="46"/>
      <c r="B1487" s="45"/>
    </row>
    <row r="1488" spans="1:2" x14ac:dyDescent="0.2">
      <c r="A1488" s="46"/>
      <c r="B1488" s="45"/>
    </row>
    <row r="1489" spans="1:2" x14ac:dyDescent="0.2">
      <c r="A1489" s="46"/>
      <c r="B1489" s="45"/>
    </row>
    <row r="1490" spans="1:2" x14ac:dyDescent="0.2">
      <c r="A1490" s="46"/>
      <c r="B1490" s="45"/>
    </row>
    <row r="1491" spans="1:2" x14ac:dyDescent="0.2">
      <c r="A1491" s="46"/>
      <c r="B1491" s="45"/>
    </row>
    <row r="1492" spans="1:2" x14ac:dyDescent="0.2">
      <c r="A1492" s="46"/>
      <c r="B1492" s="45"/>
    </row>
    <row r="1493" spans="1:2" x14ac:dyDescent="0.2">
      <c r="A1493" s="46"/>
      <c r="B1493" s="45"/>
    </row>
    <row r="1494" spans="1:2" x14ac:dyDescent="0.2">
      <c r="A1494" s="46"/>
      <c r="B1494" s="45"/>
    </row>
    <row r="1495" spans="1:2" x14ac:dyDescent="0.2">
      <c r="A1495" s="46"/>
      <c r="B1495" s="45"/>
    </row>
    <row r="1496" spans="1:2" x14ac:dyDescent="0.2">
      <c r="A1496" s="46"/>
      <c r="B1496" s="45"/>
    </row>
    <row r="1497" spans="1:2" x14ac:dyDescent="0.2">
      <c r="A1497" s="46"/>
      <c r="B1497" s="45"/>
    </row>
    <row r="1498" spans="1:2" x14ac:dyDescent="0.2">
      <c r="A1498" s="46"/>
      <c r="B1498" s="45"/>
    </row>
    <row r="1499" spans="1:2" x14ac:dyDescent="0.2">
      <c r="A1499" s="46"/>
      <c r="B1499" s="45"/>
    </row>
    <row r="1500" spans="1:2" x14ac:dyDescent="0.2">
      <c r="A1500" s="46"/>
      <c r="B1500" s="45"/>
    </row>
    <row r="1501" spans="1:2" x14ac:dyDescent="0.2">
      <c r="A1501" s="46"/>
      <c r="B1501" s="45"/>
    </row>
    <row r="1502" spans="1:2" x14ac:dyDescent="0.2">
      <c r="A1502" s="46"/>
      <c r="B1502" s="45"/>
    </row>
    <row r="1503" spans="1:2" x14ac:dyDescent="0.2">
      <c r="A1503" s="46"/>
      <c r="B1503" s="45"/>
    </row>
    <row r="1504" spans="1:2" x14ac:dyDescent="0.2">
      <c r="A1504" s="46"/>
      <c r="B1504" s="45"/>
    </row>
    <row r="1505" spans="1:2" x14ac:dyDescent="0.2">
      <c r="A1505" s="46"/>
      <c r="B1505" s="45"/>
    </row>
    <row r="1506" spans="1:2" x14ac:dyDescent="0.2">
      <c r="A1506" s="46"/>
      <c r="B1506" s="45"/>
    </row>
    <row r="1507" spans="1:2" x14ac:dyDescent="0.2">
      <c r="A1507" s="46"/>
      <c r="B1507" s="45"/>
    </row>
    <row r="1508" spans="1:2" x14ac:dyDescent="0.2">
      <c r="A1508" s="46"/>
      <c r="B1508" s="45"/>
    </row>
    <row r="1509" spans="1:2" x14ac:dyDescent="0.2">
      <c r="A1509" s="46"/>
      <c r="B1509" s="45"/>
    </row>
    <row r="1510" spans="1:2" x14ac:dyDescent="0.2">
      <c r="A1510" s="46"/>
      <c r="B1510" s="45"/>
    </row>
    <row r="1511" spans="1:2" x14ac:dyDescent="0.2">
      <c r="A1511" s="46"/>
      <c r="B1511" s="45"/>
    </row>
    <row r="1512" spans="1:2" x14ac:dyDescent="0.2">
      <c r="A1512" s="46"/>
      <c r="B1512" s="45"/>
    </row>
    <row r="1513" spans="1:2" x14ac:dyDescent="0.2">
      <c r="A1513" s="46"/>
      <c r="B1513" s="45"/>
    </row>
    <row r="1514" spans="1:2" x14ac:dyDescent="0.2">
      <c r="A1514" s="46"/>
      <c r="B1514" s="45"/>
    </row>
    <row r="1515" spans="1:2" x14ac:dyDescent="0.2">
      <c r="A1515" s="46"/>
      <c r="B1515" s="45"/>
    </row>
    <row r="1516" spans="1:2" x14ac:dyDescent="0.2">
      <c r="A1516" s="46"/>
      <c r="B1516" s="45"/>
    </row>
    <row r="1517" spans="1:2" x14ac:dyDescent="0.2">
      <c r="A1517" s="46"/>
      <c r="B1517" s="45"/>
    </row>
    <row r="1518" spans="1:2" x14ac:dyDescent="0.2">
      <c r="A1518" s="46"/>
      <c r="B1518" s="45"/>
    </row>
    <row r="1519" spans="1:2" x14ac:dyDescent="0.2">
      <c r="A1519" s="46"/>
      <c r="B1519" s="45"/>
    </row>
    <row r="1520" spans="1:2" x14ac:dyDescent="0.2">
      <c r="A1520" s="46"/>
      <c r="B1520" s="45"/>
    </row>
    <row r="1521" spans="1:2" x14ac:dyDescent="0.2">
      <c r="A1521" s="46"/>
      <c r="B1521" s="45"/>
    </row>
    <row r="1522" spans="1:2" x14ac:dyDescent="0.2">
      <c r="A1522" s="46"/>
      <c r="B1522" s="45"/>
    </row>
    <row r="1523" spans="1:2" x14ac:dyDescent="0.2">
      <c r="A1523" s="46"/>
      <c r="B1523" s="45"/>
    </row>
    <row r="1524" spans="1:2" x14ac:dyDescent="0.2">
      <c r="A1524" s="46"/>
      <c r="B1524" s="45"/>
    </row>
    <row r="1525" spans="1:2" x14ac:dyDescent="0.2">
      <c r="A1525" s="46"/>
      <c r="B1525" s="45"/>
    </row>
    <row r="1526" spans="1:2" x14ac:dyDescent="0.2">
      <c r="A1526" s="46"/>
      <c r="B1526" s="45"/>
    </row>
    <row r="1527" spans="1:2" x14ac:dyDescent="0.2">
      <c r="A1527" s="46"/>
      <c r="B1527" s="45"/>
    </row>
    <row r="1528" spans="1:2" x14ac:dyDescent="0.2">
      <c r="A1528" s="46"/>
      <c r="B1528" s="45"/>
    </row>
    <row r="1529" spans="1:2" x14ac:dyDescent="0.2">
      <c r="A1529" s="46"/>
      <c r="B1529" s="45"/>
    </row>
    <row r="1530" spans="1:2" x14ac:dyDescent="0.2">
      <c r="A1530" s="46"/>
      <c r="B1530" s="45"/>
    </row>
    <row r="1531" spans="1:2" x14ac:dyDescent="0.2">
      <c r="A1531" s="46"/>
      <c r="B1531" s="45"/>
    </row>
    <row r="1532" spans="1:2" x14ac:dyDescent="0.2">
      <c r="A1532" s="46"/>
      <c r="B1532" s="45"/>
    </row>
    <row r="1533" spans="1:2" x14ac:dyDescent="0.2">
      <c r="A1533" s="46"/>
      <c r="B1533" s="45"/>
    </row>
    <row r="1534" spans="1:2" x14ac:dyDescent="0.2">
      <c r="A1534" s="46"/>
      <c r="B1534" s="45"/>
    </row>
    <row r="1535" spans="1:2" x14ac:dyDescent="0.2">
      <c r="A1535" s="46"/>
      <c r="B1535" s="45"/>
    </row>
    <row r="1536" spans="1:2" x14ac:dyDescent="0.2">
      <c r="A1536" s="46"/>
      <c r="B1536" s="45"/>
    </row>
    <row r="1537" spans="1:2" x14ac:dyDescent="0.2">
      <c r="A1537" s="46"/>
      <c r="B1537" s="45"/>
    </row>
    <row r="1538" spans="1:2" x14ac:dyDescent="0.2">
      <c r="A1538" s="46"/>
      <c r="B1538" s="45"/>
    </row>
    <row r="1539" spans="1:2" x14ac:dyDescent="0.2">
      <c r="A1539" s="46"/>
      <c r="B1539" s="45"/>
    </row>
    <row r="1540" spans="1:2" x14ac:dyDescent="0.2">
      <c r="A1540" s="46"/>
      <c r="B1540" s="45"/>
    </row>
    <row r="1541" spans="1:2" x14ac:dyDescent="0.2">
      <c r="A1541" s="46"/>
      <c r="B1541" s="45"/>
    </row>
    <row r="1542" spans="1:2" x14ac:dyDescent="0.2">
      <c r="A1542" s="46"/>
      <c r="B1542" s="45"/>
    </row>
    <row r="1543" spans="1:2" x14ac:dyDescent="0.2">
      <c r="A1543" s="46"/>
      <c r="B1543" s="45"/>
    </row>
    <row r="1544" spans="1:2" x14ac:dyDescent="0.2">
      <c r="A1544" s="46"/>
      <c r="B1544" s="45"/>
    </row>
    <row r="1545" spans="1:2" x14ac:dyDescent="0.2">
      <c r="A1545" s="46"/>
      <c r="B1545" s="45"/>
    </row>
    <row r="1546" spans="1:2" x14ac:dyDescent="0.2">
      <c r="A1546" s="46"/>
      <c r="B1546" s="45"/>
    </row>
    <row r="1547" spans="1:2" x14ac:dyDescent="0.2">
      <c r="A1547" s="46"/>
      <c r="B1547" s="45"/>
    </row>
    <row r="1548" spans="1:2" x14ac:dyDescent="0.2">
      <c r="A1548" s="46"/>
      <c r="B1548" s="45"/>
    </row>
    <row r="1549" spans="1:2" x14ac:dyDescent="0.2">
      <c r="A1549" s="46"/>
      <c r="B1549" s="45"/>
    </row>
    <row r="1550" spans="1:2" x14ac:dyDescent="0.2">
      <c r="A1550" s="46"/>
      <c r="B1550" s="45"/>
    </row>
    <row r="1551" spans="1:2" x14ac:dyDescent="0.2">
      <c r="A1551" s="46"/>
      <c r="B1551" s="45"/>
    </row>
    <row r="1552" spans="1:2" x14ac:dyDescent="0.2">
      <c r="A1552" s="46"/>
      <c r="B1552" s="45"/>
    </row>
    <row r="1553" spans="1:2" x14ac:dyDescent="0.2">
      <c r="A1553" s="46"/>
      <c r="B1553" s="45"/>
    </row>
    <row r="1554" spans="1:2" x14ac:dyDescent="0.2">
      <c r="A1554" s="46"/>
      <c r="B1554" s="45"/>
    </row>
    <row r="1555" spans="1:2" x14ac:dyDescent="0.2">
      <c r="A1555" s="46"/>
      <c r="B1555" s="45"/>
    </row>
    <row r="1556" spans="1:2" x14ac:dyDescent="0.2">
      <c r="A1556" s="46"/>
      <c r="B1556" s="45"/>
    </row>
    <row r="1557" spans="1:2" x14ac:dyDescent="0.2">
      <c r="A1557" s="46"/>
      <c r="B1557" s="45"/>
    </row>
    <row r="1558" spans="1:2" x14ac:dyDescent="0.2">
      <c r="A1558" s="46"/>
      <c r="B1558" s="45"/>
    </row>
    <row r="1559" spans="1:2" x14ac:dyDescent="0.2">
      <c r="A1559" s="46"/>
      <c r="B1559" s="45"/>
    </row>
    <row r="1560" spans="1:2" x14ac:dyDescent="0.2">
      <c r="A1560" s="46"/>
      <c r="B1560" s="45"/>
    </row>
    <row r="1561" spans="1:2" x14ac:dyDescent="0.2">
      <c r="A1561" s="46"/>
      <c r="B1561" s="45"/>
    </row>
    <row r="1562" spans="1:2" x14ac:dyDescent="0.2">
      <c r="A1562" s="46"/>
      <c r="B1562" s="45"/>
    </row>
    <row r="1563" spans="1:2" x14ac:dyDescent="0.2">
      <c r="A1563" s="46"/>
      <c r="B1563" s="45"/>
    </row>
    <row r="1564" spans="1:2" x14ac:dyDescent="0.2">
      <c r="A1564" s="46"/>
      <c r="B1564" s="45"/>
    </row>
    <row r="1565" spans="1:2" x14ac:dyDescent="0.2">
      <c r="A1565" s="46"/>
      <c r="B1565" s="45"/>
    </row>
    <row r="1566" spans="1:2" x14ac:dyDescent="0.2">
      <c r="A1566" s="46"/>
      <c r="B1566" s="45"/>
    </row>
    <row r="1567" spans="1:2" x14ac:dyDescent="0.2">
      <c r="A1567" s="46"/>
      <c r="B1567" s="45"/>
    </row>
    <row r="1568" spans="1:2" x14ac:dyDescent="0.2">
      <c r="A1568" s="46"/>
      <c r="B1568" s="45"/>
    </row>
    <row r="1569" spans="1:2" x14ac:dyDescent="0.2">
      <c r="A1569" s="46"/>
      <c r="B1569" s="45"/>
    </row>
    <row r="1570" spans="1:2" x14ac:dyDescent="0.2">
      <c r="A1570" s="46"/>
      <c r="B1570" s="45"/>
    </row>
    <row r="1571" spans="1:2" x14ac:dyDescent="0.2">
      <c r="A1571" s="46"/>
      <c r="B1571" s="45"/>
    </row>
    <row r="1572" spans="1:2" x14ac:dyDescent="0.2">
      <c r="A1572" s="46"/>
      <c r="B1572" s="45"/>
    </row>
    <row r="1573" spans="1:2" x14ac:dyDescent="0.2">
      <c r="A1573" s="46"/>
      <c r="B1573" s="45"/>
    </row>
    <row r="1574" spans="1:2" x14ac:dyDescent="0.2">
      <c r="A1574" s="46"/>
      <c r="B1574" s="45"/>
    </row>
    <row r="1575" spans="1:2" x14ac:dyDescent="0.2">
      <c r="A1575" s="46"/>
      <c r="B1575" s="45"/>
    </row>
    <row r="1576" spans="1:2" x14ac:dyDescent="0.2">
      <c r="A1576" s="46"/>
      <c r="B1576" s="45"/>
    </row>
    <row r="1577" spans="1:2" x14ac:dyDescent="0.2">
      <c r="A1577" s="46"/>
      <c r="B1577" s="45"/>
    </row>
    <row r="1578" spans="1:2" x14ac:dyDescent="0.2">
      <c r="A1578" s="46"/>
      <c r="B1578" s="45"/>
    </row>
    <row r="1579" spans="1:2" x14ac:dyDescent="0.2">
      <c r="A1579" s="46"/>
      <c r="B1579" s="45"/>
    </row>
    <row r="1580" spans="1:2" x14ac:dyDescent="0.2">
      <c r="A1580" s="46"/>
      <c r="B1580" s="45"/>
    </row>
    <row r="1581" spans="1:2" x14ac:dyDescent="0.2">
      <c r="A1581" s="46"/>
      <c r="B1581" s="45"/>
    </row>
    <row r="1582" spans="1:2" x14ac:dyDescent="0.2">
      <c r="A1582" s="46"/>
      <c r="B1582" s="45"/>
    </row>
    <row r="1583" spans="1:2" x14ac:dyDescent="0.2">
      <c r="A1583" s="46"/>
      <c r="B1583" s="45"/>
    </row>
    <row r="1584" spans="1:2" x14ac:dyDescent="0.2">
      <c r="A1584" s="46"/>
      <c r="B1584" s="45"/>
    </row>
    <row r="1585" spans="1:2" x14ac:dyDescent="0.2">
      <c r="A1585" s="46"/>
      <c r="B1585" s="45"/>
    </row>
    <row r="1586" spans="1:2" x14ac:dyDescent="0.2">
      <c r="A1586" s="46"/>
      <c r="B1586" s="45"/>
    </row>
    <row r="1587" spans="1:2" x14ac:dyDescent="0.2">
      <c r="A1587" s="46"/>
      <c r="B1587" s="45"/>
    </row>
    <row r="1588" spans="1:2" x14ac:dyDescent="0.2">
      <c r="A1588" s="46"/>
      <c r="B1588" s="45"/>
    </row>
    <row r="1589" spans="1:2" x14ac:dyDescent="0.2">
      <c r="A1589" s="46"/>
      <c r="B1589" s="45"/>
    </row>
    <row r="1590" spans="1:2" x14ac:dyDescent="0.2">
      <c r="A1590" s="46"/>
      <c r="B1590" s="45"/>
    </row>
    <row r="1591" spans="1:2" x14ac:dyDescent="0.2">
      <c r="A1591" s="46"/>
      <c r="B1591" s="45"/>
    </row>
    <row r="1592" spans="1:2" x14ac:dyDescent="0.2">
      <c r="A1592" s="46"/>
      <c r="B1592" s="45"/>
    </row>
    <row r="1593" spans="1:2" x14ac:dyDescent="0.2">
      <c r="A1593" s="46"/>
      <c r="B1593" s="45"/>
    </row>
    <row r="1594" spans="1:2" x14ac:dyDescent="0.2">
      <c r="A1594" s="46"/>
      <c r="B1594" s="45"/>
    </row>
    <row r="1595" spans="1:2" x14ac:dyDescent="0.2">
      <c r="A1595" s="46"/>
      <c r="B1595" s="45"/>
    </row>
    <row r="1596" spans="1:2" x14ac:dyDescent="0.2">
      <c r="A1596" s="46"/>
      <c r="B1596" s="45"/>
    </row>
    <row r="1597" spans="1:2" x14ac:dyDescent="0.2">
      <c r="A1597" s="46"/>
      <c r="B1597" s="45"/>
    </row>
    <row r="1598" spans="1:2" x14ac:dyDescent="0.2">
      <c r="A1598" s="46"/>
      <c r="B1598" s="45"/>
    </row>
    <row r="1599" spans="1:2" x14ac:dyDescent="0.2">
      <c r="A1599" s="46"/>
      <c r="B1599" s="45"/>
    </row>
    <row r="1600" spans="1:2" x14ac:dyDescent="0.2">
      <c r="A1600" s="46"/>
      <c r="B1600" s="45"/>
    </row>
    <row r="1601" spans="1:2" x14ac:dyDescent="0.2">
      <c r="A1601" s="46"/>
      <c r="B1601" s="45"/>
    </row>
    <row r="1602" spans="1:2" x14ac:dyDescent="0.2">
      <c r="A1602" s="46"/>
      <c r="B1602" s="45"/>
    </row>
    <row r="1603" spans="1:2" x14ac:dyDescent="0.2">
      <c r="A1603" s="46"/>
      <c r="B1603" s="45"/>
    </row>
    <row r="1604" spans="1:2" x14ac:dyDescent="0.2">
      <c r="A1604" s="46"/>
      <c r="B1604" s="45"/>
    </row>
    <row r="1605" spans="1:2" x14ac:dyDescent="0.2">
      <c r="A1605" s="46"/>
      <c r="B1605" s="45"/>
    </row>
    <row r="1606" spans="1:2" x14ac:dyDescent="0.2">
      <c r="A1606" s="46"/>
      <c r="B1606" s="45"/>
    </row>
    <row r="1607" spans="1:2" x14ac:dyDescent="0.2">
      <c r="A1607" s="46"/>
      <c r="B1607" s="45"/>
    </row>
    <row r="1608" spans="1:2" x14ac:dyDescent="0.2">
      <c r="A1608" s="46"/>
      <c r="B1608" s="45"/>
    </row>
    <row r="1609" spans="1:2" x14ac:dyDescent="0.2">
      <c r="A1609" s="46"/>
      <c r="B1609" s="45"/>
    </row>
    <row r="1610" spans="1:2" x14ac:dyDescent="0.2">
      <c r="A1610" s="46"/>
      <c r="B1610" s="45"/>
    </row>
    <row r="1611" spans="1:2" x14ac:dyDescent="0.2">
      <c r="A1611" s="46"/>
      <c r="B1611" s="45"/>
    </row>
    <row r="1612" spans="1:2" x14ac:dyDescent="0.2">
      <c r="A1612" s="46"/>
      <c r="B1612" s="45"/>
    </row>
    <row r="1613" spans="1:2" x14ac:dyDescent="0.2">
      <c r="A1613" s="46"/>
      <c r="B1613" s="45"/>
    </row>
    <row r="1614" spans="1:2" x14ac:dyDescent="0.2">
      <c r="A1614" s="46"/>
      <c r="B1614" s="45"/>
    </row>
    <row r="1615" spans="1:2" x14ac:dyDescent="0.2">
      <c r="A1615" s="46"/>
      <c r="B1615" s="45"/>
    </row>
    <row r="1616" spans="1:2" x14ac:dyDescent="0.2">
      <c r="A1616" s="46"/>
      <c r="B1616" s="45"/>
    </row>
    <row r="1617" spans="1:2" x14ac:dyDescent="0.2">
      <c r="A1617" s="46"/>
      <c r="B1617" s="45"/>
    </row>
    <row r="1618" spans="1:2" x14ac:dyDescent="0.2">
      <c r="A1618" s="46"/>
      <c r="B1618" s="45"/>
    </row>
    <row r="1619" spans="1:2" x14ac:dyDescent="0.2">
      <c r="A1619" s="46"/>
      <c r="B1619" s="45"/>
    </row>
    <row r="1620" spans="1:2" x14ac:dyDescent="0.2">
      <c r="A1620" s="46"/>
      <c r="B1620" s="45"/>
    </row>
    <row r="1621" spans="1:2" x14ac:dyDescent="0.2">
      <c r="A1621" s="46"/>
      <c r="B1621" s="45"/>
    </row>
    <row r="1622" spans="1:2" x14ac:dyDescent="0.2">
      <c r="A1622" s="46"/>
      <c r="B1622" s="45"/>
    </row>
    <row r="1623" spans="1:2" x14ac:dyDescent="0.2">
      <c r="A1623" s="46"/>
      <c r="B1623" s="45"/>
    </row>
    <row r="1624" spans="1:2" x14ac:dyDescent="0.2">
      <c r="A1624" s="46"/>
      <c r="B1624" s="45"/>
    </row>
    <row r="1625" spans="1:2" x14ac:dyDescent="0.2">
      <c r="A1625" s="46"/>
      <c r="B1625" s="45"/>
    </row>
    <row r="1626" spans="1:2" x14ac:dyDescent="0.2">
      <c r="A1626" s="46"/>
      <c r="B1626" s="45"/>
    </row>
    <row r="1627" spans="1:2" x14ac:dyDescent="0.2">
      <c r="A1627" s="46"/>
      <c r="B1627" s="45"/>
    </row>
    <row r="1628" spans="1:2" x14ac:dyDescent="0.2">
      <c r="A1628" s="46"/>
      <c r="B1628" s="45"/>
    </row>
    <row r="1629" spans="1:2" x14ac:dyDescent="0.2">
      <c r="A1629" s="46"/>
      <c r="B1629" s="45"/>
    </row>
    <row r="1630" spans="1:2" x14ac:dyDescent="0.2">
      <c r="A1630" s="46"/>
      <c r="B1630" s="45"/>
    </row>
    <row r="1631" spans="1:2" x14ac:dyDescent="0.2">
      <c r="A1631" s="46"/>
      <c r="B1631" s="45"/>
    </row>
    <row r="1632" spans="1:2" x14ac:dyDescent="0.2">
      <c r="A1632" s="46"/>
      <c r="B1632" s="45"/>
    </row>
    <row r="1633" spans="1:2" x14ac:dyDescent="0.2">
      <c r="A1633" s="46"/>
      <c r="B1633" s="45"/>
    </row>
    <row r="1634" spans="1:2" x14ac:dyDescent="0.2">
      <c r="A1634" s="46"/>
      <c r="B1634" s="45"/>
    </row>
    <row r="1635" spans="1:2" x14ac:dyDescent="0.2">
      <c r="A1635" s="46"/>
      <c r="B1635" s="45"/>
    </row>
    <row r="1636" spans="1:2" x14ac:dyDescent="0.2">
      <c r="A1636" s="46"/>
      <c r="B1636" s="45"/>
    </row>
    <row r="1637" spans="1:2" x14ac:dyDescent="0.2">
      <c r="A1637" s="46"/>
      <c r="B1637" s="45"/>
    </row>
    <row r="1638" spans="1:2" x14ac:dyDescent="0.2">
      <c r="A1638" s="46"/>
      <c r="B1638" s="45"/>
    </row>
    <row r="1639" spans="1:2" x14ac:dyDescent="0.2">
      <c r="A1639" s="46"/>
      <c r="B1639" s="45"/>
    </row>
    <row r="1640" spans="1:2" x14ac:dyDescent="0.2">
      <c r="A1640" s="46"/>
      <c r="B1640" s="45"/>
    </row>
    <row r="1641" spans="1:2" x14ac:dyDescent="0.2">
      <c r="A1641" s="46"/>
      <c r="B1641" s="45"/>
    </row>
    <row r="1642" spans="1:2" x14ac:dyDescent="0.2">
      <c r="A1642" s="46"/>
      <c r="B1642" s="45"/>
    </row>
    <row r="1643" spans="1:2" x14ac:dyDescent="0.2">
      <c r="A1643" s="46"/>
      <c r="B1643" s="45"/>
    </row>
    <row r="1644" spans="1:2" x14ac:dyDescent="0.2">
      <c r="A1644" s="46"/>
      <c r="B1644" s="45"/>
    </row>
    <row r="1645" spans="1:2" x14ac:dyDescent="0.2">
      <c r="A1645" s="46"/>
      <c r="B1645" s="45"/>
    </row>
    <row r="1646" spans="1:2" x14ac:dyDescent="0.2">
      <c r="A1646" s="46"/>
      <c r="B1646" s="45"/>
    </row>
    <row r="1647" spans="1:2" x14ac:dyDescent="0.2">
      <c r="A1647" s="46"/>
      <c r="B1647" s="45"/>
    </row>
    <row r="1648" spans="1:2" x14ac:dyDescent="0.2">
      <c r="A1648" s="46"/>
      <c r="B1648" s="45"/>
    </row>
    <row r="1649" spans="1:2" x14ac:dyDescent="0.2">
      <c r="A1649" s="46"/>
      <c r="B1649" s="45"/>
    </row>
    <row r="1650" spans="1:2" x14ac:dyDescent="0.2">
      <c r="A1650" s="46"/>
      <c r="B1650" s="45"/>
    </row>
    <row r="1651" spans="1:2" x14ac:dyDescent="0.2">
      <c r="A1651" s="46"/>
      <c r="B1651" s="45"/>
    </row>
    <row r="1652" spans="1:2" x14ac:dyDescent="0.2">
      <c r="A1652" s="46"/>
      <c r="B1652" s="45"/>
    </row>
    <row r="1653" spans="1:2" x14ac:dyDescent="0.2">
      <c r="A1653" s="46"/>
      <c r="B1653" s="45"/>
    </row>
    <row r="1654" spans="1:2" x14ac:dyDescent="0.2">
      <c r="A1654" s="46"/>
      <c r="B1654" s="45"/>
    </row>
    <row r="1655" spans="1:2" x14ac:dyDescent="0.2">
      <c r="A1655" s="46"/>
      <c r="B1655" s="45"/>
    </row>
    <row r="1656" spans="1:2" x14ac:dyDescent="0.2">
      <c r="A1656" s="46"/>
      <c r="B1656" s="45"/>
    </row>
    <row r="1657" spans="1:2" x14ac:dyDescent="0.2">
      <c r="A1657" s="46"/>
      <c r="B1657" s="45"/>
    </row>
    <row r="1658" spans="1:2" x14ac:dyDescent="0.2">
      <c r="A1658" s="46"/>
      <c r="B1658" s="45"/>
    </row>
    <row r="1659" spans="1:2" x14ac:dyDescent="0.2">
      <c r="A1659" s="46"/>
      <c r="B1659" s="45"/>
    </row>
    <row r="1660" spans="1:2" x14ac:dyDescent="0.2">
      <c r="A1660" s="46"/>
      <c r="B1660" s="45"/>
    </row>
    <row r="1661" spans="1:2" x14ac:dyDescent="0.2">
      <c r="A1661" s="46"/>
      <c r="B1661" s="45"/>
    </row>
    <row r="1662" spans="1:2" x14ac:dyDescent="0.2">
      <c r="A1662" s="46"/>
      <c r="B1662" s="45"/>
    </row>
    <row r="1663" spans="1:2" x14ac:dyDescent="0.2">
      <c r="A1663" s="46"/>
      <c r="B1663" s="45"/>
    </row>
    <row r="1664" spans="1:2" x14ac:dyDescent="0.2">
      <c r="A1664" s="46"/>
      <c r="B1664" s="45"/>
    </row>
    <row r="1665" spans="1:2" x14ac:dyDescent="0.2">
      <c r="A1665" s="46"/>
      <c r="B1665" s="45"/>
    </row>
    <row r="1666" spans="1:2" x14ac:dyDescent="0.2">
      <c r="A1666" s="46"/>
      <c r="B1666" s="45"/>
    </row>
    <row r="1667" spans="1:2" x14ac:dyDescent="0.2">
      <c r="A1667" s="46"/>
      <c r="B1667" s="45"/>
    </row>
    <row r="1668" spans="1:2" x14ac:dyDescent="0.2">
      <c r="A1668" s="46"/>
      <c r="B1668" s="45"/>
    </row>
    <row r="1669" spans="1:2" x14ac:dyDescent="0.2">
      <c r="A1669" s="46"/>
      <c r="B1669" s="45"/>
    </row>
    <row r="1670" spans="1:2" x14ac:dyDescent="0.2">
      <c r="A1670" s="46"/>
      <c r="B1670" s="45"/>
    </row>
    <row r="1671" spans="1:2" x14ac:dyDescent="0.2">
      <c r="A1671" s="46"/>
      <c r="B1671" s="45"/>
    </row>
    <row r="1672" spans="1:2" x14ac:dyDescent="0.2">
      <c r="A1672" s="46"/>
      <c r="B1672" s="45"/>
    </row>
    <row r="1673" spans="1:2" x14ac:dyDescent="0.2">
      <c r="A1673" s="46"/>
      <c r="B1673" s="45"/>
    </row>
    <row r="1674" spans="1:2" x14ac:dyDescent="0.2">
      <c r="A1674" s="46"/>
      <c r="B1674" s="45"/>
    </row>
    <row r="1675" spans="1:2" x14ac:dyDescent="0.2">
      <c r="A1675" s="46"/>
      <c r="B1675" s="45"/>
    </row>
    <row r="1676" spans="1:2" x14ac:dyDescent="0.2">
      <c r="A1676" s="46"/>
      <c r="B1676" s="45"/>
    </row>
    <row r="1677" spans="1:2" x14ac:dyDescent="0.2">
      <c r="A1677" s="46"/>
      <c r="B1677" s="45"/>
    </row>
    <row r="1678" spans="1:2" x14ac:dyDescent="0.2">
      <c r="A1678" s="46"/>
      <c r="B1678" s="45"/>
    </row>
    <row r="1679" spans="1:2" x14ac:dyDescent="0.2">
      <c r="A1679" s="46"/>
      <c r="B1679" s="45"/>
    </row>
    <row r="1680" spans="1:2" x14ac:dyDescent="0.2">
      <c r="A1680" s="46"/>
      <c r="B1680" s="45"/>
    </row>
    <row r="1681" spans="1:2" x14ac:dyDescent="0.2">
      <c r="A1681" s="46"/>
      <c r="B1681" s="45"/>
    </row>
    <row r="1682" spans="1:2" x14ac:dyDescent="0.2">
      <c r="A1682" s="46"/>
      <c r="B1682" s="45"/>
    </row>
    <row r="1683" spans="1:2" x14ac:dyDescent="0.2">
      <c r="A1683" s="46"/>
      <c r="B1683" s="45"/>
    </row>
    <row r="1684" spans="1:2" x14ac:dyDescent="0.2">
      <c r="A1684" s="46"/>
      <c r="B1684" s="45"/>
    </row>
    <row r="1685" spans="1:2" x14ac:dyDescent="0.2">
      <c r="A1685" s="46"/>
      <c r="B1685" s="45"/>
    </row>
    <row r="1686" spans="1:2" x14ac:dyDescent="0.2">
      <c r="A1686" s="46"/>
      <c r="B1686" s="45"/>
    </row>
    <row r="1687" spans="1:2" x14ac:dyDescent="0.2">
      <c r="A1687" s="46"/>
      <c r="B1687" s="45"/>
    </row>
    <row r="1688" spans="1:2" x14ac:dyDescent="0.2">
      <c r="A1688" s="46"/>
      <c r="B1688" s="45"/>
    </row>
    <row r="1689" spans="1:2" x14ac:dyDescent="0.2">
      <c r="A1689" s="46"/>
      <c r="B1689" s="45"/>
    </row>
    <row r="1690" spans="1:2" x14ac:dyDescent="0.2">
      <c r="A1690" s="46"/>
      <c r="B1690" s="45"/>
    </row>
    <row r="1691" spans="1:2" x14ac:dyDescent="0.2">
      <c r="A1691" s="46"/>
      <c r="B1691" s="45"/>
    </row>
    <row r="1692" spans="1:2" x14ac:dyDescent="0.2">
      <c r="A1692" s="46"/>
      <c r="B1692" s="45"/>
    </row>
    <row r="1693" spans="1:2" x14ac:dyDescent="0.2">
      <c r="A1693" s="46"/>
      <c r="B1693" s="45"/>
    </row>
    <row r="1694" spans="1:2" x14ac:dyDescent="0.2">
      <c r="A1694" s="46"/>
      <c r="B1694" s="45"/>
    </row>
    <row r="1695" spans="1:2" x14ac:dyDescent="0.2">
      <c r="A1695" s="46"/>
      <c r="B1695" s="45"/>
    </row>
    <row r="1696" spans="1:2" x14ac:dyDescent="0.2">
      <c r="A1696" s="46"/>
      <c r="B1696" s="45"/>
    </row>
    <row r="1697" spans="1:2" x14ac:dyDescent="0.2">
      <c r="A1697" s="46"/>
      <c r="B1697" s="45"/>
    </row>
    <row r="1698" spans="1:2" x14ac:dyDescent="0.2">
      <c r="A1698" s="46"/>
      <c r="B1698" s="45"/>
    </row>
    <row r="1699" spans="1:2" x14ac:dyDescent="0.2">
      <c r="A1699" s="46"/>
      <c r="B1699" s="45"/>
    </row>
    <row r="1700" spans="1:2" x14ac:dyDescent="0.2">
      <c r="A1700" s="46"/>
      <c r="B1700" s="45"/>
    </row>
    <row r="1701" spans="1:2" x14ac:dyDescent="0.2">
      <c r="A1701" s="46"/>
      <c r="B1701" s="45"/>
    </row>
    <row r="1702" spans="1:2" x14ac:dyDescent="0.2">
      <c r="A1702" s="46"/>
      <c r="B1702" s="45"/>
    </row>
    <row r="1703" spans="1:2" x14ac:dyDescent="0.2">
      <c r="A1703" s="46"/>
      <c r="B1703" s="45"/>
    </row>
    <row r="1704" spans="1:2" x14ac:dyDescent="0.2">
      <c r="A1704" s="46"/>
      <c r="B1704" s="45"/>
    </row>
    <row r="1705" spans="1:2" x14ac:dyDescent="0.2">
      <c r="A1705" s="46"/>
      <c r="B1705" s="45"/>
    </row>
    <row r="1706" spans="1:2" x14ac:dyDescent="0.2">
      <c r="A1706" s="46"/>
      <c r="B1706" s="45"/>
    </row>
    <row r="1707" spans="1:2" x14ac:dyDescent="0.2">
      <c r="A1707" s="46"/>
      <c r="B1707" s="45"/>
    </row>
    <row r="1708" spans="1:2" x14ac:dyDescent="0.2">
      <c r="A1708" s="46"/>
      <c r="B1708" s="45"/>
    </row>
    <row r="1709" spans="1:2" x14ac:dyDescent="0.2">
      <c r="A1709" s="46"/>
      <c r="B1709" s="45"/>
    </row>
    <row r="1710" spans="1:2" x14ac:dyDescent="0.2">
      <c r="A1710" s="46"/>
      <c r="B1710" s="45"/>
    </row>
    <row r="1711" spans="1:2" x14ac:dyDescent="0.2">
      <c r="A1711" s="46"/>
      <c r="B1711" s="45"/>
    </row>
    <row r="1712" spans="1:2" x14ac:dyDescent="0.2">
      <c r="A1712" s="46"/>
      <c r="B1712" s="45"/>
    </row>
    <row r="1713" spans="1:2" x14ac:dyDescent="0.2">
      <c r="A1713" s="46"/>
      <c r="B1713" s="45"/>
    </row>
    <row r="1714" spans="1:2" x14ac:dyDescent="0.2">
      <c r="A1714" s="46"/>
      <c r="B1714" s="45"/>
    </row>
    <row r="1715" spans="1:2" x14ac:dyDescent="0.2">
      <c r="A1715" s="46"/>
      <c r="B1715" s="45"/>
    </row>
    <row r="1716" spans="1:2" x14ac:dyDescent="0.2">
      <c r="A1716" s="46"/>
      <c r="B1716" s="45"/>
    </row>
    <row r="1717" spans="1:2" x14ac:dyDescent="0.2">
      <c r="A1717" s="46"/>
      <c r="B1717" s="45"/>
    </row>
    <row r="1718" spans="1:2" x14ac:dyDescent="0.2">
      <c r="A1718" s="46"/>
      <c r="B1718" s="45"/>
    </row>
    <row r="1719" spans="1:2" x14ac:dyDescent="0.2">
      <c r="A1719" s="46"/>
      <c r="B1719" s="45"/>
    </row>
    <row r="1720" spans="1:2" x14ac:dyDescent="0.2">
      <c r="A1720" s="46"/>
      <c r="B1720" s="45"/>
    </row>
    <row r="1721" spans="1:2" x14ac:dyDescent="0.2">
      <c r="A1721" s="46"/>
      <c r="B1721" s="45"/>
    </row>
    <row r="1722" spans="1:2" x14ac:dyDescent="0.2">
      <c r="A1722" s="46"/>
      <c r="B1722" s="45"/>
    </row>
    <row r="1723" spans="1:2" x14ac:dyDescent="0.2">
      <c r="A1723" s="46"/>
      <c r="B1723" s="45"/>
    </row>
    <row r="1724" spans="1:2" x14ac:dyDescent="0.2">
      <c r="A1724" s="46"/>
      <c r="B1724" s="45"/>
    </row>
    <row r="1725" spans="1:2" x14ac:dyDescent="0.2">
      <c r="A1725" s="46"/>
      <c r="B1725" s="45"/>
    </row>
    <row r="1726" spans="1:2" x14ac:dyDescent="0.2">
      <c r="A1726" s="46"/>
      <c r="B1726" s="45"/>
    </row>
    <row r="1727" spans="1:2" x14ac:dyDescent="0.2">
      <c r="A1727" s="46"/>
      <c r="B1727" s="45"/>
    </row>
    <row r="1728" spans="1:2" x14ac:dyDescent="0.2">
      <c r="A1728" s="46"/>
      <c r="B1728" s="45"/>
    </row>
    <row r="1729" spans="1:2" x14ac:dyDescent="0.2">
      <c r="A1729" s="46"/>
      <c r="B1729" s="45"/>
    </row>
    <row r="1730" spans="1:2" x14ac:dyDescent="0.2">
      <c r="A1730" s="46"/>
      <c r="B1730" s="45"/>
    </row>
    <row r="1731" spans="1:2" x14ac:dyDescent="0.2">
      <c r="A1731" s="46"/>
      <c r="B1731" s="45"/>
    </row>
    <row r="1732" spans="1:2" x14ac:dyDescent="0.2">
      <c r="A1732" s="46"/>
      <c r="B1732" s="45"/>
    </row>
    <row r="1733" spans="1:2" x14ac:dyDescent="0.2">
      <c r="A1733" s="46"/>
      <c r="B1733" s="45"/>
    </row>
    <row r="1734" spans="1:2" x14ac:dyDescent="0.2">
      <c r="A1734" s="46"/>
      <c r="B1734" s="45"/>
    </row>
    <row r="1735" spans="1:2" x14ac:dyDescent="0.2">
      <c r="A1735" s="46"/>
      <c r="B1735" s="45"/>
    </row>
    <row r="1736" spans="1:2" x14ac:dyDescent="0.2">
      <c r="A1736" s="46"/>
      <c r="B1736" s="45"/>
    </row>
    <row r="1737" spans="1:2" x14ac:dyDescent="0.2">
      <c r="A1737" s="46"/>
      <c r="B1737" s="45"/>
    </row>
    <row r="1738" spans="1:2" x14ac:dyDescent="0.2">
      <c r="A1738" s="46"/>
      <c r="B1738" s="45"/>
    </row>
    <row r="1739" spans="1:2" x14ac:dyDescent="0.2">
      <c r="A1739" s="46"/>
      <c r="B1739" s="45"/>
    </row>
    <row r="1740" spans="1:2" x14ac:dyDescent="0.2">
      <c r="A1740" s="46"/>
      <c r="B1740" s="45"/>
    </row>
    <row r="1741" spans="1:2" x14ac:dyDescent="0.2">
      <c r="A1741" s="46"/>
      <c r="B1741" s="45"/>
    </row>
    <row r="1742" spans="1:2" x14ac:dyDescent="0.2">
      <c r="A1742" s="46"/>
      <c r="B1742" s="45"/>
    </row>
    <row r="1743" spans="1:2" x14ac:dyDescent="0.2">
      <c r="A1743" s="46"/>
      <c r="B1743" s="45"/>
    </row>
    <row r="1744" spans="1:2" x14ac:dyDescent="0.2">
      <c r="A1744" s="46"/>
      <c r="B1744" s="45"/>
    </row>
    <row r="1745" spans="1:2" x14ac:dyDescent="0.2">
      <c r="A1745" s="46"/>
      <c r="B1745" s="45"/>
    </row>
    <row r="1746" spans="1:2" x14ac:dyDescent="0.2">
      <c r="A1746" s="46"/>
      <c r="B1746" s="45"/>
    </row>
    <row r="1747" spans="1:2" x14ac:dyDescent="0.2">
      <c r="A1747" s="46"/>
      <c r="B1747" s="45"/>
    </row>
    <row r="1748" spans="1:2" x14ac:dyDescent="0.2">
      <c r="A1748" s="46"/>
      <c r="B1748" s="45"/>
    </row>
    <row r="1749" spans="1:2" x14ac:dyDescent="0.2">
      <c r="A1749" s="46"/>
      <c r="B1749" s="45"/>
    </row>
    <row r="1750" spans="1:2" x14ac:dyDescent="0.2">
      <c r="A1750" s="46"/>
      <c r="B1750" s="45"/>
    </row>
    <row r="1751" spans="1:2" x14ac:dyDescent="0.2">
      <c r="A1751" s="46"/>
      <c r="B1751" s="45"/>
    </row>
    <row r="1752" spans="1:2" x14ac:dyDescent="0.2">
      <c r="A1752" s="46"/>
      <c r="B1752" s="45"/>
    </row>
    <row r="1753" spans="1:2" x14ac:dyDescent="0.2">
      <c r="A1753" s="46"/>
      <c r="B1753" s="45"/>
    </row>
    <row r="1754" spans="1:2" x14ac:dyDescent="0.2">
      <c r="A1754" s="46"/>
      <c r="B1754" s="45"/>
    </row>
    <row r="1755" spans="1:2" x14ac:dyDescent="0.2">
      <c r="A1755" s="46"/>
      <c r="B1755" s="45"/>
    </row>
    <row r="1756" spans="1:2" x14ac:dyDescent="0.2">
      <c r="A1756" s="46"/>
      <c r="B1756" s="45"/>
    </row>
    <row r="1757" spans="1:2" x14ac:dyDescent="0.2">
      <c r="A1757" s="46"/>
      <c r="B1757" s="45"/>
    </row>
    <row r="1758" spans="1:2" x14ac:dyDescent="0.2">
      <c r="A1758" s="46"/>
      <c r="B1758" s="45"/>
    </row>
    <row r="1759" spans="1:2" x14ac:dyDescent="0.2">
      <c r="A1759" s="46"/>
      <c r="B1759" s="45"/>
    </row>
    <row r="1760" spans="1:2" x14ac:dyDescent="0.2">
      <c r="A1760" s="46"/>
      <c r="B1760" s="45"/>
    </row>
    <row r="1761" spans="1:2" x14ac:dyDescent="0.2">
      <c r="A1761" s="46"/>
      <c r="B1761" s="45"/>
    </row>
    <row r="1762" spans="1:2" x14ac:dyDescent="0.2">
      <c r="A1762" s="46"/>
      <c r="B1762" s="45"/>
    </row>
    <row r="1763" spans="1:2" x14ac:dyDescent="0.2">
      <c r="A1763" s="46"/>
      <c r="B1763" s="45"/>
    </row>
    <row r="1764" spans="1:2" x14ac:dyDescent="0.2">
      <c r="A1764" s="46"/>
      <c r="B1764" s="45"/>
    </row>
    <row r="1765" spans="1:2" x14ac:dyDescent="0.2">
      <c r="A1765" s="46"/>
      <c r="B1765" s="45"/>
    </row>
    <row r="1766" spans="1:2" x14ac:dyDescent="0.2">
      <c r="A1766" s="46"/>
      <c r="B1766" s="45"/>
    </row>
    <row r="1767" spans="1:2" x14ac:dyDescent="0.2">
      <c r="A1767" s="46"/>
      <c r="B1767" s="45"/>
    </row>
    <row r="1768" spans="1:2" x14ac:dyDescent="0.2">
      <c r="A1768" s="46"/>
      <c r="B1768" s="45"/>
    </row>
    <row r="1769" spans="1:2" x14ac:dyDescent="0.2">
      <c r="A1769" s="46"/>
      <c r="B1769" s="45"/>
    </row>
    <row r="1770" spans="1:2" x14ac:dyDescent="0.2">
      <c r="A1770" s="46"/>
      <c r="B1770" s="45"/>
    </row>
    <row r="1771" spans="1:2" x14ac:dyDescent="0.2">
      <c r="A1771" s="46"/>
      <c r="B1771" s="45"/>
    </row>
    <row r="1772" spans="1:2" x14ac:dyDescent="0.2">
      <c r="A1772" s="46"/>
      <c r="B1772" s="45"/>
    </row>
    <row r="1773" spans="1:2" x14ac:dyDescent="0.2">
      <c r="A1773" s="46"/>
      <c r="B1773" s="45"/>
    </row>
    <row r="1774" spans="1:2" x14ac:dyDescent="0.2">
      <c r="A1774" s="46"/>
      <c r="B1774" s="45"/>
    </row>
    <row r="1775" spans="1:2" x14ac:dyDescent="0.2">
      <c r="A1775" s="46"/>
      <c r="B1775" s="45"/>
    </row>
    <row r="1776" spans="1:2" x14ac:dyDescent="0.2">
      <c r="A1776" s="46"/>
      <c r="B1776" s="45"/>
    </row>
    <row r="1777" spans="1:2" x14ac:dyDescent="0.2">
      <c r="A1777" s="46"/>
      <c r="B1777" s="45"/>
    </row>
    <row r="1778" spans="1:2" x14ac:dyDescent="0.2">
      <c r="A1778" s="46"/>
      <c r="B1778" s="45"/>
    </row>
    <row r="1779" spans="1:2" x14ac:dyDescent="0.2">
      <c r="A1779" s="46"/>
      <c r="B1779" s="45"/>
    </row>
    <row r="1780" spans="1:2" x14ac:dyDescent="0.2">
      <c r="A1780" s="46"/>
      <c r="B1780" s="45"/>
    </row>
    <row r="1781" spans="1:2" x14ac:dyDescent="0.2">
      <c r="A1781" s="46"/>
      <c r="B1781" s="45"/>
    </row>
    <row r="1782" spans="1:2" x14ac:dyDescent="0.2">
      <c r="A1782" s="46"/>
      <c r="B1782" s="45"/>
    </row>
    <row r="1783" spans="1:2" x14ac:dyDescent="0.2">
      <c r="A1783" s="46"/>
      <c r="B1783" s="45"/>
    </row>
    <row r="1784" spans="1:2" x14ac:dyDescent="0.2">
      <c r="A1784" s="46"/>
      <c r="B1784" s="45"/>
    </row>
    <row r="1785" spans="1:2" x14ac:dyDescent="0.2">
      <c r="A1785" s="46"/>
      <c r="B1785" s="45"/>
    </row>
    <row r="1786" spans="1:2" x14ac:dyDescent="0.2">
      <c r="A1786" s="46"/>
      <c r="B1786" s="45"/>
    </row>
    <row r="1787" spans="1:2" x14ac:dyDescent="0.2">
      <c r="A1787" s="46"/>
      <c r="B1787" s="45"/>
    </row>
    <row r="1788" spans="1:2" x14ac:dyDescent="0.2">
      <c r="A1788" s="46"/>
      <c r="B1788" s="45"/>
    </row>
    <row r="1789" spans="1:2" x14ac:dyDescent="0.2">
      <c r="A1789" s="46"/>
      <c r="B1789" s="45"/>
    </row>
    <row r="1790" spans="1:2" x14ac:dyDescent="0.2">
      <c r="A1790" s="46"/>
      <c r="B1790" s="45"/>
    </row>
    <row r="1791" spans="1:2" x14ac:dyDescent="0.2">
      <c r="A1791" s="46"/>
      <c r="B1791" s="45"/>
    </row>
    <row r="1792" spans="1:2" x14ac:dyDescent="0.2">
      <c r="A1792" s="46"/>
      <c r="B1792" s="45"/>
    </row>
    <row r="1793" spans="1:2" x14ac:dyDescent="0.2">
      <c r="A1793" s="46"/>
      <c r="B1793" s="45"/>
    </row>
    <row r="1794" spans="1:2" x14ac:dyDescent="0.2">
      <c r="A1794" s="46"/>
      <c r="B1794" s="45"/>
    </row>
    <row r="1795" spans="1:2" x14ac:dyDescent="0.2">
      <c r="A1795" s="46"/>
      <c r="B1795" s="45"/>
    </row>
    <row r="1796" spans="1:2" x14ac:dyDescent="0.2">
      <c r="A1796" s="46"/>
      <c r="B1796" s="45"/>
    </row>
    <row r="1797" spans="1:2" x14ac:dyDescent="0.2">
      <c r="A1797" s="46"/>
      <c r="B1797" s="45"/>
    </row>
    <row r="1798" spans="1:2" x14ac:dyDescent="0.2">
      <c r="A1798" s="46"/>
      <c r="B1798" s="45"/>
    </row>
    <row r="1799" spans="1:2" x14ac:dyDescent="0.2">
      <c r="A1799" s="46"/>
      <c r="B1799" s="45"/>
    </row>
    <row r="1800" spans="1:2" x14ac:dyDescent="0.2">
      <c r="A1800" s="46"/>
      <c r="B1800" s="45"/>
    </row>
    <row r="1801" spans="1:2" x14ac:dyDescent="0.2">
      <c r="A1801" s="46"/>
      <c r="B1801" s="45"/>
    </row>
    <row r="1802" spans="1:2" x14ac:dyDescent="0.2">
      <c r="A1802" s="46"/>
      <c r="B1802" s="45"/>
    </row>
    <row r="1803" spans="1:2" x14ac:dyDescent="0.2">
      <c r="A1803" s="46"/>
      <c r="B1803" s="45"/>
    </row>
    <row r="1804" spans="1:2" x14ac:dyDescent="0.2">
      <c r="A1804" s="46"/>
      <c r="B1804" s="45"/>
    </row>
    <row r="1805" spans="1:2" x14ac:dyDescent="0.2">
      <c r="A1805" s="46"/>
      <c r="B1805" s="45"/>
    </row>
    <row r="1806" spans="1:2" x14ac:dyDescent="0.2">
      <c r="A1806" s="46"/>
      <c r="B1806" s="45"/>
    </row>
    <row r="1807" spans="1:2" x14ac:dyDescent="0.2">
      <c r="A1807" s="46"/>
      <c r="B1807" s="45"/>
    </row>
    <row r="1808" spans="1:2" x14ac:dyDescent="0.2">
      <c r="A1808" s="46"/>
      <c r="B1808" s="45"/>
    </row>
    <row r="1809" spans="1:2" x14ac:dyDescent="0.2">
      <c r="A1809" s="46"/>
      <c r="B1809" s="45"/>
    </row>
    <row r="1810" spans="1:2" x14ac:dyDescent="0.2">
      <c r="A1810" s="46"/>
      <c r="B1810" s="45"/>
    </row>
    <row r="1811" spans="1:2" x14ac:dyDescent="0.2">
      <c r="A1811" s="46"/>
      <c r="B1811" s="45"/>
    </row>
    <row r="1812" spans="1:2" x14ac:dyDescent="0.2">
      <c r="A1812" s="46"/>
      <c r="B1812" s="45"/>
    </row>
    <row r="1813" spans="1:2" x14ac:dyDescent="0.2">
      <c r="A1813" s="46"/>
      <c r="B1813" s="45"/>
    </row>
    <row r="1814" spans="1:2" x14ac:dyDescent="0.2">
      <c r="A1814" s="46"/>
      <c r="B1814" s="45"/>
    </row>
    <row r="1815" spans="1:2" x14ac:dyDescent="0.2">
      <c r="A1815" s="46"/>
      <c r="B1815" s="45"/>
    </row>
    <row r="1816" spans="1:2" x14ac:dyDescent="0.2">
      <c r="A1816" s="46"/>
      <c r="B1816" s="45"/>
    </row>
    <row r="1817" spans="1:2" x14ac:dyDescent="0.2">
      <c r="A1817" s="46"/>
      <c r="B1817" s="45"/>
    </row>
    <row r="1818" spans="1:2" x14ac:dyDescent="0.2">
      <c r="A1818" s="46"/>
      <c r="B1818" s="45"/>
    </row>
    <row r="1819" spans="1:2" x14ac:dyDescent="0.2">
      <c r="A1819" s="46"/>
      <c r="B1819" s="45"/>
    </row>
    <row r="1820" spans="1:2" x14ac:dyDescent="0.2">
      <c r="A1820" s="46"/>
      <c r="B1820" s="45"/>
    </row>
    <row r="1821" spans="1:2" x14ac:dyDescent="0.2">
      <c r="A1821" s="46"/>
      <c r="B1821" s="45"/>
    </row>
    <row r="1822" spans="1:2" x14ac:dyDescent="0.2">
      <c r="A1822" s="46"/>
      <c r="B1822" s="45"/>
    </row>
    <row r="1823" spans="1:2" x14ac:dyDescent="0.2">
      <c r="A1823" s="46"/>
      <c r="B1823" s="45"/>
    </row>
    <row r="1824" spans="1:2" x14ac:dyDescent="0.2">
      <c r="A1824" s="46"/>
      <c r="B1824" s="45"/>
    </row>
    <row r="1825" spans="1:2" x14ac:dyDescent="0.2">
      <c r="A1825" s="46"/>
      <c r="B1825" s="45"/>
    </row>
    <row r="1826" spans="1:2" x14ac:dyDescent="0.2">
      <c r="A1826" s="46"/>
      <c r="B1826" s="45"/>
    </row>
    <row r="1827" spans="1:2" x14ac:dyDescent="0.2">
      <c r="A1827" s="46"/>
      <c r="B1827" s="45"/>
    </row>
    <row r="1828" spans="1:2" x14ac:dyDescent="0.2">
      <c r="A1828" s="46"/>
      <c r="B1828" s="45"/>
    </row>
    <row r="1829" spans="1:2" x14ac:dyDescent="0.2">
      <c r="A1829" s="46"/>
      <c r="B1829" s="45"/>
    </row>
    <row r="1830" spans="1:2" x14ac:dyDescent="0.2">
      <c r="A1830" s="46"/>
      <c r="B1830" s="45"/>
    </row>
    <row r="1831" spans="1:2" x14ac:dyDescent="0.2">
      <c r="A1831" s="46"/>
      <c r="B1831" s="45"/>
    </row>
    <row r="1832" spans="1:2" x14ac:dyDescent="0.2">
      <c r="A1832" s="46"/>
      <c r="B1832" s="45"/>
    </row>
    <row r="1833" spans="1:2" x14ac:dyDescent="0.2">
      <c r="A1833" s="46"/>
      <c r="B1833" s="45"/>
    </row>
    <row r="1834" spans="1:2" x14ac:dyDescent="0.2">
      <c r="A1834" s="46"/>
      <c r="B1834" s="45"/>
    </row>
    <row r="1835" spans="1:2" x14ac:dyDescent="0.2">
      <c r="A1835" s="46"/>
      <c r="B1835" s="45"/>
    </row>
    <row r="1836" spans="1:2" x14ac:dyDescent="0.2">
      <c r="A1836" s="46"/>
      <c r="B1836" s="45"/>
    </row>
    <row r="1837" spans="1:2" x14ac:dyDescent="0.2">
      <c r="A1837" s="46"/>
      <c r="B1837" s="45"/>
    </row>
    <row r="1838" spans="1:2" x14ac:dyDescent="0.2">
      <c r="A1838" s="46"/>
      <c r="B1838" s="45"/>
    </row>
    <row r="1839" spans="1:2" x14ac:dyDescent="0.2">
      <c r="A1839" s="46"/>
      <c r="B1839" s="45"/>
    </row>
    <row r="1840" spans="1:2" x14ac:dyDescent="0.2">
      <c r="A1840" s="46"/>
      <c r="B1840" s="45"/>
    </row>
    <row r="1841" spans="1:2" x14ac:dyDescent="0.2">
      <c r="A1841" s="46"/>
      <c r="B1841" s="45"/>
    </row>
    <row r="1842" spans="1:2" x14ac:dyDescent="0.2">
      <c r="A1842" s="46"/>
      <c r="B1842" s="45"/>
    </row>
    <row r="1843" spans="1:2" x14ac:dyDescent="0.2">
      <c r="A1843" s="46"/>
      <c r="B1843" s="45"/>
    </row>
    <row r="1844" spans="1:2" x14ac:dyDescent="0.2">
      <c r="A1844" s="46"/>
      <c r="B1844" s="45"/>
    </row>
    <row r="1845" spans="1:2" x14ac:dyDescent="0.2">
      <c r="A1845" s="46"/>
      <c r="B1845" s="45"/>
    </row>
    <row r="1846" spans="1:2" x14ac:dyDescent="0.2">
      <c r="A1846" s="46"/>
      <c r="B1846" s="45"/>
    </row>
    <row r="1847" spans="1:2" x14ac:dyDescent="0.2">
      <c r="A1847" s="46"/>
      <c r="B1847" s="45"/>
    </row>
    <row r="1848" spans="1:2" x14ac:dyDescent="0.2">
      <c r="A1848" s="46"/>
      <c r="B1848" s="45"/>
    </row>
    <row r="1849" spans="1:2" x14ac:dyDescent="0.2">
      <c r="A1849" s="46"/>
      <c r="B1849" s="45"/>
    </row>
    <row r="1850" spans="1:2" x14ac:dyDescent="0.2">
      <c r="A1850" s="46"/>
      <c r="B1850" s="45"/>
    </row>
    <row r="1851" spans="1:2" x14ac:dyDescent="0.2">
      <c r="A1851" s="46"/>
      <c r="B1851" s="45"/>
    </row>
    <row r="1852" spans="1:2" x14ac:dyDescent="0.2">
      <c r="A1852" s="46"/>
      <c r="B1852" s="45"/>
    </row>
    <row r="1853" spans="1:2" x14ac:dyDescent="0.2">
      <c r="A1853" s="46"/>
      <c r="B1853" s="45"/>
    </row>
    <row r="1854" spans="1:2" x14ac:dyDescent="0.2">
      <c r="A1854" s="46"/>
      <c r="B1854" s="45"/>
    </row>
    <row r="1855" spans="1:2" x14ac:dyDescent="0.2">
      <c r="A1855" s="46"/>
      <c r="B1855" s="45"/>
    </row>
    <row r="1856" spans="1:2" x14ac:dyDescent="0.2">
      <c r="A1856" s="46"/>
      <c r="B1856" s="45"/>
    </row>
    <row r="1857" spans="1:2" x14ac:dyDescent="0.2">
      <c r="A1857" s="46"/>
      <c r="B1857" s="45"/>
    </row>
    <row r="1858" spans="1:2" x14ac:dyDescent="0.2">
      <c r="A1858" s="46"/>
      <c r="B1858" s="45"/>
    </row>
    <row r="1859" spans="1:2" x14ac:dyDescent="0.2">
      <c r="A1859" s="46"/>
      <c r="B1859" s="45"/>
    </row>
    <row r="1860" spans="1:2" x14ac:dyDescent="0.2">
      <c r="A1860" s="46"/>
      <c r="B1860" s="45"/>
    </row>
    <row r="1861" spans="1:2" x14ac:dyDescent="0.2">
      <c r="A1861" s="46"/>
      <c r="B1861" s="45"/>
    </row>
    <row r="1862" spans="1:2" x14ac:dyDescent="0.2">
      <c r="A1862" s="46"/>
      <c r="B1862" s="45"/>
    </row>
    <row r="1863" spans="1:2" x14ac:dyDescent="0.2">
      <c r="A1863" s="46"/>
      <c r="B1863" s="45"/>
    </row>
    <row r="1864" spans="1:2" x14ac:dyDescent="0.2">
      <c r="A1864" s="46"/>
      <c r="B1864" s="45"/>
    </row>
    <row r="1865" spans="1:2" x14ac:dyDescent="0.2">
      <c r="A1865" s="46"/>
      <c r="B1865" s="45"/>
    </row>
    <row r="1866" spans="1:2" x14ac:dyDescent="0.2">
      <c r="A1866" s="46"/>
      <c r="B1866" s="45"/>
    </row>
    <row r="1867" spans="1:2" x14ac:dyDescent="0.2">
      <c r="A1867" s="46"/>
      <c r="B1867" s="45"/>
    </row>
    <row r="1868" spans="1:2" x14ac:dyDescent="0.2">
      <c r="A1868" s="46"/>
      <c r="B1868" s="45"/>
    </row>
    <row r="1869" spans="1:2" x14ac:dyDescent="0.2">
      <c r="A1869" s="46"/>
      <c r="B1869" s="45"/>
    </row>
    <row r="1870" spans="1:2" x14ac:dyDescent="0.2">
      <c r="A1870" s="46"/>
      <c r="B1870" s="45"/>
    </row>
    <row r="1871" spans="1:2" x14ac:dyDescent="0.2">
      <c r="A1871" s="46"/>
      <c r="B1871" s="45"/>
    </row>
    <row r="1872" spans="1:2" x14ac:dyDescent="0.2">
      <c r="A1872" s="46"/>
      <c r="B1872" s="45"/>
    </row>
    <row r="1873" spans="1:2" x14ac:dyDescent="0.2">
      <c r="A1873" s="46"/>
      <c r="B1873" s="45"/>
    </row>
    <row r="1874" spans="1:2" x14ac:dyDescent="0.2">
      <c r="A1874" s="46"/>
      <c r="B1874" s="45"/>
    </row>
    <row r="1875" spans="1:2" x14ac:dyDescent="0.2">
      <c r="A1875" s="46"/>
      <c r="B1875" s="45"/>
    </row>
    <row r="1876" spans="1:2" x14ac:dyDescent="0.2">
      <c r="A1876" s="46"/>
      <c r="B1876" s="45"/>
    </row>
    <row r="1877" spans="1:2" x14ac:dyDescent="0.2">
      <c r="A1877" s="46"/>
      <c r="B1877" s="45"/>
    </row>
    <row r="1878" spans="1:2" x14ac:dyDescent="0.2">
      <c r="A1878" s="46"/>
      <c r="B1878" s="45"/>
    </row>
    <row r="1879" spans="1:2" x14ac:dyDescent="0.2">
      <c r="A1879" s="46"/>
      <c r="B1879" s="45"/>
    </row>
    <row r="1880" spans="1:2" x14ac:dyDescent="0.2">
      <c r="A1880" s="46"/>
      <c r="B1880" s="45"/>
    </row>
    <row r="1881" spans="1:2" x14ac:dyDescent="0.2">
      <c r="A1881" s="46"/>
      <c r="B1881" s="45"/>
    </row>
    <row r="1882" spans="1:2" x14ac:dyDescent="0.2">
      <c r="A1882" s="46"/>
      <c r="B1882" s="45"/>
    </row>
    <row r="1883" spans="1:2" x14ac:dyDescent="0.2">
      <c r="A1883" s="46"/>
      <c r="B1883" s="45"/>
    </row>
    <row r="1884" spans="1:2" x14ac:dyDescent="0.2">
      <c r="A1884" s="46"/>
      <c r="B1884" s="45"/>
    </row>
    <row r="1885" spans="1:2" x14ac:dyDescent="0.2">
      <c r="A1885" s="46"/>
      <c r="B1885" s="45"/>
    </row>
    <row r="1886" spans="1:2" x14ac:dyDescent="0.2">
      <c r="A1886" s="46"/>
      <c r="B1886" s="45"/>
    </row>
    <row r="1887" spans="1:2" x14ac:dyDescent="0.2">
      <c r="A1887" s="46"/>
      <c r="B1887" s="45"/>
    </row>
    <row r="1888" spans="1:2" x14ac:dyDescent="0.2">
      <c r="A1888" s="46"/>
      <c r="B1888" s="45"/>
    </row>
    <row r="1889" spans="1:2" x14ac:dyDescent="0.2">
      <c r="A1889" s="46"/>
      <c r="B1889" s="45"/>
    </row>
    <row r="1890" spans="1:2" x14ac:dyDescent="0.2">
      <c r="A1890" s="46"/>
      <c r="B1890" s="45"/>
    </row>
    <row r="1891" spans="1:2" x14ac:dyDescent="0.2">
      <c r="A1891" s="46"/>
      <c r="B1891" s="45"/>
    </row>
    <row r="1892" spans="1:2" x14ac:dyDescent="0.2">
      <c r="A1892" s="46"/>
      <c r="B1892" s="45"/>
    </row>
    <row r="1893" spans="1:2" x14ac:dyDescent="0.2">
      <c r="A1893" s="46"/>
      <c r="B1893" s="45"/>
    </row>
    <row r="1894" spans="1:2" x14ac:dyDescent="0.2">
      <c r="A1894" s="46"/>
      <c r="B1894" s="45"/>
    </row>
    <row r="1895" spans="1:2" x14ac:dyDescent="0.2">
      <c r="A1895" s="46"/>
      <c r="B1895" s="45"/>
    </row>
    <row r="1896" spans="1:2" x14ac:dyDescent="0.2">
      <c r="A1896" s="46"/>
      <c r="B1896" s="45"/>
    </row>
    <row r="1897" spans="1:2" x14ac:dyDescent="0.2">
      <c r="A1897" s="46"/>
      <c r="B1897" s="45"/>
    </row>
    <row r="1898" spans="1:2" x14ac:dyDescent="0.2">
      <c r="A1898" s="46"/>
      <c r="B1898" s="45"/>
    </row>
    <row r="1899" spans="1:2" x14ac:dyDescent="0.2">
      <c r="A1899" s="46"/>
      <c r="B1899" s="45"/>
    </row>
    <row r="1900" spans="1:2" x14ac:dyDescent="0.2">
      <c r="A1900" s="46"/>
      <c r="B1900" s="45"/>
    </row>
    <row r="1901" spans="1:2" x14ac:dyDescent="0.2">
      <c r="A1901" s="46"/>
      <c r="B1901" s="45"/>
    </row>
    <row r="1902" spans="1:2" x14ac:dyDescent="0.2">
      <c r="A1902" s="46"/>
      <c r="B1902" s="45"/>
    </row>
    <row r="1903" spans="1:2" x14ac:dyDescent="0.2">
      <c r="A1903" s="46"/>
      <c r="B1903" s="45"/>
    </row>
    <row r="1904" spans="1:2" x14ac:dyDescent="0.2">
      <c r="A1904" s="46"/>
      <c r="B1904" s="45"/>
    </row>
    <row r="1905" spans="1:2" x14ac:dyDescent="0.2">
      <c r="A1905" s="46"/>
      <c r="B1905" s="45"/>
    </row>
    <row r="1906" spans="1:2" x14ac:dyDescent="0.2">
      <c r="A1906" s="46"/>
      <c r="B1906" s="45"/>
    </row>
    <row r="1907" spans="1:2" x14ac:dyDescent="0.2">
      <c r="A1907" s="46"/>
      <c r="B1907" s="45"/>
    </row>
    <row r="1908" spans="1:2" x14ac:dyDescent="0.2">
      <c r="A1908" s="46"/>
      <c r="B1908" s="45"/>
    </row>
    <row r="1909" spans="1:2" x14ac:dyDescent="0.2">
      <c r="A1909" s="46"/>
      <c r="B1909" s="45"/>
    </row>
    <row r="1910" spans="1:2" x14ac:dyDescent="0.2">
      <c r="A1910" s="46"/>
      <c r="B1910" s="45"/>
    </row>
    <row r="1911" spans="1:2" x14ac:dyDescent="0.2">
      <c r="A1911" s="46"/>
      <c r="B1911" s="45"/>
    </row>
    <row r="1912" spans="1:2" x14ac:dyDescent="0.2">
      <c r="A1912" s="46"/>
      <c r="B1912" s="45"/>
    </row>
    <row r="1913" spans="1:2" x14ac:dyDescent="0.2">
      <c r="A1913" s="46"/>
      <c r="B1913" s="45"/>
    </row>
    <row r="1914" spans="1:2" x14ac:dyDescent="0.2">
      <c r="A1914" s="46"/>
      <c r="B1914" s="45"/>
    </row>
    <row r="1915" spans="1:2" x14ac:dyDescent="0.2">
      <c r="A1915" s="46"/>
      <c r="B1915" s="45"/>
    </row>
    <row r="1916" spans="1:2" x14ac:dyDescent="0.2">
      <c r="A1916" s="46"/>
      <c r="B1916" s="45"/>
    </row>
    <row r="1917" spans="1:2" x14ac:dyDescent="0.2">
      <c r="A1917" s="46"/>
      <c r="B1917" s="45"/>
    </row>
    <row r="1918" spans="1:2" x14ac:dyDescent="0.2">
      <c r="A1918" s="46"/>
      <c r="B1918" s="45"/>
    </row>
    <row r="1919" spans="1:2" x14ac:dyDescent="0.2">
      <c r="A1919" s="46"/>
      <c r="B1919" s="45"/>
    </row>
    <row r="1920" spans="1:2" x14ac:dyDescent="0.2">
      <c r="A1920" s="46"/>
      <c r="B1920" s="45"/>
    </row>
    <row r="1921" spans="1:2" x14ac:dyDescent="0.2">
      <c r="A1921" s="46"/>
      <c r="B1921" s="45"/>
    </row>
    <row r="1922" spans="1:2" x14ac:dyDescent="0.2">
      <c r="A1922" s="46"/>
      <c r="B1922" s="45"/>
    </row>
    <row r="1923" spans="1:2" x14ac:dyDescent="0.2">
      <c r="A1923" s="46"/>
      <c r="B1923" s="45"/>
    </row>
    <row r="1924" spans="1:2" x14ac:dyDescent="0.2">
      <c r="A1924" s="46"/>
      <c r="B1924" s="45"/>
    </row>
    <row r="1925" spans="1:2" x14ac:dyDescent="0.2">
      <c r="A1925" s="46"/>
      <c r="B1925" s="45"/>
    </row>
    <row r="1926" spans="1:2" x14ac:dyDescent="0.2">
      <c r="A1926" s="46"/>
      <c r="B1926" s="45"/>
    </row>
    <row r="1927" spans="1:2" x14ac:dyDescent="0.2">
      <c r="A1927" s="46"/>
      <c r="B1927" s="45"/>
    </row>
    <row r="1928" spans="1:2" x14ac:dyDescent="0.2">
      <c r="A1928" s="46"/>
      <c r="B1928" s="45"/>
    </row>
    <row r="1929" spans="1:2" x14ac:dyDescent="0.2">
      <c r="A1929" s="46"/>
      <c r="B1929" s="45"/>
    </row>
    <row r="1930" spans="1:2" x14ac:dyDescent="0.2">
      <c r="A1930" s="46"/>
      <c r="B1930" s="45"/>
    </row>
    <row r="1931" spans="1:2" x14ac:dyDescent="0.2">
      <c r="A1931" s="46"/>
      <c r="B1931" s="45"/>
    </row>
    <row r="1932" spans="1:2" x14ac:dyDescent="0.2">
      <c r="A1932" s="46"/>
      <c r="B1932" s="45"/>
    </row>
    <row r="1933" spans="1:2" x14ac:dyDescent="0.2">
      <c r="A1933" s="46"/>
      <c r="B1933" s="45"/>
    </row>
    <row r="1934" spans="1:2" x14ac:dyDescent="0.2">
      <c r="A1934" s="46"/>
      <c r="B1934" s="45"/>
    </row>
    <row r="1935" spans="1:2" x14ac:dyDescent="0.2">
      <c r="A1935" s="46"/>
      <c r="B1935" s="45"/>
    </row>
    <row r="1936" spans="1:2" x14ac:dyDescent="0.2">
      <c r="A1936" s="46"/>
      <c r="B1936" s="45"/>
    </row>
    <row r="1937" spans="1:2" x14ac:dyDescent="0.2">
      <c r="A1937" s="46"/>
      <c r="B1937" s="45"/>
    </row>
    <row r="1938" spans="1:2" x14ac:dyDescent="0.2">
      <c r="A1938" s="46"/>
      <c r="B1938" s="45"/>
    </row>
    <row r="1939" spans="1:2" x14ac:dyDescent="0.2">
      <c r="A1939" s="46"/>
      <c r="B1939" s="45"/>
    </row>
    <row r="1940" spans="1:2" x14ac:dyDescent="0.2">
      <c r="A1940" s="46"/>
      <c r="B1940" s="45"/>
    </row>
    <row r="1941" spans="1:2" x14ac:dyDescent="0.2">
      <c r="A1941" s="46"/>
      <c r="B1941" s="45"/>
    </row>
    <row r="1942" spans="1:2" x14ac:dyDescent="0.2">
      <c r="A1942" s="46"/>
      <c r="B1942" s="45"/>
    </row>
    <row r="1943" spans="1:2" x14ac:dyDescent="0.2">
      <c r="A1943" s="46"/>
      <c r="B1943" s="45"/>
    </row>
    <row r="1944" spans="1:2" x14ac:dyDescent="0.2">
      <c r="A1944" s="46"/>
      <c r="B1944" s="45"/>
    </row>
    <row r="1945" spans="1:2" x14ac:dyDescent="0.2">
      <c r="A1945" s="46"/>
      <c r="B1945" s="45"/>
    </row>
    <row r="1946" spans="1:2" x14ac:dyDescent="0.2">
      <c r="A1946" s="46"/>
      <c r="B1946" s="45"/>
    </row>
    <row r="1947" spans="1:2" x14ac:dyDescent="0.2">
      <c r="A1947" s="46"/>
      <c r="B1947" s="45"/>
    </row>
    <row r="1948" spans="1:2" x14ac:dyDescent="0.2">
      <c r="A1948" s="46"/>
      <c r="B1948" s="45"/>
    </row>
    <row r="1949" spans="1:2" x14ac:dyDescent="0.2">
      <c r="A1949" s="46"/>
      <c r="B1949" s="45"/>
    </row>
    <row r="1950" spans="1:2" x14ac:dyDescent="0.2">
      <c r="A1950" s="46"/>
      <c r="B1950" s="45"/>
    </row>
    <row r="1951" spans="1:2" x14ac:dyDescent="0.2">
      <c r="A1951" s="46"/>
      <c r="B1951" s="45"/>
    </row>
    <row r="1952" spans="1:2" x14ac:dyDescent="0.2">
      <c r="A1952" s="46"/>
      <c r="B1952" s="45"/>
    </row>
    <row r="1953" spans="1:2" x14ac:dyDescent="0.2">
      <c r="A1953" s="46"/>
      <c r="B1953" s="45"/>
    </row>
    <row r="1954" spans="1:2" x14ac:dyDescent="0.2">
      <c r="A1954" s="46"/>
      <c r="B1954" s="45"/>
    </row>
    <row r="1955" spans="1:2" x14ac:dyDescent="0.2">
      <c r="A1955" s="46"/>
      <c r="B1955" s="45"/>
    </row>
    <row r="1956" spans="1:2" x14ac:dyDescent="0.2">
      <c r="A1956" s="46"/>
      <c r="B1956" s="45"/>
    </row>
    <row r="1957" spans="1:2" x14ac:dyDescent="0.2">
      <c r="A1957" s="46"/>
      <c r="B1957" s="45"/>
    </row>
    <row r="1958" spans="1:2" x14ac:dyDescent="0.2">
      <c r="A1958" s="46"/>
      <c r="B1958" s="45"/>
    </row>
    <row r="1959" spans="1:2" x14ac:dyDescent="0.2">
      <c r="A1959" s="46"/>
      <c r="B1959" s="45"/>
    </row>
    <row r="1960" spans="1:2" x14ac:dyDescent="0.2">
      <c r="A1960" s="46"/>
      <c r="B1960" s="45"/>
    </row>
    <row r="1961" spans="1:2" x14ac:dyDescent="0.2">
      <c r="A1961" s="46"/>
      <c r="B1961" s="45"/>
    </row>
    <row r="1962" spans="1:2" x14ac:dyDescent="0.2">
      <c r="A1962" s="46"/>
      <c r="B1962" s="45"/>
    </row>
    <row r="1963" spans="1:2" x14ac:dyDescent="0.2">
      <c r="A1963" s="46"/>
      <c r="B1963" s="45"/>
    </row>
    <row r="1964" spans="1:2" x14ac:dyDescent="0.2">
      <c r="A1964" s="46"/>
      <c r="B1964" s="45"/>
    </row>
    <row r="1965" spans="1:2" x14ac:dyDescent="0.2">
      <c r="A1965" s="46"/>
      <c r="B1965" s="45"/>
    </row>
    <row r="1966" spans="1:2" x14ac:dyDescent="0.2">
      <c r="A1966" s="46"/>
      <c r="B1966" s="45"/>
    </row>
    <row r="1967" spans="1:2" x14ac:dyDescent="0.2">
      <c r="A1967" s="46"/>
      <c r="B1967" s="45"/>
    </row>
    <row r="1968" spans="1:2" x14ac:dyDescent="0.2">
      <c r="A1968" s="46"/>
      <c r="B1968" s="45"/>
    </row>
    <row r="1969" spans="1:2" x14ac:dyDescent="0.2">
      <c r="A1969" s="46"/>
      <c r="B1969" s="45"/>
    </row>
    <row r="1970" spans="1:2" x14ac:dyDescent="0.2">
      <c r="A1970" s="46"/>
      <c r="B1970" s="45"/>
    </row>
    <row r="1971" spans="1:2" x14ac:dyDescent="0.2">
      <c r="A1971" s="46"/>
      <c r="B1971" s="45"/>
    </row>
    <row r="1972" spans="1:2" x14ac:dyDescent="0.2">
      <c r="A1972" s="46"/>
      <c r="B1972" s="45"/>
    </row>
    <row r="1973" spans="1:2" x14ac:dyDescent="0.2">
      <c r="A1973" s="46"/>
      <c r="B1973" s="45"/>
    </row>
    <row r="1974" spans="1:2" x14ac:dyDescent="0.2">
      <c r="A1974" s="46"/>
      <c r="B1974" s="45"/>
    </row>
    <row r="1975" spans="1:2" x14ac:dyDescent="0.2">
      <c r="A1975" s="46"/>
      <c r="B1975" s="45"/>
    </row>
    <row r="1976" spans="1:2" x14ac:dyDescent="0.2">
      <c r="A1976" s="46"/>
      <c r="B1976" s="45"/>
    </row>
    <row r="1977" spans="1:2" x14ac:dyDescent="0.2">
      <c r="A1977" s="46"/>
      <c r="B1977" s="45"/>
    </row>
    <row r="1978" spans="1:2" x14ac:dyDescent="0.2">
      <c r="A1978" s="46"/>
      <c r="B1978" s="45"/>
    </row>
    <row r="1979" spans="1:2" x14ac:dyDescent="0.2">
      <c r="A1979" s="46"/>
      <c r="B1979" s="45"/>
    </row>
    <row r="1980" spans="1:2" x14ac:dyDescent="0.2">
      <c r="A1980" s="46"/>
      <c r="B1980" s="45"/>
    </row>
    <row r="1981" spans="1:2" x14ac:dyDescent="0.2">
      <c r="A1981" s="46"/>
      <c r="B1981" s="45"/>
    </row>
    <row r="1982" spans="1:2" x14ac:dyDescent="0.2">
      <c r="A1982" s="46"/>
      <c r="B1982" s="45"/>
    </row>
    <row r="1983" spans="1:2" x14ac:dyDescent="0.2">
      <c r="A1983" s="46"/>
      <c r="B1983" s="45"/>
    </row>
    <row r="1984" spans="1:2" x14ac:dyDescent="0.2">
      <c r="A1984" s="46"/>
      <c r="B1984" s="45"/>
    </row>
    <row r="1985" spans="1:2" x14ac:dyDescent="0.2">
      <c r="A1985" s="46"/>
      <c r="B1985" s="45"/>
    </row>
    <row r="1986" spans="1:2" x14ac:dyDescent="0.2">
      <c r="A1986" s="46"/>
      <c r="B1986" s="45"/>
    </row>
    <row r="1987" spans="1:2" x14ac:dyDescent="0.2">
      <c r="A1987" s="46"/>
      <c r="B1987" s="45"/>
    </row>
    <row r="1988" spans="1:2" x14ac:dyDescent="0.2">
      <c r="A1988" s="46"/>
      <c r="B1988" s="45"/>
    </row>
    <row r="1989" spans="1:2" x14ac:dyDescent="0.2">
      <c r="A1989" s="46"/>
      <c r="B1989" s="45"/>
    </row>
    <row r="1990" spans="1:2" x14ac:dyDescent="0.2">
      <c r="A1990" s="46"/>
      <c r="B1990" s="45"/>
    </row>
    <row r="1991" spans="1:2" x14ac:dyDescent="0.2">
      <c r="A1991" s="46"/>
      <c r="B1991" s="45"/>
    </row>
    <row r="1992" spans="1:2" x14ac:dyDescent="0.2">
      <c r="A1992" s="46"/>
      <c r="B1992" s="45"/>
    </row>
    <row r="1993" spans="1:2" x14ac:dyDescent="0.2">
      <c r="A1993" s="46"/>
      <c r="B1993" s="45"/>
    </row>
    <row r="1994" spans="1:2" x14ac:dyDescent="0.2">
      <c r="A1994" s="46"/>
      <c r="B1994" s="45"/>
    </row>
    <row r="1995" spans="1:2" x14ac:dyDescent="0.2">
      <c r="A1995" s="46"/>
      <c r="B1995" s="45"/>
    </row>
    <row r="1996" spans="1:2" x14ac:dyDescent="0.2">
      <c r="A1996" s="46"/>
      <c r="B1996" s="45"/>
    </row>
    <row r="1997" spans="1:2" x14ac:dyDescent="0.2">
      <c r="A1997" s="46"/>
      <c r="B1997" s="45"/>
    </row>
    <row r="1998" spans="1:2" x14ac:dyDescent="0.2">
      <c r="A1998" s="46"/>
      <c r="B1998" s="45"/>
    </row>
    <row r="1999" spans="1:2" x14ac:dyDescent="0.2">
      <c r="A1999" s="46"/>
      <c r="B1999" s="45"/>
    </row>
    <row r="2000" spans="1:2" x14ac:dyDescent="0.2">
      <c r="A2000" s="46"/>
      <c r="B2000" s="45"/>
    </row>
    <row r="2001" spans="1:2" x14ac:dyDescent="0.2">
      <c r="A2001" s="46"/>
      <c r="B2001" s="45"/>
    </row>
    <row r="2002" spans="1:2" x14ac:dyDescent="0.2">
      <c r="A2002" s="46"/>
      <c r="B2002" s="45"/>
    </row>
    <row r="2003" spans="1:2" x14ac:dyDescent="0.2">
      <c r="A2003" s="46"/>
      <c r="B2003" s="45"/>
    </row>
    <row r="2004" spans="1:2" x14ac:dyDescent="0.2">
      <c r="A2004" s="46"/>
      <c r="B2004" s="45"/>
    </row>
    <row r="2005" spans="1:2" x14ac:dyDescent="0.2">
      <c r="A2005" s="46"/>
      <c r="B2005" s="45"/>
    </row>
    <row r="2006" spans="1:2" x14ac:dyDescent="0.2">
      <c r="A2006" s="46"/>
      <c r="B2006" s="45"/>
    </row>
    <row r="2007" spans="1:2" x14ac:dyDescent="0.2">
      <c r="A2007" s="46"/>
      <c r="B2007" s="45"/>
    </row>
    <row r="2008" spans="1:2" x14ac:dyDescent="0.2">
      <c r="A2008" s="46"/>
      <c r="B2008" s="45"/>
    </row>
    <row r="2009" spans="1:2" x14ac:dyDescent="0.2">
      <c r="A2009" s="46"/>
      <c r="B2009" s="45"/>
    </row>
    <row r="2010" spans="1:2" x14ac:dyDescent="0.2">
      <c r="A2010" s="46"/>
      <c r="B2010" s="45"/>
    </row>
    <row r="2011" spans="1:2" x14ac:dyDescent="0.2">
      <c r="A2011" s="46"/>
      <c r="B2011" s="45"/>
    </row>
    <row r="2012" spans="1:2" x14ac:dyDescent="0.2">
      <c r="A2012" s="46"/>
      <c r="B2012" s="45"/>
    </row>
    <row r="2013" spans="1:2" x14ac:dyDescent="0.2">
      <c r="A2013" s="46"/>
      <c r="B2013" s="45"/>
    </row>
    <row r="2014" spans="1:2" x14ac:dyDescent="0.2">
      <c r="A2014" s="46"/>
      <c r="B2014" s="45"/>
    </row>
    <row r="2015" spans="1:2" x14ac:dyDescent="0.2">
      <c r="A2015" s="46"/>
      <c r="B2015" s="45"/>
    </row>
    <row r="2016" spans="1:2" x14ac:dyDescent="0.2">
      <c r="A2016" s="46"/>
      <c r="B2016" s="45"/>
    </row>
    <row r="2017" spans="1:2" x14ac:dyDescent="0.2">
      <c r="A2017" s="46"/>
      <c r="B2017" s="45"/>
    </row>
    <row r="2018" spans="1:2" x14ac:dyDescent="0.2">
      <c r="A2018" s="46"/>
      <c r="B2018" s="45"/>
    </row>
    <row r="2019" spans="1:2" x14ac:dyDescent="0.2">
      <c r="A2019" s="46"/>
      <c r="B2019" s="45"/>
    </row>
    <row r="2020" spans="1:2" x14ac:dyDescent="0.2">
      <c r="A2020" s="46"/>
      <c r="B2020" s="45"/>
    </row>
    <row r="2021" spans="1:2" x14ac:dyDescent="0.2">
      <c r="A2021" s="46"/>
      <c r="B2021" s="45"/>
    </row>
    <row r="2022" spans="1:2" x14ac:dyDescent="0.2">
      <c r="A2022" s="46"/>
      <c r="B2022" s="45"/>
    </row>
    <row r="2023" spans="1:2" x14ac:dyDescent="0.2">
      <c r="A2023" s="46"/>
      <c r="B2023" s="45"/>
    </row>
    <row r="2024" spans="1:2" x14ac:dyDescent="0.2">
      <c r="A2024" s="46"/>
      <c r="B2024" s="45"/>
    </row>
    <row r="2025" spans="1:2" x14ac:dyDescent="0.2">
      <c r="A2025" s="46"/>
      <c r="B2025" s="45"/>
    </row>
    <row r="2026" spans="1:2" x14ac:dyDescent="0.2">
      <c r="A2026" s="46"/>
      <c r="B2026" s="45"/>
    </row>
    <row r="2027" spans="1:2" x14ac:dyDescent="0.2">
      <c r="A2027" s="46"/>
      <c r="B2027" s="45"/>
    </row>
    <row r="2028" spans="1:2" x14ac:dyDescent="0.2">
      <c r="A2028" s="46"/>
      <c r="B2028" s="45"/>
    </row>
    <row r="2029" spans="1:2" x14ac:dyDescent="0.2">
      <c r="A2029" s="46"/>
      <c r="B2029" s="45"/>
    </row>
    <row r="2030" spans="1:2" x14ac:dyDescent="0.2">
      <c r="A2030" s="46"/>
      <c r="B2030" s="45"/>
    </row>
    <row r="2031" spans="1:2" x14ac:dyDescent="0.2">
      <c r="A2031" s="46"/>
      <c r="B2031" s="45"/>
    </row>
    <row r="2032" spans="1:2" x14ac:dyDescent="0.2">
      <c r="A2032" s="46"/>
      <c r="B2032" s="45"/>
    </row>
    <row r="2033" spans="1:2" x14ac:dyDescent="0.2">
      <c r="A2033" s="46"/>
      <c r="B2033" s="45"/>
    </row>
    <row r="2034" spans="1:2" x14ac:dyDescent="0.2">
      <c r="A2034" s="46"/>
      <c r="B2034" s="45"/>
    </row>
    <row r="2035" spans="1:2" x14ac:dyDescent="0.2">
      <c r="A2035" s="46"/>
      <c r="B2035" s="45"/>
    </row>
    <row r="2036" spans="1:2" x14ac:dyDescent="0.2">
      <c r="A2036" s="46"/>
      <c r="B2036" s="45"/>
    </row>
    <row r="2037" spans="1:2" x14ac:dyDescent="0.2">
      <c r="A2037" s="46"/>
      <c r="B2037" s="45"/>
    </row>
    <row r="2038" spans="1:2" x14ac:dyDescent="0.2">
      <c r="A2038" s="46"/>
      <c r="B2038" s="45"/>
    </row>
    <row r="2039" spans="1:2" x14ac:dyDescent="0.2">
      <c r="A2039" s="46"/>
      <c r="B2039" s="45"/>
    </row>
    <row r="2040" spans="1:2" x14ac:dyDescent="0.2">
      <c r="A2040" s="46"/>
      <c r="B2040" s="45"/>
    </row>
    <row r="2041" spans="1:2" x14ac:dyDescent="0.2">
      <c r="A2041" s="46"/>
      <c r="B2041" s="45"/>
    </row>
    <row r="2042" spans="1:2" x14ac:dyDescent="0.2">
      <c r="A2042" s="46"/>
      <c r="B2042" s="45"/>
    </row>
    <row r="2043" spans="1:2" x14ac:dyDescent="0.2">
      <c r="A2043" s="46"/>
      <c r="B2043" s="45"/>
    </row>
    <row r="2044" spans="1:2" x14ac:dyDescent="0.2">
      <c r="A2044" s="46"/>
      <c r="B2044" s="45"/>
    </row>
    <row r="2045" spans="1:2" x14ac:dyDescent="0.2">
      <c r="A2045" s="46"/>
      <c r="B2045" s="45"/>
    </row>
    <row r="2046" spans="1:2" x14ac:dyDescent="0.2">
      <c r="A2046" s="46"/>
      <c r="B2046" s="45"/>
    </row>
    <row r="2047" spans="1:2" x14ac:dyDescent="0.2">
      <c r="A2047" s="46"/>
      <c r="B2047" s="45"/>
    </row>
    <row r="2048" spans="1:2" x14ac:dyDescent="0.2">
      <c r="A2048" s="46"/>
      <c r="B2048" s="45"/>
    </row>
    <row r="2049" spans="1:2" x14ac:dyDescent="0.2">
      <c r="A2049" s="46"/>
      <c r="B2049" s="45"/>
    </row>
    <row r="2050" spans="1:2" x14ac:dyDescent="0.2">
      <c r="A2050" s="46"/>
      <c r="B2050" s="45"/>
    </row>
    <row r="2051" spans="1:2" x14ac:dyDescent="0.2">
      <c r="A2051" s="46"/>
      <c r="B2051" s="45"/>
    </row>
    <row r="2052" spans="1:2" x14ac:dyDescent="0.2">
      <c r="A2052" s="46"/>
      <c r="B2052" s="45"/>
    </row>
    <row r="2053" spans="1:2" x14ac:dyDescent="0.2">
      <c r="A2053" s="46"/>
      <c r="B2053" s="45"/>
    </row>
    <row r="2054" spans="1:2" x14ac:dyDescent="0.2">
      <c r="A2054" s="46"/>
      <c r="B2054" s="45"/>
    </row>
    <row r="2055" spans="1:2" x14ac:dyDescent="0.2">
      <c r="A2055" s="46"/>
      <c r="B2055" s="45"/>
    </row>
    <row r="2056" spans="1:2" x14ac:dyDescent="0.2">
      <c r="A2056" s="46"/>
      <c r="B2056" s="45"/>
    </row>
    <row r="2057" spans="1:2" x14ac:dyDescent="0.2">
      <c r="A2057" s="46"/>
      <c r="B2057" s="45"/>
    </row>
    <row r="2058" spans="1:2" x14ac:dyDescent="0.2">
      <c r="A2058" s="46"/>
      <c r="B2058" s="45"/>
    </row>
    <row r="2059" spans="1:2" x14ac:dyDescent="0.2">
      <c r="A2059" s="46"/>
      <c r="B2059" s="45"/>
    </row>
    <row r="2060" spans="1:2" x14ac:dyDescent="0.2">
      <c r="A2060" s="46"/>
      <c r="B2060" s="45"/>
    </row>
    <row r="2061" spans="1:2" x14ac:dyDescent="0.2">
      <c r="A2061" s="46"/>
      <c r="B2061" s="45"/>
    </row>
    <row r="2062" spans="1:2" x14ac:dyDescent="0.2">
      <c r="A2062" s="46"/>
      <c r="B2062" s="45"/>
    </row>
    <row r="2063" spans="1:2" x14ac:dyDescent="0.2">
      <c r="A2063" s="46"/>
      <c r="B2063" s="45"/>
    </row>
    <row r="2064" spans="1:2" x14ac:dyDescent="0.2">
      <c r="A2064" s="46"/>
      <c r="B2064" s="45"/>
    </row>
    <row r="2065" spans="1:2" x14ac:dyDescent="0.2">
      <c r="A2065" s="46"/>
      <c r="B2065" s="45"/>
    </row>
    <row r="2066" spans="1:2" x14ac:dyDescent="0.2">
      <c r="A2066" s="46"/>
      <c r="B2066" s="45"/>
    </row>
    <row r="2067" spans="1:2" x14ac:dyDescent="0.2">
      <c r="A2067" s="46"/>
      <c r="B2067" s="45"/>
    </row>
    <row r="2068" spans="1:2" x14ac:dyDescent="0.2">
      <c r="A2068" s="46"/>
      <c r="B2068" s="45"/>
    </row>
    <row r="2069" spans="1:2" x14ac:dyDescent="0.2">
      <c r="A2069" s="46"/>
      <c r="B2069" s="45"/>
    </row>
    <row r="2070" spans="1:2" x14ac:dyDescent="0.2">
      <c r="A2070" s="46"/>
      <c r="B2070" s="45"/>
    </row>
    <row r="2071" spans="1:2" x14ac:dyDescent="0.2">
      <c r="A2071" s="46"/>
      <c r="B2071" s="45"/>
    </row>
    <row r="2072" spans="1:2" x14ac:dyDescent="0.2">
      <c r="A2072" s="46"/>
      <c r="B2072" s="45"/>
    </row>
    <row r="2073" spans="1:2" x14ac:dyDescent="0.2">
      <c r="A2073" s="46"/>
      <c r="B2073" s="45"/>
    </row>
    <row r="2074" spans="1:2" x14ac:dyDescent="0.2">
      <c r="A2074" s="46"/>
      <c r="B2074" s="45"/>
    </row>
    <row r="2075" spans="1:2" x14ac:dyDescent="0.2">
      <c r="A2075" s="46"/>
      <c r="B2075" s="45"/>
    </row>
    <row r="2076" spans="1:2" x14ac:dyDescent="0.2">
      <c r="A2076" s="46"/>
      <c r="B2076" s="45"/>
    </row>
    <row r="2077" spans="1:2" x14ac:dyDescent="0.2">
      <c r="A2077" s="46"/>
      <c r="B2077" s="45"/>
    </row>
    <row r="2078" spans="1:2" x14ac:dyDescent="0.2">
      <c r="A2078" s="46"/>
      <c r="B2078" s="45"/>
    </row>
    <row r="2079" spans="1:2" x14ac:dyDescent="0.2">
      <c r="A2079" s="46"/>
      <c r="B2079" s="45"/>
    </row>
    <row r="2080" spans="1:2" x14ac:dyDescent="0.2">
      <c r="A2080" s="46"/>
      <c r="B2080" s="45"/>
    </row>
    <row r="2081" spans="1:2" x14ac:dyDescent="0.2">
      <c r="A2081" s="46"/>
      <c r="B2081" s="45"/>
    </row>
    <row r="2082" spans="1:2" x14ac:dyDescent="0.2">
      <c r="A2082" s="46"/>
      <c r="B2082" s="45"/>
    </row>
    <row r="2083" spans="1:2" x14ac:dyDescent="0.2">
      <c r="A2083" s="46"/>
      <c r="B2083" s="45"/>
    </row>
    <row r="2084" spans="1:2" x14ac:dyDescent="0.2">
      <c r="A2084" s="46"/>
      <c r="B2084" s="45"/>
    </row>
    <row r="2085" spans="1:2" x14ac:dyDescent="0.2">
      <c r="A2085" s="46"/>
      <c r="B2085" s="45"/>
    </row>
    <row r="2086" spans="1:2" x14ac:dyDescent="0.2">
      <c r="A2086" s="46"/>
      <c r="B2086" s="45"/>
    </row>
    <row r="2087" spans="1:2" x14ac:dyDescent="0.2">
      <c r="A2087" s="46"/>
      <c r="B2087" s="45"/>
    </row>
    <row r="2088" spans="1:2" x14ac:dyDescent="0.2">
      <c r="A2088" s="46"/>
      <c r="B2088" s="45"/>
    </row>
    <row r="2089" spans="1:2" x14ac:dyDescent="0.2">
      <c r="A2089" s="46"/>
      <c r="B2089" s="45"/>
    </row>
    <row r="2090" spans="1:2" x14ac:dyDescent="0.2">
      <c r="A2090" s="46"/>
      <c r="B2090" s="45"/>
    </row>
    <row r="2091" spans="1:2" x14ac:dyDescent="0.2">
      <c r="A2091" s="46"/>
      <c r="B2091" s="45"/>
    </row>
    <row r="2092" spans="1:2" x14ac:dyDescent="0.2">
      <c r="A2092" s="46"/>
      <c r="B2092" s="45"/>
    </row>
    <row r="2093" spans="1:2" x14ac:dyDescent="0.2">
      <c r="A2093" s="46"/>
      <c r="B2093" s="45"/>
    </row>
    <row r="2094" spans="1:2" x14ac:dyDescent="0.2">
      <c r="A2094" s="46"/>
      <c r="B2094" s="45"/>
    </row>
    <row r="2095" spans="1:2" x14ac:dyDescent="0.2">
      <c r="A2095" s="46"/>
      <c r="B2095" s="45"/>
    </row>
    <row r="2096" spans="1:2" x14ac:dyDescent="0.2">
      <c r="A2096" s="46"/>
      <c r="B2096" s="45"/>
    </row>
    <row r="2097" spans="1:2" x14ac:dyDescent="0.2">
      <c r="A2097" s="46"/>
      <c r="B2097" s="45"/>
    </row>
    <row r="2098" spans="1:2" x14ac:dyDescent="0.2">
      <c r="A2098" s="46"/>
      <c r="B2098" s="45"/>
    </row>
    <row r="2099" spans="1:2" x14ac:dyDescent="0.2">
      <c r="A2099" s="46"/>
      <c r="B2099" s="45"/>
    </row>
    <row r="2100" spans="1:2" x14ac:dyDescent="0.2">
      <c r="A2100" s="46"/>
      <c r="B2100" s="45"/>
    </row>
    <row r="2101" spans="1:2" x14ac:dyDescent="0.2">
      <c r="A2101" s="46"/>
      <c r="B2101" s="45"/>
    </row>
    <row r="2102" spans="1:2" x14ac:dyDescent="0.2">
      <c r="A2102" s="46"/>
      <c r="B2102" s="45"/>
    </row>
    <row r="2103" spans="1:2" x14ac:dyDescent="0.2">
      <c r="A2103" s="46"/>
      <c r="B2103" s="45"/>
    </row>
    <row r="2104" spans="1:2" x14ac:dyDescent="0.2">
      <c r="A2104" s="46"/>
      <c r="B2104" s="45"/>
    </row>
    <row r="2105" spans="1:2" x14ac:dyDescent="0.2">
      <c r="A2105" s="46"/>
      <c r="B2105" s="45"/>
    </row>
    <row r="2106" spans="1:2" x14ac:dyDescent="0.2">
      <c r="A2106" s="46"/>
      <c r="B2106" s="45"/>
    </row>
    <row r="2107" spans="1:2" x14ac:dyDescent="0.2">
      <c r="A2107" s="46"/>
      <c r="B2107" s="45"/>
    </row>
    <row r="2108" spans="1:2" x14ac:dyDescent="0.2">
      <c r="A2108" s="46"/>
      <c r="B2108" s="45"/>
    </row>
    <row r="2109" spans="1:2" x14ac:dyDescent="0.2">
      <c r="A2109" s="46"/>
      <c r="B2109" s="45"/>
    </row>
    <row r="2110" spans="1:2" x14ac:dyDescent="0.2">
      <c r="A2110" s="46"/>
      <c r="B2110" s="45"/>
    </row>
    <row r="2111" spans="1:2" x14ac:dyDescent="0.2">
      <c r="A2111" s="46"/>
      <c r="B2111" s="45"/>
    </row>
    <row r="2112" spans="1:2" x14ac:dyDescent="0.2">
      <c r="A2112" s="46"/>
      <c r="B2112" s="45"/>
    </row>
    <row r="2113" spans="1:2" x14ac:dyDescent="0.2">
      <c r="A2113" s="46"/>
      <c r="B2113" s="45"/>
    </row>
    <row r="2114" spans="1:2" x14ac:dyDescent="0.2">
      <c r="A2114" s="46"/>
      <c r="B2114" s="45"/>
    </row>
    <row r="2115" spans="1:2" x14ac:dyDescent="0.2">
      <c r="A2115" s="46"/>
      <c r="B2115" s="45"/>
    </row>
    <row r="2116" spans="1:2" x14ac:dyDescent="0.2">
      <c r="A2116" s="46"/>
      <c r="B2116" s="45"/>
    </row>
    <row r="2117" spans="1:2" x14ac:dyDescent="0.2">
      <c r="A2117" s="46"/>
      <c r="B2117" s="45"/>
    </row>
    <row r="2118" spans="1:2" x14ac:dyDescent="0.2">
      <c r="A2118" s="46"/>
      <c r="B2118" s="45"/>
    </row>
    <row r="2119" spans="1:2" x14ac:dyDescent="0.2">
      <c r="A2119" s="46"/>
      <c r="B2119" s="45"/>
    </row>
    <row r="2120" spans="1:2" x14ac:dyDescent="0.2">
      <c r="A2120" s="46"/>
      <c r="B2120" s="45"/>
    </row>
    <row r="2121" spans="1:2" x14ac:dyDescent="0.2">
      <c r="A2121" s="46"/>
      <c r="B2121" s="45"/>
    </row>
    <row r="2122" spans="1:2" x14ac:dyDescent="0.2">
      <c r="A2122" s="46"/>
      <c r="B2122" s="45"/>
    </row>
    <row r="2123" spans="1:2" x14ac:dyDescent="0.2">
      <c r="A2123" s="46"/>
      <c r="B2123" s="45"/>
    </row>
    <row r="2124" spans="1:2" x14ac:dyDescent="0.2">
      <c r="A2124" s="46"/>
      <c r="B2124" s="45"/>
    </row>
    <row r="2125" spans="1:2" x14ac:dyDescent="0.2">
      <c r="A2125" s="46"/>
      <c r="B2125" s="45"/>
    </row>
    <row r="2126" spans="1:2" x14ac:dyDescent="0.2">
      <c r="A2126" s="46"/>
      <c r="B2126" s="45"/>
    </row>
    <row r="2127" spans="1:2" x14ac:dyDescent="0.2">
      <c r="A2127" s="46"/>
      <c r="B2127" s="45"/>
    </row>
    <row r="2128" spans="1:2" x14ac:dyDescent="0.2">
      <c r="A2128" s="46"/>
      <c r="B2128" s="45"/>
    </row>
    <row r="2129" spans="1:2" x14ac:dyDescent="0.2">
      <c r="A2129" s="46"/>
      <c r="B2129" s="45"/>
    </row>
    <row r="2130" spans="1:2" x14ac:dyDescent="0.2">
      <c r="A2130" s="46"/>
      <c r="B2130" s="45"/>
    </row>
    <row r="2131" spans="1:2" x14ac:dyDescent="0.2">
      <c r="A2131" s="46"/>
      <c r="B2131" s="45"/>
    </row>
    <row r="2132" spans="1:2" x14ac:dyDescent="0.2">
      <c r="A2132" s="46"/>
      <c r="B2132" s="45"/>
    </row>
    <row r="2133" spans="1:2" x14ac:dyDescent="0.2">
      <c r="A2133" s="46"/>
      <c r="B2133" s="45"/>
    </row>
    <row r="2134" spans="1:2" x14ac:dyDescent="0.2">
      <c r="A2134" s="46"/>
      <c r="B2134" s="45"/>
    </row>
    <row r="2135" spans="1:2" x14ac:dyDescent="0.2">
      <c r="A2135" s="46"/>
      <c r="B2135" s="45"/>
    </row>
    <row r="2136" spans="1:2" x14ac:dyDescent="0.2">
      <c r="A2136" s="46"/>
      <c r="B2136" s="45"/>
    </row>
    <row r="2137" spans="1:2" x14ac:dyDescent="0.2">
      <c r="A2137" s="46"/>
      <c r="B2137" s="45"/>
    </row>
    <row r="2138" spans="1:2" x14ac:dyDescent="0.2">
      <c r="A2138" s="46"/>
      <c r="B2138" s="45"/>
    </row>
    <row r="2139" spans="1:2" x14ac:dyDescent="0.2">
      <c r="A2139" s="46"/>
      <c r="B2139" s="45"/>
    </row>
    <row r="2140" spans="1:2" x14ac:dyDescent="0.2">
      <c r="A2140" s="46"/>
      <c r="B2140" s="45"/>
    </row>
    <row r="2141" spans="1:2" x14ac:dyDescent="0.2">
      <c r="A2141" s="46"/>
      <c r="B2141" s="45"/>
    </row>
    <row r="2142" spans="1:2" x14ac:dyDescent="0.2">
      <c r="A2142" s="46"/>
      <c r="B2142" s="45"/>
    </row>
    <row r="2143" spans="1:2" x14ac:dyDescent="0.2">
      <c r="A2143" s="46"/>
      <c r="B2143" s="45"/>
    </row>
    <row r="2144" spans="1:2" x14ac:dyDescent="0.2">
      <c r="A2144" s="46"/>
      <c r="B2144" s="45"/>
    </row>
    <row r="2145" spans="1:2" x14ac:dyDescent="0.2">
      <c r="A2145" s="46"/>
      <c r="B2145" s="45"/>
    </row>
    <row r="2146" spans="1:2" x14ac:dyDescent="0.2">
      <c r="A2146" s="46"/>
      <c r="B2146" s="45"/>
    </row>
    <row r="2147" spans="1:2" x14ac:dyDescent="0.2">
      <c r="A2147" s="46"/>
      <c r="B2147" s="45"/>
    </row>
    <row r="2148" spans="1:2" x14ac:dyDescent="0.2">
      <c r="A2148" s="46"/>
      <c r="B2148" s="45"/>
    </row>
    <row r="2149" spans="1:2" x14ac:dyDescent="0.2">
      <c r="A2149" s="46"/>
      <c r="B2149" s="45"/>
    </row>
    <row r="2150" spans="1:2" x14ac:dyDescent="0.2">
      <c r="A2150" s="46"/>
      <c r="B2150" s="45"/>
    </row>
    <row r="2151" spans="1:2" x14ac:dyDescent="0.2">
      <c r="A2151" s="46"/>
      <c r="B2151" s="45"/>
    </row>
    <row r="2152" spans="1:2" x14ac:dyDescent="0.2">
      <c r="A2152" s="46"/>
      <c r="B2152" s="45"/>
    </row>
    <row r="2153" spans="1:2" x14ac:dyDescent="0.2">
      <c r="A2153" s="46"/>
      <c r="B2153" s="45"/>
    </row>
    <row r="2154" spans="1:2" x14ac:dyDescent="0.2">
      <c r="A2154" s="46"/>
      <c r="B2154" s="45"/>
    </row>
    <row r="2155" spans="1:2" x14ac:dyDescent="0.2">
      <c r="A2155" s="46"/>
      <c r="B2155" s="45"/>
    </row>
    <row r="2156" spans="1:2" x14ac:dyDescent="0.2">
      <c r="A2156" s="46"/>
      <c r="B2156" s="45"/>
    </row>
    <row r="2157" spans="1:2" x14ac:dyDescent="0.2">
      <c r="A2157" s="46"/>
      <c r="B2157" s="45"/>
    </row>
    <row r="2158" spans="1:2" x14ac:dyDescent="0.2">
      <c r="A2158" s="46"/>
      <c r="B2158" s="45"/>
    </row>
    <row r="2159" spans="1:2" x14ac:dyDescent="0.2">
      <c r="A2159" s="46"/>
      <c r="B2159" s="45"/>
    </row>
    <row r="2160" spans="1:2" x14ac:dyDescent="0.2">
      <c r="A2160" s="46"/>
      <c r="B2160" s="45"/>
    </row>
    <row r="2161" spans="1:2" x14ac:dyDescent="0.2">
      <c r="A2161" s="46"/>
      <c r="B2161" s="45"/>
    </row>
    <row r="2162" spans="1:2" x14ac:dyDescent="0.2">
      <c r="A2162" s="46"/>
      <c r="B2162" s="45"/>
    </row>
    <row r="2163" spans="1:2" x14ac:dyDescent="0.2">
      <c r="A2163" s="46"/>
      <c r="B2163" s="45"/>
    </row>
    <row r="2164" spans="1:2" x14ac:dyDescent="0.2">
      <c r="A2164" s="46"/>
      <c r="B2164" s="45"/>
    </row>
    <row r="2165" spans="1:2" x14ac:dyDescent="0.2">
      <c r="A2165" s="46"/>
      <c r="B2165" s="45"/>
    </row>
    <row r="2166" spans="1:2" x14ac:dyDescent="0.2">
      <c r="A2166" s="46"/>
      <c r="B2166" s="45"/>
    </row>
    <row r="2167" spans="1:2" x14ac:dyDescent="0.2">
      <c r="A2167" s="46"/>
      <c r="B2167" s="45"/>
    </row>
    <row r="2168" spans="1:2" x14ac:dyDescent="0.2">
      <c r="A2168" s="46"/>
      <c r="B2168" s="45"/>
    </row>
    <row r="2169" spans="1:2" x14ac:dyDescent="0.2">
      <c r="A2169" s="46"/>
      <c r="B2169" s="45"/>
    </row>
    <row r="2170" spans="1:2" x14ac:dyDescent="0.2">
      <c r="A2170" s="46"/>
      <c r="B2170" s="45"/>
    </row>
    <row r="2171" spans="1:2" x14ac:dyDescent="0.2">
      <c r="A2171" s="46"/>
      <c r="B2171" s="45"/>
    </row>
    <row r="2172" spans="1:2" x14ac:dyDescent="0.2">
      <c r="A2172" s="46"/>
      <c r="B2172" s="45"/>
    </row>
    <row r="2173" spans="1:2" x14ac:dyDescent="0.2">
      <c r="A2173" s="46"/>
      <c r="B2173" s="45"/>
    </row>
    <row r="2174" spans="1:2" x14ac:dyDescent="0.2">
      <c r="A2174" s="46"/>
      <c r="B2174" s="45"/>
    </row>
    <row r="2175" spans="1:2" x14ac:dyDescent="0.2">
      <c r="A2175" s="46"/>
      <c r="B2175" s="45"/>
    </row>
    <row r="2176" spans="1:2" x14ac:dyDescent="0.2">
      <c r="A2176" s="46"/>
      <c r="B2176" s="45"/>
    </row>
    <row r="2177" spans="1:2" x14ac:dyDescent="0.2">
      <c r="A2177" s="46"/>
      <c r="B2177" s="45"/>
    </row>
    <row r="2178" spans="1:2" x14ac:dyDescent="0.2">
      <c r="A2178" s="46"/>
      <c r="B2178" s="45"/>
    </row>
    <row r="2179" spans="1:2" x14ac:dyDescent="0.2">
      <c r="A2179" s="46"/>
      <c r="B2179" s="45"/>
    </row>
    <row r="2180" spans="1:2" x14ac:dyDescent="0.2">
      <c r="A2180" s="46"/>
      <c r="B2180" s="45"/>
    </row>
    <row r="2181" spans="1:2" x14ac:dyDescent="0.2">
      <c r="A2181" s="46"/>
      <c r="B2181" s="45"/>
    </row>
    <row r="2182" spans="1:2" x14ac:dyDescent="0.2">
      <c r="A2182" s="46"/>
      <c r="B2182" s="45"/>
    </row>
    <row r="2183" spans="1:2" x14ac:dyDescent="0.2">
      <c r="A2183" s="46"/>
      <c r="B2183" s="45"/>
    </row>
    <row r="2184" spans="1:2" x14ac:dyDescent="0.2">
      <c r="A2184" s="46"/>
      <c r="B2184" s="45"/>
    </row>
    <row r="2185" spans="1:2" x14ac:dyDescent="0.2">
      <c r="A2185" s="46"/>
      <c r="B2185" s="45"/>
    </row>
    <row r="2186" spans="1:2" x14ac:dyDescent="0.2">
      <c r="A2186" s="46"/>
      <c r="B2186" s="45"/>
    </row>
    <row r="2187" spans="1:2" x14ac:dyDescent="0.2">
      <c r="A2187" s="46"/>
      <c r="B2187" s="45"/>
    </row>
    <row r="2188" spans="1:2" x14ac:dyDescent="0.2">
      <c r="A2188" s="46"/>
      <c r="B2188" s="45"/>
    </row>
    <row r="2189" spans="1:2" x14ac:dyDescent="0.2">
      <c r="A2189" s="46"/>
      <c r="B2189" s="45"/>
    </row>
    <row r="2190" spans="1:2" x14ac:dyDescent="0.2">
      <c r="A2190" s="46"/>
      <c r="B2190" s="45"/>
    </row>
    <row r="2191" spans="1:2" x14ac:dyDescent="0.2">
      <c r="A2191" s="46"/>
      <c r="B2191" s="45"/>
    </row>
    <row r="2192" spans="1:2" x14ac:dyDescent="0.2">
      <c r="A2192" s="46"/>
      <c r="B2192" s="45"/>
    </row>
    <row r="2193" spans="1:2" x14ac:dyDescent="0.2">
      <c r="A2193" s="46"/>
      <c r="B2193" s="45"/>
    </row>
    <row r="2194" spans="1:2" x14ac:dyDescent="0.2">
      <c r="A2194" s="46"/>
      <c r="B2194" s="45"/>
    </row>
    <row r="2195" spans="1:2" x14ac:dyDescent="0.2">
      <c r="A2195" s="46"/>
      <c r="B2195" s="45"/>
    </row>
    <row r="2196" spans="1:2" x14ac:dyDescent="0.2">
      <c r="A2196" s="46"/>
      <c r="B2196" s="45"/>
    </row>
    <row r="2197" spans="1:2" x14ac:dyDescent="0.2">
      <c r="A2197" s="46"/>
      <c r="B2197" s="45"/>
    </row>
    <row r="2198" spans="1:2" x14ac:dyDescent="0.2">
      <c r="A2198" s="46"/>
      <c r="B2198" s="45"/>
    </row>
    <row r="2199" spans="1:2" x14ac:dyDescent="0.2">
      <c r="A2199" s="46"/>
      <c r="B2199" s="45"/>
    </row>
    <row r="2200" spans="1:2" x14ac:dyDescent="0.2">
      <c r="A2200" s="46"/>
      <c r="B2200" s="45"/>
    </row>
    <row r="2201" spans="1:2" x14ac:dyDescent="0.2">
      <c r="A2201" s="46"/>
      <c r="B2201" s="45"/>
    </row>
    <row r="2202" spans="1:2" x14ac:dyDescent="0.2">
      <c r="A2202" s="46"/>
      <c r="B2202" s="45"/>
    </row>
    <row r="2203" spans="1:2" x14ac:dyDescent="0.2">
      <c r="A2203" s="46"/>
      <c r="B2203" s="45"/>
    </row>
    <row r="2204" spans="1:2" x14ac:dyDescent="0.2">
      <c r="A2204" s="46"/>
      <c r="B2204" s="45"/>
    </row>
    <row r="2205" spans="1:2" x14ac:dyDescent="0.2">
      <c r="A2205" s="46"/>
      <c r="B2205" s="45"/>
    </row>
    <row r="2206" spans="1:2" x14ac:dyDescent="0.2">
      <c r="A2206" s="46"/>
      <c r="B2206" s="45"/>
    </row>
    <row r="2207" spans="1:2" x14ac:dyDescent="0.2">
      <c r="A2207" s="46"/>
      <c r="B2207" s="45"/>
    </row>
    <row r="2208" spans="1:2" x14ac:dyDescent="0.2">
      <c r="A2208" s="46"/>
      <c r="B2208" s="45"/>
    </row>
    <row r="2209" spans="1:2" x14ac:dyDescent="0.2">
      <c r="A2209" s="46"/>
      <c r="B2209" s="45"/>
    </row>
    <row r="2210" spans="1:2" x14ac:dyDescent="0.2">
      <c r="A2210" s="46"/>
      <c r="B2210" s="45"/>
    </row>
    <row r="2211" spans="1:2" x14ac:dyDescent="0.2">
      <c r="A2211" s="46"/>
      <c r="B2211" s="45"/>
    </row>
    <row r="2212" spans="1:2" x14ac:dyDescent="0.2">
      <c r="A2212" s="46"/>
      <c r="B2212" s="45"/>
    </row>
    <row r="2213" spans="1:2" x14ac:dyDescent="0.2">
      <c r="A2213" s="46"/>
      <c r="B2213" s="45"/>
    </row>
    <row r="2214" spans="1:2" x14ac:dyDescent="0.2">
      <c r="A2214" s="46"/>
      <c r="B2214" s="45"/>
    </row>
    <row r="2215" spans="1:2" x14ac:dyDescent="0.2">
      <c r="A2215" s="46"/>
      <c r="B2215" s="45"/>
    </row>
    <row r="2216" spans="1:2" x14ac:dyDescent="0.2">
      <c r="A2216" s="46"/>
      <c r="B2216" s="45"/>
    </row>
    <row r="2217" spans="1:2" x14ac:dyDescent="0.2">
      <c r="A2217" s="46"/>
      <c r="B2217" s="45"/>
    </row>
    <row r="2218" spans="1:2" x14ac:dyDescent="0.2">
      <c r="A2218" s="46"/>
      <c r="B2218" s="45"/>
    </row>
    <row r="2219" spans="1:2" x14ac:dyDescent="0.2">
      <c r="A2219" s="46"/>
      <c r="B2219" s="45"/>
    </row>
    <row r="2220" spans="1:2" x14ac:dyDescent="0.2">
      <c r="A2220" s="46"/>
      <c r="B2220" s="45"/>
    </row>
    <row r="2221" spans="1:2" x14ac:dyDescent="0.2">
      <c r="A2221" s="46"/>
      <c r="B2221" s="45"/>
    </row>
    <row r="2222" spans="1:2" x14ac:dyDescent="0.2">
      <c r="A2222" s="46"/>
      <c r="B2222" s="45"/>
    </row>
    <row r="2223" spans="1:2" x14ac:dyDescent="0.2">
      <c r="A2223" s="46"/>
      <c r="B2223" s="45"/>
    </row>
    <row r="2224" spans="1:2" x14ac:dyDescent="0.2">
      <c r="A2224" s="46"/>
      <c r="B2224" s="45"/>
    </row>
    <row r="2225" spans="1:2" x14ac:dyDescent="0.2">
      <c r="A2225" s="46"/>
      <c r="B2225" s="45"/>
    </row>
    <row r="2226" spans="1:2" x14ac:dyDescent="0.2">
      <c r="A2226" s="46"/>
      <c r="B2226" s="45"/>
    </row>
    <row r="2227" spans="1:2" x14ac:dyDescent="0.2">
      <c r="A2227" s="46"/>
      <c r="B2227" s="45"/>
    </row>
    <row r="2228" spans="1:2" x14ac:dyDescent="0.2">
      <c r="A2228" s="46"/>
      <c r="B2228" s="45"/>
    </row>
    <row r="2229" spans="1:2" x14ac:dyDescent="0.2">
      <c r="A2229" s="46"/>
      <c r="B2229" s="45"/>
    </row>
    <row r="2230" spans="1:2" x14ac:dyDescent="0.2">
      <c r="A2230" s="46"/>
      <c r="B2230" s="45"/>
    </row>
    <row r="2231" spans="1:2" x14ac:dyDescent="0.2">
      <c r="A2231" s="46"/>
      <c r="B2231" s="45"/>
    </row>
    <row r="2232" spans="1:2" x14ac:dyDescent="0.2">
      <c r="A2232" s="46"/>
      <c r="B2232" s="45"/>
    </row>
    <row r="2233" spans="1:2" x14ac:dyDescent="0.2">
      <c r="A2233" s="46"/>
      <c r="B2233" s="45"/>
    </row>
    <row r="2234" spans="1:2" x14ac:dyDescent="0.2">
      <c r="A2234" s="46"/>
      <c r="B2234" s="45"/>
    </row>
    <row r="2235" spans="1:2" x14ac:dyDescent="0.2">
      <c r="A2235" s="46"/>
      <c r="B2235" s="45"/>
    </row>
    <row r="2236" spans="1:2" x14ac:dyDescent="0.2">
      <c r="A2236" s="46"/>
      <c r="B2236" s="45"/>
    </row>
    <row r="2237" spans="1:2" x14ac:dyDescent="0.2">
      <c r="A2237" s="46"/>
      <c r="B2237" s="45"/>
    </row>
    <row r="2238" spans="1:2" x14ac:dyDescent="0.2">
      <c r="A2238" s="46"/>
      <c r="B2238" s="45"/>
    </row>
    <row r="2239" spans="1:2" x14ac:dyDescent="0.2">
      <c r="A2239" s="46"/>
      <c r="B2239" s="45"/>
    </row>
    <row r="2240" spans="1:2" x14ac:dyDescent="0.2">
      <c r="A2240" s="46"/>
      <c r="B2240" s="45"/>
    </row>
    <row r="2241" spans="1:2" x14ac:dyDescent="0.2">
      <c r="A2241" s="46"/>
      <c r="B2241" s="45"/>
    </row>
    <row r="2242" spans="1:2" x14ac:dyDescent="0.2">
      <c r="A2242" s="46"/>
      <c r="B2242" s="45"/>
    </row>
    <row r="2243" spans="1:2" x14ac:dyDescent="0.2">
      <c r="A2243" s="46"/>
      <c r="B2243" s="45"/>
    </row>
    <row r="2244" spans="1:2" x14ac:dyDescent="0.2">
      <c r="A2244" s="46"/>
      <c r="B2244" s="45"/>
    </row>
    <row r="2245" spans="1:2" x14ac:dyDescent="0.2">
      <c r="A2245" s="46"/>
      <c r="B2245" s="45"/>
    </row>
    <row r="2246" spans="1:2" x14ac:dyDescent="0.2">
      <c r="A2246" s="46"/>
      <c r="B2246" s="45"/>
    </row>
    <row r="2247" spans="1:2" x14ac:dyDescent="0.2">
      <c r="A2247" s="46"/>
      <c r="B2247" s="45"/>
    </row>
    <row r="2248" spans="1:2" x14ac:dyDescent="0.2">
      <c r="A2248" s="46"/>
      <c r="B2248" s="45"/>
    </row>
    <row r="2249" spans="1:2" x14ac:dyDescent="0.2">
      <c r="A2249" s="46"/>
      <c r="B2249" s="45"/>
    </row>
    <row r="2250" spans="1:2" x14ac:dyDescent="0.2">
      <c r="A2250" s="46"/>
      <c r="B2250" s="45"/>
    </row>
    <row r="2251" spans="1:2" x14ac:dyDescent="0.2">
      <c r="A2251" s="46"/>
      <c r="B2251" s="45"/>
    </row>
    <row r="2252" spans="1:2" x14ac:dyDescent="0.2">
      <c r="A2252" s="46"/>
      <c r="B2252" s="45"/>
    </row>
    <row r="2253" spans="1:2" x14ac:dyDescent="0.2">
      <c r="A2253" s="46"/>
      <c r="B2253" s="45"/>
    </row>
    <row r="2254" spans="1:2" x14ac:dyDescent="0.2">
      <c r="A2254" s="46"/>
      <c r="B2254" s="45"/>
    </row>
    <row r="2255" spans="1:2" x14ac:dyDescent="0.2">
      <c r="A2255" s="46"/>
      <c r="B2255" s="45"/>
    </row>
    <row r="2256" spans="1:2" x14ac:dyDescent="0.2">
      <c r="A2256" s="46"/>
      <c r="B2256" s="45"/>
    </row>
    <row r="2257" spans="1:2" x14ac:dyDescent="0.2">
      <c r="A2257" s="46"/>
      <c r="B2257" s="45"/>
    </row>
    <row r="2258" spans="1:2" x14ac:dyDescent="0.2">
      <c r="A2258" s="46"/>
      <c r="B2258" s="45"/>
    </row>
    <row r="2259" spans="1:2" x14ac:dyDescent="0.2">
      <c r="A2259" s="46"/>
      <c r="B2259" s="45"/>
    </row>
    <row r="2260" spans="1:2" x14ac:dyDescent="0.2">
      <c r="A2260" s="46"/>
      <c r="B2260" s="45"/>
    </row>
    <row r="2261" spans="1:2" x14ac:dyDescent="0.2">
      <c r="A2261" s="46"/>
      <c r="B2261" s="45"/>
    </row>
    <row r="2262" spans="1:2" x14ac:dyDescent="0.2">
      <c r="A2262" s="46"/>
      <c r="B2262" s="45"/>
    </row>
    <row r="2263" spans="1:2" x14ac:dyDescent="0.2">
      <c r="A2263" s="46"/>
      <c r="B2263" s="45"/>
    </row>
    <row r="2264" spans="1:2" x14ac:dyDescent="0.2">
      <c r="A2264" s="46"/>
      <c r="B2264" s="45"/>
    </row>
    <row r="2265" spans="1:2" x14ac:dyDescent="0.2">
      <c r="A2265" s="46"/>
      <c r="B2265" s="45"/>
    </row>
    <row r="2266" spans="1:2" x14ac:dyDescent="0.2">
      <c r="A2266" s="46"/>
      <c r="B2266" s="45"/>
    </row>
    <row r="2267" spans="1:2" x14ac:dyDescent="0.2">
      <c r="A2267" s="46"/>
      <c r="B2267" s="45"/>
    </row>
    <row r="2268" spans="1:2" x14ac:dyDescent="0.2">
      <c r="A2268" s="46"/>
      <c r="B2268" s="45"/>
    </row>
    <row r="2269" spans="1:2" x14ac:dyDescent="0.2">
      <c r="A2269" s="46"/>
      <c r="B2269" s="45"/>
    </row>
    <row r="2270" spans="1:2" x14ac:dyDescent="0.2">
      <c r="A2270" s="46"/>
      <c r="B2270" s="45"/>
    </row>
    <row r="2271" spans="1:2" x14ac:dyDescent="0.2">
      <c r="A2271" s="46"/>
      <c r="B2271" s="45"/>
    </row>
    <row r="2272" spans="1:2" x14ac:dyDescent="0.2">
      <c r="A2272" s="46"/>
      <c r="B2272" s="45"/>
    </row>
    <row r="2273" spans="1:2" x14ac:dyDescent="0.2">
      <c r="A2273" s="46"/>
      <c r="B2273" s="45"/>
    </row>
    <row r="2274" spans="1:2" x14ac:dyDescent="0.2">
      <c r="A2274" s="46"/>
      <c r="B2274" s="45"/>
    </row>
    <row r="2275" spans="1:2" x14ac:dyDescent="0.2">
      <c r="A2275" s="46"/>
      <c r="B2275" s="45"/>
    </row>
    <row r="2276" spans="1:2" x14ac:dyDescent="0.2">
      <c r="A2276" s="46"/>
      <c r="B2276" s="45"/>
    </row>
    <row r="2277" spans="1:2" x14ac:dyDescent="0.2">
      <c r="A2277" s="46"/>
      <c r="B2277" s="45"/>
    </row>
    <row r="2278" spans="1:2" x14ac:dyDescent="0.2">
      <c r="A2278" s="46"/>
      <c r="B2278" s="45"/>
    </row>
    <row r="2279" spans="1:2" x14ac:dyDescent="0.2">
      <c r="A2279" s="46"/>
      <c r="B2279" s="45"/>
    </row>
    <row r="2280" spans="1:2" x14ac:dyDescent="0.2">
      <c r="A2280" s="46"/>
      <c r="B2280" s="45"/>
    </row>
    <row r="2281" spans="1:2" x14ac:dyDescent="0.2">
      <c r="A2281" s="46"/>
      <c r="B2281" s="45"/>
    </row>
    <row r="2282" spans="1:2" x14ac:dyDescent="0.2">
      <c r="A2282" s="46"/>
      <c r="B2282" s="45"/>
    </row>
    <row r="2283" spans="1:2" x14ac:dyDescent="0.2">
      <c r="A2283" s="46"/>
      <c r="B2283" s="45"/>
    </row>
    <row r="2284" spans="1:2" x14ac:dyDescent="0.2">
      <c r="A2284" s="46"/>
      <c r="B2284" s="45"/>
    </row>
    <row r="2285" spans="1:2" x14ac:dyDescent="0.2">
      <c r="A2285" s="46"/>
      <c r="B2285" s="45"/>
    </row>
    <row r="2286" spans="1:2" x14ac:dyDescent="0.2">
      <c r="A2286" s="46"/>
      <c r="B2286" s="45"/>
    </row>
    <row r="2287" spans="1:2" x14ac:dyDescent="0.2">
      <c r="A2287" s="46"/>
      <c r="B2287" s="45"/>
    </row>
    <row r="2288" spans="1:2" x14ac:dyDescent="0.2">
      <c r="A2288" s="46"/>
      <c r="B2288" s="45"/>
    </row>
    <row r="2289" spans="1:2" x14ac:dyDescent="0.2">
      <c r="A2289" s="46"/>
      <c r="B2289" s="45"/>
    </row>
    <row r="2290" spans="1:2" x14ac:dyDescent="0.2">
      <c r="A2290" s="46"/>
      <c r="B2290" s="45"/>
    </row>
    <row r="2291" spans="1:2" x14ac:dyDescent="0.2">
      <c r="A2291" s="46"/>
      <c r="B2291" s="45"/>
    </row>
    <row r="2292" spans="1:2" x14ac:dyDescent="0.2">
      <c r="A2292" s="46"/>
      <c r="B2292" s="45"/>
    </row>
    <row r="2293" spans="1:2" x14ac:dyDescent="0.2">
      <c r="A2293" s="46"/>
      <c r="B2293" s="45"/>
    </row>
    <row r="2294" spans="1:2" x14ac:dyDescent="0.2">
      <c r="A2294" s="46"/>
      <c r="B2294" s="45"/>
    </row>
    <row r="2295" spans="1:2" x14ac:dyDescent="0.2">
      <c r="A2295" s="46"/>
      <c r="B2295" s="45"/>
    </row>
    <row r="2296" spans="1:2" x14ac:dyDescent="0.2">
      <c r="A2296" s="46"/>
      <c r="B2296" s="45"/>
    </row>
    <row r="2297" spans="1:2" x14ac:dyDescent="0.2">
      <c r="A2297" s="46"/>
      <c r="B2297" s="45"/>
    </row>
    <row r="2298" spans="1:2" x14ac:dyDescent="0.2">
      <c r="A2298" s="46"/>
      <c r="B2298" s="45"/>
    </row>
    <row r="2299" spans="1:2" x14ac:dyDescent="0.2">
      <c r="A2299" s="46"/>
      <c r="B2299" s="45"/>
    </row>
    <row r="2300" spans="1:2" x14ac:dyDescent="0.2">
      <c r="A2300" s="46"/>
      <c r="B2300" s="45"/>
    </row>
    <row r="2301" spans="1:2" x14ac:dyDescent="0.2">
      <c r="A2301" s="46"/>
      <c r="B2301" s="45"/>
    </row>
    <row r="2302" spans="1:2" x14ac:dyDescent="0.2">
      <c r="A2302" s="46"/>
      <c r="B2302" s="45"/>
    </row>
    <row r="2303" spans="1:2" x14ac:dyDescent="0.2">
      <c r="A2303" s="46"/>
      <c r="B2303" s="45"/>
    </row>
    <row r="2304" spans="1:2" x14ac:dyDescent="0.2">
      <c r="A2304" s="46"/>
      <c r="B2304" s="45"/>
    </row>
    <row r="2305" spans="1:2" x14ac:dyDescent="0.2">
      <c r="A2305" s="46"/>
      <c r="B2305" s="45"/>
    </row>
    <row r="2306" spans="1:2" x14ac:dyDescent="0.2">
      <c r="A2306" s="46"/>
      <c r="B2306" s="45"/>
    </row>
    <row r="2307" spans="1:2" x14ac:dyDescent="0.2">
      <c r="A2307" s="46"/>
      <c r="B2307" s="45"/>
    </row>
    <row r="2308" spans="1:2" x14ac:dyDescent="0.2">
      <c r="A2308" s="46"/>
      <c r="B2308" s="45"/>
    </row>
    <row r="2309" spans="1:2" x14ac:dyDescent="0.2">
      <c r="A2309" s="46"/>
      <c r="B2309" s="45"/>
    </row>
    <row r="2310" spans="1:2" x14ac:dyDescent="0.2">
      <c r="A2310" s="46"/>
      <c r="B2310" s="45"/>
    </row>
    <row r="2311" spans="1:2" x14ac:dyDescent="0.2">
      <c r="A2311" s="46"/>
      <c r="B2311" s="45"/>
    </row>
    <row r="2312" spans="1:2" x14ac:dyDescent="0.2">
      <c r="A2312" s="46"/>
      <c r="B2312" s="45"/>
    </row>
    <row r="2313" spans="1:2" x14ac:dyDescent="0.2">
      <c r="A2313" s="46"/>
      <c r="B2313" s="45"/>
    </row>
    <row r="2314" spans="1:2" x14ac:dyDescent="0.2">
      <c r="A2314" s="46"/>
      <c r="B2314" s="45"/>
    </row>
    <row r="2315" spans="1:2" x14ac:dyDescent="0.2">
      <c r="A2315" s="46"/>
      <c r="B2315" s="45"/>
    </row>
    <row r="2316" spans="1:2" x14ac:dyDescent="0.2">
      <c r="A2316" s="46"/>
      <c r="B2316" s="45"/>
    </row>
    <row r="2317" spans="1:2" x14ac:dyDescent="0.2">
      <c r="A2317" s="46"/>
      <c r="B2317" s="45"/>
    </row>
    <row r="2318" spans="1:2" x14ac:dyDescent="0.2">
      <c r="A2318" s="46"/>
      <c r="B2318" s="45"/>
    </row>
    <row r="2319" spans="1:2" x14ac:dyDescent="0.2">
      <c r="A2319" s="46"/>
      <c r="B2319" s="45"/>
    </row>
    <row r="2320" spans="1:2" x14ac:dyDescent="0.2">
      <c r="A2320" s="46"/>
      <c r="B2320" s="45"/>
    </row>
    <row r="2321" spans="1:2" x14ac:dyDescent="0.2">
      <c r="A2321" s="46"/>
      <c r="B2321" s="45"/>
    </row>
    <row r="2322" spans="1:2" x14ac:dyDescent="0.2">
      <c r="A2322" s="46"/>
      <c r="B2322" s="45"/>
    </row>
    <row r="2323" spans="1:2" x14ac:dyDescent="0.2">
      <c r="A2323" s="46"/>
      <c r="B2323" s="45"/>
    </row>
    <row r="2324" spans="1:2" x14ac:dyDescent="0.2">
      <c r="A2324" s="46"/>
      <c r="B2324" s="45"/>
    </row>
    <row r="2325" spans="1:2" x14ac:dyDescent="0.2">
      <c r="A2325" s="46"/>
      <c r="B2325" s="45"/>
    </row>
    <row r="2326" spans="1:2" x14ac:dyDescent="0.2">
      <c r="A2326" s="46"/>
      <c r="B2326" s="45"/>
    </row>
    <row r="2327" spans="1:2" x14ac:dyDescent="0.2">
      <c r="A2327" s="46"/>
      <c r="B2327" s="45"/>
    </row>
    <row r="2328" spans="1:2" x14ac:dyDescent="0.2">
      <c r="A2328" s="46"/>
      <c r="B2328" s="45"/>
    </row>
    <row r="2329" spans="1:2" x14ac:dyDescent="0.2">
      <c r="A2329" s="46"/>
      <c r="B2329" s="45"/>
    </row>
    <row r="2330" spans="1:2" x14ac:dyDescent="0.2">
      <c r="A2330" s="46"/>
      <c r="B2330" s="45"/>
    </row>
    <row r="2331" spans="1:2" x14ac:dyDescent="0.2">
      <c r="A2331" s="46"/>
      <c r="B2331" s="45"/>
    </row>
    <row r="2332" spans="1:2" x14ac:dyDescent="0.2">
      <c r="A2332" s="46"/>
      <c r="B2332" s="45"/>
    </row>
    <row r="2333" spans="1:2" x14ac:dyDescent="0.2">
      <c r="A2333" s="46"/>
      <c r="B2333" s="45"/>
    </row>
    <row r="2334" spans="1:2" x14ac:dyDescent="0.2">
      <c r="A2334" s="46"/>
      <c r="B2334" s="45"/>
    </row>
    <row r="2335" spans="1:2" x14ac:dyDescent="0.2">
      <c r="A2335" s="46"/>
      <c r="B2335" s="45"/>
    </row>
    <row r="2336" spans="1:2" x14ac:dyDescent="0.2">
      <c r="A2336" s="46"/>
      <c r="B2336" s="45"/>
    </row>
    <row r="2337" spans="1:2" x14ac:dyDescent="0.2">
      <c r="A2337" s="46"/>
      <c r="B2337" s="45"/>
    </row>
    <row r="2338" spans="1:2" x14ac:dyDescent="0.2">
      <c r="A2338" s="46"/>
      <c r="B2338" s="45"/>
    </row>
    <row r="2339" spans="1:2" x14ac:dyDescent="0.2">
      <c r="A2339" s="46"/>
      <c r="B2339" s="45"/>
    </row>
    <row r="2340" spans="1:2" x14ac:dyDescent="0.2">
      <c r="A2340" s="46"/>
      <c r="B2340" s="45"/>
    </row>
    <row r="2341" spans="1:2" x14ac:dyDescent="0.2">
      <c r="A2341" s="46"/>
      <c r="B2341" s="45"/>
    </row>
    <row r="2342" spans="1:2" x14ac:dyDescent="0.2">
      <c r="A2342" s="46"/>
      <c r="B2342" s="45"/>
    </row>
    <row r="2343" spans="1:2" x14ac:dyDescent="0.2">
      <c r="A2343" s="46"/>
      <c r="B2343" s="45"/>
    </row>
    <row r="2344" spans="1:2" x14ac:dyDescent="0.2">
      <c r="A2344" s="46"/>
      <c r="B2344" s="45"/>
    </row>
    <row r="2345" spans="1:2" x14ac:dyDescent="0.2">
      <c r="A2345" s="46"/>
      <c r="B2345" s="45"/>
    </row>
    <row r="2346" spans="1:2" x14ac:dyDescent="0.2">
      <c r="A2346" s="46"/>
      <c r="B2346" s="45"/>
    </row>
    <row r="2347" spans="1:2" x14ac:dyDescent="0.2">
      <c r="A2347" s="46"/>
      <c r="B2347" s="45"/>
    </row>
    <row r="2348" spans="1:2" x14ac:dyDescent="0.2">
      <c r="A2348" s="46"/>
      <c r="B2348" s="45"/>
    </row>
    <row r="2349" spans="1:2" x14ac:dyDescent="0.2">
      <c r="A2349" s="46"/>
      <c r="B2349" s="45"/>
    </row>
    <row r="2350" spans="1:2" x14ac:dyDescent="0.2">
      <c r="A2350" s="46"/>
      <c r="B2350" s="45"/>
    </row>
    <row r="2351" spans="1:2" x14ac:dyDescent="0.2">
      <c r="A2351" s="46"/>
      <c r="B2351" s="45"/>
    </row>
    <row r="2352" spans="1:2" x14ac:dyDescent="0.2">
      <c r="A2352" s="46"/>
      <c r="B2352" s="45"/>
    </row>
    <row r="2353" spans="1:2" x14ac:dyDescent="0.2">
      <c r="A2353" s="46"/>
      <c r="B2353" s="45"/>
    </row>
    <row r="2354" spans="1:2" x14ac:dyDescent="0.2">
      <c r="A2354" s="46"/>
      <c r="B2354" s="45"/>
    </row>
    <row r="2355" spans="1:2" x14ac:dyDescent="0.2">
      <c r="A2355" s="46"/>
      <c r="B2355" s="45"/>
    </row>
    <row r="2356" spans="1:2" x14ac:dyDescent="0.2">
      <c r="A2356" s="46"/>
      <c r="B2356" s="45"/>
    </row>
    <row r="2357" spans="1:2" x14ac:dyDescent="0.2">
      <c r="A2357" s="46"/>
      <c r="B2357" s="45"/>
    </row>
    <row r="2358" spans="1:2" x14ac:dyDescent="0.2">
      <c r="A2358" s="46"/>
      <c r="B2358" s="45"/>
    </row>
    <row r="2359" spans="1:2" x14ac:dyDescent="0.2">
      <c r="A2359" s="46"/>
      <c r="B2359" s="45"/>
    </row>
    <row r="2360" spans="1:2" x14ac:dyDescent="0.2">
      <c r="A2360" s="46"/>
      <c r="B2360" s="45"/>
    </row>
    <row r="2361" spans="1:2" x14ac:dyDescent="0.2">
      <c r="A2361" s="46"/>
      <c r="B2361" s="45"/>
    </row>
    <row r="2362" spans="1:2" x14ac:dyDescent="0.2">
      <c r="A2362" s="46"/>
      <c r="B2362" s="45"/>
    </row>
    <row r="2363" spans="1:2" x14ac:dyDescent="0.2">
      <c r="A2363" s="46"/>
      <c r="B2363" s="45"/>
    </row>
    <row r="2364" spans="1:2" x14ac:dyDescent="0.2">
      <c r="A2364" s="46"/>
      <c r="B2364" s="45"/>
    </row>
    <row r="2365" spans="1:2" x14ac:dyDescent="0.2">
      <c r="A2365" s="46"/>
      <c r="B2365" s="45"/>
    </row>
    <row r="2366" spans="1:2" x14ac:dyDescent="0.2">
      <c r="A2366" s="46"/>
      <c r="B2366" s="45"/>
    </row>
    <row r="2367" spans="1:2" x14ac:dyDescent="0.2">
      <c r="A2367" s="46"/>
      <c r="B2367" s="45"/>
    </row>
    <row r="2368" spans="1:2" x14ac:dyDescent="0.2">
      <c r="A2368" s="46"/>
      <c r="B2368" s="45"/>
    </row>
    <row r="2369" spans="1:2" x14ac:dyDescent="0.2">
      <c r="A2369" s="46"/>
      <c r="B2369" s="45"/>
    </row>
    <row r="2370" spans="1:2" x14ac:dyDescent="0.2">
      <c r="A2370" s="46"/>
      <c r="B2370" s="45"/>
    </row>
    <row r="2371" spans="1:2" x14ac:dyDescent="0.2">
      <c r="A2371" s="46"/>
      <c r="B2371" s="45"/>
    </row>
    <row r="2372" spans="1:2" x14ac:dyDescent="0.2">
      <c r="A2372" s="46"/>
      <c r="B2372" s="45"/>
    </row>
    <row r="2373" spans="1:2" x14ac:dyDescent="0.2">
      <c r="A2373" s="46"/>
      <c r="B2373" s="45"/>
    </row>
    <row r="2374" spans="1:2" x14ac:dyDescent="0.2">
      <c r="A2374" s="46"/>
      <c r="B2374" s="45"/>
    </row>
    <row r="2375" spans="1:2" x14ac:dyDescent="0.2">
      <c r="A2375" s="46"/>
      <c r="B2375" s="45"/>
    </row>
    <row r="2376" spans="1:2" x14ac:dyDescent="0.2">
      <c r="A2376" s="46"/>
      <c r="B2376" s="45"/>
    </row>
    <row r="2377" spans="1:2" x14ac:dyDescent="0.2">
      <c r="A2377" s="46"/>
      <c r="B2377" s="45"/>
    </row>
    <row r="2378" spans="1:2" x14ac:dyDescent="0.2">
      <c r="A2378" s="46"/>
      <c r="B2378" s="45"/>
    </row>
    <row r="2379" spans="1:2" x14ac:dyDescent="0.2">
      <c r="A2379" s="46"/>
      <c r="B2379" s="45"/>
    </row>
    <row r="2380" spans="1:2" x14ac:dyDescent="0.2">
      <c r="A2380" s="46"/>
      <c r="B2380" s="45"/>
    </row>
    <row r="2381" spans="1:2" x14ac:dyDescent="0.2">
      <c r="A2381" s="46"/>
      <c r="B2381" s="45"/>
    </row>
    <row r="2382" spans="1:2" x14ac:dyDescent="0.2">
      <c r="A2382" s="46"/>
      <c r="B2382" s="45"/>
    </row>
    <row r="2383" spans="1:2" x14ac:dyDescent="0.2">
      <c r="A2383" s="46"/>
      <c r="B2383" s="45"/>
    </row>
    <row r="2384" spans="1:2" x14ac:dyDescent="0.2">
      <c r="A2384" s="46"/>
      <c r="B2384" s="45"/>
    </row>
    <row r="2385" spans="1:2" x14ac:dyDescent="0.2">
      <c r="A2385" s="46"/>
      <c r="B2385" s="45"/>
    </row>
    <row r="2386" spans="1:2" x14ac:dyDescent="0.2">
      <c r="A2386" s="46"/>
      <c r="B2386" s="45"/>
    </row>
    <row r="2387" spans="1:2" x14ac:dyDescent="0.2">
      <c r="A2387" s="46"/>
      <c r="B2387" s="45"/>
    </row>
    <row r="2388" spans="1:2" x14ac:dyDescent="0.2">
      <c r="A2388" s="46"/>
      <c r="B2388" s="45"/>
    </row>
    <row r="2389" spans="1:2" x14ac:dyDescent="0.2">
      <c r="A2389" s="46"/>
      <c r="B2389" s="45"/>
    </row>
    <row r="2390" spans="1:2" x14ac:dyDescent="0.2">
      <c r="A2390" s="46"/>
      <c r="B2390" s="45"/>
    </row>
    <row r="2391" spans="1:2" x14ac:dyDescent="0.2">
      <c r="A2391" s="46"/>
      <c r="B2391" s="45"/>
    </row>
    <row r="2392" spans="1:2" x14ac:dyDescent="0.2">
      <c r="A2392" s="46"/>
      <c r="B2392" s="45"/>
    </row>
    <row r="2393" spans="1:2" x14ac:dyDescent="0.2">
      <c r="A2393" s="46"/>
      <c r="B2393" s="45"/>
    </row>
    <row r="2394" spans="1:2" x14ac:dyDescent="0.2">
      <c r="A2394" s="46"/>
      <c r="B2394" s="45"/>
    </row>
    <row r="2395" spans="1:2" x14ac:dyDescent="0.2">
      <c r="A2395" s="46"/>
      <c r="B2395" s="45"/>
    </row>
    <row r="2396" spans="1:2" x14ac:dyDescent="0.2">
      <c r="A2396" s="46"/>
      <c r="B2396" s="45"/>
    </row>
    <row r="2397" spans="1:2" x14ac:dyDescent="0.2">
      <c r="A2397" s="46"/>
      <c r="B2397" s="45"/>
    </row>
    <row r="2398" spans="1:2" x14ac:dyDescent="0.2">
      <c r="A2398" s="46"/>
      <c r="B2398" s="45"/>
    </row>
    <row r="2399" spans="1:2" x14ac:dyDescent="0.2">
      <c r="A2399" s="46"/>
      <c r="B2399" s="45"/>
    </row>
    <row r="2400" spans="1:2" x14ac:dyDescent="0.2">
      <c r="A2400" s="46"/>
      <c r="B2400" s="45"/>
    </row>
    <row r="2401" spans="1:2" x14ac:dyDescent="0.2">
      <c r="A2401" s="46"/>
      <c r="B2401" s="45"/>
    </row>
    <row r="2402" spans="1:2" x14ac:dyDescent="0.2">
      <c r="A2402" s="46"/>
      <c r="B2402" s="45"/>
    </row>
    <row r="2403" spans="1:2" x14ac:dyDescent="0.2">
      <c r="A2403" s="46"/>
      <c r="B2403" s="45"/>
    </row>
    <row r="2404" spans="1:2" x14ac:dyDescent="0.2">
      <c r="A2404" s="46"/>
      <c r="B2404" s="45"/>
    </row>
    <row r="2405" spans="1:2" x14ac:dyDescent="0.2">
      <c r="A2405" s="46"/>
      <c r="B2405" s="45"/>
    </row>
    <row r="2406" spans="1:2" x14ac:dyDescent="0.2">
      <c r="A2406" s="46"/>
      <c r="B2406" s="45"/>
    </row>
    <row r="2407" spans="1:2" x14ac:dyDescent="0.2">
      <c r="A2407" s="46"/>
      <c r="B2407" s="45"/>
    </row>
    <row r="2408" spans="1:2" x14ac:dyDescent="0.2">
      <c r="A2408" s="46"/>
      <c r="B2408" s="45"/>
    </row>
    <row r="2409" spans="1:2" x14ac:dyDescent="0.2">
      <c r="A2409" s="46"/>
      <c r="B2409" s="45"/>
    </row>
    <row r="2410" spans="1:2" x14ac:dyDescent="0.2">
      <c r="A2410" s="46"/>
      <c r="B2410" s="45"/>
    </row>
    <row r="2411" spans="1:2" x14ac:dyDescent="0.2">
      <c r="A2411" s="46"/>
      <c r="B2411" s="45"/>
    </row>
    <row r="2412" spans="1:2" x14ac:dyDescent="0.2">
      <c r="A2412" s="46"/>
      <c r="B2412" s="45"/>
    </row>
    <row r="2413" spans="1:2" x14ac:dyDescent="0.2">
      <c r="A2413" s="46"/>
      <c r="B2413" s="45"/>
    </row>
    <row r="2414" spans="1:2" x14ac:dyDescent="0.2">
      <c r="A2414" s="46"/>
      <c r="B2414" s="45"/>
    </row>
    <row r="2415" spans="1:2" x14ac:dyDescent="0.2">
      <c r="A2415" s="46"/>
      <c r="B2415" s="45"/>
    </row>
    <row r="2416" spans="1:2" x14ac:dyDescent="0.2">
      <c r="A2416" s="46"/>
      <c r="B2416" s="45"/>
    </row>
    <row r="2417" spans="1:2" x14ac:dyDescent="0.2">
      <c r="A2417" s="46"/>
      <c r="B2417" s="45"/>
    </row>
    <row r="2418" spans="1:2" x14ac:dyDescent="0.2">
      <c r="A2418" s="46"/>
      <c r="B2418" s="45"/>
    </row>
    <row r="2419" spans="1:2" x14ac:dyDescent="0.2">
      <c r="A2419" s="46"/>
      <c r="B2419" s="45"/>
    </row>
    <row r="2420" spans="1:2" x14ac:dyDescent="0.2">
      <c r="A2420" s="46"/>
      <c r="B2420" s="45"/>
    </row>
    <row r="2421" spans="1:2" x14ac:dyDescent="0.2">
      <c r="A2421" s="46"/>
      <c r="B2421" s="45"/>
    </row>
    <row r="2422" spans="1:2" x14ac:dyDescent="0.2">
      <c r="A2422" s="46"/>
      <c r="B2422" s="45"/>
    </row>
    <row r="2423" spans="1:2" x14ac:dyDescent="0.2">
      <c r="A2423" s="46"/>
      <c r="B2423" s="45"/>
    </row>
    <row r="2424" spans="1:2" x14ac:dyDescent="0.2">
      <c r="A2424" s="46"/>
      <c r="B2424" s="45"/>
    </row>
    <row r="2425" spans="1:2" x14ac:dyDescent="0.2">
      <c r="A2425" s="46"/>
      <c r="B2425" s="45"/>
    </row>
    <row r="2426" spans="1:2" x14ac:dyDescent="0.2">
      <c r="A2426" s="46"/>
      <c r="B2426" s="45"/>
    </row>
    <row r="2427" spans="1:2" x14ac:dyDescent="0.2">
      <c r="A2427" s="46"/>
      <c r="B2427" s="45"/>
    </row>
    <row r="2428" spans="1:2" x14ac:dyDescent="0.2">
      <c r="A2428" s="46"/>
      <c r="B2428" s="45"/>
    </row>
    <row r="2429" spans="1:2" x14ac:dyDescent="0.2">
      <c r="A2429" s="46"/>
      <c r="B2429" s="45"/>
    </row>
    <row r="2430" spans="1:2" x14ac:dyDescent="0.2">
      <c r="A2430" s="46"/>
      <c r="B2430" s="45"/>
    </row>
    <row r="2431" spans="1:2" x14ac:dyDescent="0.2">
      <c r="A2431" s="46"/>
      <c r="B2431" s="45"/>
    </row>
    <row r="2432" spans="1:2" x14ac:dyDescent="0.2">
      <c r="A2432" s="46"/>
      <c r="B2432" s="45"/>
    </row>
    <row r="2433" spans="1:2" x14ac:dyDescent="0.2">
      <c r="A2433" s="46"/>
      <c r="B2433" s="45"/>
    </row>
    <row r="2434" spans="1:2" x14ac:dyDescent="0.2">
      <c r="A2434" s="46"/>
      <c r="B2434" s="45"/>
    </row>
    <row r="2435" spans="1:2" x14ac:dyDescent="0.2">
      <c r="A2435" s="46"/>
      <c r="B2435" s="45"/>
    </row>
    <row r="2436" spans="1:2" x14ac:dyDescent="0.2">
      <c r="A2436" s="46"/>
      <c r="B2436" s="45"/>
    </row>
    <row r="2437" spans="1:2" x14ac:dyDescent="0.2">
      <c r="A2437" s="46"/>
      <c r="B2437" s="45"/>
    </row>
    <row r="2438" spans="1:2" x14ac:dyDescent="0.2">
      <c r="A2438" s="46"/>
      <c r="B2438" s="45"/>
    </row>
    <row r="2439" spans="1:2" x14ac:dyDescent="0.2">
      <c r="A2439" s="46"/>
      <c r="B2439" s="45"/>
    </row>
    <row r="2440" spans="1:2" x14ac:dyDescent="0.2">
      <c r="A2440" s="46"/>
      <c r="B2440" s="45"/>
    </row>
    <row r="2441" spans="1:2" x14ac:dyDescent="0.2">
      <c r="A2441" s="46"/>
      <c r="B2441" s="45"/>
    </row>
    <row r="2442" spans="1:2" x14ac:dyDescent="0.2">
      <c r="A2442" s="46"/>
      <c r="B2442" s="45"/>
    </row>
    <row r="2443" spans="1:2" x14ac:dyDescent="0.2">
      <c r="A2443" s="46"/>
      <c r="B2443" s="45"/>
    </row>
    <row r="2444" spans="1:2" x14ac:dyDescent="0.2">
      <c r="A2444" s="46"/>
      <c r="B2444" s="45"/>
    </row>
    <row r="2445" spans="1:2" x14ac:dyDescent="0.2">
      <c r="A2445" s="46"/>
      <c r="B2445" s="45"/>
    </row>
    <row r="2446" spans="1:2" x14ac:dyDescent="0.2">
      <c r="A2446" s="46"/>
      <c r="B2446" s="45"/>
    </row>
    <row r="2447" spans="1:2" x14ac:dyDescent="0.2">
      <c r="A2447" s="46"/>
      <c r="B2447" s="45"/>
    </row>
    <row r="2448" spans="1:2" x14ac:dyDescent="0.2">
      <c r="A2448" s="46"/>
      <c r="B2448" s="45"/>
    </row>
    <row r="2449" spans="1:2" x14ac:dyDescent="0.2">
      <c r="A2449" s="46"/>
      <c r="B2449" s="45"/>
    </row>
    <row r="2450" spans="1:2" x14ac:dyDescent="0.2">
      <c r="A2450" s="46"/>
      <c r="B2450" s="45"/>
    </row>
    <row r="2451" spans="1:2" x14ac:dyDescent="0.2">
      <c r="A2451" s="46"/>
      <c r="B2451" s="45"/>
    </row>
    <row r="2452" spans="1:2" x14ac:dyDescent="0.2">
      <c r="A2452" s="46"/>
      <c r="B2452" s="45"/>
    </row>
    <row r="2453" spans="1:2" x14ac:dyDescent="0.2">
      <c r="A2453" s="46"/>
      <c r="B2453" s="45"/>
    </row>
    <row r="2454" spans="1:2" x14ac:dyDescent="0.2">
      <c r="A2454" s="46"/>
      <c r="B2454" s="45"/>
    </row>
    <row r="2455" spans="1:2" x14ac:dyDescent="0.2">
      <c r="A2455" s="46"/>
      <c r="B2455" s="45"/>
    </row>
    <row r="2456" spans="1:2" x14ac:dyDescent="0.2">
      <c r="A2456" s="46"/>
      <c r="B2456" s="45"/>
    </row>
    <row r="2457" spans="1:2" x14ac:dyDescent="0.2">
      <c r="A2457" s="46"/>
      <c r="B2457" s="45"/>
    </row>
    <row r="2458" spans="1:2" x14ac:dyDescent="0.2">
      <c r="A2458" s="46"/>
      <c r="B2458" s="45"/>
    </row>
    <row r="2459" spans="1:2" x14ac:dyDescent="0.2">
      <c r="A2459" s="46"/>
      <c r="B2459" s="45"/>
    </row>
    <row r="2460" spans="1:2" x14ac:dyDescent="0.2">
      <c r="A2460" s="46"/>
      <c r="B2460" s="45"/>
    </row>
    <row r="2461" spans="1:2" x14ac:dyDescent="0.2">
      <c r="A2461" s="46"/>
      <c r="B2461" s="45"/>
    </row>
    <row r="2462" spans="1:2" x14ac:dyDescent="0.2">
      <c r="A2462" s="46"/>
      <c r="B2462" s="45"/>
    </row>
    <row r="2463" spans="1:2" x14ac:dyDescent="0.2">
      <c r="A2463" s="46"/>
      <c r="B2463" s="45"/>
    </row>
    <row r="2464" spans="1:2" x14ac:dyDescent="0.2">
      <c r="A2464" s="46"/>
      <c r="B2464" s="45"/>
    </row>
    <row r="2465" spans="1:2" x14ac:dyDescent="0.2">
      <c r="A2465" s="46"/>
      <c r="B2465" s="45"/>
    </row>
    <row r="2466" spans="1:2" x14ac:dyDescent="0.2">
      <c r="A2466" s="46"/>
      <c r="B2466" s="45"/>
    </row>
    <row r="2467" spans="1:2" x14ac:dyDescent="0.2">
      <c r="A2467" s="46"/>
      <c r="B2467" s="45"/>
    </row>
    <row r="2468" spans="1:2" x14ac:dyDescent="0.2">
      <c r="A2468" s="46"/>
      <c r="B2468" s="45"/>
    </row>
    <row r="2469" spans="1:2" x14ac:dyDescent="0.2">
      <c r="A2469" s="46"/>
      <c r="B2469" s="45"/>
    </row>
    <row r="2470" spans="1:2" x14ac:dyDescent="0.2">
      <c r="A2470" s="46"/>
      <c r="B2470" s="45"/>
    </row>
    <row r="2471" spans="1:2" x14ac:dyDescent="0.2">
      <c r="A2471" s="46"/>
      <c r="B2471" s="45"/>
    </row>
    <row r="2472" spans="1:2" x14ac:dyDescent="0.2">
      <c r="A2472" s="46"/>
      <c r="B2472" s="45"/>
    </row>
    <row r="2473" spans="1:2" x14ac:dyDescent="0.2">
      <c r="A2473" s="46"/>
      <c r="B2473" s="45"/>
    </row>
    <row r="2474" spans="1:2" x14ac:dyDescent="0.2">
      <c r="A2474" s="46"/>
      <c r="B2474" s="45"/>
    </row>
    <row r="2475" spans="1:2" x14ac:dyDescent="0.2">
      <c r="A2475" s="46"/>
      <c r="B2475" s="45"/>
    </row>
    <row r="2476" spans="1:2" x14ac:dyDescent="0.2">
      <c r="A2476" s="46"/>
      <c r="B2476" s="45"/>
    </row>
    <row r="2477" spans="1:2" x14ac:dyDescent="0.2">
      <c r="A2477" s="46"/>
      <c r="B2477" s="45"/>
    </row>
    <row r="2478" spans="1:2" x14ac:dyDescent="0.2">
      <c r="A2478" s="46"/>
      <c r="B2478" s="45"/>
    </row>
    <row r="2479" spans="1:2" x14ac:dyDescent="0.2">
      <c r="A2479" s="46"/>
      <c r="B2479" s="45"/>
    </row>
    <row r="2480" spans="1:2" x14ac:dyDescent="0.2">
      <c r="A2480" s="46"/>
      <c r="B2480" s="45"/>
    </row>
    <row r="2481" spans="1:2" x14ac:dyDescent="0.2">
      <c r="A2481" s="46"/>
      <c r="B2481" s="45"/>
    </row>
    <row r="2482" spans="1:2" x14ac:dyDescent="0.2">
      <c r="A2482" s="46"/>
      <c r="B2482" s="45"/>
    </row>
    <row r="2483" spans="1:2" x14ac:dyDescent="0.2">
      <c r="A2483" s="46"/>
      <c r="B2483" s="45"/>
    </row>
    <row r="2484" spans="1:2" x14ac:dyDescent="0.2">
      <c r="A2484" s="46"/>
      <c r="B2484" s="45"/>
    </row>
    <row r="2485" spans="1:2" x14ac:dyDescent="0.2">
      <c r="A2485" s="46"/>
      <c r="B2485" s="45"/>
    </row>
    <row r="2486" spans="1:2" x14ac:dyDescent="0.2">
      <c r="A2486" s="46"/>
      <c r="B2486" s="45"/>
    </row>
    <row r="2487" spans="1:2" x14ac:dyDescent="0.2">
      <c r="A2487" s="46"/>
      <c r="B2487" s="45"/>
    </row>
    <row r="2488" spans="1:2" x14ac:dyDescent="0.2">
      <c r="A2488" s="46"/>
      <c r="B2488" s="45"/>
    </row>
    <row r="2489" spans="1:2" x14ac:dyDescent="0.2">
      <c r="A2489" s="46"/>
      <c r="B2489" s="45"/>
    </row>
    <row r="2490" spans="1:2" x14ac:dyDescent="0.2">
      <c r="A2490" s="46"/>
      <c r="B2490" s="45"/>
    </row>
    <row r="2491" spans="1:2" x14ac:dyDescent="0.2">
      <c r="A2491" s="46"/>
      <c r="B2491" s="45"/>
    </row>
    <row r="2492" spans="1:2" x14ac:dyDescent="0.2">
      <c r="A2492" s="46"/>
      <c r="B2492" s="45"/>
    </row>
    <row r="2493" spans="1:2" x14ac:dyDescent="0.2">
      <c r="A2493" s="46"/>
      <c r="B2493" s="45"/>
    </row>
    <row r="2494" spans="1:2" x14ac:dyDescent="0.2">
      <c r="A2494" s="46"/>
      <c r="B2494" s="45"/>
    </row>
    <row r="2495" spans="1:2" x14ac:dyDescent="0.2">
      <c r="A2495" s="46"/>
      <c r="B2495" s="45"/>
    </row>
    <row r="2496" spans="1:2" x14ac:dyDescent="0.2">
      <c r="A2496" s="46"/>
      <c r="B2496" s="45"/>
    </row>
    <row r="2497" spans="1:2" x14ac:dyDescent="0.2">
      <c r="A2497" s="46"/>
      <c r="B2497" s="45"/>
    </row>
    <row r="2498" spans="1:2" x14ac:dyDescent="0.2">
      <c r="A2498" s="46"/>
      <c r="B2498" s="45"/>
    </row>
    <row r="2499" spans="1:2" x14ac:dyDescent="0.2">
      <c r="A2499" s="46"/>
      <c r="B2499" s="45"/>
    </row>
    <row r="2500" spans="1:2" x14ac:dyDescent="0.2">
      <c r="A2500" s="46"/>
      <c r="B2500" s="45"/>
    </row>
    <row r="2501" spans="1:2" x14ac:dyDescent="0.2">
      <c r="A2501" s="46"/>
      <c r="B2501" s="45"/>
    </row>
    <row r="2502" spans="1:2" x14ac:dyDescent="0.2">
      <c r="A2502" s="46"/>
      <c r="B2502" s="45"/>
    </row>
    <row r="2503" spans="1:2" x14ac:dyDescent="0.2">
      <c r="A2503" s="46"/>
      <c r="B2503" s="45"/>
    </row>
    <row r="2504" spans="1:2" x14ac:dyDescent="0.2">
      <c r="A2504" s="46"/>
      <c r="B2504" s="45"/>
    </row>
    <row r="2505" spans="1:2" x14ac:dyDescent="0.2">
      <c r="A2505" s="46"/>
      <c r="B2505" s="45"/>
    </row>
    <row r="2506" spans="1:2" x14ac:dyDescent="0.2">
      <c r="A2506" s="46"/>
      <c r="B2506" s="45"/>
    </row>
    <row r="2507" spans="1:2" x14ac:dyDescent="0.2">
      <c r="A2507" s="46"/>
      <c r="B2507" s="45"/>
    </row>
    <row r="2508" spans="1:2" x14ac:dyDescent="0.2">
      <c r="A2508" s="46"/>
      <c r="B2508" s="45"/>
    </row>
    <row r="2509" spans="1:2" x14ac:dyDescent="0.2">
      <c r="A2509" s="46"/>
      <c r="B2509" s="45"/>
    </row>
    <row r="2510" spans="1:2" x14ac:dyDescent="0.2">
      <c r="A2510" s="46"/>
      <c r="B2510" s="45"/>
    </row>
    <row r="2511" spans="1:2" x14ac:dyDescent="0.2">
      <c r="A2511" s="46"/>
      <c r="B2511" s="45"/>
    </row>
    <row r="2512" spans="1:2" x14ac:dyDescent="0.2">
      <c r="A2512" s="46"/>
      <c r="B2512" s="45"/>
    </row>
    <row r="2513" spans="1:2" x14ac:dyDescent="0.2">
      <c r="A2513" s="46"/>
      <c r="B2513" s="45"/>
    </row>
    <row r="2514" spans="1:2" x14ac:dyDescent="0.2">
      <c r="A2514" s="46"/>
      <c r="B2514" s="45"/>
    </row>
    <row r="2515" spans="1:2" x14ac:dyDescent="0.2">
      <c r="A2515" s="46"/>
      <c r="B2515" s="45"/>
    </row>
    <row r="2516" spans="1:2" x14ac:dyDescent="0.2">
      <c r="A2516" s="46"/>
      <c r="B2516" s="45"/>
    </row>
    <row r="2517" spans="1:2" x14ac:dyDescent="0.2">
      <c r="A2517" s="46"/>
      <c r="B2517" s="45"/>
    </row>
    <row r="2518" spans="1:2" x14ac:dyDescent="0.2">
      <c r="A2518" s="46"/>
      <c r="B2518" s="45"/>
    </row>
    <row r="2519" spans="1:2" x14ac:dyDescent="0.2">
      <c r="A2519" s="46"/>
      <c r="B2519" s="45"/>
    </row>
    <row r="2520" spans="1:2" x14ac:dyDescent="0.2">
      <c r="A2520" s="46"/>
      <c r="B2520" s="45"/>
    </row>
    <row r="2521" spans="1:2" x14ac:dyDescent="0.2">
      <c r="A2521" s="46"/>
      <c r="B2521" s="45"/>
    </row>
    <row r="2522" spans="1:2" x14ac:dyDescent="0.2">
      <c r="A2522" s="46"/>
      <c r="B2522" s="45"/>
    </row>
    <row r="2523" spans="1:2" x14ac:dyDescent="0.2">
      <c r="A2523" s="46"/>
      <c r="B2523" s="45"/>
    </row>
    <row r="2524" spans="1:2" x14ac:dyDescent="0.2">
      <c r="A2524" s="46"/>
      <c r="B2524" s="45"/>
    </row>
    <row r="2525" spans="1:2" x14ac:dyDescent="0.2">
      <c r="A2525" s="46"/>
      <c r="B2525" s="45"/>
    </row>
    <row r="2526" spans="1:2" x14ac:dyDescent="0.2">
      <c r="A2526" s="46"/>
      <c r="B2526" s="45"/>
    </row>
    <row r="2527" spans="1:2" x14ac:dyDescent="0.2">
      <c r="A2527" s="46"/>
      <c r="B2527" s="45"/>
    </row>
    <row r="2528" spans="1:2" x14ac:dyDescent="0.2">
      <c r="A2528" s="46"/>
      <c r="B2528" s="45"/>
    </row>
    <row r="2529" spans="1:2" x14ac:dyDescent="0.2">
      <c r="A2529" s="46"/>
      <c r="B2529" s="45"/>
    </row>
    <row r="2530" spans="1:2" x14ac:dyDescent="0.2">
      <c r="A2530" s="46"/>
      <c r="B2530" s="45"/>
    </row>
    <row r="2531" spans="1:2" x14ac:dyDescent="0.2">
      <c r="A2531" s="46"/>
      <c r="B2531" s="45"/>
    </row>
    <row r="2532" spans="1:2" x14ac:dyDescent="0.2">
      <c r="A2532" s="46"/>
      <c r="B2532" s="45"/>
    </row>
    <row r="2533" spans="1:2" x14ac:dyDescent="0.2">
      <c r="A2533" s="46"/>
      <c r="B2533" s="45"/>
    </row>
    <row r="2534" spans="1:2" x14ac:dyDescent="0.2">
      <c r="A2534" s="46"/>
      <c r="B2534" s="45"/>
    </row>
    <row r="2535" spans="1:2" x14ac:dyDescent="0.2">
      <c r="A2535" s="46"/>
      <c r="B2535" s="45"/>
    </row>
    <row r="2536" spans="1:2" x14ac:dyDescent="0.2">
      <c r="A2536" s="46"/>
      <c r="B2536" s="45"/>
    </row>
    <row r="2537" spans="1:2" x14ac:dyDescent="0.2">
      <c r="A2537" s="46"/>
      <c r="B2537" s="45"/>
    </row>
    <row r="2538" spans="1:2" x14ac:dyDescent="0.2">
      <c r="A2538" s="46"/>
      <c r="B2538" s="45"/>
    </row>
    <row r="2539" spans="1:2" x14ac:dyDescent="0.2">
      <c r="A2539" s="46"/>
      <c r="B2539" s="45"/>
    </row>
    <row r="2540" spans="1:2" x14ac:dyDescent="0.2">
      <c r="A2540" s="46"/>
      <c r="B2540" s="45"/>
    </row>
    <row r="2541" spans="1:2" x14ac:dyDescent="0.2">
      <c r="A2541" s="46"/>
      <c r="B2541" s="45"/>
    </row>
    <row r="2542" spans="1:2" x14ac:dyDescent="0.2">
      <c r="A2542" s="46"/>
      <c r="B2542" s="45"/>
    </row>
    <row r="2543" spans="1:2" x14ac:dyDescent="0.2">
      <c r="A2543" s="46"/>
      <c r="B2543" s="45"/>
    </row>
    <row r="2544" spans="1:2" x14ac:dyDescent="0.2">
      <c r="A2544" s="46"/>
      <c r="B2544" s="45"/>
    </row>
    <row r="2545" spans="1:2" x14ac:dyDescent="0.2">
      <c r="A2545" s="46"/>
      <c r="B2545" s="45"/>
    </row>
    <row r="2546" spans="1:2" x14ac:dyDescent="0.2">
      <c r="A2546" s="46"/>
      <c r="B2546" s="45"/>
    </row>
    <row r="2547" spans="1:2" x14ac:dyDescent="0.2">
      <c r="A2547" s="46"/>
      <c r="B2547" s="45"/>
    </row>
    <row r="2548" spans="1:2" x14ac:dyDescent="0.2">
      <c r="A2548" s="46"/>
      <c r="B2548" s="45"/>
    </row>
    <row r="2549" spans="1:2" x14ac:dyDescent="0.2">
      <c r="A2549" s="46"/>
      <c r="B2549" s="45"/>
    </row>
    <row r="2550" spans="1:2" x14ac:dyDescent="0.2">
      <c r="A2550" s="46"/>
      <c r="B2550" s="45"/>
    </row>
    <row r="2551" spans="1:2" x14ac:dyDescent="0.2">
      <c r="A2551" s="46"/>
      <c r="B2551" s="45"/>
    </row>
    <row r="2552" spans="1:2" x14ac:dyDescent="0.2">
      <c r="A2552" s="46"/>
      <c r="B2552" s="45"/>
    </row>
    <row r="2553" spans="1:2" x14ac:dyDescent="0.2">
      <c r="A2553" s="46"/>
      <c r="B2553" s="45"/>
    </row>
    <row r="2554" spans="1:2" x14ac:dyDescent="0.2">
      <c r="A2554" s="46"/>
      <c r="B2554" s="45"/>
    </row>
    <row r="2555" spans="1:2" x14ac:dyDescent="0.2">
      <c r="A2555" s="46"/>
      <c r="B2555" s="45"/>
    </row>
    <row r="2556" spans="1:2" x14ac:dyDescent="0.2">
      <c r="A2556" s="46"/>
      <c r="B2556" s="45"/>
    </row>
    <row r="2557" spans="1:2" x14ac:dyDescent="0.2">
      <c r="A2557" s="46"/>
      <c r="B2557" s="45"/>
    </row>
    <row r="2558" spans="1:2" x14ac:dyDescent="0.2">
      <c r="A2558" s="46"/>
      <c r="B2558" s="45"/>
    </row>
    <row r="2559" spans="1:2" x14ac:dyDescent="0.2">
      <c r="A2559" s="46"/>
      <c r="B2559" s="45"/>
    </row>
    <row r="2560" spans="1:2" x14ac:dyDescent="0.2">
      <c r="A2560" s="46"/>
      <c r="B2560" s="45"/>
    </row>
    <row r="2561" spans="1:2" x14ac:dyDescent="0.2">
      <c r="A2561" s="46"/>
      <c r="B2561" s="45"/>
    </row>
    <row r="2562" spans="1:2" x14ac:dyDescent="0.2">
      <c r="A2562" s="46"/>
      <c r="B2562" s="45"/>
    </row>
    <row r="2563" spans="1:2" x14ac:dyDescent="0.2">
      <c r="A2563" s="46"/>
      <c r="B2563" s="45"/>
    </row>
    <row r="2564" spans="1:2" x14ac:dyDescent="0.2">
      <c r="A2564" s="46"/>
      <c r="B2564" s="45"/>
    </row>
    <row r="2565" spans="1:2" x14ac:dyDescent="0.2">
      <c r="A2565" s="46"/>
      <c r="B2565" s="45"/>
    </row>
    <row r="2566" spans="1:2" x14ac:dyDescent="0.2">
      <c r="A2566" s="46"/>
      <c r="B2566" s="45"/>
    </row>
    <row r="2567" spans="1:2" x14ac:dyDescent="0.2">
      <c r="A2567" s="46"/>
      <c r="B2567" s="45"/>
    </row>
    <row r="2568" spans="1:2" x14ac:dyDescent="0.2">
      <c r="A2568" s="46"/>
      <c r="B2568" s="45"/>
    </row>
    <row r="2569" spans="1:2" x14ac:dyDescent="0.2">
      <c r="A2569" s="46"/>
      <c r="B2569" s="45"/>
    </row>
    <row r="2570" spans="1:2" x14ac:dyDescent="0.2">
      <c r="A2570" s="46"/>
      <c r="B2570" s="45"/>
    </row>
    <row r="2571" spans="1:2" x14ac:dyDescent="0.2">
      <c r="A2571" s="46"/>
      <c r="B2571" s="45"/>
    </row>
    <row r="2572" spans="1:2" x14ac:dyDescent="0.2">
      <c r="A2572" s="46"/>
      <c r="B2572" s="45"/>
    </row>
    <row r="2573" spans="1:2" x14ac:dyDescent="0.2">
      <c r="A2573" s="46"/>
      <c r="B2573" s="45"/>
    </row>
    <row r="2574" spans="1:2" x14ac:dyDescent="0.2">
      <c r="A2574" s="46"/>
      <c r="B2574" s="45"/>
    </row>
    <row r="2575" spans="1:2" x14ac:dyDescent="0.2">
      <c r="A2575" s="46"/>
      <c r="B2575" s="45"/>
    </row>
    <row r="2576" spans="1:2" x14ac:dyDescent="0.2">
      <c r="A2576" s="46"/>
      <c r="B2576" s="45"/>
    </row>
    <row r="2577" spans="1:2" x14ac:dyDescent="0.2">
      <c r="A2577" s="46"/>
      <c r="B2577" s="45"/>
    </row>
    <row r="2578" spans="1:2" x14ac:dyDescent="0.2">
      <c r="A2578" s="46"/>
      <c r="B2578" s="45"/>
    </row>
    <row r="2579" spans="1:2" x14ac:dyDescent="0.2">
      <c r="A2579" s="46"/>
      <c r="B2579" s="45"/>
    </row>
    <row r="2580" spans="1:2" x14ac:dyDescent="0.2">
      <c r="A2580" s="46"/>
      <c r="B2580" s="45"/>
    </row>
    <row r="2581" spans="1:2" x14ac:dyDescent="0.2">
      <c r="A2581" s="46"/>
      <c r="B2581" s="45"/>
    </row>
    <row r="2582" spans="1:2" x14ac:dyDescent="0.2">
      <c r="A2582" s="46"/>
      <c r="B2582" s="45"/>
    </row>
    <row r="2583" spans="1:2" x14ac:dyDescent="0.2">
      <c r="A2583" s="46"/>
      <c r="B2583" s="45"/>
    </row>
    <row r="2584" spans="1:2" x14ac:dyDescent="0.2">
      <c r="A2584" s="46"/>
      <c r="B2584" s="45"/>
    </row>
    <row r="2585" spans="1:2" x14ac:dyDescent="0.2">
      <c r="A2585" s="46"/>
      <c r="B2585" s="45"/>
    </row>
    <row r="2586" spans="1:2" x14ac:dyDescent="0.2">
      <c r="A2586" s="46"/>
      <c r="B2586" s="45"/>
    </row>
    <row r="2587" spans="1:2" x14ac:dyDescent="0.2">
      <c r="A2587" s="46"/>
      <c r="B2587" s="45"/>
    </row>
    <row r="2588" spans="1:2" x14ac:dyDescent="0.2">
      <c r="A2588" s="46"/>
      <c r="B2588" s="45"/>
    </row>
    <row r="2589" spans="1:2" x14ac:dyDescent="0.2">
      <c r="A2589" s="46"/>
      <c r="B2589" s="45"/>
    </row>
    <row r="2590" spans="1:2" x14ac:dyDescent="0.2">
      <c r="A2590" s="46"/>
      <c r="B2590" s="45"/>
    </row>
    <row r="2591" spans="1:2" x14ac:dyDescent="0.2">
      <c r="A2591" s="46"/>
      <c r="B2591" s="45"/>
    </row>
    <row r="2592" spans="1:2" x14ac:dyDescent="0.2">
      <c r="A2592" s="46"/>
      <c r="B2592" s="45"/>
    </row>
    <row r="2593" spans="1:2" x14ac:dyDescent="0.2">
      <c r="A2593" s="46"/>
      <c r="B2593" s="45"/>
    </row>
    <row r="2594" spans="1:2" x14ac:dyDescent="0.2">
      <c r="A2594" s="46"/>
      <c r="B2594" s="45"/>
    </row>
    <row r="2595" spans="1:2" x14ac:dyDescent="0.2">
      <c r="A2595" s="46"/>
      <c r="B2595" s="45"/>
    </row>
    <row r="2596" spans="1:2" x14ac:dyDescent="0.2">
      <c r="A2596" s="46"/>
      <c r="B2596" s="45"/>
    </row>
    <row r="2597" spans="1:2" x14ac:dyDescent="0.2">
      <c r="A2597" s="46"/>
      <c r="B2597" s="45"/>
    </row>
    <row r="2598" spans="1:2" x14ac:dyDescent="0.2">
      <c r="A2598" s="46"/>
      <c r="B2598" s="45"/>
    </row>
    <row r="2599" spans="1:2" x14ac:dyDescent="0.2">
      <c r="A2599" s="46"/>
      <c r="B2599" s="45"/>
    </row>
    <row r="2600" spans="1:2" x14ac:dyDescent="0.2">
      <c r="A2600" s="46"/>
      <c r="B2600" s="45"/>
    </row>
    <row r="2601" spans="1:2" x14ac:dyDescent="0.2">
      <c r="A2601" s="46"/>
      <c r="B2601" s="45"/>
    </row>
    <row r="2602" spans="1:2" x14ac:dyDescent="0.2">
      <c r="A2602" s="46"/>
      <c r="B2602" s="45"/>
    </row>
    <row r="2603" spans="1:2" x14ac:dyDescent="0.2">
      <c r="A2603" s="46"/>
      <c r="B2603" s="45"/>
    </row>
    <row r="2604" spans="1:2" x14ac:dyDescent="0.2">
      <c r="A2604" s="46"/>
      <c r="B2604" s="45"/>
    </row>
    <row r="2605" spans="1:2" x14ac:dyDescent="0.2">
      <c r="A2605" s="46"/>
      <c r="B2605" s="45"/>
    </row>
    <row r="2606" spans="1:2" x14ac:dyDescent="0.2">
      <c r="A2606" s="46"/>
      <c r="B2606" s="45"/>
    </row>
    <row r="2607" spans="1:2" x14ac:dyDescent="0.2">
      <c r="A2607" s="46"/>
      <c r="B2607" s="45"/>
    </row>
    <row r="2608" spans="1:2" x14ac:dyDescent="0.2">
      <c r="A2608" s="46"/>
      <c r="B2608" s="45"/>
    </row>
    <row r="2609" spans="1:2" x14ac:dyDescent="0.2">
      <c r="A2609" s="46"/>
      <c r="B2609" s="45"/>
    </row>
    <row r="2610" spans="1:2" x14ac:dyDescent="0.2">
      <c r="A2610" s="46"/>
      <c r="B2610" s="45"/>
    </row>
    <row r="2611" spans="1:2" x14ac:dyDescent="0.2">
      <c r="A2611" s="46"/>
      <c r="B2611" s="45"/>
    </row>
    <row r="2612" spans="1:2" x14ac:dyDescent="0.2">
      <c r="A2612" s="46"/>
      <c r="B2612" s="45"/>
    </row>
    <row r="2613" spans="1:2" x14ac:dyDescent="0.2">
      <c r="A2613" s="46"/>
      <c r="B2613" s="45"/>
    </row>
    <row r="2614" spans="1:2" x14ac:dyDescent="0.2">
      <c r="A2614" s="46"/>
      <c r="B2614" s="45"/>
    </row>
    <row r="2615" spans="1:2" x14ac:dyDescent="0.2">
      <c r="A2615" s="46"/>
      <c r="B2615" s="45"/>
    </row>
    <row r="2616" spans="1:2" x14ac:dyDescent="0.2">
      <c r="A2616" s="46"/>
      <c r="B2616" s="45"/>
    </row>
    <row r="2617" spans="1:2" x14ac:dyDescent="0.2">
      <c r="A2617" s="46"/>
      <c r="B2617" s="45"/>
    </row>
    <row r="2618" spans="1:2" x14ac:dyDescent="0.2">
      <c r="A2618" s="46"/>
      <c r="B2618" s="45"/>
    </row>
    <row r="2619" spans="1:2" x14ac:dyDescent="0.2">
      <c r="A2619" s="46"/>
      <c r="B2619" s="45"/>
    </row>
    <row r="2620" spans="1:2" x14ac:dyDescent="0.2">
      <c r="A2620" s="46"/>
      <c r="B2620" s="45"/>
    </row>
    <row r="2621" spans="1:2" x14ac:dyDescent="0.2">
      <c r="A2621" s="46"/>
      <c r="B2621" s="45"/>
    </row>
    <row r="2622" spans="1:2" x14ac:dyDescent="0.2">
      <c r="A2622" s="46"/>
      <c r="B2622" s="45"/>
    </row>
    <row r="2623" spans="1:2" x14ac:dyDescent="0.2">
      <c r="A2623" s="46"/>
      <c r="B2623" s="45"/>
    </row>
    <row r="2624" spans="1:2" x14ac:dyDescent="0.2">
      <c r="A2624" s="46"/>
      <c r="B2624" s="45"/>
    </row>
    <row r="2625" spans="1:2" x14ac:dyDescent="0.2">
      <c r="A2625" s="46"/>
      <c r="B2625" s="45"/>
    </row>
    <row r="2626" spans="1:2" x14ac:dyDescent="0.2">
      <c r="A2626" s="46"/>
      <c r="B2626" s="45"/>
    </row>
    <row r="2627" spans="1:2" x14ac:dyDescent="0.2">
      <c r="A2627" s="46"/>
      <c r="B2627" s="45"/>
    </row>
    <row r="2628" spans="1:2" x14ac:dyDescent="0.2">
      <c r="A2628" s="46"/>
      <c r="B2628" s="45"/>
    </row>
    <row r="2629" spans="1:2" x14ac:dyDescent="0.2">
      <c r="A2629" s="46"/>
      <c r="B2629" s="45"/>
    </row>
    <row r="2630" spans="1:2" x14ac:dyDescent="0.2">
      <c r="A2630" s="46"/>
      <c r="B2630" s="45"/>
    </row>
    <row r="2631" spans="1:2" x14ac:dyDescent="0.2">
      <c r="A2631" s="46"/>
      <c r="B2631" s="45"/>
    </row>
    <row r="2632" spans="1:2" x14ac:dyDescent="0.2">
      <c r="A2632" s="46"/>
      <c r="B2632" s="45"/>
    </row>
    <row r="2633" spans="1:2" x14ac:dyDescent="0.2">
      <c r="A2633" s="46"/>
      <c r="B2633" s="45"/>
    </row>
    <row r="2634" spans="1:2" x14ac:dyDescent="0.2">
      <c r="A2634" s="46"/>
      <c r="B2634" s="45"/>
    </row>
    <row r="2635" spans="1:2" x14ac:dyDescent="0.2">
      <c r="A2635" s="46"/>
      <c r="B2635" s="45"/>
    </row>
    <row r="2636" spans="1:2" x14ac:dyDescent="0.2">
      <c r="A2636" s="46"/>
      <c r="B2636" s="45"/>
    </row>
    <row r="2637" spans="1:2" x14ac:dyDescent="0.2">
      <c r="A2637" s="46"/>
      <c r="B2637" s="45"/>
    </row>
    <row r="2638" spans="1:2" x14ac:dyDescent="0.2">
      <c r="A2638" s="46"/>
      <c r="B2638" s="45"/>
    </row>
    <row r="2639" spans="1:2" x14ac:dyDescent="0.2">
      <c r="A2639" s="46"/>
      <c r="B2639" s="45"/>
    </row>
    <row r="2640" spans="1:2" x14ac:dyDescent="0.2">
      <c r="A2640" s="46"/>
      <c r="B2640" s="45"/>
    </row>
    <row r="2641" spans="1:2" x14ac:dyDescent="0.2">
      <c r="A2641" s="46"/>
      <c r="B2641" s="45"/>
    </row>
    <row r="2642" spans="1:2" x14ac:dyDescent="0.2">
      <c r="A2642" s="46"/>
      <c r="B2642" s="45"/>
    </row>
    <row r="2643" spans="1:2" x14ac:dyDescent="0.2">
      <c r="A2643" s="46"/>
      <c r="B2643" s="45"/>
    </row>
    <row r="2644" spans="1:2" x14ac:dyDescent="0.2">
      <c r="A2644" s="46"/>
      <c r="B2644" s="45"/>
    </row>
    <row r="2645" spans="1:2" x14ac:dyDescent="0.2">
      <c r="A2645" s="46"/>
      <c r="B2645" s="45"/>
    </row>
    <row r="2646" spans="1:2" x14ac:dyDescent="0.2">
      <c r="A2646" s="46"/>
      <c r="B2646" s="45"/>
    </row>
    <row r="2647" spans="1:2" x14ac:dyDescent="0.2">
      <c r="A2647" s="46"/>
      <c r="B2647" s="45"/>
    </row>
    <row r="2648" spans="1:2" x14ac:dyDescent="0.2">
      <c r="A2648" s="46"/>
      <c r="B2648" s="45"/>
    </row>
    <row r="2649" spans="1:2" x14ac:dyDescent="0.2">
      <c r="A2649" s="46"/>
      <c r="B2649" s="45"/>
    </row>
    <row r="2650" spans="1:2" x14ac:dyDescent="0.2">
      <c r="A2650" s="46"/>
      <c r="B2650" s="45"/>
    </row>
    <row r="2651" spans="1:2" x14ac:dyDescent="0.2">
      <c r="A2651" s="46"/>
      <c r="B2651" s="45"/>
    </row>
    <row r="2652" spans="1:2" x14ac:dyDescent="0.2">
      <c r="A2652" s="46"/>
      <c r="B2652" s="45"/>
    </row>
    <row r="2653" spans="1:2" x14ac:dyDescent="0.2">
      <c r="A2653" s="46"/>
      <c r="B2653" s="45"/>
    </row>
    <row r="2654" spans="1:2" x14ac:dyDescent="0.2">
      <c r="A2654" s="46"/>
      <c r="B2654" s="45"/>
    </row>
    <row r="2655" spans="1:2" x14ac:dyDescent="0.2">
      <c r="A2655" s="46"/>
      <c r="B2655" s="45"/>
    </row>
    <row r="2656" spans="1:2" x14ac:dyDescent="0.2">
      <c r="A2656" s="46"/>
      <c r="B2656" s="45"/>
    </row>
    <row r="2657" spans="1:2" x14ac:dyDescent="0.2">
      <c r="A2657" s="46"/>
      <c r="B2657" s="45"/>
    </row>
    <row r="2658" spans="1:2" x14ac:dyDescent="0.2">
      <c r="A2658" s="46"/>
      <c r="B2658" s="45"/>
    </row>
    <row r="2659" spans="1:2" x14ac:dyDescent="0.2">
      <c r="A2659" s="46"/>
      <c r="B2659" s="45"/>
    </row>
    <row r="2660" spans="1:2" x14ac:dyDescent="0.2">
      <c r="A2660" s="46"/>
      <c r="B2660" s="45"/>
    </row>
    <row r="2661" spans="1:2" x14ac:dyDescent="0.2">
      <c r="A2661" s="46"/>
      <c r="B2661" s="45"/>
    </row>
    <row r="2662" spans="1:2" x14ac:dyDescent="0.2">
      <c r="A2662" s="46"/>
      <c r="B2662" s="45"/>
    </row>
    <row r="2663" spans="1:2" x14ac:dyDescent="0.2">
      <c r="A2663" s="46"/>
      <c r="B2663" s="45"/>
    </row>
    <row r="2664" spans="1:2" x14ac:dyDescent="0.2">
      <c r="A2664" s="46"/>
      <c r="B2664" s="45"/>
    </row>
    <row r="2665" spans="1:2" x14ac:dyDescent="0.2">
      <c r="A2665" s="46"/>
      <c r="B2665" s="45"/>
    </row>
    <row r="2666" spans="1:2" x14ac:dyDescent="0.2">
      <c r="A2666" s="46"/>
      <c r="B2666" s="45"/>
    </row>
    <row r="2667" spans="1:2" x14ac:dyDescent="0.2">
      <c r="A2667" s="46"/>
      <c r="B2667" s="45"/>
    </row>
    <row r="2668" spans="1:2" x14ac:dyDescent="0.2">
      <c r="A2668" s="46"/>
      <c r="B2668" s="45"/>
    </row>
    <row r="2669" spans="1:2" x14ac:dyDescent="0.2">
      <c r="A2669" s="46"/>
      <c r="B2669" s="45"/>
    </row>
    <row r="2670" spans="1:2" x14ac:dyDescent="0.2">
      <c r="A2670" s="46"/>
      <c r="B2670" s="45"/>
    </row>
    <row r="2671" spans="1:2" x14ac:dyDescent="0.2">
      <c r="A2671" s="46"/>
      <c r="B2671" s="45"/>
    </row>
    <row r="2672" spans="1:2" x14ac:dyDescent="0.2">
      <c r="A2672" s="46"/>
      <c r="B2672" s="45"/>
    </row>
    <row r="2673" spans="1:2" x14ac:dyDescent="0.2">
      <c r="A2673" s="46"/>
      <c r="B2673" s="45"/>
    </row>
    <row r="2674" spans="1:2" x14ac:dyDescent="0.2">
      <c r="A2674" s="46"/>
      <c r="B2674" s="45"/>
    </row>
    <row r="2675" spans="1:2" x14ac:dyDescent="0.2">
      <c r="A2675" s="46"/>
      <c r="B2675" s="45"/>
    </row>
    <row r="2676" spans="1:2" x14ac:dyDescent="0.2">
      <c r="A2676" s="46"/>
      <c r="B2676" s="45"/>
    </row>
    <row r="2677" spans="1:2" x14ac:dyDescent="0.2">
      <c r="A2677" s="46"/>
      <c r="B2677" s="45"/>
    </row>
    <row r="2678" spans="1:2" x14ac:dyDescent="0.2">
      <c r="A2678" s="46"/>
      <c r="B2678" s="45"/>
    </row>
    <row r="2679" spans="1:2" x14ac:dyDescent="0.2">
      <c r="A2679" s="46"/>
      <c r="B2679" s="45"/>
    </row>
    <row r="2680" spans="1:2" x14ac:dyDescent="0.2">
      <c r="A2680" s="46"/>
      <c r="B2680" s="45"/>
    </row>
    <row r="2681" spans="1:2" x14ac:dyDescent="0.2">
      <c r="A2681" s="46"/>
      <c r="B2681" s="45"/>
    </row>
    <row r="2682" spans="1:2" x14ac:dyDescent="0.2">
      <c r="A2682" s="46"/>
      <c r="B2682" s="45"/>
    </row>
    <row r="2683" spans="1:2" x14ac:dyDescent="0.2">
      <c r="A2683" s="46"/>
      <c r="B2683" s="45"/>
    </row>
    <row r="2684" spans="1:2" x14ac:dyDescent="0.2">
      <c r="A2684" s="46"/>
      <c r="B2684" s="45"/>
    </row>
    <row r="2685" spans="1:2" x14ac:dyDescent="0.2">
      <c r="A2685" s="46"/>
      <c r="B2685" s="45"/>
    </row>
    <row r="2686" spans="1:2" x14ac:dyDescent="0.2">
      <c r="A2686" s="46"/>
      <c r="B2686" s="45"/>
    </row>
    <row r="2687" spans="1:2" x14ac:dyDescent="0.2">
      <c r="A2687" s="46"/>
      <c r="B2687" s="45"/>
    </row>
    <row r="2688" spans="1:2" x14ac:dyDescent="0.2">
      <c r="A2688" s="46"/>
      <c r="B2688" s="45"/>
    </row>
    <row r="2689" spans="1:2" x14ac:dyDescent="0.2">
      <c r="A2689" s="46"/>
      <c r="B2689" s="45"/>
    </row>
    <row r="2690" spans="1:2" x14ac:dyDescent="0.2">
      <c r="A2690" s="46"/>
      <c r="B2690" s="45"/>
    </row>
    <row r="2691" spans="1:2" x14ac:dyDescent="0.2">
      <c r="A2691" s="46"/>
      <c r="B2691" s="45"/>
    </row>
    <row r="2692" spans="1:2" x14ac:dyDescent="0.2">
      <c r="A2692" s="46"/>
      <c r="B2692" s="45"/>
    </row>
    <row r="2693" spans="1:2" x14ac:dyDescent="0.2">
      <c r="A2693" s="46"/>
      <c r="B2693" s="45"/>
    </row>
    <row r="2694" spans="1:2" x14ac:dyDescent="0.2">
      <c r="A2694" s="46"/>
      <c r="B2694" s="45"/>
    </row>
    <row r="2695" spans="1:2" x14ac:dyDescent="0.2">
      <c r="A2695" s="46"/>
      <c r="B2695" s="45"/>
    </row>
    <row r="2696" spans="1:2" x14ac:dyDescent="0.2">
      <c r="A2696" s="46"/>
      <c r="B2696" s="45"/>
    </row>
    <row r="2697" spans="1:2" x14ac:dyDescent="0.2">
      <c r="A2697" s="46"/>
      <c r="B2697" s="45"/>
    </row>
    <row r="2698" spans="1:2" x14ac:dyDescent="0.2">
      <c r="A2698" s="46"/>
      <c r="B2698" s="45"/>
    </row>
    <row r="2699" spans="1:2" x14ac:dyDescent="0.2">
      <c r="A2699" s="46"/>
      <c r="B2699" s="45"/>
    </row>
    <row r="2700" spans="1:2" x14ac:dyDescent="0.2">
      <c r="A2700" s="46"/>
      <c r="B2700" s="45"/>
    </row>
    <row r="2701" spans="1:2" x14ac:dyDescent="0.2">
      <c r="A2701" s="46"/>
      <c r="B2701" s="45"/>
    </row>
    <row r="2702" spans="1:2" x14ac:dyDescent="0.2">
      <c r="A2702" s="46"/>
      <c r="B2702" s="45"/>
    </row>
    <row r="2703" spans="1:2" x14ac:dyDescent="0.2">
      <c r="A2703" s="46"/>
      <c r="B2703" s="45"/>
    </row>
    <row r="2704" spans="1:2" x14ac:dyDescent="0.2">
      <c r="A2704" s="46"/>
      <c r="B2704" s="45"/>
    </row>
    <row r="2705" spans="1:2" x14ac:dyDescent="0.2">
      <c r="A2705" s="46"/>
      <c r="B2705" s="45"/>
    </row>
    <row r="2706" spans="1:2" x14ac:dyDescent="0.2">
      <c r="A2706" s="46"/>
      <c r="B2706" s="45"/>
    </row>
    <row r="2707" spans="1:2" x14ac:dyDescent="0.2">
      <c r="A2707" s="46"/>
      <c r="B2707" s="45"/>
    </row>
    <row r="2708" spans="1:2" x14ac:dyDescent="0.2">
      <c r="A2708" s="46"/>
      <c r="B2708" s="45"/>
    </row>
    <row r="2709" spans="1:2" x14ac:dyDescent="0.2">
      <c r="A2709" s="46"/>
      <c r="B2709" s="45"/>
    </row>
    <row r="2710" spans="1:2" x14ac:dyDescent="0.2">
      <c r="A2710" s="46"/>
      <c r="B2710" s="45"/>
    </row>
    <row r="2711" spans="1:2" x14ac:dyDescent="0.2">
      <c r="A2711" s="46"/>
      <c r="B2711" s="45"/>
    </row>
    <row r="2712" spans="1:2" x14ac:dyDescent="0.2">
      <c r="A2712" s="46"/>
      <c r="B2712" s="45"/>
    </row>
    <row r="2713" spans="1:2" x14ac:dyDescent="0.2">
      <c r="A2713" s="46"/>
      <c r="B2713" s="45"/>
    </row>
    <row r="2714" spans="1:2" x14ac:dyDescent="0.2">
      <c r="A2714" s="46"/>
      <c r="B2714" s="45"/>
    </row>
    <row r="2715" spans="1:2" x14ac:dyDescent="0.2">
      <c r="A2715" s="46"/>
      <c r="B2715" s="45"/>
    </row>
    <row r="2716" spans="1:2" x14ac:dyDescent="0.2">
      <c r="A2716" s="46"/>
      <c r="B2716" s="45"/>
    </row>
    <row r="2717" spans="1:2" x14ac:dyDescent="0.2">
      <c r="A2717" s="46"/>
      <c r="B2717" s="45"/>
    </row>
    <row r="2718" spans="1:2" x14ac:dyDescent="0.2">
      <c r="A2718" s="46"/>
      <c r="B2718" s="45"/>
    </row>
    <row r="2719" spans="1:2" x14ac:dyDescent="0.2">
      <c r="A2719" s="46"/>
      <c r="B2719" s="45"/>
    </row>
    <row r="2720" spans="1:2" x14ac:dyDescent="0.2">
      <c r="A2720" s="46"/>
      <c r="B2720" s="45"/>
    </row>
    <row r="2721" spans="1:2" x14ac:dyDescent="0.2">
      <c r="A2721" s="46"/>
      <c r="B2721" s="45"/>
    </row>
    <row r="2722" spans="1:2" x14ac:dyDescent="0.2">
      <c r="A2722" s="46"/>
      <c r="B2722" s="45"/>
    </row>
    <row r="2723" spans="1:2" x14ac:dyDescent="0.2">
      <c r="A2723" s="46"/>
      <c r="B2723" s="45"/>
    </row>
    <row r="2724" spans="1:2" x14ac:dyDescent="0.2">
      <c r="A2724" s="46"/>
      <c r="B2724" s="45"/>
    </row>
    <row r="2725" spans="1:2" x14ac:dyDescent="0.2">
      <c r="A2725" s="46"/>
      <c r="B2725" s="45"/>
    </row>
    <row r="2726" spans="1:2" x14ac:dyDescent="0.2">
      <c r="A2726" s="46"/>
      <c r="B2726" s="45"/>
    </row>
    <row r="2727" spans="1:2" x14ac:dyDescent="0.2">
      <c r="A2727" s="46"/>
      <c r="B2727" s="45"/>
    </row>
    <row r="2728" spans="1:2" x14ac:dyDescent="0.2">
      <c r="A2728" s="46"/>
      <c r="B2728" s="45"/>
    </row>
    <row r="2729" spans="1:2" x14ac:dyDescent="0.2">
      <c r="A2729" s="46"/>
      <c r="B2729" s="45"/>
    </row>
    <row r="2730" spans="1:2" x14ac:dyDescent="0.2">
      <c r="A2730" s="46"/>
      <c r="B2730" s="45"/>
    </row>
    <row r="2731" spans="1:2" x14ac:dyDescent="0.2">
      <c r="A2731" s="46"/>
      <c r="B2731" s="45"/>
    </row>
    <row r="2732" spans="1:2" x14ac:dyDescent="0.2">
      <c r="A2732" s="46"/>
      <c r="B2732" s="45"/>
    </row>
    <row r="2733" spans="1:2" x14ac:dyDescent="0.2">
      <c r="A2733" s="46"/>
      <c r="B2733" s="45"/>
    </row>
    <row r="2734" spans="1:2" x14ac:dyDescent="0.2">
      <c r="A2734" s="46"/>
      <c r="B2734" s="45"/>
    </row>
    <row r="2735" spans="1:2" x14ac:dyDescent="0.2">
      <c r="A2735" s="46"/>
      <c r="B2735" s="45"/>
    </row>
    <row r="2736" spans="1:2" x14ac:dyDescent="0.2">
      <c r="A2736" s="46"/>
      <c r="B2736" s="45"/>
    </row>
    <row r="2737" spans="1:2" x14ac:dyDescent="0.2">
      <c r="A2737" s="46"/>
      <c r="B2737" s="45"/>
    </row>
    <row r="2738" spans="1:2" x14ac:dyDescent="0.2">
      <c r="A2738" s="46"/>
      <c r="B2738" s="45"/>
    </row>
    <row r="2739" spans="1:2" x14ac:dyDescent="0.2">
      <c r="A2739" s="46"/>
      <c r="B2739" s="45"/>
    </row>
    <row r="2740" spans="1:2" x14ac:dyDescent="0.2">
      <c r="A2740" s="46"/>
      <c r="B2740" s="45"/>
    </row>
    <row r="2741" spans="1:2" x14ac:dyDescent="0.2">
      <c r="A2741" s="46"/>
      <c r="B2741" s="45"/>
    </row>
    <row r="2742" spans="1:2" x14ac:dyDescent="0.2">
      <c r="A2742" s="46"/>
      <c r="B2742" s="45"/>
    </row>
    <row r="2743" spans="1:2" x14ac:dyDescent="0.2">
      <c r="A2743" s="46"/>
      <c r="B2743" s="45"/>
    </row>
    <row r="2744" spans="1:2" x14ac:dyDescent="0.2">
      <c r="A2744" s="46"/>
      <c r="B2744" s="45"/>
    </row>
    <row r="2745" spans="1:2" x14ac:dyDescent="0.2">
      <c r="A2745" s="46"/>
      <c r="B2745" s="45"/>
    </row>
    <row r="2746" spans="1:2" x14ac:dyDescent="0.2">
      <c r="A2746" s="46"/>
      <c r="B2746" s="45"/>
    </row>
    <row r="2747" spans="1:2" x14ac:dyDescent="0.2">
      <c r="A2747" s="46"/>
      <c r="B2747" s="45"/>
    </row>
    <row r="2748" spans="1:2" x14ac:dyDescent="0.2">
      <c r="A2748" s="46"/>
      <c r="B2748" s="45"/>
    </row>
    <row r="2749" spans="1:2" x14ac:dyDescent="0.2">
      <c r="A2749" s="46"/>
      <c r="B2749" s="45"/>
    </row>
    <row r="2750" spans="1:2" x14ac:dyDescent="0.2">
      <c r="A2750" s="46"/>
      <c r="B2750" s="45"/>
    </row>
    <row r="2751" spans="1:2" x14ac:dyDescent="0.2">
      <c r="A2751" s="46"/>
      <c r="B2751" s="45"/>
    </row>
    <row r="2752" spans="1:2" x14ac:dyDescent="0.2">
      <c r="A2752" s="46"/>
      <c r="B2752" s="45"/>
    </row>
    <row r="2753" spans="1:2" x14ac:dyDescent="0.2">
      <c r="A2753" s="46"/>
      <c r="B2753" s="45"/>
    </row>
    <row r="2754" spans="1:2" x14ac:dyDescent="0.2">
      <c r="A2754" s="46"/>
      <c r="B2754" s="45"/>
    </row>
    <row r="2755" spans="1:2" x14ac:dyDescent="0.2">
      <c r="A2755" s="46"/>
      <c r="B2755" s="45"/>
    </row>
    <row r="2756" spans="1:2" x14ac:dyDescent="0.2">
      <c r="A2756" s="46"/>
      <c r="B2756" s="45"/>
    </row>
    <row r="2757" spans="1:2" x14ac:dyDescent="0.2">
      <c r="A2757" s="46"/>
      <c r="B2757" s="45"/>
    </row>
    <row r="2758" spans="1:2" x14ac:dyDescent="0.2">
      <c r="A2758" s="46"/>
      <c r="B2758" s="45"/>
    </row>
    <row r="2759" spans="1:2" x14ac:dyDescent="0.2">
      <c r="A2759" s="46"/>
      <c r="B2759" s="45"/>
    </row>
    <row r="2760" spans="1:2" x14ac:dyDescent="0.2">
      <c r="A2760" s="46"/>
      <c r="B2760" s="45"/>
    </row>
    <row r="2761" spans="1:2" x14ac:dyDescent="0.2">
      <c r="A2761" s="46"/>
      <c r="B2761" s="45"/>
    </row>
    <row r="2762" spans="1:2" x14ac:dyDescent="0.2">
      <c r="A2762" s="46"/>
      <c r="B2762" s="45"/>
    </row>
    <row r="2763" spans="1:2" x14ac:dyDescent="0.2">
      <c r="A2763" s="46"/>
      <c r="B2763" s="45"/>
    </row>
    <row r="2764" spans="1:2" x14ac:dyDescent="0.2">
      <c r="A2764" s="46"/>
      <c r="B2764" s="45"/>
    </row>
    <row r="2765" spans="1:2" x14ac:dyDescent="0.2">
      <c r="A2765" s="46"/>
      <c r="B2765" s="45"/>
    </row>
    <row r="2766" spans="1:2" x14ac:dyDescent="0.2">
      <c r="A2766" s="46"/>
      <c r="B2766" s="45"/>
    </row>
    <row r="2767" spans="1:2" x14ac:dyDescent="0.2">
      <c r="A2767" s="46"/>
      <c r="B2767" s="45"/>
    </row>
    <row r="2768" spans="1:2" x14ac:dyDescent="0.2">
      <c r="A2768" s="46"/>
      <c r="B2768" s="45"/>
    </row>
    <row r="2769" spans="1:2" x14ac:dyDescent="0.2">
      <c r="A2769" s="46"/>
      <c r="B2769" s="45"/>
    </row>
    <row r="2770" spans="1:2" x14ac:dyDescent="0.2">
      <c r="A2770" s="46"/>
      <c r="B2770" s="45"/>
    </row>
    <row r="2771" spans="1:2" x14ac:dyDescent="0.2">
      <c r="A2771" s="46"/>
      <c r="B2771" s="45"/>
    </row>
    <row r="2772" spans="1:2" x14ac:dyDescent="0.2">
      <c r="A2772" s="46"/>
      <c r="B2772" s="45"/>
    </row>
    <row r="2773" spans="1:2" x14ac:dyDescent="0.2">
      <c r="A2773" s="46"/>
      <c r="B2773" s="45"/>
    </row>
    <row r="2774" spans="1:2" x14ac:dyDescent="0.2">
      <c r="A2774" s="46"/>
      <c r="B2774" s="45"/>
    </row>
    <row r="2775" spans="1:2" x14ac:dyDescent="0.2">
      <c r="A2775" s="46"/>
      <c r="B2775" s="45"/>
    </row>
    <row r="2776" spans="1:2" x14ac:dyDescent="0.2">
      <c r="A2776" s="46"/>
      <c r="B2776" s="45"/>
    </row>
    <row r="2777" spans="1:2" x14ac:dyDescent="0.2">
      <c r="A2777" s="46"/>
      <c r="B2777" s="45"/>
    </row>
    <row r="2778" spans="1:2" x14ac:dyDescent="0.2">
      <c r="A2778" s="46"/>
      <c r="B2778" s="45"/>
    </row>
    <row r="2779" spans="1:2" x14ac:dyDescent="0.2">
      <c r="A2779" s="46"/>
      <c r="B2779" s="45"/>
    </row>
    <row r="2780" spans="1:2" x14ac:dyDescent="0.2">
      <c r="A2780" s="46"/>
      <c r="B2780" s="45"/>
    </row>
    <row r="2781" spans="1:2" x14ac:dyDescent="0.2">
      <c r="A2781" s="46"/>
      <c r="B2781" s="45"/>
    </row>
    <row r="2782" spans="1:2" x14ac:dyDescent="0.2">
      <c r="A2782" s="46"/>
      <c r="B2782" s="45"/>
    </row>
    <row r="2783" spans="1:2" x14ac:dyDescent="0.2">
      <c r="A2783" s="46"/>
      <c r="B2783" s="45"/>
    </row>
    <row r="2784" spans="1:2" x14ac:dyDescent="0.2">
      <c r="A2784" s="46"/>
      <c r="B2784" s="45"/>
    </row>
    <row r="2785" spans="1:2" x14ac:dyDescent="0.2">
      <c r="A2785" s="46"/>
      <c r="B2785" s="45"/>
    </row>
    <row r="2786" spans="1:2" x14ac:dyDescent="0.2">
      <c r="A2786" s="46"/>
      <c r="B2786" s="45"/>
    </row>
    <row r="2787" spans="1:2" x14ac:dyDescent="0.2">
      <c r="A2787" s="46"/>
      <c r="B2787" s="45"/>
    </row>
    <row r="2788" spans="1:2" x14ac:dyDescent="0.2">
      <c r="A2788" s="46"/>
      <c r="B2788" s="45"/>
    </row>
    <row r="2789" spans="1:2" x14ac:dyDescent="0.2">
      <c r="A2789" s="46"/>
      <c r="B2789" s="45"/>
    </row>
    <row r="2790" spans="1:2" x14ac:dyDescent="0.2">
      <c r="A2790" s="46"/>
      <c r="B2790" s="45"/>
    </row>
    <row r="2791" spans="1:2" x14ac:dyDescent="0.2">
      <c r="A2791" s="46"/>
      <c r="B2791" s="45"/>
    </row>
    <row r="2792" spans="1:2" x14ac:dyDescent="0.2">
      <c r="A2792" s="46"/>
      <c r="B2792" s="45"/>
    </row>
    <row r="2793" spans="1:2" x14ac:dyDescent="0.2">
      <c r="A2793" s="46"/>
      <c r="B2793" s="45"/>
    </row>
    <row r="2794" spans="1:2" x14ac:dyDescent="0.2">
      <c r="A2794" s="46"/>
      <c r="B2794" s="45"/>
    </row>
    <row r="2795" spans="1:2" x14ac:dyDescent="0.2">
      <c r="A2795" s="46"/>
      <c r="B2795" s="45"/>
    </row>
    <row r="2796" spans="1:2" x14ac:dyDescent="0.2">
      <c r="A2796" s="46"/>
      <c r="B2796" s="45"/>
    </row>
    <row r="2797" spans="1:2" x14ac:dyDescent="0.2">
      <c r="A2797" s="46"/>
      <c r="B2797" s="45"/>
    </row>
    <row r="2798" spans="1:2" x14ac:dyDescent="0.2">
      <c r="A2798" s="46"/>
      <c r="B2798" s="45"/>
    </row>
    <row r="2799" spans="1:2" x14ac:dyDescent="0.2">
      <c r="A2799" s="46"/>
      <c r="B2799" s="45"/>
    </row>
    <row r="2800" spans="1:2" x14ac:dyDescent="0.2">
      <c r="A2800" s="46"/>
      <c r="B2800" s="45"/>
    </row>
    <row r="2801" spans="1:2" x14ac:dyDescent="0.2">
      <c r="A2801" s="46"/>
      <c r="B2801" s="45"/>
    </row>
    <row r="2802" spans="1:2" x14ac:dyDescent="0.2">
      <c r="A2802" s="46"/>
      <c r="B2802" s="45"/>
    </row>
    <row r="2803" spans="1:2" x14ac:dyDescent="0.2">
      <c r="A2803" s="46"/>
      <c r="B2803" s="45"/>
    </row>
    <row r="2804" spans="1:2" x14ac:dyDescent="0.2">
      <c r="A2804" s="46"/>
      <c r="B2804" s="45"/>
    </row>
    <row r="2805" spans="1:2" x14ac:dyDescent="0.2">
      <c r="A2805" s="46"/>
      <c r="B2805" s="45"/>
    </row>
    <row r="2806" spans="1:2" x14ac:dyDescent="0.2">
      <c r="A2806" s="46"/>
      <c r="B2806" s="45"/>
    </row>
    <row r="2807" spans="1:2" x14ac:dyDescent="0.2">
      <c r="A2807" s="46"/>
      <c r="B2807" s="45"/>
    </row>
    <row r="2808" spans="1:2" x14ac:dyDescent="0.2">
      <c r="A2808" s="46"/>
      <c r="B2808" s="45"/>
    </row>
    <row r="2809" spans="1:2" x14ac:dyDescent="0.2">
      <c r="A2809" s="46"/>
      <c r="B2809" s="45"/>
    </row>
    <row r="2810" spans="1:2" x14ac:dyDescent="0.2">
      <c r="A2810" s="46"/>
      <c r="B2810" s="45"/>
    </row>
    <row r="2811" spans="1:2" x14ac:dyDescent="0.2">
      <c r="A2811" s="46"/>
      <c r="B2811" s="45"/>
    </row>
    <row r="2812" spans="1:2" x14ac:dyDescent="0.2">
      <c r="A2812" s="46"/>
      <c r="B2812" s="45"/>
    </row>
    <row r="2813" spans="1:2" x14ac:dyDescent="0.2">
      <c r="A2813" s="46"/>
      <c r="B2813" s="45"/>
    </row>
    <row r="2814" spans="1:2" x14ac:dyDescent="0.2">
      <c r="A2814" s="46"/>
      <c r="B2814" s="45"/>
    </row>
    <row r="2815" spans="1:2" x14ac:dyDescent="0.2">
      <c r="A2815" s="46"/>
      <c r="B2815" s="45"/>
    </row>
    <row r="2816" spans="1:2" x14ac:dyDescent="0.2">
      <c r="A2816" s="46"/>
      <c r="B2816" s="45"/>
    </row>
    <row r="2817" spans="1:2" x14ac:dyDescent="0.2">
      <c r="A2817" s="46"/>
      <c r="B2817" s="45"/>
    </row>
    <row r="2818" spans="1:2" x14ac:dyDescent="0.2">
      <c r="A2818" s="46"/>
      <c r="B2818" s="45"/>
    </row>
    <row r="2819" spans="1:2" x14ac:dyDescent="0.2">
      <c r="A2819" s="46"/>
      <c r="B2819" s="45"/>
    </row>
    <row r="2820" spans="1:2" x14ac:dyDescent="0.2">
      <c r="A2820" s="46"/>
      <c r="B2820" s="45"/>
    </row>
    <row r="2821" spans="1:2" x14ac:dyDescent="0.2">
      <c r="A2821" s="46"/>
      <c r="B2821" s="45"/>
    </row>
    <row r="2822" spans="1:2" x14ac:dyDescent="0.2">
      <c r="A2822" s="46"/>
      <c r="B2822" s="45"/>
    </row>
    <row r="2823" spans="1:2" x14ac:dyDescent="0.2">
      <c r="A2823" s="46"/>
      <c r="B2823" s="45"/>
    </row>
    <row r="2824" spans="1:2" x14ac:dyDescent="0.2">
      <c r="A2824" s="46"/>
      <c r="B2824" s="45"/>
    </row>
    <row r="2825" spans="1:2" x14ac:dyDescent="0.2">
      <c r="A2825" s="46"/>
      <c r="B2825" s="45"/>
    </row>
    <row r="2826" spans="1:2" x14ac:dyDescent="0.2">
      <c r="A2826" s="46"/>
      <c r="B2826" s="45"/>
    </row>
    <row r="2827" spans="1:2" x14ac:dyDescent="0.2">
      <c r="A2827" s="46"/>
      <c r="B2827" s="45"/>
    </row>
    <row r="2828" spans="1:2" x14ac:dyDescent="0.2">
      <c r="A2828" s="46"/>
      <c r="B2828" s="45"/>
    </row>
    <row r="2829" spans="1:2" x14ac:dyDescent="0.2">
      <c r="A2829" s="46"/>
      <c r="B2829" s="45"/>
    </row>
    <row r="2830" spans="1:2" x14ac:dyDescent="0.2">
      <c r="A2830" s="46"/>
      <c r="B2830" s="45"/>
    </row>
    <row r="2831" spans="1:2" x14ac:dyDescent="0.2">
      <c r="A2831" s="46"/>
      <c r="B2831" s="45"/>
    </row>
    <row r="2832" spans="1:2" x14ac:dyDescent="0.2">
      <c r="A2832" s="46"/>
      <c r="B2832" s="45"/>
    </row>
    <row r="2833" spans="1:2" x14ac:dyDescent="0.2">
      <c r="A2833" s="46"/>
      <c r="B2833" s="45"/>
    </row>
    <row r="2834" spans="1:2" x14ac:dyDescent="0.2">
      <c r="A2834" s="46"/>
      <c r="B2834" s="45"/>
    </row>
    <row r="2835" spans="1:2" x14ac:dyDescent="0.2">
      <c r="A2835" s="46"/>
      <c r="B2835" s="45"/>
    </row>
    <row r="2836" spans="1:2" x14ac:dyDescent="0.2">
      <c r="A2836" s="46"/>
      <c r="B2836" s="45"/>
    </row>
    <row r="2837" spans="1:2" x14ac:dyDescent="0.2">
      <c r="A2837" s="46"/>
      <c r="B2837" s="45"/>
    </row>
    <row r="2838" spans="1:2" x14ac:dyDescent="0.2">
      <c r="A2838" s="46"/>
      <c r="B2838" s="45"/>
    </row>
    <row r="2839" spans="1:2" x14ac:dyDescent="0.2">
      <c r="A2839" s="46"/>
      <c r="B2839" s="45"/>
    </row>
    <row r="2840" spans="1:2" x14ac:dyDescent="0.2">
      <c r="A2840" s="46"/>
      <c r="B2840" s="45"/>
    </row>
    <row r="2841" spans="1:2" x14ac:dyDescent="0.2">
      <c r="A2841" s="46"/>
      <c r="B2841" s="45"/>
    </row>
    <row r="2842" spans="1:2" x14ac:dyDescent="0.2">
      <c r="A2842" s="46"/>
      <c r="B2842" s="45"/>
    </row>
    <row r="2843" spans="1:2" x14ac:dyDescent="0.2">
      <c r="A2843" s="46"/>
      <c r="B2843" s="45"/>
    </row>
    <row r="2844" spans="1:2" x14ac:dyDescent="0.2">
      <c r="A2844" s="46"/>
      <c r="B2844" s="45"/>
    </row>
    <row r="2845" spans="1:2" x14ac:dyDescent="0.2">
      <c r="A2845" s="46"/>
      <c r="B2845" s="45"/>
    </row>
    <row r="2846" spans="1:2" x14ac:dyDescent="0.2">
      <c r="A2846" s="46"/>
      <c r="B2846" s="45"/>
    </row>
    <row r="2847" spans="1:2" x14ac:dyDescent="0.2">
      <c r="A2847" s="46"/>
      <c r="B2847" s="45"/>
    </row>
    <row r="2848" spans="1:2" x14ac:dyDescent="0.2">
      <c r="A2848" s="46"/>
      <c r="B2848" s="45"/>
    </row>
    <row r="2849" spans="1:2" x14ac:dyDescent="0.2">
      <c r="A2849" s="46"/>
      <c r="B2849" s="45"/>
    </row>
    <row r="2850" spans="1:2" x14ac:dyDescent="0.2">
      <c r="A2850" s="46"/>
      <c r="B2850" s="45"/>
    </row>
    <row r="2851" spans="1:2" x14ac:dyDescent="0.2">
      <c r="A2851" s="46"/>
      <c r="B2851" s="45"/>
    </row>
    <row r="2852" spans="1:2" x14ac:dyDescent="0.2">
      <c r="A2852" s="46"/>
      <c r="B2852" s="45"/>
    </row>
    <row r="2853" spans="1:2" x14ac:dyDescent="0.2">
      <c r="A2853" s="46"/>
      <c r="B2853" s="45"/>
    </row>
    <row r="2854" spans="1:2" x14ac:dyDescent="0.2">
      <c r="A2854" s="46"/>
      <c r="B2854" s="45"/>
    </row>
    <row r="2855" spans="1:2" x14ac:dyDescent="0.2">
      <c r="A2855" s="46"/>
      <c r="B2855" s="45"/>
    </row>
    <row r="2856" spans="1:2" x14ac:dyDescent="0.2">
      <c r="A2856" s="46"/>
      <c r="B2856" s="45"/>
    </row>
    <row r="2857" spans="1:2" x14ac:dyDescent="0.2">
      <c r="A2857" s="46"/>
      <c r="B2857" s="45"/>
    </row>
    <row r="2858" spans="1:2" x14ac:dyDescent="0.2">
      <c r="A2858" s="46"/>
      <c r="B2858" s="45"/>
    </row>
    <row r="2859" spans="1:2" x14ac:dyDescent="0.2">
      <c r="A2859" s="46"/>
      <c r="B2859" s="45"/>
    </row>
    <row r="2860" spans="1:2" x14ac:dyDescent="0.2">
      <c r="A2860" s="46"/>
      <c r="B2860" s="45"/>
    </row>
    <row r="2861" spans="1:2" x14ac:dyDescent="0.2">
      <c r="A2861" s="46"/>
      <c r="B2861" s="45"/>
    </row>
    <row r="2862" spans="1:2" x14ac:dyDescent="0.2">
      <c r="A2862" s="46"/>
      <c r="B2862" s="45"/>
    </row>
    <row r="2863" spans="1:2" x14ac:dyDescent="0.2">
      <c r="A2863" s="46"/>
      <c r="B2863" s="45"/>
    </row>
    <row r="2864" spans="1:2" x14ac:dyDescent="0.2">
      <c r="A2864" s="46"/>
      <c r="B2864" s="45"/>
    </row>
    <row r="2865" spans="1:2" x14ac:dyDescent="0.2">
      <c r="A2865" s="46"/>
      <c r="B2865" s="45"/>
    </row>
    <row r="2866" spans="1:2" x14ac:dyDescent="0.2">
      <c r="A2866" s="46"/>
      <c r="B2866" s="45"/>
    </row>
    <row r="2867" spans="1:2" x14ac:dyDescent="0.2">
      <c r="A2867" s="46"/>
      <c r="B2867" s="45"/>
    </row>
    <row r="2868" spans="1:2" x14ac:dyDescent="0.2">
      <c r="A2868" s="46"/>
      <c r="B2868" s="45"/>
    </row>
    <row r="2869" spans="1:2" x14ac:dyDescent="0.2">
      <c r="A2869" s="46"/>
      <c r="B2869" s="45"/>
    </row>
    <row r="2870" spans="1:2" x14ac:dyDescent="0.2">
      <c r="A2870" s="46"/>
      <c r="B2870" s="45"/>
    </row>
    <row r="2871" spans="1:2" x14ac:dyDescent="0.2">
      <c r="A2871" s="46"/>
      <c r="B2871" s="45"/>
    </row>
    <row r="2872" spans="1:2" x14ac:dyDescent="0.2">
      <c r="A2872" s="46"/>
      <c r="B2872" s="45"/>
    </row>
    <row r="2873" spans="1:2" x14ac:dyDescent="0.2">
      <c r="A2873" s="46"/>
      <c r="B2873" s="45"/>
    </row>
    <row r="2874" spans="1:2" x14ac:dyDescent="0.2">
      <c r="A2874" s="46"/>
      <c r="B2874" s="45"/>
    </row>
    <row r="2875" spans="1:2" x14ac:dyDescent="0.2">
      <c r="A2875" s="46"/>
      <c r="B2875" s="45"/>
    </row>
    <row r="2876" spans="1:2" x14ac:dyDescent="0.2">
      <c r="A2876" s="46"/>
      <c r="B2876" s="45"/>
    </row>
    <row r="2877" spans="1:2" x14ac:dyDescent="0.2">
      <c r="A2877" s="46"/>
      <c r="B2877" s="45"/>
    </row>
    <row r="2878" spans="1:2" x14ac:dyDescent="0.2">
      <c r="A2878" s="46"/>
      <c r="B2878" s="45"/>
    </row>
    <row r="2879" spans="1:2" x14ac:dyDescent="0.2">
      <c r="A2879" s="46"/>
      <c r="B2879" s="45"/>
    </row>
    <row r="2880" spans="1:2" x14ac:dyDescent="0.2">
      <c r="A2880" s="46"/>
      <c r="B2880" s="45"/>
    </row>
    <row r="2881" spans="1:2" x14ac:dyDescent="0.2">
      <c r="A2881" s="46"/>
      <c r="B2881" s="45"/>
    </row>
    <row r="2882" spans="1:2" x14ac:dyDescent="0.2">
      <c r="A2882" s="46"/>
      <c r="B2882" s="45"/>
    </row>
    <row r="2883" spans="1:2" x14ac:dyDescent="0.2">
      <c r="A2883" s="46"/>
      <c r="B2883" s="45"/>
    </row>
    <row r="2884" spans="1:2" x14ac:dyDescent="0.2">
      <c r="A2884" s="46"/>
      <c r="B2884" s="45"/>
    </row>
    <row r="2885" spans="1:2" x14ac:dyDescent="0.2">
      <c r="A2885" s="46"/>
      <c r="B2885" s="45"/>
    </row>
    <row r="2886" spans="1:2" x14ac:dyDescent="0.2">
      <c r="A2886" s="46"/>
      <c r="B2886" s="45"/>
    </row>
    <row r="2887" spans="1:2" x14ac:dyDescent="0.2">
      <c r="A2887" s="46"/>
      <c r="B2887" s="45"/>
    </row>
    <row r="2888" spans="1:2" x14ac:dyDescent="0.2">
      <c r="A2888" s="46"/>
      <c r="B2888" s="45"/>
    </row>
    <row r="2889" spans="1:2" x14ac:dyDescent="0.2">
      <c r="A2889" s="46"/>
      <c r="B2889" s="45"/>
    </row>
    <row r="2890" spans="1:2" x14ac:dyDescent="0.2">
      <c r="A2890" s="46"/>
      <c r="B2890" s="45"/>
    </row>
    <row r="2891" spans="1:2" x14ac:dyDescent="0.2">
      <c r="A2891" s="46"/>
      <c r="B2891" s="45"/>
    </row>
    <row r="2892" spans="1:2" x14ac:dyDescent="0.2">
      <c r="A2892" s="46"/>
      <c r="B2892" s="45"/>
    </row>
    <row r="2893" spans="1:2" x14ac:dyDescent="0.2">
      <c r="A2893" s="46"/>
      <c r="B2893" s="45"/>
    </row>
    <row r="2894" spans="1:2" x14ac:dyDescent="0.2">
      <c r="A2894" s="46"/>
      <c r="B2894" s="45"/>
    </row>
    <row r="2895" spans="1:2" x14ac:dyDescent="0.2">
      <c r="A2895" s="46"/>
      <c r="B2895" s="45"/>
    </row>
    <row r="2896" spans="1:2" x14ac:dyDescent="0.2">
      <c r="A2896" s="46"/>
      <c r="B2896" s="45"/>
    </row>
    <row r="2897" spans="1:2" x14ac:dyDescent="0.2">
      <c r="A2897" s="46"/>
      <c r="B2897" s="45"/>
    </row>
    <row r="2898" spans="1:2" x14ac:dyDescent="0.2">
      <c r="A2898" s="46"/>
      <c r="B2898" s="45"/>
    </row>
    <row r="2899" spans="1:2" x14ac:dyDescent="0.2">
      <c r="A2899" s="46"/>
      <c r="B2899" s="45"/>
    </row>
    <row r="2900" spans="1:2" x14ac:dyDescent="0.2">
      <c r="A2900" s="46"/>
      <c r="B2900" s="45"/>
    </row>
    <row r="2901" spans="1:2" x14ac:dyDescent="0.2">
      <c r="A2901" s="46"/>
      <c r="B2901" s="45"/>
    </row>
    <row r="2902" spans="1:2" x14ac:dyDescent="0.2">
      <c r="A2902" s="46"/>
      <c r="B2902" s="45"/>
    </row>
    <row r="2903" spans="1:2" x14ac:dyDescent="0.2">
      <c r="A2903" s="46"/>
      <c r="B2903" s="45"/>
    </row>
    <row r="2904" spans="1:2" x14ac:dyDescent="0.2">
      <c r="A2904" s="46"/>
      <c r="B2904" s="45"/>
    </row>
    <row r="2905" spans="1:2" x14ac:dyDescent="0.2">
      <c r="A2905" s="46"/>
      <c r="B2905" s="45"/>
    </row>
    <row r="2906" spans="1:2" x14ac:dyDescent="0.2">
      <c r="A2906" s="46"/>
      <c r="B2906" s="45"/>
    </row>
    <row r="2907" spans="1:2" x14ac:dyDescent="0.2">
      <c r="A2907" s="46"/>
      <c r="B2907" s="45"/>
    </row>
    <row r="2908" spans="1:2" x14ac:dyDescent="0.2">
      <c r="A2908" s="46"/>
      <c r="B2908" s="45"/>
    </row>
    <row r="2909" spans="1:2" x14ac:dyDescent="0.2">
      <c r="A2909" s="46"/>
      <c r="B2909" s="45"/>
    </row>
    <row r="2910" spans="1:2" x14ac:dyDescent="0.2">
      <c r="A2910" s="46"/>
      <c r="B2910" s="45"/>
    </row>
    <row r="2911" spans="1:2" x14ac:dyDescent="0.2">
      <c r="A2911" s="46"/>
      <c r="B2911" s="45"/>
    </row>
    <row r="2912" spans="1:2" x14ac:dyDescent="0.2">
      <c r="A2912" s="46"/>
      <c r="B2912" s="45"/>
    </row>
    <row r="2913" spans="1:2" x14ac:dyDescent="0.2">
      <c r="A2913" s="46"/>
      <c r="B2913" s="45"/>
    </row>
    <row r="2914" spans="1:2" x14ac:dyDescent="0.2">
      <c r="A2914" s="46"/>
      <c r="B2914" s="45"/>
    </row>
    <row r="2915" spans="1:2" x14ac:dyDescent="0.2">
      <c r="A2915" s="46"/>
      <c r="B2915" s="45"/>
    </row>
    <row r="2916" spans="1:2" x14ac:dyDescent="0.2">
      <c r="A2916" s="46"/>
      <c r="B2916" s="45"/>
    </row>
    <row r="2917" spans="1:2" x14ac:dyDescent="0.2">
      <c r="A2917" s="46"/>
      <c r="B2917" s="45"/>
    </row>
    <row r="2918" spans="1:2" x14ac:dyDescent="0.2">
      <c r="A2918" s="46"/>
      <c r="B2918" s="45"/>
    </row>
    <row r="2919" spans="1:2" x14ac:dyDescent="0.2">
      <c r="A2919" s="46"/>
      <c r="B2919" s="45"/>
    </row>
    <row r="2920" spans="1:2" x14ac:dyDescent="0.2">
      <c r="A2920" s="46"/>
      <c r="B2920" s="45"/>
    </row>
    <row r="2921" spans="1:2" x14ac:dyDescent="0.2">
      <c r="A2921" s="46"/>
      <c r="B2921" s="45"/>
    </row>
    <row r="2922" spans="1:2" x14ac:dyDescent="0.2">
      <c r="A2922" s="46"/>
      <c r="B2922" s="45"/>
    </row>
    <row r="2923" spans="1:2" x14ac:dyDescent="0.2">
      <c r="A2923" s="46"/>
      <c r="B2923" s="45"/>
    </row>
    <row r="2924" spans="1:2" x14ac:dyDescent="0.2">
      <c r="A2924" s="46"/>
      <c r="B2924" s="45"/>
    </row>
    <row r="2925" spans="1:2" x14ac:dyDescent="0.2">
      <c r="A2925" s="46"/>
      <c r="B2925" s="45"/>
    </row>
    <row r="2926" spans="1:2" x14ac:dyDescent="0.2">
      <c r="A2926" s="46"/>
      <c r="B2926" s="45"/>
    </row>
    <row r="2927" spans="1:2" x14ac:dyDescent="0.2">
      <c r="A2927" s="46"/>
      <c r="B2927" s="45"/>
    </row>
    <row r="2928" spans="1:2" x14ac:dyDescent="0.2">
      <c r="A2928" s="46"/>
      <c r="B2928" s="45"/>
    </row>
    <row r="2929" spans="1:2" x14ac:dyDescent="0.2">
      <c r="A2929" s="46"/>
      <c r="B2929" s="45"/>
    </row>
    <row r="2930" spans="1:2" x14ac:dyDescent="0.2">
      <c r="A2930" s="46"/>
      <c r="B2930" s="45"/>
    </row>
    <row r="2931" spans="1:2" x14ac:dyDescent="0.2">
      <c r="A2931" s="46"/>
      <c r="B2931" s="45"/>
    </row>
    <row r="2932" spans="1:2" x14ac:dyDescent="0.2">
      <c r="A2932" s="46"/>
      <c r="B2932" s="45"/>
    </row>
    <row r="2933" spans="1:2" x14ac:dyDescent="0.2">
      <c r="A2933" s="46"/>
      <c r="B2933" s="45"/>
    </row>
    <row r="2934" spans="1:2" x14ac:dyDescent="0.2">
      <c r="A2934" s="46"/>
      <c r="B2934" s="45"/>
    </row>
    <row r="2935" spans="1:2" x14ac:dyDescent="0.2">
      <c r="A2935" s="46"/>
      <c r="B2935" s="45"/>
    </row>
    <row r="2936" spans="1:2" x14ac:dyDescent="0.2">
      <c r="A2936" s="46"/>
      <c r="B2936" s="45"/>
    </row>
    <row r="2937" spans="1:2" x14ac:dyDescent="0.2">
      <c r="A2937" s="46"/>
      <c r="B2937" s="45"/>
    </row>
    <row r="2938" spans="1:2" x14ac:dyDescent="0.2">
      <c r="A2938" s="46"/>
      <c r="B2938" s="45"/>
    </row>
    <row r="2939" spans="1:2" x14ac:dyDescent="0.2">
      <c r="A2939" s="46"/>
      <c r="B2939" s="45"/>
    </row>
    <row r="2940" spans="1:2" x14ac:dyDescent="0.2">
      <c r="A2940" s="46"/>
      <c r="B2940" s="45"/>
    </row>
    <row r="2941" spans="1:2" x14ac:dyDescent="0.2">
      <c r="A2941" s="46"/>
      <c r="B2941" s="45"/>
    </row>
    <row r="2942" spans="1:2" x14ac:dyDescent="0.2">
      <c r="A2942" s="46"/>
      <c r="B2942" s="45"/>
    </row>
    <row r="2943" spans="1:2" x14ac:dyDescent="0.2">
      <c r="A2943" s="46"/>
      <c r="B2943" s="45"/>
    </row>
    <row r="2944" spans="1:2" x14ac:dyDescent="0.2">
      <c r="A2944" s="46"/>
      <c r="B2944" s="45"/>
    </row>
    <row r="2945" spans="1:2" x14ac:dyDescent="0.2">
      <c r="A2945" s="46"/>
      <c r="B2945" s="45"/>
    </row>
    <row r="2946" spans="1:2" x14ac:dyDescent="0.2">
      <c r="A2946" s="46"/>
      <c r="B2946" s="45"/>
    </row>
    <row r="2947" spans="1:2" x14ac:dyDescent="0.2">
      <c r="A2947" s="46"/>
      <c r="B2947" s="45"/>
    </row>
    <row r="2948" spans="1:2" x14ac:dyDescent="0.2">
      <c r="A2948" s="46"/>
      <c r="B2948" s="45"/>
    </row>
    <row r="2949" spans="1:2" x14ac:dyDescent="0.2">
      <c r="A2949" s="46"/>
      <c r="B2949" s="45"/>
    </row>
    <row r="2950" spans="1:2" x14ac:dyDescent="0.2">
      <c r="A2950" s="46"/>
      <c r="B2950" s="45"/>
    </row>
    <row r="2951" spans="1:2" x14ac:dyDescent="0.2">
      <c r="A2951" s="46"/>
      <c r="B2951" s="45"/>
    </row>
    <row r="2952" spans="1:2" x14ac:dyDescent="0.2">
      <c r="A2952" s="46"/>
      <c r="B2952" s="45"/>
    </row>
    <row r="2953" spans="1:2" x14ac:dyDescent="0.2">
      <c r="A2953" s="46"/>
      <c r="B2953" s="45"/>
    </row>
    <row r="2954" spans="1:2" x14ac:dyDescent="0.2">
      <c r="A2954" s="46"/>
      <c r="B2954" s="45"/>
    </row>
    <row r="2955" spans="1:2" x14ac:dyDescent="0.2">
      <c r="A2955" s="46"/>
      <c r="B2955" s="45"/>
    </row>
    <row r="2956" spans="1:2" x14ac:dyDescent="0.2">
      <c r="A2956" s="46"/>
      <c r="B2956" s="45"/>
    </row>
    <row r="2957" spans="1:2" x14ac:dyDescent="0.2">
      <c r="A2957" s="46"/>
      <c r="B2957" s="45"/>
    </row>
    <row r="2958" spans="1:2" x14ac:dyDescent="0.2">
      <c r="A2958" s="46"/>
      <c r="B2958" s="45"/>
    </row>
    <row r="2959" spans="1:2" x14ac:dyDescent="0.2">
      <c r="A2959" s="46"/>
      <c r="B2959" s="45"/>
    </row>
    <row r="2960" spans="1:2" x14ac:dyDescent="0.2">
      <c r="A2960" s="46"/>
      <c r="B2960" s="45"/>
    </row>
    <row r="2961" spans="1:2" x14ac:dyDescent="0.2">
      <c r="A2961" s="46"/>
      <c r="B2961" s="45"/>
    </row>
    <row r="2962" spans="1:2" x14ac:dyDescent="0.2">
      <c r="A2962" s="46"/>
      <c r="B2962" s="45"/>
    </row>
    <row r="2963" spans="1:2" x14ac:dyDescent="0.2">
      <c r="A2963" s="46"/>
      <c r="B2963" s="45"/>
    </row>
    <row r="2964" spans="1:2" x14ac:dyDescent="0.2">
      <c r="A2964" s="46"/>
      <c r="B2964" s="45"/>
    </row>
    <row r="2965" spans="1:2" x14ac:dyDescent="0.2">
      <c r="A2965" s="46"/>
      <c r="B2965" s="45"/>
    </row>
    <row r="2966" spans="1:2" x14ac:dyDescent="0.2">
      <c r="A2966" s="46"/>
      <c r="B2966" s="45"/>
    </row>
    <row r="2967" spans="1:2" x14ac:dyDescent="0.2">
      <c r="A2967" s="46"/>
      <c r="B2967" s="45"/>
    </row>
    <row r="2968" spans="1:2" x14ac:dyDescent="0.2">
      <c r="A2968" s="46"/>
      <c r="B2968" s="45"/>
    </row>
    <row r="2969" spans="1:2" x14ac:dyDescent="0.2">
      <c r="A2969" s="46"/>
      <c r="B2969" s="45"/>
    </row>
    <row r="2970" spans="1:2" x14ac:dyDescent="0.2">
      <c r="A2970" s="46"/>
      <c r="B2970" s="45"/>
    </row>
    <row r="2971" spans="1:2" x14ac:dyDescent="0.2">
      <c r="A2971" s="46"/>
      <c r="B2971" s="45"/>
    </row>
    <row r="2972" spans="1:2" x14ac:dyDescent="0.2">
      <c r="A2972" s="46"/>
      <c r="B2972" s="45"/>
    </row>
    <row r="2973" spans="1:2" x14ac:dyDescent="0.2">
      <c r="A2973" s="46"/>
      <c r="B2973" s="45"/>
    </row>
    <row r="2974" spans="1:2" x14ac:dyDescent="0.2">
      <c r="A2974" s="46"/>
      <c r="B2974" s="45"/>
    </row>
    <row r="2975" spans="1:2" x14ac:dyDescent="0.2">
      <c r="A2975" s="46"/>
      <c r="B2975" s="45"/>
    </row>
    <row r="2976" spans="1:2" x14ac:dyDescent="0.2">
      <c r="A2976" s="46"/>
      <c r="B2976" s="45"/>
    </row>
    <row r="2977" spans="1:2" x14ac:dyDescent="0.2">
      <c r="A2977" s="46"/>
      <c r="B2977" s="45"/>
    </row>
    <row r="2978" spans="1:2" x14ac:dyDescent="0.2">
      <c r="A2978" s="46"/>
      <c r="B2978" s="45"/>
    </row>
    <row r="2979" spans="1:2" x14ac:dyDescent="0.2">
      <c r="A2979" s="46"/>
      <c r="B2979" s="45"/>
    </row>
    <row r="2980" spans="1:2" x14ac:dyDescent="0.2">
      <c r="A2980" s="46"/>
      <c r="B2980" s="45"/>
    </row>
    <row r="2981" spans="1:2" x14ac:dyDescent="0.2">
      <c r="A2981" s="46"/>
      <c r="B2981" s="45"/>
    </row>
    <row r="2982" spans="1:2" x14ac:dyDescent="0.2">
      <c r="A2982" s="46"/>
      <c r="B2982" s="45"/>
    </row>
    <row r="2983" spans="1:2" x14ac:dyDescent="0.2">
      <c r="A2983" s="46"/>
      <c r="B2983" s="45"/>
    </row>
    <row r="2984" spans="1:2" x14ac:dyDescent="0.2">
      <c r="A2984" s="46"/>
      <c r="B2984" s="45"/>
    </row>
    <row r="2985" spans="1:2" x14ac:dyDescent="0.2">
      <c r="A2985" s="46"/>
      <c r="B2985" s="45"/>
    </row>
    <row r="2986" spans="1:2" x14ac:dyDescent="0.2">
      <c r="A2986" s="46"/>
      <c r="B2986" s="45"/>
    </row>
    <row r="2987" spans="1:2" x14ac:dyDescent="0.2">
      <c r="A2987" s="46"/>
      <c r="B2987" s="45"/>
    </row>
    <row r="2988" spans="1:2" x14ac:dyDescent="0.2">
      <c r="A2988" s="46"/>
      <c r="B2988" s="45"/>
    </row>
    <row r="2989" spans="1:2" x14ac:dyDescent="0.2">
      <c r="A2989" s="46"/>
      <c r="B2989" s="45"/>
    </row>
    <row r="2990" spans="1:2" x14ac:dyDescent="0.2">
      <c r="A2990" s="46"/>
      <c r="B2990" s="45"/>
    </row>
    <row r="2991" spans="1:2" x14ac:dyDescent="0.2">
      <c r="A2991" s="46"/>
      <c r="B2991" s="45"/>
    </row>
    <row r="2992" spans="1:2" x14ac:dyDescent="0.2">
      <c r="A2992" s="46"/>
      <c r="B2992" s="45"/>
    </row>
    <row r="2993" spans="1:2" x14ac:dyDescent="0.2">
      <c r="A2993" s="46"/>
      <c r="B2993" s="45"/>
    </row>
    <row r="2994" spans="1:2" x14ac:dyDescent="0.2">
      <c r="A2994" s="46"/>
      <c r="B2994" s="45"/>
    </row>
    <row r="2995" spans="1:2" x14ac:dyDescent="0.2">
      <c r="A2995" s="46"/>
      <c r="B2995" s="45"/>
    </row>
    <row r="2996" spans="1:2" x14ac:dyDescent="0.2">
      <c r="A2996" s="46"/>
      <c r="B2996" s="45"/>
    </row>
    <row r="2997" spans="1:2" x14ac:dyDescent="0.2">
      <c r="A2997" s="46"/>
      <c r="B2997" s="45"/>
    </row>
    <row r="2998" spans="1:2" x14ac:dyDescent="0.2">
      <c r="A2998" s="46"/>
      <c r="B2998" s="45"/>
    </row>
    <row r="2999" spans="1:2" x14ac:dyDescent="0.2">
      <c r="A2999" s="46"/>
      <c r="B2999" s="45"/>
    </row>
    <row r="3000" spans="1:2" x14ac:dyDescent="0.2">
      <c r="A3000" s="46"/>
      <c r="B3000" s="45"/>
    </row>
    <row r="3001" spans="1:2" x14ac:dyDescent="0.2">
      <c r="A3001" s="46"/>
      <c r="B3001" s="45"/>
    </row>
    <row r="3002" spans="1:2" x14ac:dyDescent="0.2">
      <c r="A3002" s="46"/>
      <c r="B3002" s="45"/>
    </row>
    <row r="3003" spans="1:2" x14ac:dyDescent="0.2">
      <c r="A3003" s="46"/>
      <c r="B3003" s="45"/>
    </row>
    <row r="3004" spans="1:2" x14ac:dyDescent="0.2">
      <c r="A3004" s="46"/>
      <c r="B3004" s="45"/>
    </row>
    <row r="3005" spans="1:2" x14ac:dyDescent="0.2">
      <c r="A3005" s="46"/>
      <c r="B3005" s="45"/>
    </row>
    <row r="3006" spans="1:2" x14ac:dyDescent="0.2">
      <c r="A3006" s="46"/>
      <c r="B3006" s="45"/>
    </row>
    <row r="3007" spans="1:2" x14ac:dyDescent="0.2">
      <c r="A3007" s="46"/>
      <c r="B3007" s="45"/>
    </row>
    <row r="3008" spans="1:2" x14ac:dyDescent="0.2">
      <c r="A3008" s="46"/>
      <c r="B3008" s="45"/>
    </row>
    <row r="3009" spans="1:2" x14ac:dyDescent="0.2">
      <c r="A3009" s="46"/>
      <c r="B3009" s="45"/>
    </row>
    <row r="3010" spans="1:2" x14ac:dyDescent="0.2">
      <c r="A3010" s="46"/>
      <c r="B3010" s="45"/>
    </row>
    <row r="3011" spans="1:2" x14ac:dyDescent="0.2">
      <c r="A3011" s="46"/>
      <c r="B3011" s="45"/>
    </row>
    <row r="3012" spans="1:2" x14ac:dyDescent="0.2">
      <c r="A3012" s="46"/>
      <c r="B3012" s="45"/>
    </row>
    <row r="3013" spans="1:2" x14ac:dyDescent="0.2">
      <c r="A3013" s="46"/>
      <c r="B3013" s="45"/>
    </row>
    <row r="3014" spans="1:2" x14ac:dyDescent="0.2">
      <c r="A3014" s="46"/>
      <c r="B3014" s="45"/>
    </row>
    <row r="3015" spans="1:2" x14ac:dyDescent="0.2">
      <c r="A3015" s="46"/>
      <c r="B3015" s="45"/>
    </row>
    <row r="3016" spans="1:2" x14ac:dyDescent="0.2">
      <c r="A3016" s="46"/>
      <c r="B3016" s="45"/>
    </row>
    <row r="3017" spans="1:2" x14ac:dyDescent="0.2">
      <c r="A3017" s="46"/>
      <c r="B3017" s="45"/>
    </row>
    <row r="3018" spans="1:2" x14ac:dyDescent="0.2">
      <c r="A3018" s="46"/>
      <c r="B3018" s="45"/>
    </row>
    <row r="3019" spans="1:2" x14ac:dyDescent="0.2">
      <c r="A3019" s="46"/>
      <c r="B3019" s="45"/>
    </row>
    <row r="3020" spans="1:2" x14ac:dyDescent="0.2">
      <c r="A3020" s="46"/>
      <c r="B3020" s="45"/>
    </row>
    <row r="3021" spans="1:2" x14ac:dyDescent="0.2">
      <c r="A3021" s="46"/>
      <c r="B3021" s="45"/>
    </row>
    <row r="3022" spans="1:2" x14ac:dyDescent="0.2">
      <c r="A3022" s="46"/>
      <c r="B3022" s="45"/>
    </row>
    <row r="3023" spans="1:2" x14ac:dyDescent="0.2">
      <c r="A3023" s="46"/>
      <c r="B3023" s="45"/>
    </row>
    <row r="3024" spans="1:2" x14ac:dyDescent="0.2">
      <c r="A3024" s="46"/>
      <c r="B3024" s="45"/>
    </row>
    <row r="3025" spans="1:2" x14ac:dyDescent="0.2">
      <c r="A3025" s="46"/>
      <c r="B3025" s="45"/>
    </row>
    <row r="3026" spans="1:2" x14ac:dyDescent="0.2">
      <c r="A3026" s="46"/>
      <c r="B3026" s="45"/>
    </row>
    <row r="3027" spans="1:2" x14ac:dyDescent="0.2">
      <c r="A3027" s="46"/>
      <c r="B3027" s="45"/>
    </row>
    <row r="3028" spans="1:2" x14ac:dyDescent="0.2">
      <c r="A3028" s="46"/>
      <c r="B3028" s="45"/>
    </row>
    <row r="3029" spans="1:2" x14ac:dyDescent="0.2">
      <c r="A3029" s="46"/>
      <c r="B3029" s="45"/>
    </row>
    <row r="3030" spans="1:2" x14ac:dyDescent="0.2">
      <c r="A3030" s="46"/>
      <c r="B3030" s="45"/>
    </row>
    <row r="3031" spans="1:2" x14ac:dyDescent="0.2">
      <c r="A3031" s="46"/>
      <c r="B3031" s="45"/>
    </row>
    <row r="3032" spans="1:2" x14ac:dyDescent="0.2">
      <c r="A3032" s="46"/>
      <c r="B3032" s="45"/>
    </row>
    <row r="3033" spans="1:2" x14ac:dyDescent="0.2">
      <c r="A3033" s="46"/>
      <c r="B3033" s="45"/>
    </row>
    <row r="3034" spans="1:2" x14ac:dyDescent="0.2">
      <c r="A3034" s="46"/>
      <c r="B3034" s="45"/>
    </row>
    <row r="3035" spans="1:2" x14ac:dyDescent="0.2">
      <c r="A3035" s="46"/>
      <c r="B3035" s="45"/>
    </row>
    <row r="3036" spans="1:2" x14ac:dyDescent="0.2">
      <c r="A3036" s="46"/>
      <c r="B3036" s="45"/>
    </row>
    <row r="3037" spans="1:2" x14ac:dyDescent="0.2">
      <c r="A3037" s="46"/>
      <c r="B3037" s="45"/>
    </row>
    <row r="3038" spans="1:2" x14ac:dyDescent="0.2">
      <c r="A3038" s="46"/>
      <c r="B3038" s="45"/>
    </row>
    <row r="3039" spans="1:2" x14ac:dyDescent="0.2">
      <c r="A3039" s="46"/>
      <c r="B3039" s="45"/>
    </row>
    <row r="3040" spans="1:2" x14ac:dyDescent="0.2">
      <c r="A3040" s="46"/>
      <c r="B3040" s="45"/>
    </row>
    <row r="3041" spans="1:2" x14ac:dyDescent="0.2">
      <c r="A3041" s="46"/>
      <c r="B3041" s="45"/>
    </row>
    <row r="3042" spans="1:2" x14ac:dyDescent="0.2">
      <c r="A3042" s="46"/>
      <c r="B3042" s="45"/>
    </row>
    <row r="3043" spans="1:2" x14ac:dyDescent="0.2">
      <c r="A3043" s="46"/>
      <c r="B3043" s="45"/>
    </row>
    <row r="3044" spans="1:2" x14ac:dyDescent="0.2">
      <c r="A3044" s="46"/>
      <c r="B3044" s="45"/>
    </row>
    <row r="3045" spans="1:2" x14ac:dyDescent="0.2">
      <c r="A3045" s="46"/>
      <c r="B3045" s="45"/>
    </row>
    <row r="3046" spans="1:2" x14ac:dyDescent="0.2">
      <c r="A3046" s="46"/>
      <c r="B3046" s="45"/>
    </row>
    <row r="3047" spans="1:2" x14ac:dyDescent="0.2">
      <c r="A3047" s="46"/>
      <c r="B3047" s="45"/>
    </row>
    <row r="3048" spans="1:2" x14ac:dyDescent="0.2">
      <c r="A3048" s="46"/>
      <c r="B3048" s="45"/>
    </row>
    <row r="3049" spans="1:2" x14ac:dyDescent="0.2">
      <c r="A3049" s="46"/>
      <c r="B3049" s="45"/>
    </row>
    <row r="3050" spans="1:2" x14ac:dyDescent="0.2">
      <c r="A3050" s="46"/>
      <c r="B3050" s="45"/>
    </row>
    <row r="3051" spans="1:2" x14ac:dyDescent="0.2">
      <c r="A3051" s="46"/>
      <c r="B3051" s="45"/>
    </row>
    <row r="3052" spans="1:2" x14ac:dyDescent="0.2">
      <c r="A3052" s="46"/>
      <c r="B3052" s="45"/>
    </row>
    <row r="3053" spans="1:2" x14ac:dyDescent="0.2">
      <c r="A3053" s="46"/>
      <c r="B3053" s="45"/>
    </row>
    <row r="3054" spans="1:2" x14ac:dyDescent="0.2">
      <c r="A3054" s="46"/>
      <c r="B3054" s="45"/>
    </row>
    <row r="3055" spans="1:2" x14ac:dyDescent="0.2">
      <c r="A3055" s="46"/>
      <c r="B3055" s="45"/>
    </row>
    <row r="3056" spans="1:2" x14ac:dyDescent="0.2">
      <c r="A3056" s="46"/>
      <c r="B3056" s="45"/>
    </row>
    <row r="3057" spans="1:2" x14ac:dyDescent="0.2">
      <c r="A3057" s="46"/>
      <c r="B3057" s="45"/>
    </row>
    <row r="3058" spans="1:2" x14ac:dyDescent="0.2">
      <c r="A3058" s="46"/>
      <c r="B3058" s="45"/>
    </row>
    <row r="3059" spans="1:2" x14ac:dyDescent="0.2">
      <c r="A3059" s="46"/>
      <c r="B3059" s="45"/>
    </row>
    <row r="3060" spans="1:2" x14ac:dyDescent="0.2">
      <c r="A3060" s="46"/>
      <c r="B3060" s="45"/>
    </row>
    <row r="3061" spans="1:2" x14ac:dyDescent="0.2">
      <c r="A3061" s="46"/>
      <c r="B3061" s="45"/>
    </row>
    <row r="3062" spans="1:2" x14ac:dyDescent="0.2">
      <c r="A3062" s="46"/>
      <c r="B3062" s="45"/>
    </row>
    <row r="3063" spans="1:2" x14ac:dyDescent="0.2">
      <c r="A3063" s="46"/>
      <c r="B3063" s="45"/>
    </row>
    <row r="3064" spans="1:2" x14ac:dyDescent="0.2">
      <c r="A3064" s="46"/>
      <c r="B3064" s="45"/>
    </row>
    <row r="3065" spans="1:2" x14ac:dyDescent="0.2">
      <c r="A3065" s="46"/>
      <c r="B3065" s="45"/>
    </row>
    <row r="3066" spans="1:2" x14ac:dyDescent="0.2">
      <c r="A3066" s="46"/>
      <c r="B3066" s="45"/>
    </row>
    <row r="3067" spans="1:2" x14ac:dyDescent="0.2">
      <c r="A3067" s="46"/>
      <c r="B3067" s="45"/>
    </row>
    <row r="3068" spans="1:2" x14ac:dyDescent="0.2">
      <c r="A3068" s="46"/>
      <c r="B3068" s="45"/>
    </row>
    <row r="3069" spans="1:2" x14ac:dyDescent="0.2">
      <c r="A3069" s="46"/>
      <c r="B3069" s="45"/>
    </row>
    <row r="3070" spans="1:2" x14ac:dyDescent="0.2">
      <c r="A3070" s="46"/>
      <c r="B3070" s="45"/>
    </row>
    <row r="3071" spans="1:2" x14ac:dyDescent="0.2">
      <c r="A3071" s="46"/>
      <c r="B3071" s="45"/>
    </row>
    <row r="3072" spans="1:2" x14ac:dyDescent="0.2">
      <c r="A3072" s="46"/>
      <c r="B3072" s="45"/>
    </row>
    <row r="3073" spans="1:2" x14ac:dyDescent="0.2">
      <c r="A3073" s="46"/>
      <c r="B3073" s="45"/>
    </row>
    <row r="3074" spans="1:2" x14ac:dyDescent="0.2">
      <c r="A3074" s="46"/>
      <c r="B3074" s="45"/>
    </row>
    <row r="3075" spans="1:2" x14ac:dyDescent="0.2">
      <c r="A3075" s="46"/>
      <c r="B3075" s="45"/>
    </row>
    <row r="3076" spans="1:2" x14ac:dyDescent="0.2">
      <c r="A3076" s="46"/>
      <c r="B3076" s="45"/>
    </row>
    <row r="3077" spans="1:2" x14ac:dyDescent="0.2">
      <c r="A3077" s="46"/>
      <c r="B3077" s="45"/>
    </row>
    <row r="3078" spans="1:2" x14ac:dyDescent="0.2">
      <c r="A3078" s="46"/>
      <c r="B3078" s="45"/>
    </row>
    <row r="3079" spans="1:2" x14ac:dyDescent="0.2">
      <c r="A3079" s="46"/>
      <c r="B3079" s="45"/>
    </row>
    <row r="3080" spans="1:2" x14ac:dyDescent="0.2">
      <c r="A3080" s="46"/>
      <c r="B3080" s="45"/>
    </row>
    <row r="3081" spans="1:2" x14ac:dyDescent="0.2">
      <c r="A3081" s="46"/>
      <c r="B3081" s="45"/>
    </row>
    <row r="3082" spans="1:2" x14ac:dyDescent="0.2">
      <c r="A3082" s="46"/>
      <c r="B3082" s="45"/>
    </row>
    <row r="3083" spans="1:2" x14ac:dyDescent="0.2">
      <c r="A3083" s="46"/>
      <c r="B3083" s="45"/>
    </row>
    <row r="3084" spans="1:2" x14ac:dyDescent="0.2">
      <c r="A3084" s="46"/>
      <c r="B3084" s="45"/>
    </row>
    <row r="3085" spans="1:2" x14ac:dyDescent="0.2">
      <c r="A3085" s="46"/>
      <c r="B3085" s="45"/>
    </row>
    <row r="3086" spans="1:2" x14ac:dyDescent="0.2">
      <c r="A3086" s="46"/>
      <c r="B3086" s="45"/>
    </row>
    <row r="3087" spans="1:2" x14ac:dyDescent="0.2">
      <c r="A3087" s="46"/>
      <c r="B3087" s="45"/>
    </row>
    <row r="3088" spans="1:2" x14ac:dyDescent="0.2">
      <c r="A3088" s="46"/>
      <c r="B3088" s="45"/>
    </row>
    <row r="3089" spans="1:2" x14ac:dyDescent="0.2">
      <c r="A3089" s="46"/>
      <c r="B3089" s="45"/>
    </row>
    <row r="3090" spans="1:2" x14ac:dyDescent="0.2">
      <c r="A3090" s="46"/>
      <c r="B3090" s="45"/>
    </row>
    <row r="3091" spans="1:2" x14ac:dyDescent="0.2">
      <c r="A3091" s="46"/>
      <c r="B3091" s="45"/>
    </row>
    <row r="3092" spans="1:2" x14ac:dyDescent="0.2">
      <c r="A3092" s="46"/>
      <c r="B3092" s="45"/>
    </row>
    <row r="3093" spans="1:2" x14ac:dyDescent="0.2">
      <c r="A3093" s="46"/>
      <c r="B3093" s="45"/>
    </row>
    <row r="3094" spans="1:2" x14ac:dyDescent="0.2">
      <c r="A3094" s="46"/>
      <c r="B3094" s="45"/>
    </row>
    <row r="3095" spans="1:2" x14ac:dyDescent="0.2">
      <c r="A3095" s="46"/>
      <c r="B3095" s="45"/>
    </row>
    <row r="3096" spans="1:2" x14ac:dyDescent="0.2">
      <c r="A3096" s="46"/>
      <c r="B3096" s="45"/>
    </row>
    <row r="3097" spans="1:2" x14ac:dyDescent="0.2">
      <c r="A3097" s="46"/>
      <c r="B3097" s="45"/>
    </row>
    <row r="3098" spans="1:2" x14ac:dyDescent="0.2">
      <c r="A3098" s="46"/>
      <c r="B3098" s="45"/>
    </row>
    <row r="3099" spans="1:2" x14ac:dyDescent="0.2">
      <c r="A3099" s="46"/>
      <c r="B3099" s="45"/>
    </row>
    <row r="3100" spans="1:2" x14ac:dyDescent="0.2">
      <c r="A3100" s="46"/>
      <c r="B3100" s="45"/>
    </row>
    <row r="3101" spans="1:2" x14ac:dyDescent="0.2">
      <c r="A3101" s="46"/>
      <c r="B3101" s="45"/>
    </row>
    <row r="3102" spans="1:2" x14ac:dyDescent="0.2">
      <c r="A3102" s="46"/>
      <c r="B3102" s="45"/>
    </row>
    <row r="3103" spans="1:2" x14ac:dyDescent="0.2">
      <c r="A3103" s="46"/>
      <c r="B3103" s="45"/>
    </row>
    <row r="3104" spans="1:2" x14ac:dyDescent="0.2">
      <c r="A3104" s="46"/>
      <c r="B3104" s="45"/>
    </row>
    <row r="3105" spans="1:2" x14ac:dyDescent="0.2">
      <c r="A3105" s="46"/>
      <c r="B3105" s="45"/>
    </row>
    <row r="3106" spans="1:2" x14ac:dyDescent="0.2">
      <c r="A3106" s="46"/>
      <c r="B3106" s="45"/>
    </row>
    <row r="3107" spans="1:2" x14ac:dyDescent="0.2">
      <c r="A3107" s="46"/>
      <c r="B3107" s="45"/>
    </row>
    <row r="3108" spans="1:2" x14ac:dyDescent="0.2">
      <c r="A3108" s="46"/>
      <c r="B3108" s="45"/>
    </row>
    <row r="3109" spans="1:2" x14ac:dyDescent="0.2">
      <c r="A3109" s="46"/>
      <c r="B3109" s="45"/>
    </row>
    <row r="3110" spans="1:2" x14ac:dyDescent="0.2">
      <c r="A3110" s="46"/>
      <c r="B3110" s="45"/>
    </row>
    <row r="3111" spans="1:2" x14ac:dyDescent="0.2">
      <c r="A3111" s="46"/>
      <c r="B3111" s="45"/>
    </row>
    <row r="3112" spans="1:2" x14ac:dyDescent="0.2">
      <c r="A3112" s="46"/>
      <c r="B3112" s="45"/>
    </row>
    <row r="3113" spans="1:2" x14ac:dyDescent="0.2">
      <c r="A3113" s="46"/>
      <c r="B3113" s="45"/>
    </row>
    <row r="3114" spans="1:2" x14ac:dyDescent="0.2">
      <c r="A3114" s="46"/>
      <c r="B3114" s="45"/>
    </row>
    <row r="3115" spans="1:2" x14ac:dyDescent="0.2">
      <c r="A3115" s="46"/>
      <c r="B3115" s="45"/>
    </row>
    <row r="3116" spans="1:2" x14ac:dyDescent="0.2">
      <c r="A3116" s="46"/>
      <c r="B3116" s="45"/>
    </row>
    <row r="3117" spans="1:2" x14ac:dyDescent="0.2">
      <c r="A3117" s="46"/>
      <c r="B3117" s="45"/>
    </row>
    <row r="3118" spans="1:2" x14ac:dyDescent="0.2">
      <c r="A3118" s="46"/>
      <c r="B3118" s="45"/>
    </row>
    <row r="3119" spans="1:2" x14ac:dyDescent="0.2">
      <c r="A3119" s="46"/>
      <c r="B3119" s="45"/>
    </row>
    <row r="3120" spans="1:2" x14ac:dyDescent="0.2">
      <c r="A3120" s="46"/>
      <c r="B3120" s="45"/>
    </row>
    <row r="3121" spans="1:2" x14ac:dyDescent="0.2">
      <c r="A3121" s="46"/>
      <c r="B3121" s="45"/>
    </row>
    <row r="3122" spans="1:2" x14ac:dyDescent="0.2">
      <c r="A3122" s="46"/>
      <c r="B3122" s="45"/>
    </row>
    <row r="3123" spans="1:2" x14ac:dyDescent="0.2">
      <c r="A3123" s="46"/>
      <c r="B3123" s="45"/>
    </row>
    <row r="3124" spans="1:2" x14ac:dyDescent="0.2">
      <c r="A3124" s="46"/>
      <c r="B3124" s="45"/>
    </row>
    <row r="3125" spans="1:2" x14ac:dyDescent="0.2">
      <c r="A3125" s="46"/>
      <c r="B3125" s="45"/>
    </row>
    <row r="3126" spans="1:2" x14ac:dyDescent="0.2">
      <c r="A3126" s="46"/>
      <c r="B3126" s="45"/>
    </row>
    <row r="3127" spans="1:2" x14ac:dyDescent="0.2">
      <c r="A3127" s="46"/>
      <c r="B3127" s="45"/>
    </row>
    <row r="3128" spans="1:2" x14ac:dyDescent="0.2">
      <c r="A3128" s="46"/>
      <c r="B3128" s="45"/>
    </row>
    <row r="3129" spans="1:2" x14ac:dyDescent="0.2">
      <c r="A3129" s="46"/>
      <c r="B3129" s="45"/>
    </row>
    <row r="3130" spans="1:2" x14ac:dyDescent="0.2">
      <c r="A3130" s="46"/>
      <c r="B3130" s="45"/>
    </row>
    <row r="3131" spans="1:2" x14ac:dyDescent="0.2">
      <c r="A3131" s="46"/>
      <c r="B3131" s="45"/>
    </row>
    <row r="3132" spans="1:2" x14ac:dyDescent="0.2">
      <c r="A3132" s="46"/>
      <c r="B3132" s="45"/>
    </row>
    <row r="3133" spans="1:2" x14ac:dyDescent="0.2">
      <c r="A3133" s="46"/>
      <c r="B3133" s="45"/>
    </row>
    <row r="3134" spans="1:2" x14ac:dyDescent="0.2">
      <c r="A3134" s="46"/>
      <c r="B3134" s="45"/>
    </row>
    <row r="3135" spans="1:2" x14ac:dyDescent="0.2">
      <c r="A3135" s="46"/>
      <c r="B3135" s="45"/>
    </row>
    <row r="3136" spans="1:2" x14ac:dyDescent="0.2">
      <c r="A3136" s="46"/>
      <c r="B3136" s="45"/>
    </row>
    <row r="3137" spans="1:2" x14ac:dyDescent="0.2">
      <c r="A3137" s="46"/>
      <c r="B3137" s="45"/>
    </row>
    <row r="3138" spans="1:2" x14ac:dyDescent="0.2">
      <c r="A3138" s="46"/>
      <c r="B3138" s="45"/>
    </row>
    <row r="3139" spans="1:2" x14ac:dyDescent="0.2">
      <c r="A3139" s="46"/>
      <c r="B3139" s="45"/>
    </row>
    <row r="3140" spans="1:2" x14ac:dyDescent="0.2">
      <c r="A3140" s="46"/>
      <c r="B3140" s="45"/>
    </row>
    <row r="3141" spans="1:2" x14ac:dyDescent="0.2">
      <c r="A3141" s="46"/>
      <c r="B3141" s="45"/>
    </row>
    <row r="3142" spans="1:2" x14ac:dyDescent="0.2">
      <c r="A3142" s="46"/>
      <c r="B3142" s="45"/>
    </row>
    <row r="3143" spans="1:2" x14ac:dyDescent="0.2">
      <c r="A3143" s="46"/>
      <c r="B3143" s="45"/>
    </row>
    <row r="3144" spans="1:2" x14ac:dyDescent="0.2">
      <c r="A3144" s="46"/>
      <c r="B3144" s="45"/>
    </row>
    <row r="3145" spans="1:2" x14ac:dyDescent="0.2">
      <c r="A3145" s="46"/>
      <c r="B3145" s="45"/>
    </row>
    <row r="3146" spans="1:2" x14ac:dyDescent="0.2">
      <c r="A3146" s="46"/>
      <c r="B3146" s="45"/>
    </row>
    <row r="3147" spans="1:2" x14ac:dyDescent="0.2">
      <c r="A3147" s="46"/>
      <c r="B3147" s="45"/>
    </row>
    <row r="3148" spans="1:2" x14ac:dyDescent="0.2">
      <c r="A3148" s="46"/>
      <c r="B3148" s="45"/>
    </row>
    <row r="3149" spans="1:2" x14ac:dyDescent="0.2">
      <c r="A3149" s="46"/>
      <c r="B3149" s="45"/>
    </row>
    <row r="3150" spans="1:2" x14ac:dyDescent="0.2">
      <c r="A3150" s="46"/>
      <c r="B3150" s="45"/>
    </row>
    <row r="3151" spans="1:2" x14ac:dyDescent="0.2">
      <c r="A3151" s="46"/>
      <c r="B3151" s="45"/>
    </row>
    <row r="3152" spans="1:2" x14ac:dyDescent="0.2">
      <c r="A3152" s="46"/>
      <c r="B3152" s="45"/>
    </row>
    <row r="3153" spans="1:2" x14ac:dyDescent="0.2">
      <c r="A3153" s="46"/>
      <c r="B3153" s="45"/>
    </row>
    <row r="3154" spans="1:2" x14ac:dyDescent="0.2">
      <c r="A3154" s="46"/>
      <c r="B3154" s="45"/>
    </row>
    <row r="3155" spans="1:2" x14ac:dyDescent="0.2">
      <c r="A3155" s="46"/>
      <c r="B3155" s="45"/>
    </row>
    <row r="3156" spans="1:2" x14ac:dyDescent="0.2">
      <c r="A3156" s="46"/>
      <c r="B3156" s="45"/>
    </row>
    <row r="3157" spans="1:2" x14ac:dyDescent="0.2">
      <c r="A3157" s="46"/>
      <c r="B3157" s="45"/>
    </row>
    <row r="3158" spans="1:2" x14ac:dyDescent="0.2">
      <c r="A3158" s="46"/>
      <c r="B3158" s="45"/>
    </row>
    <row r="3159" spans="1:2" x14ac:dyDescent="0.2">
      <c r="A3159" s="46"/>
      <c r="B3159" s="45"/>
    </row>
    <row r="3160" spans="1:2" x14ac:dyDescent="0.2">
      <c r="A3160" s="46"/>
      <c r="B3160" s="45"/>
    </row>
    <row r="3161" spans="1:2" x14ac:dyDescent="0.2">
      <c r="A3161" s="46"/>
      <c r="B3161" s="45"/>
    </row>
    <row r="3162" spans="1:2" x14ac:dyDescent="0.2">
      <c r="A3162" s="46"/>
      <c r="B3162" s="45"/>
    </row>
    <row r="3163" spans="1:2" x14ac:dyDescent="0.2">
      <c r="A3163" s="46"/>
      <c r="B3163" s="45"/>
    </row>
    <row r="3164" spans="1:2" x14ac:dyDescent="0.2">
      <c r="A3164" s="46"/>
      <c r="B3164" s="45"/>
    </row>
    <row r="3165" spans="1:2" x14ac:dyDescent="0.2">
      <c r="A3165" s="46"/>
      <c r="B3165" s="45"/>
    </row>
    <row r="3166" spans="1:2" x14ac:dyDescent="0.2">
      <c r="A3166" s="46"/>
      <c r="B3166" s="45"/>
    </row>
    <row r="3167" spans="1:2" x14ac:dyDescent="0.2">
      <c r="A3167" s="46"/>
      <c r="B3167" s="45"/>
    </row>
    <row r="3168" spans="1:2" x14ac:dyDescent="0.2">
      <c r="A3168" s="46"/>
      <c r="B3168" s="45"/>
    </row>
    <row r="3169" spans="1:2" x14ac:dyDescent="0.2">
      <c r="A3169" s="46"/>
      <c r="B3169" s="45"/>
    </row>
    <row r="3170" spans="1:2" x14ac:dyDescent="0.2">
      <c r="A3170" s="46"/>
      <c r="B3170" s="45"/>
    </row>
    <row r="3171" spans="1:2" x14ac:dyDescent="0.2">
      <c r="A3171" s="46"/>
      <c r="B3171" s="45"/>
    </row>
    <row r="3172" spans="1:2" x14ac:dyDescent="0.2">
      <c r="A3172" s="46"/>
      <c r="B3172" s="45"/>
    </row>
    <row r="3173" spans="1:2" x14ac:dyDescent="0.2">
      <c r="A3173" s="46"/>
      <c r="B3173" s="45"/>
    </row>
    <row r="3174" spans="1:2" x14ac:dyDescent="0.2">
      <c r="A3174" s="46"/>
      <c r="B3174" s="45"/>
    </row>
    <row r="3175" spans="1:2" x14ac:dyDescent="0.2">
      <c r="A3175" s="46"/>
      <c r="B3175" s="45"/>
    </row>
    <row r="3176" spans="1:2" x14ac:dyDescent="0.2">
      <c r="A3176" s="46"/>
      <c r="B3176" s="45"/>
    </row>
    <row r="3177" spans="1:2" x14ac:dyDescent="0.2">
      <c r="A3177" s="46"/>
      <c r="B3177" s="45"/>
    </row>
    <row r="3178" spans="1:2" x14ac:dyDescent="0.2">
      <c r="A3178" s="46"/>
      <c r="B3178" s="45"/>
    </row>
    <row r="3179" spans="1:2" x14ac:dyDescent="0.2">
      <c r="A3179" s="46"/>
      <c r="B3179" s="45"/>
    </row>
    <row r="3180" spans="1:2" x14ac:dyDescent="0.2">
      <c r="A3180" s="46"/>
      <c r="B3180" s="45"/>
    </row>
    <row r="3181" spans="1:2" x14ac:dyDescent="0.2">
      <c r="A3181" s="46"/>
      <c r="B3181" s="45"/>
    </row>
    <row r="3182" spans="1:2" x14ac:dyDescent="0.2">
      <c r="A3182" s="46"/>
      <c r="B3182" s="45"/>
    </row>
    <row r="3183" spans="1:2" x14ac:dyDescent="0.2">
      <c r="A3183" s="46"/>
      <c r="B3183" s="45"/>
    </row>
    <row r="3184" spans="1:2" x14ac:dyDescent="0.2">
      <c r="A3184" s="46"/>
      <c r="B3184" s="45"/>
    </row>
    <row r="3185" spans="1:2" x14ac:dyDescent="0.2">
      <c r="A3185" s="46"/>
      <c r="B3185" s="45"/>
    </row>
    <row r="3186" spans="1:2" x14ac:dyDescent="0.2">
      <c r="A3186" s="46"/>
      <c r="B3186" s="45"/>
    </row>
    <row r="3187" spans="1:2" x14ac:dyDescent="0.2">
      <c r="A3187" s="46"/>
      <c r="B3187" s="45"/>
    </row>
    <row r="3188" spans="1:2" x14ac:dyDescent="0.2">
      <c r="A3188" s="46"/>
      <c r="B3188" s="45"/>
    </row>
    <row r="3189" spans="1:2" x14ac:dyDescent="0.2">
      <c r="A3189" s="46"/>
      <c r="B3189" s="45"/>
    </row>
    <row r="3190" spans="1:2" x14ac:dyDescent="0.2">
      <c r="A3190" s="46"/>
      <c r="B3190" s="45"/>
    </row>
    <row r="3191" spans="1:2" x14ac:dyDescent="0.2">
      <c r="A3191" s="46"/>
      <c r="B3191" s="45"/>
    </row>
    <row r="3192" spans="1:2" x14ac:dyDescent="0.2">
      <c r="A3192" s="46"/>
      <c r="B3192" s="45"/>
    </row>
    <row r="3193" spans="1:2" x14ac:dyDescent="0.2">
      <c r="A3193" s="46"/>
      <c r="B3193" s="45"/>
    </row>
    <row r="3194" spans="1:2" x14ac:dyDescent="0.2">
      <c r="A3194" s="46"/>
      <c r="B3194" s="45"/>
    </row>
    <row r="3195" spans="1:2" x14ac:dyDescent="0.2">
      <c r="A3195" s="46"/>
      <c r="B3195" s="45"/>
    </row>
    <row r="3196" spans="1:2" x14ac:dyDescent="0.2">
      <c r="A3196" s="46"/>
      <c r="B3196" s="45"/>
    </row>
    <row r="3197" spans="1:2" x14ac:dyDescent="0.2">
      <c r="A3197" s="46"/>
      <c r="B3197" s="45"/>
    </row>
    <row r="3198" spans="1:2" x14ac:dyDescent="0.2">
      <c r="A3198" s="46"/>
      <c r="B3198" s="45"/>
    </row>
    <row r="3199" spans="1:2" x14ac:dyDescent="0.2">
      <c r="A3199" s="46"/>
      <c r="B3199" s="45"/>
    </row>
    <row r="3200" spans="1:2" x14ac:dyDescent="0.2">
      <c r="A3200" s="46"/>
      <c r="B3200" s="45"/>
    </row>
    <row r="3201" spans="1:2" x14ac:dyDescent="0.2">
      <c r="A3201" s="46"/>
      <c r="B3201" s="45"/>
    </row>
    <row r="3202" spans="1:2" x14ac:dyDescent="0.2">
      <c r="A3202" s="46"/>
      <c r="B3202" s="45"/>
    </row>
    <row r="3203" spans="1:2" x14ac:dyDescent="0.2">
      <c r="A3203" s="46"/>
      <c r="B3203" s="45"/>
    </row>
    <row r="3204" spans="1:2" x14ac:dyDescent="0.2">
      <c r="A3204" s="46"/>
      <c r="B3204" s="45"/>
    </row>
    <row r="3205" spans="1:2" x14ac:dyDescent="0.2">
      <c r="A3205" s="46"/>
      <c r="B3205" s="45"/>
    </row>
    <row r="3206" spans="1:2" x14ac:dyDescent="0.2">
      <c r="A3206" s="46"/>
      <c r="B3206" s="45"/>
    </row>
    <row r="3207" spans="1:2" x14ac:dyDescent="0.2">
      <c r="A3207" s="46"/>
      <c r="B3207" s="45"/>
    </row>
    <row r="3208" spans="1:2" x14ac:dyDescent="0.2">
      <c r="A3208" s="46"/>
      <c r="B3208" s="45"/>
    </row>
    <row r="3209" spans="1:2" x14ac:dyDescent="0.2">
      <c r="A3209" s="46"/>
      <c r="B3209" s="45"/>
    </row>
    <row r="3210" spans="1:2" x14ac:dyDescent="0.2">
      <c r="A3210" s="46"/>
      <c r="B3210" s="45"/>
    </row>
    <row r="3211" spans="1:2" x14ac:dyDescent="0.2">
      <c r="A3211" s="46"/>
      <c r="B3211" s="45"/>
    </row>
    <row r="3212" spans="1:2" x14ac:dyDescent="0.2">
      <c r="A3212" s="46"/>
      <c r="B3212" s="45"/>
    </row>
    <row r="3213" spans="1:2" x14ac:dyDescent="0.2">
      <c r="A3213" s="46"/>
      <c r="B3213" s="45"/>
    </row>
    <row r="3214" spans="1:2" x14ac:dyDescent="0.2">
      <c r="A3214" s="46"/>
      <c r="B3214" s="45"/>
    </row>
    <row r="3215" spans="1:2" x14ac:dyDescent="0.2">
      <c r="A3215" s="46"/>
      <c r="B3215" s="45"/>
    </row>
    <row r="3216" spans="1:2" x14ac:dyDescent="0.2">
      <c r="A3216" s="46"/>
      <c r="B3216" s="45"/>
    </row>
    <row r="3217" spans="1:2" x14ac:dyDescent="0.2">
      <c r="A3217" s="46"/>
      <c r="B3217" s="45"/>
    </row>
    <row r="3218" spans="1:2" x14ac:dyDescent="0.2">
      <c r="A3218" s="46"/>
      <c r="B3218" s="45"/>
    </row>
    <row r="3219" spans="1:2" x14ac:dyDescent="0.2">
      <c r="A3219" s="46"/>
      <c r="B3219" s="45"/>
    </row>
    <row r="3220" spans="1:2" x14ac:dyDescent="0.2">
      <c r="A3220" s="46"/>
      <c r="B3220" s="45"/>
    </row>
    <row r="3221" spans="1:2" x14ac:dyDescent="0.2">
      <c r="A3221" s="46"/>
      <c r="B3221" s="45"/>
    </row>
    <row r="3222" spans="1:2" x14ac:dyDescent="0.2">
      <c r="A3222" s="46"/>
      <c r="B3222" s="45"/>
    </row>
    <row r="3223" spans="1:2" x14ac:dyDescent="0.2">
      <c r="A3223" s="46"/>
      <c r="B3223" s="45"/>
    </row>
    <row r="3224" spans="1:2" x14ac:dyDescent="0.2">
      <c r="A3224" s="46"/>
      <c r="B3224" s="45"/>
    </row>
    <row r="3225" spans="1:2" x14ac:dyDescent="0.2">
      <c r="A3225" s="46"/>
      <c r="B3225" s="45"/>
    </row>
    <row r="3226" spans="1:2" x14ac:dyDescent="0.2">
      <c r="A3226" s="46"/>
      <c r="B3226" s="45"/>
    </row>
    <row r="3227" spans="1:2" x14ac:dyDescent="0.2">
      <c r="A3227" s="46"/>
      <c r="B3227" s="45"/>
    </row>
    <row r="3228" spans="1:2" x14ac:dyDescent="0.2">
      <c r="A3228" s="46"/>
      <c r="B3228" s="45"/>
    </row>
    <row r="3229" spans="1:2" x14ac:dyDescent="0.2">
      <c r="A3229" s="46"/>
      <c r="B3229" s="45"/>
    </row>
    <row r="3230" spans="1:2" x14ac:dyDescent="0.2">
      <c r="A3230" s="46"/>
      <c r="B3230" s="45"/>
    </row>
    <row r="3231" spans="1:2" x14ac:dyDescent="0.2">
      <c r="A3231" s="46"/>
      <c r="B3231" s="45"/>
    </row>
    <row r="3232" spans="1:2" x14ac:dyDescent="0.2">
      <c r="A3232" s="46"/>
      <c r="B3232" s="45"/>
    </row>
    <row r="3233" spans="1:2" x14ac:dyDescent="0.2">
      <c r="A3233" s="46"/>
      <c r="B3233" s="45"/>
    </row>
    <row r="3234" spans="1:2" x14ac:dyDescent="0.2">
      <c r="A3234" s="46"/>
      <c r="B3234" s="45"/>
    </row>
    <row r="3235" spans="1:2" x14ac:dyDescent="0.2">
      <c r="A3235" s="46"/>
      <c r="B3235" s="45"/>
    </row>
    <row r="3236" spans="1:2" x14ac:dyDescent="0.2">
      <c r="A3236" s="46"/>
      <c r="B3236" s="45"/>
    </row>
    <row r="3237" spans="1:2" x14ac:dyDescent="0.2">
      <c r="A3237" s="46"/>
      <c r="B3237" s="45"/>
    </row>
    <row r="3238" spans="1:2" x14ac:dyDescent="0.2">
      <c r="A3238" s="46"/>
      <c r="B3238" s="45"/>
    </row>
    <row r="3239" spans="1:2" x14ac:dyDescent="0.2">
      <c r="A3239" s="46"/>
      <c r="B3239" s="45"/>
    </row>
    <row r="3240" spans="1:2" x14ac:dyDescent="0.2">
      <c r="A3240" s="46"/>
      <c r="B3240" s="45"/>
    </row>
    <row r="3241" spans="1:2" x14ac:dyDescent="0.2">
      <c r="A3241" s="46"/>
      <c r="B3241" s="45"/>
    </row>
    <row r="3242" spans="1:2" x14ac:dyDescent="0.2">
      <c r="A3242" s="46"/>
      <c r="B3242" s="45"/>
    </row>
    <row r="3243" spans="1:2" x14ac:dyDescent="0.2">
      <c r="A3243" s="46"/>
      <c r="B3243" s="45"/>
    </row>
    <row r="3244" spans="1:2" x14ac:dyDescent="0.2">
      <c r="A3244" s="46"/>
      <c r="B3244" s="45"/>
    </row>
    <row r="3245" spans="1:2" x14ac:dyDescent="0.2">
      <c r="A3245" s="46"/>
      <c r="B3245" s="45"/>
    </row>
    <row r="3246" spans="1:2" x14ac:dyDescent="0.2">
      <c r="A3246" s="46"/>
      <c r="B3246" s="45"/>
    </row>
    <row r="3247" spans="1:2" x14ac:dyDescent="0.2">
      <c r="A3247" s="46"/>
      <c r="B3247" s="45"/>
    </row>
    <row r="3248" spans="1:2" x14ac:dyDescent="0.2">
      <c r="A3248" s="46"/>
      <c r="B3248" s="45"/>
    </row>
    <row r="3249" spans="1:2" x14ac:dyDescent="0.2">
      <c r="A3249" s="46"/>
      <c r="B3249" s="45"/>
    </row>
    <row r="3250" spans="1:2" x14ac:dyDescent="0.2">
      <c r="A3250" s="46"/>
      <c r="B3250" s="45"/>
    </row>
    <row r="3251" spans="1:2" x14ac:dyDescent="0.2">
      <c r="A3251" s="46"/>
      <c r="B3251" s="45"/>
    </row>
    <row r="3252" spans="1:2" x14ac:dyDescent="0.2">
      <c r="A3252" s="46"/>
      <c r="B3252" s="45"/>
    </row>
    <row r="3253" spans="1:2" x14ac:dyDescent="0.2">
      <c r="A3253" s="46"/>
      <c r="B3253" s="45"/>
    </row>
    <row r="3254" spans="1:2" x14ac:dyDescent="0.2">
      <c r="A3254" s="46"/>
      <c r="B3254" s="45"/>
    </row>
    <row r="3255" spans="1:2" x14ac:dyDescent="0.2">
      <c r="A3255" s="46"/>
      <c r="B3255" s="45"/>
    </row>
    <row r="3256" spans="1:2" x14ac:dyDescent="0.2">
      <c r="A3256" s="46"/>
      <c r="B3256" s="45"/>
    </row>
    <row r="3257" spans="1:2" x14ac:dyDescent="0.2">
      <c r="A3257" s="46"/>
      <c r="B3257" s="45"/>
    </row>
    <row r="3258" spans="1:2" x14ac:dyDescent="0.2">
      <c r="A3258" s="46"/>
      <c r="B3258" s="45"/>
    </row>
    <row r="3259" spans="1:2" x14ac:dyDescent="0.2">
      <c r="A3259" s="46"/>
      <c r="B3259" s="45"/>
    </row>
    <row r="3260" spans="1:2" x14ac:dyDescent="0.2">
      <c r="A3260" s="46"/>
      <c r="B3260" s="45"/>
    </row>
    <row r="3261" spans="1:2" x14ac:dyDescent="0.2">
      <c r="A3261" s="46"/>
      <c r="B3261" s="45"/>
    </row>
    <row r="3262" spans="1:2" x14ac:dyDescent="0.2">
      <c r="A3262" s="46"/>
      <c r="B3262" s="45"/>
    </row>
    <row r="3263" spans="1:2" x14ac:dyDescent="0.2">
      <c r="A3263" s="46"/>
      <c r="B3263" s="45"/>
    </row>
    <row r="3264" spans="1:2" x14ac:dyDescent="0.2">
      <c r="A3264" s="46"/>
      <c r="B3264" s="45"/>
    </row>
    <row r="3265" spans="1:2" x14ac:dyDescent="0.2">
      <c r="A3265" s="46"/>
      <c r="B3265" s="45"/>
    </row>
    <row r="3266" spans="1:2" x14ac:dyDescent="0.2">
      <c r="A3266" s="46"/>
      <c r="B3266" s="45"/>
    </row>
    <row r="3267" spans="1:2" x14ac:dyDescent="0.2">
      <c r="A3267" s="46"/>
      <c r="B3267" s="45"/>
    </row>
    <row r="3268" spans="1:2" x14ac:dyDescent="0.2">
      <c r="A3268" s="46"/>
      <c r="B3268" s="45"/>
    </row>
    <row r="3269" spans="1:2" x14ac:dyDescent="0.2">
      <c r="A3269" s="46"/>
      <c r="B3269" s="45"/>
    </row>
    <row r="3270" spans="1:2" x14ac:dyDescent="0.2">
      <c r="A3270" s="46"/>
      <c r="B3270" s="45"/>
    </row>
    <row r="3271" spans="1:2" x14ac:dyDescent="0.2">
      <c r="A3271" s="46"/>
      <c r="B3271" s="45"/>
    </row>
    <row r="3272" spans="1:2" x14ac:dyDescent="0.2">
      <c r="A3272" s="46"/>
      <c r="B3272" s="45"/>
    </row>
    <row r="3273" spans="1:2" x14ac:dyDescent="0.2">
      <c r="A3273" s="46"/>
      <c r="B3273" s="45"/>
    </row>
    <row r="3274" spans="1:2" x14ac:dyDescent="0.2">
      <c r="A3274" s="46"/>
      <c r="B3274" s="45"/>
    </row>
    <row r="3275" spans="1:2" x14ac:dyDescent="0.2">
      <c r="A3275" s="46"/>
      <c r="B3275" s="45"/>
    </row>
    <row r="3276" spans="1:2" x14ac:dyDescent="0.2">
      <c r="A3276" s="46"/>
      <c r="B3276" s="45"/>
    </row>
    <row r="3277" spans="1:2" x14ac:dyDescent="0.2">
      <c r="A3277" s="46"/>
      <c r="B3277" s="45"/>
    </row>
    <row r="3278" spans="1:2" x14ac:dyDescent="0.2">
      <c r="A3278" s="46"/>
      <c r="B3278" s="45"/>
    </row>
    <row r="3279" spans="1:2" x14ac:dyDescent="0.2">
      <c r="A3279" s="46"/>
      <c r="B3279" s="45"/>
    </row>
    <row r="3280" spans="1:2" x14ac:dyDescent="0.2">
      <c r="A3280" s="46"/>
      <c r="B3280" s="45"/>
    </row>
    <row r="3281" spans="1:2" x14ac:dyDescent="0.2">
      <c r="A3281" s="46"/>
      <c r="B3281" s="45"/>
    </row>
    <row r="3282" spans="1:2" x14ac:dyDescent="0.2">
      <c r="A3282" s="46"/>
      <c r="B3282" s="45"/>
    </row>
    <row r="3283" spans="1:2" x14ac:dyDescent="0.2">
      <c r="A3283" s="46"/>
      <c r="B3283" s="45"/>
    </row>
    <row r="3284" spans="1:2" x14ac:dyDescent="0.2">
      <c r="A3284" s="46"/>
      <c r="B3284" s="45"/>
    </row>
    <row r="3285" spans="1:2" x14ac:dyDescent="0.2">
      <c r="A3285" s="46"/>
      <c r="B3285" s="45"/>
    </row>
    <row r="3286" spans="1:2" x14ac:dyDescent="0.2">
      <c r="A3286" s="46"/>
      <c r="B3286" s="45"/>
    </row>
    <row r="3287" spans="1:2" x14ac:dyDescent="0.2">
      <c r="A3287" s="46"/>
      <c r="B3287" s="45"/>
    </row>
    <row r="3288" spans="1:2" x14ac:dyDescent="0.2">
      <c r="A3288" s="46"/>
      <c r="B3288" s="45"/>
    </row>
    <row r="3289" spans="1:2" x14ac:dyDescent="0.2">
      <c r="A3289" s="46"/>
      <c r="B3289" s="45"/>
    </row>
    <row r="3290" spans="1:2" x14ac:dyDescent="0.2">
      <c r="A3290" s="46"/>
      <c r="B3290" s="45"/>
    </row>
    <row r="3291" spans="1:2" x14ac:dyDescent="0.2">
      <c r="A3291" s="46"/>
      <c r="B3291" s="45"/>
    </row>
    <row r="3292" spans="1:2" x14ac:dyDescent="0.2">
      <c r="A3292" s="46"/>
      <c r="B3292" s="45"/>
    </row>
    <row r="3293" spans="1:2" x14ac:dyDescent="0.2">
      <c r="A3293" s="46"/>
      <c r="B3293" s="45"/>
    </row>
    <row r="3294" spans="1:2" x14ac:dyDescent="0.2">
      <c r="A3294" s="46"/>
      <c r="B3294" s="45"/>
    </row>
    <row r="3295" spans="1:2" x14ac:dyDescent="0.2">
      <c r="A3295" s="46"/>
      <c r="B3295" s="45"/>
    </row>
    <row r="3296" spans="1:2" x14ac:dyDescent="0.2">
      <c r="A3296" s="46"/>
      <c r="B3296" s="45"/>
    </row>
    <row r="3297" spans="1:2" x14ac:dyDescent="0.2">
      <c r="A3297" s="46"/>
      <c r="B3297" s="45"/>
    </row>
    <row r="3298" spans="1:2" x14ac:dyDescent="0.2">
      <c r="A3298" s="46"/>
      <c r="B3298" s="45"/>
    </row>
    <row r="3299" spans="1:2" x14ac:dyDescent="0.2">
      <c r="A3299" s="46"/>
      <c r="B3299" s="45"/>
    </row>
    <row r="3300" spans="1:2" x14ac:dyDescent="0.2">
      <c r="A3300" s="46"/>
      <c r="B3300" s="45"/>
    </row>
    <row r="3301" spans="1:2" x14ac:dyDescent="0.2">
      <c r="A3301" s="46"/>
      <c r="B3301" s="45"/>
    </row>
    <row r="3302" spans="1:2" x14ac:dyDescent="0.2">
      <c r="A3302" s="46"/>
      <c r="B3302" s="45"/>
    </row>
    <row r="3303" spans="1:2" x14ac:dyDescent="0.2">
      <c r="A3303" s="46"/>
      <c r="B3303" s="45"/>
    </row>
    <row r="3304" spans="1:2" x14ac:dyDescent="0.2">
      <c r="A3304" s="46"/>
      <c r="B3304" s="45"/>
    </row>
    <row r="3305" spans="1:2" x14ac:dyDescent="0.2">
      <c r="A3305" s="46"/>
      <c r="B3305" s="45"/>
    </row>
    <row r="3306" spans="1:2" x14ac:dyDescent="0.2">
      <c r="A3306" s="46"/>
      <c r="B3306" s="45"/>
    </row>
    <row r="3307" spans="1:2" x14ac:dyDescent="0.2">
      <c r="A3307" s="46"/>
      <c r="B3307" s="45"/>
    </row>
    <row r="3308" spans="1:2" x14ac:dyDescent="0.2">
      <c r="A3308" s="46"/>
      <c r="B3308" s="45"/>
    </row>
    <row r="3309" spans="1:2" x14ac:dyDescent="0.2">
      <c r="A3309" s="46"/>
      <c r="B3309" s="45"/>
    </row>
    <row r="3310" spans="1:2" x14ac:dyDescent="0.2">
      <c r="A3310" s="46"/>
      <c r="B3310" s="45"/>
    </row>
    <row r="3311" spans="1:2" x14ac:dyDescent="0.2">
      <c r="A3311" s="46"/>
      <c r="B3311" s="45"/>
    </row>
    <row r="3312" spans="1:2" x14ac:dyDescent="0.2">
      <c r="A3312" s="46"/>
      <c r="B3312" s="45"/>
    </row>
    <row r="3313" spans="1:2" x14ac:dyDescent="0.2">
      <c r="A3313" s="46"/>
      <c r="B3313" s="45"/>
    </row>
    <row r="3314" spans="1:2" x14ac:dyDescent="0.2">
      <c r="A3314" s="46"/>
      <c r="B3314" s="45"/>
    </row>
    <row r="3315" spans="1:2" x14ac:dyDescent="0.2">
      <c r="A3315" s="46"/>
      <c r="B3315" s="45"/>
    </row>
    <row r="3316" spans="1:2" x14ac:dyDescent="0.2">
      <c r="A3316" s="46"/>
      <c r="B3316" s="45"/>
    </row>
    <row r="3317" spans="1:2" x14ac:dyDescent="0.2">
      <c r="A3317" s="46"/>
      <c r="B3317" s="45"/>
    </row>
    <row r="3318" spans="1:2" x14ac:dyDescent="0.2">
      <c r="A3318" s="46"/>
      <c r="B3318" s="45"/>
    </row>
    <row r="3319" spans="1:2" x14ac:dyDescent="0.2">
      <c r="A3319" s="46"/>
      <c r="B3319" s="45"/>
    </row>
    <row r="3320" spans="1:2" x14ac:dyDescent="0.2">
      <c r="A3320" s="46"/>
      <c r="B3320" s="45"/>
    </row>
    <row r="3321" spans="1:2" x14ac:dyDescent="0.2">
      <c r="A3321" s="46"/>
      <c r="B3321" s="45"/>
    </row>
    <row r="3322" spans="1:2" x14ac:dyDescent="0.2">
      <c r="A3322" s="46"/>
      <c r="B3322" s="45"/>
    </row>
    <row r="3323" spans="1:2" x14ac:dyDescent="0.2">
      <c r="A3323" s="46"/>
      <c r="B3323" s="45"/>
    </row>
    <row r="3324" spans="1:2" x14ac:dyDescent="0.2">
      <c r="A3324" s="46"/>
      <c r="B3324" s="45"/>
    </row>
    <row r="3325" spans="1:2" x14ac:dyDescent="0.2">
      <c r="A3325" s="46"/>
      <c r="B3325" s="45"/>
    </row>
    <row r="3326" spans="1:2" x14ac:dyDescent="0.2">
      <c r="A3326" s="46"/>
      <c r="B3326" s="45"/>
    </row>
    <row r="3327" spans="1:2" x14ac:dyDescent="0.2">
      <c r="A3327" s="46"/>
      <c r="B3327" s="45"/>
    </row>
    <row r="3328" spans="1:2" x14ac:dyDescent="0.2">
      <c r="A3328" s="46"/>
      <c r="B3328" s="45"/>
    </row>
    <row r="3329" spans="1:2" x14ac:dyDescent="0.2">
      <c r="A3329" s="46"/>
      <c r="B3329" s="45"/>
    </row>
    <row r="3330" spans="1:2" x14ac:dyDescent="0.2">
      <c r="A3330" s="46"/>
      <c r="B3330" s="45"/>
    </row>
    <row r="3331" spans="1:2" x14ac:dyDescent="0.2">
      <c r="A3331" s="46"/>
      <c r="B3331" s="45"/>
    </row>
    <row r="3332" spans="1:2" x14ac:dyDescent="0.2">
      <c r="A3332" s="46"/>
      <c r="B3332" s="45"/>
    </row>
    <row r="3333" spans="1:2" x14ac:dyDescent="0.2">
      <c r="A3333" s="46"/>
      <c r="B3333" s="45"/>
    </row>
    <row r="3334" spans="1:2" x14ac:dyDescent="0.2">
      <c r="A3334" s="46"/>
      <c r="B3334" s="45"/>
    </row>
    <row r="3335" spans="1:2" x14ac:dyDescent="0.2">
      <c r="A3335" s="46"/>
      <c r="B3335" s="45"/>
    </row>
    <row r="3336" spans="1:2" x14ac:dyDescent="0.2">
      <c r="A3336" s="46"/>
      <c r="B3336" s="45"/>
    </row>
    <row r="3337" spans="1:2" x14ac:dyDescent="0.2">
      <c r="A3337" s="46"/>
      <c r="B3337" s="45"/>
    </row>
    <row r="3338" spans="1:2" x14ac:dyDescent="0.2">
      <c r="A3338" s="46"/>
      <c r="B3338" s="45"/>
    </row>
    <row r="3339" spans="1:2" x14ac:dyDescent="0.2">
      <c r="A3339" s="46"/>
      <c r="B3339" s="45"/>
    </row>
    <row r="3340" spans="1:2" x14ac:dyDescent="0.2">
      <c r="A3340" s="46"/>
      <c r="B3340" s="45"/>
    </row>
    <row r="3341" spans="1:2" x14ac:dyDescent="0.2">
      <c r="A3341" s="46"/>
      <c r="B3341" s="45"/>
    </row>
    <row r="3342" spans="1:2" x14ac:dyDescent="0.2">
      <c r="A3342" s="46"/>
      <c r="B3342" s="45"/>
    </row>
    <row r="3343" spans="1:2" x14ac:dyDescent="0.2">
      <c r="A3343" s="46"/>
      <c r="B3343" s="45"/>
    </row>
    <row r="3344" spans="1:2" x14ac:dyDescent="0.2">
      <c r="A3344" s="46"/>
      <c r="B3344" s="45"/>
    </row>
    <row r="3345" spans="1:2" x14ac:dyDescent="0.2">
      <c r="A3345" s="46"/>
      <c r="B3345" s="45"/>
    </row>
    <row r="3346" spans="1:2" x14ac:dyDescent="0.2">
      <c r="A3346" s="46"/>
      <c r="B3346" s="45"/>
    </row>
    <row r="3347" spans="1:2" x14ac:dyDescent="0.2">
      <c r="A3347" s="46"/>
      <c r="B3347" s="45"/>
    </row>
    <row r="3348" spans="1:2" x14ac:dyDescent="0.2">
      <c r="A3348" s="46"/>
      <c r="B3348" s="45"/>
    </row>
    <row r="3349" spans="1:2" x14ac:dyDescent="0.2">
      <c r="A3349" s="46"/>
      <c r="B3349" s="45"/>
    </row>
    <row r="3350" spans="1:2" x14ac:dyDescent="0.2">
      <c r="A3350" s="46"/>
      <c r="B3350" s="45"/>
    </row>
    <row r="3351" spans="1:2" x14ac:dyDescent="0.2">
      <c r="A3351" s="46"/>
      <c r="B3351" s="45"/>
    </row>
    <row r="3352" spans="1:2" x14ac:dyDescent="0.2">
      <c r="A3352" s="46"/>
      <c r="B3352" s="45"/>
    </row>
    <row r="3353" spans="1:2" x14ac:dyDescent="0.2">
      <c r="A3353" s="46"/>
      <c r="B3353" s="45"/>
    </row>
    <row r="3354" spans="1:2" x14ac:dyDescent="0.2">
      <c r="A3354" s="46"/>
      <c r="B3354" s="45"/>
    </row>
    <row r="3355" spans="1:2" x14ac:dyDescent="0.2">
      <c r="A3355" s="46"/>
      <c r="B3355" s="45"/>
    </row>
    <row r="3356" spans="1:2" x14ac:dyDescent="0.2">
      <c r="A3356" s="46"/>
      <c r="B3356" s="45"/>
    </row>
    <row r="3357" spans="1:2" x14ac:dyDescent="0.2">
      <c r="A3357" s="46"/>
      <c r="B3357" s="45"/>
    </row>
    <row r="3358" spans="1:2" x14ac:dyDescent="0.2">
      <c r="A3358" s="46"/>
      <c r="B3358" s="45"/>
    </row>
    <row r="3359" spans="1:2" x14ac:dyDescent="0.2">
      <c r="A3359" s="46"/>
      <c r="B3359" s="45"/>
    </row>
    <row r="3360" spans="1:2" x14ac:dyDescent="0.2">
      <c r="A3360" s="46"/>
      <c r="B3360" s="45"/>
    </row>
    <row r="3361" spans="1:2" x14ac:dyDescent="0.2">
      <c r="A3361" s="46"/>
      <c r="B3361" s="45"/>
    </row>
    <row r="3362" spans="1:2" x14ac:dyDescent="0.2">
      <c r="A3362" s="46"/>
      <c r="B3362" s="45"/>
    </row>
    <row r="3363" spans="1:2" x14ac:dyDescent="0.2">
      <c r="A3363" s="46"/>
      <c r="B3363" s="45"/>
    </row>
    <row r="3364" spans="1:2" x14ac:dyDescent="0.2">
      <c r="A3364" s="46"/>
      <c r="B3364" s="45"/>
    </row>
    <row r="3365" spans="1:2" x14ac:dyDescent="0.2">
      <c r="A3365" s="46"/>
      <c r="B3365" s="45"/>
    </row>
    <row r="3366" spans="1:2" x14ac:dyDescent="0.2">
      <c r="A3366" s="46"/>
      <c r="B3366" s="45"/>
    </row>
    <row r="3367" spans="1:2" x14ac:dyDescent="0.2">
      <c r="A3367" s="46"/>
      <c r="B3367" s="45"/>
    </row>
    <row r="3368" spans="1:2" x14ac:dyDescent="0.2">
      <c r="A3368" s="46"/>
      <c r="B3368" s="45"/>
    </row>
    <row r="3369" spans="1:2" x14ac:dyDescent="0.2">
      <c r="A3369" s="46"/>
      <c r="B3369" s="45"/>
    </row>
    <row r="3370" spans="1:2" x14ac:dyDescent="0.2">
      <c r="A3370" s="46"/>
      <c r="B3370" s="45"/>
    </row>
    <row r="3371" spans="1:2" x14ac:dyDescent="0.2">
      <c r="A3371" s="46"/>
      <c r="B3371" s="45"/>
    </row>
    <row r="3372" spans="1:2" x14ac:dyDescent="0.2">
      <c r="A3372" s="46"/>
      <c r="B3372" s="45"/>
    </row>
    <row r="3373" spans="1:2" x14ac:dyDescent="0.2">
      <c r="A3373" s="46"/>
      <c r="B3373" s="45"/>
    </row>
    <row r="3374" spans="1:2" x14ac:dyDescent="0.2">
      <c r="A3374" s="46"/>
      <c r="B3374" s="45"/>
    </row>
    <row r="3375" spans="1:2" x14ac:dyDescent="0.2">
      <c r="A3375" s="46"/>
      <c r="B3375" s="45"/>
    </row>
    <row r="3376" spans="1:2" x14ac:dyDescent="0.2">
      <c r="A3376" s="46"/>
      <c r="B3376" s="45"/>
    </row>
    <row r="3377" spans="1:2" x14ac:dyDescent="0.2">
      <c r="A3377" s="46"/>
      <c r="B3377" s="45"/>
    </row>
    <row r="3378" spans="1:2" x14ac:dyDescent="0.2">
      <c r="A3378" s="46"/>
      <c r="B3378" s="45"/>
    </row>
    <row r="3379" spans="1:2" x14ac:dyDescent="0.2">
      <c r="A3379" s="46"/>
      <c r="B3379" s="45"/>
    </row>
    <row r="3380" spans="1:2" x14ac:dyDescent="0.2">
      <c r="A3380" s="46"/>
      <c r="B3380" s="45"/>
    </row>
    <row r="3381" spans="1:2" x14ac:dyDescent="0.2">
      <c r="A3381" s="46"/>
      <c r="B3381" s="45"/>
    </row>
    <row r="3382" spans="1:2" x14ac:dyDescent="0.2">
      <c r="A3382" s="46"/>
      <c r="B3382" s="45"/>
    </row>
    <row r="3383" spans="1:2" x14ac:dyDescent="0.2">
      <c r="A3383" s="46"/>
      <c r="B3383" s="45"/>
    </row>
    <row r="3384" spans="1:2" x14ac:dyDescent="0.2">
      <c r="A3384" s="46"/>
      <c r="B3384" s="45"/>
    </row>
    <row r="3385" spans="1:2" x14ac:dyDescent="0.2">
      <c r="A3385" s="46"/>
      <c r="B3385" s="45"/>
    </row>
    <row r="3386" spans="1:2" x14ac:dyDescent="0.2">
      <c r="A3386" s="46"/>
      <c r="B3386" s="45"/>
    </row>
    <row r="3387" spans="1:2" x14ac:dyDescent="0.2">
      <c r="A3387" s="46"/>
      <c r="B3387" s="45"/>
    </row>
    <row r="3388" spans="1:2" x14ac:dyDescent="0.2">
      <c r="A3388" s="46"/>
      <c r="B3388" s="45"/>
    </row>
    <row r="3389" spans="1:2" x14ac:dyDescent="0.2">
      <c r="A3389" s="46"/>
      <c r="B3389" s="45"/>
    </row>
    <row r="3390" spans="1:2" x14ac:dyDescent="0.2">
      <c r="A3390" s="46"/>
      <c r="B3390" s="45"/>
    </row>
    <row r="3391" spans="1:2" x14ac:dyDescent="0.2">
      <c r="A3391" s="46"/>
      <c r="B3391" s="45"/>
    </row>
    <row r="3392" spans="1:2" x14ac:dyDescent="0.2">
      <c r="A3392" s="46"/>
      <c r="B3392" s="45"/>
    </row>
    <row r="3393" spans="1:2" x14ac:dyDescent="0.2">
      <c r="A3393" s="46"/>
      <c r="B3393" s="45"/>
    </row>
    <row r="3394" spans="1:2" x14ac:dyDescent="0.2">
      <c r="A3394" s="46"/>
      <c r="B3394" s="45"/>
    </row>
    <row r="3395" spans="1:2" x14ac:dyDescent="0.2">
      <c r="A3395" s="46"/>
      <c r="B3395" s="45"/>
    </row>
    <row r="3396" spans="1:2" x14ac:dyDescent="0.2">
      <c r="A3396" s="46"/>
      <c r="B3396" s="45"/>
    </row>
    <row r="3397" spans="1:2" x14ac:dyDescent="0.2">
      <c r="A3397" s="46"/>
      <c r="B3397" s="45"/>
    </row>
    <row r="3398" spans="1:2" x14ac:dyDescent="0.2">
      <c r="A3398" s="46"/>
      <c r="B3398" s="45"/>
    </row>
    <row r="3399" spans="1:2" x14ac:dyDescent="0.2">
      <c r="A3399" s="46"/>
      <c r="B3399" s="45"/>
    </row>
    <row r="3400" spans="1:2" x14ac:dyDescent="0.2">
      <c r="A3400" s="46"/>
      <c r="B3400" s="45"/>
    </row>
    <row r="3401" spans="1:2" x14ac:dyDescent="0.2">
      <c r="A3401" s="46"/>
      <c r="B3401" s="45"/>
    </row>
    <row r="3402" spans="1:2" x14ac:dyDescent="0.2">
      <c r="A3402" s="46"/>
      <c r="B3402" s="45"/>
    </row>
    <row r="3403" spans="1:2" x14ac:dyDescent="0.2">
      <c r="A3403" s="46"/>
      <c r="B3403" s="45"/>
    </row>
    <row r="3404" spans="1:2" x14ac:dyDescent="0.2">
      <c r="A3404" s="46"/>
      <c r="B3404" s="45"/>
    </row>
    <row r="3405" spans="1:2" x14ac:dyDescent="0.2">
      <c r="A3405" s="46"/>
      <c r="B3405" s="45"/>
    </row>
    <row r="3406" spans="1:2" x14ac:dyDescent="0.2">
      <c r="A3406" s="46"/>
      <c r="B3406" s="45"/>
    </row>
    <row r="3407" spans="1:2" x14ac:dyDescent="0.2">
      <c r="A3407" s="46"/>
      <c r="B3407" s="45"/>
    </row>
    <row r="3408" spans="1:2" x14ac:dyDescent="0.2">
      <c r="A3408" s="46"/>
      <c r="B3408" s="45"/>
    </row>
    <row r="3409" spans="1:2" x14ac:dyDescent="0.2">
      <c r="A3409" s="46"/>
      <c r="B3409" s="45"/>
    </row>
    <row r="3410" spans="1:2" x14ac:dyDescent="0.2">
      <c r="A3410" s="46"/>
      <c r="B3410" s="45"/>
    </row>
    <row r="3411" spans="1:2" x14ac:dyDescent="0.2">
      <c r="A3411" s="46"/>
      <c r="B3411" s="45"/>
    </row>
    <row r="3412" spans="1:2" x14ac:dyDescent="0.2">
      <c r="A3412" s="46"/>
      <c r="B3412" s="45"/>
    </row>
    <row r="3413" spans="1:2" x14ac:dyDescent="0.2">
      <c r="A3413" s="46"/>
      <c r="B3413" s="45"/>
    </row>
    <row r="3414" spans="1:2" x14ac:dyDescent="0.2">
      <c r="A3414" s="46"/>
      <c r="B3414" s="45"/>
    </row>
    <row r="3415" spans="1:2" x14ac:dyDescent="0.2">
      <c r="A3415" s="46"/>
      <c r="B3415" s="45"/>
    </row>
    <row r="3416" spans="1:2" x14ac:dyDescent="0.2">
      <c r="A3416" s="46"/>
      <c r="B3416" s="45"/>
    </row>
    <row r="3417" spans="1:2" x14ac:dyDescent="0.2">
      <c r="A3417" s="46"/>
      <c r="B3417" s="45"/>
    </row>
    <row r="3418" spans="1:2" x14ac:dyDescent="0.2">
      <c r="A3418" s="46"/>
      <c r="B3418" s="45"/>
    </row>
    <row r="3419" spans="1:2" x14ac:dyDescent="0.2">
      <c r="A3419" s="46"/>
      <c r="B3419" s="45"/>
    </row>
    <row r="3420" spans="1:2" x14ac:dyDescent="0.2">
      <c r="A3420" s="46"/>
      <c r="B3420" s="45"/>
    </row>
    <row r="3421" spans="1:2" x14ac:dyDescent="0.2">
      <c r="A3421" s="46"/>
      <c r="B3421" s="45"/>
    </row>
    <row r="3422" spans="1:2" x14ac:dyDescent="0.2">
      <c r="A3422" s="46"/>
      <c r="B3422" s="45"/>
    </row>
    <row r="3423" spans="1:2" x14ac:dyDescent="0.2">
      <c r="A3423" s="46"/>
      <c r="B3423" s="45"/>
    </row>
    <row r="3424" spans="1:2" x14ac:dyDescent="0.2">
      <c r="A3424" s="46"/>
      <c r="B3424" s="45"/>
    </row>
    <row r="3425" spans="1:2" x14ac:dyDescent="0.2">
      <c r="A3425" s="46"/>
      <c r="B3425" s="45"/>
    </row>
    <row r="3426" spans="1:2" x14ac:dyDescent="0.2">
      <c r="A3426" s="46"/>
      <c r="B3426" s="45"/>
    </row>
    <row r="3427" spans="1:2" x14ac:dyDescent="0.2">
      <c r="A3427" s="46"/>
      <c r="B3427" s="45"/>
    </row>
    <row r="3428" spans="1:2" x14ac:dyDescent="0.2">
      <c r="A3428" s="46"/>
      <c r="B3428" s="45"/>
    </row>
    <row r="3429" spans="1:2" x14ac:dyDescent="0.2">
      <c r="A3429" s="46"/>
      <c r="B3429" s="45"/>
    </row>
    <row r="3430" spans="1:2" x14ac:dyDescent="0.2">
      <c r="A3430" s="46"/>
      <c r="B3430" s="45"/>
    </row>
    <row r="3431" spans="1:2" x14ac:dyDescent="0.2">
      <c r="A3431" s="46"/>
      <c r="B3431" s="45"/>
    </row>
    <row r="3432" spans="1:2" x14ac:dyDescent="0.2">
      <c r="A3432" s="46"/>
      <c r="B3432" s="45"/>
    </row>
    <row r="3433" spans="1:2" x14ac:dyDescent="0.2">
      <c r="A3433" s="46"/>
      <c r="B3433" s="45"/>
    </row>
    <row r="3434" spans="1:2" x14ac:dyDescent="0.2">
      <c r="A3434" s="46"/>
      <c r="B3434" s="45"/>
    </row>
    <row r="3435" spans="1:2" x14ac:dyDescent="0.2">
      <c r="A3435" s="46"/>
      <c r="B3435" s="45"/>
    </row>
    <row r="3436" spans="1:2" x14ac:dyDescent="0.2">
      <c r="A3436" s="46"/>
      <c r="B3436" s="45"/>
    </row>
    <row r="3437" spans="1:2" x14ac:dyDescent="0.2">
      <c r="A3437" s="46"/>
      <c r="B3437" s="45"/>
    </row>
    <row r="3438" spans="1:2" x14ac:dyDescent="0.2">
      <c r="A3438" s="46"/>
      <c r="B3438" s="45"/>
    </row>
    <row r="3439" spans="1:2" x14ac:dyDescent="0.2">
      <c r="A3439" s="46"/>
      <c r="B3439" s="45"/>
    </row>
    <row r="3440" spans="1:2" x14ac:dyDescent="0.2">
      <c r="A3440" s="46"/>
      <c r="B3440" s="45"/>
    </row>
    <row r="3441" spans="1:2" x14ac:dyDescent="0.2">
      <c r="A3441" s="46"/>
      <c r="B3441" s="45"/>
    </row>
    <row r="3442" spans="1:2" x14ac:dyDescent="0.2">
      <c r="A3442" s="46"/>
      <c r="B3442" s="45"/>
    </row>
    <row r="3443" spans="1:2" x14ac:dyDescent="0.2">
      <c r="A3443" s="46"/>
      <c r="B3443" s="45"/>
    </row>
    <row r="3444" spans="1:2" x14ac:dyDescent="0.2">
      <c r="A3444" s="46"/>
      <c r="B3444" s="45"/>
    </row>
    <row r="3445" spans="1:2" x14ac:dyDescent="0.2">
      <c r="A3445" s="46"/>
      <c r="B3445" s="45"/>
    </row>
    <row r="3446" spans="1:2" x14ac:dyDescent="0.2">
      <c r="A3446" s="46"/>
      <c r="B3446" s="45"/>
    </row>
    <row r="3447" spans="1:2" x14ac:dyDescent="0.2">
      <c r="A3447" s="46"/>
      <c r="B3447" s="45"/>
    </row>
    <row r="3448" spans="1:2" x14ac:dyDescent="0.2">
      <c r="A3448" s="46"/>
      <c r="B3448" s="45"/>
    </row>
    <row r="3449" spans="1:2" x14ac:dyDescent="0.2">
      <c r="A3449" s="46"/>
      <c r="B3449" s="45"/>
    </row>
    <row r="3450" spans="1:2" x14ac:dyDescent="0.2">
      <c r="A3450" s="46"/>
      <c r="B3450" s="45"/>
    </row>
    <row r="3451" spans="1:2" x14ac:dyDescent="0.2">
      <c r="A3451" s="46"/>
      <c r="B3451" s="45"/>
    </row>
    <row r="3452" spans="1:2" x14ac:dyDescent="0.2">
      <c r="A3452" s="46"/>
      <c r="B3452" s="45"/>
    </row>
    <row r="3453" spans="1:2" x14ac:dyDescent="0.2">
      <c r="A3453" s="46"/>
      <c r="B3453" s="45"/>
    </row>
    <row r="3454" spans="1:2" x14ac:dyDescent="0.2">
      <c r="A3454" s="46"/>
      <c r="B3454" s="45"/>
    </row>
    <row r="3455" spans="1:2" x14ac:dyDescent="0.2">
      <c r="A3455" s="46"/>
      <c r="B3455" s="45"/>
    </row>
    <row r="3456" spans="1:2" x14ac:dyDescent="0.2">
      <c r="A3456" s="46"/>
      <c r="B3456" s="45"/>
    </row>
    <row r="3457" spans="1:2" x14ac:dyDescent="0.2">
      <c r="A3457" s="46"/>
      <c r="B3457" s="45"/>
    </row>
    <row r="3458" spans="1:2" x14ac:dyDescent="0.2">
      <c r="A3458" s="46"/>
      <c r="B3458" s="45"/>
    </row>
    <row r="3459" spans="1:2" x14ac:dyDescent="0.2">
      <c r="A3459" s="46"/>
      <c r="B3459" s="45"/>
    </row>
    <row r="3460" spans="1:2" x14ac:dyDescent="0.2">
      <c r="A3460" s="46"/>
      <c r="B3460" s="45"/>
    </row>
    <row r="3461" spans="1:2" x14ac:dyDescent="0.2">
      <c r="A3461" s="46"/>
      <c r="B3461" s="45"/>
    </row>
    <row r="3462" spans="1:2" x14ac:dyDescent="0.2">
      <c r="A3462" s="46"/>
      <c r="B3462" s="45"/>
    </row>
    <row r="3463" spans="1:2" x14ac:dyDescent="0.2">
      <c r="A3463" s="46"/>
      <c r="B3463" s="45"/>
    </row>
    <row r="3464" spans="1:2" x14ac:dyDescent="0.2">
      <c r="A3464" s="46"/>
      <c r="B3464" s="45"/>
    </row>
    <row r="3465" spans="1:2" x14ac:dyDescent="0.2">
      <c r="A3465" s="46"/>
      <c r="B3465" s="45"/>
    </row>
    <row r="3466" spans="1:2" x14ac:dyDescent="0.2">
      <c r="A3466" s="46"/>
      <c r="B3466" s="45"/>
    </row>
    <row r="3467" spans="1:2" x14ac:dyDescent="0.2">
      <c r="A3467" s="46"/>
      <c r="B3467" s="45"/>
    </row>
    <row r="3468" spans="1:2" x14ac:dyDescent="0.2">
      <c r="A3468" s="46"/>
      <c r="B3468" s="45"/>
    </row>
    <row r="3469" spans="1:2" x14ac:dyDescent="0.2">
      <c r="A3469" s="46"/>
      <c r="B3469" s="45"/>
    </row>
    <row r="3470" spans="1:2" x14ac:dyDescent="0.2">
      <c r="A3470" s="46"/>
      <c r="B3470" s="45"/>
    </row>
    <row r="3471" spans="1:2" x14ac:dyDescent="0.2">
      <c r="A3471" s="46"/>
      <c r="B3471" s="45"/>
    </row>
    <row r="3472" spans="1:2" x14ac:dyDescent="0.2">
      <c r="A3472" s="46"/>
      <c r="B3472" s="45"/>
    </row>
    <row r="3473" spans="1:2" x14ac:dyDescent="0.2">
      <c r="A3473" s="46"/>
      <c r="B3473" s="45"/>
    </row>
    <row r="3474" spans="1:2" x14ac:dyDescent="0.2">
      <c r="A3474" s="46"/>
      <c r="B3474" s="45"/>
    </row>
    <row r="3475" spans="1:2" x14ac:dyDescent="0.2">
      <c r="A3475" s="46"/>
      <c r="B3475" s="45"/>
    </row>
    <row r="3476" spans="1:2" x14ac:dyDescent="0.2">
      <c r="A3476" s="46"/>
      <c r="B3476" s="45"/>
    </row>
    <row r="3477" spans="1:2" x14ac:dyDescent="0.2">
      <c r="A3477" s="46"/>
      <c r="B3477" s="45"/>
    </row>
    <row r="3478" spans="1:2" x14ac:dyDescent="0.2">
      <c r="A3478" s="46"/>
      <c r="B3478" s="45"/>
    </row>
    <row r="3479" spans="1:2" x14ac:dyDescent="0.2">
      <c r="A3479" s="46"/>
      <c r="B3479" s="45"/>
    </row>
    <row r="3480" spans="1:2" x14ac:dyDescent="0.2">
      <c r="A3480" s="46"/>
      <c r="B3480" s="45"/>
    </row>
    <row r="3481" spans="1:2" x14ac:dyDescent="0.2">
      <c r="A3481" s="46"/>
      <c r="B3481" s="45"/>
    </row>
    <row r="3482" spans="1:2" x14ac:dyDescent="0.2">
      <c r="A3482" s="46"/>
      <c r="B3482" s="45"/>
    </row>
    <row r="3483" spans="1:2" x14ac:dyDescent="0.2">
      <c r="A3483" s="46"/>
      <c r="B3483" s="45"/>
    </row>
    <row r="3484" spans="1:2" x14ac:dyDescent="0.2">
      <c r="A3484" s="46"/>
      <c r="B3484" s="45"/>
    </row>
    <row r="3485" spans="1:2" x14ac:dyDescent="0.2">
      <c r="A3485" s="46"/>
      <c r="B3485" s="45"/>
    </row>
    <row r="3486" spans="1:2" x14ac:dyDescent="0.2">
      <c r="A3486" s="46"/>
      <c r="B3486" s="45"/>
    </row>
    <row r="3487" spans="1:2" x14ac:dyDescent="0.2">
      <c r="A3487" s="46"/>
      <c r="B3487" s="45"/>
    </row>
    <row r="3488" spans="1:2" x14ac:dyDescent="0.2">
      <c r="A3488" s="46"/>
      <c r="B3488" s="45"/>
    </row>
    <row r="3489" spans="1:2" x14ac:dyDescent="0.2">
      <c r="A3489" s="46"/>
      <c r="B3489" s="45"/>
    </row>
    <row r="3490" spans="1:2" x14ac:dyDescent="0.2">
      <c r="A3490" s="46"/>
      <c r="B3490" s="45"/>
    </row>
    <row r="3491" spans="1:2" x14ac:dyDescent="0.2">
      <c r="A3491" s="46"/>
      <c r="B3491" s="45"/>
    </row>
    <row r="3492" spans="1:2" x14ac:dyDescent="0.2">
      <c r="A3492" s="46"/>
      <c r="B3492" s="45"/>
    </row>
    <row r="3493" spans="1:2" x14ac:dyDescent="0.2">
      <c r="A3493" s="46"/>
      <c r="B3493" s="45"/>
    </row>
    <row r="3494" spans="1:2" x14ac:dyDescent="0.2">
      <c r="A3494" s="46"/>
      <c r="B3494" s="45"/>
    </row>
    <row r="3495" spans="1:2" x14ac:dyDescent="0.2">
      <c r="A3495" s="46"/>
      <c r="B3495" s="45"/>
    </row>
    <row r="3496" spans="1:2" x14ac:dyDescent="0.2">
      <c r="A3496" s="46"/>
      <c r="B3496" s="45"/>
    </row>
    <row r="3497" spans="1:2" x14ac:dyDescent="0.2">
      <c r="A3497" s="46"/>
      <c r="B3497" s="45"/>
    </row>
    <row r="3498" spans="1:2" x14ac:dyDescent="0.2">
      <c r="A3498" s="46"/>
      <c r="B3498" s="45"/>
    </row>
    <row r="3499" spans="1:2" x14ac:dyDescent="0.2">
      <c r="A3499" s="46"/>
      <c r="B3499" s="45"/>
    </row>
    <row r="3500" spans="1:2" x14ac:dyDescent="0.2">
      <c r="A3500" s="46"/>
      <c r="B3500" s="45"/>
    </row>
    <row r="3501" spans="1:2" x14ac:dyDescent="0.2">
      <c r="A3501" s="46"/>
      <c r="B3501" s="45"/>
    </row>
    <row r="3502" spans="1:2" x14ac:dyDescent="0.2">
      <c r="A3502" s="46"/>
      <c r="B3502" s="45"/>
    </row>
    <row r="3503" spans="1:2" x14ac:dyDescent="0.2">
      <c r="A3503" s="46"/>
      <c r="B3503" s="45"/>
    </row>
    <row r="3504" spans="1:2" x14ac:dyDescent="0.2">
      <c r="A3504" s="46"/>
      <c r="B3504" s="45"/>
    </row>
    <row r="3505" spans="1:2" x14ac:dyDescent="0.2">
      <c r="A3505" s="46"/>
      <c r="B3505" s="45"/>
    </row>
    <row r="3506" spans="1:2" x14ac:dyDescent="0.2">
      <c r="A3506" s="46"/>
      <c r="B3506" s="45"/>
    </row>
    <row r="3507" spans="1:2" x14ac:dyDescent="0.2">
      <c r="A3507" s="46"/>
      <c r="B3507" s="45"/>
    </row>
    <row r="3508" spans="1:2" x14ac:dyDescent="0.2">
      <c r="A3508" s="46"/>
      <c r="B3508" s="45"/>
    </row>
    <row r="3509" spans="1:2" x14ac:dyDescent="0.2">
      <c r="A3509" s="46"/>
      <c r="B3509" s="45"/>
    </row>
    <row r="3510" spans="1:2" x14ac:dyDescent="0.2">
      <c r="A3510" s="46"/>
      <c r="B3510" s="45"/>
    </row>
    <row r="3511" spans="1:2" x14ac:dyDescent="0.2">
      <c r="A3511" s="46"/>
      <c r="B3511" s="45"/>
    </row>
    <row r="3512" spans="1:2" x14ac:dyDescent="0.2">
      <c r="A3512" s="46"/>
      <c r="B3512" s="45"/>
    </row>
    <row r="3513" spans="1:2" x14ac:dyDescent="0.2">
      <c r="A3513" s="46"/>
      <c r="B3513" s="45"/>
    </row>
    <row r="3514" spans="1:2" x14ac:dyDescent="0.2">
      <c r="A3514" s="46"/>
      <c r="B3514" s="45"/>
    </row>
    <row r="3515" spans="1:2" x14ac:dyDescent="0.2">
      <c r="A3515" s="46"/>
      <c r="B3515" s="45"/>
    </row>
    <row r="3516" spans="1:2" x14ac:dyDescent="0.2">
      <c r="A3516" s="46"/>
      <c r="B3516" s="45"/>
    </row>
    <row r="3517" spans="1:2" x14ac:dyDescent="0.2">
      <c r="A3517" s="46"/>
      <c r="B3517" s="45"/>
    </row>
    <row r="3518" spans="1:2" x14ac:dyDescent="0.2">
      <c r="A3518" s="46"/>
      <c r="B3518" s="45"/>
    </row>
    <row r="3519" spans="1:2" x14ac:dyDescent="0.2">
      <c r="A3519" s="46"/>
      <c r="B3519" s="45"/>
    </row>
    <row r="3520" spans="1:2" x14ac:dyDescent="0.2">
      <c r="A3520" s="46"/>
      <c r="B3520" s="45"/>
    </row>
    <row r="3521" spans="1:2" x14ac:dyDescent="0.2">
      <c r="A3521" s="46"/>
      <c r="B3521" s="45"/>
    </row>
    <row r="3522" spans="1:2" x14ac:dyDescent="0.2">
      <c r="A3522" s="46"/>
      <c r="B3522" s="45"/>
    </row>
    <row r="3523" spans="1:2" x14ac:dyDescent="0.2">
      <c r="A3523" s="46"/>
      <c r="B3523" s="45"/>
    </row>
    <row r="3524" spans="1:2" x14ac:dyDescent="0.2">
      <c r="A3524" s="46"/>
      <c r="B3524" s="45"/>
    </row>
    <row r="3525" spans="1:2" x14ac:dyDescent="0.2">
      <c r="A3525" s="46"/>
      <c r="B3525" s="45"/>
    </row>
    <row r="3526" spans="1:2" x14ac:dyDescent="0.2">
      <c r="A3526" s="46"/>
      <c r="B3526" s="45"/>
    </row>
    <row r="3527" spans="1:2" x14ac:dyDescent="0.2">
      <c r="A3527" s="46"/>
      <c r="B3527" s="45"/>
    </row>
    <row r="3528" spans="1:2" x14ac:dyDescent="0.2">
      <c r="A3528" s="46"/>
      <c r="B3528" s="45"/>
    </row>
    <row r="3529" spans="1:2" x14ac:dyDescent="0.2">
      <c r="A3529" s="46"/>
      <c r="B3529" s="45"/>
    </row>
    <row r="3530" spans="1:2" x14ac:dyDescent="0.2">
      <c r="A3530" s="46"/>
      <c r="B3530" s="45"/>
    </row>
    <row r="3531" spans="1:2" x14ac:dyDescent="0.2">
      <c r="A3531" s="46"/>
      <c r="B3531" s="45"/>
    </row>
    <row r="3532" spans="1:2" x14ac:dyDescent="0.2">
      <c r="A3532" s="46"/>
      <c r="B3532" s="45"/>
    </row>
    <row r="3533" spans="1:2" x14ac:dyDescent="0.2">
      <c r="A3533" s="46"/>
      <c r="B3533" s="45"/>
    </row>
    <row r="3534" spans="1:2" x14ac:dyDescent="0.2">
      <c r="A3534" s="46"/>
      <c r="B3534" s="45"/>
    </row>
    <row r="3535" spans="1:2" x14ac:dyDescent="0.2">
      <c r="A3535" s="46"/>
      <c r="B3535" s="45"/>
    </row>
    <row r="3536" spans="1:2" x14ac:dyDescent="0.2">
      <c r="A3536" s="46"/>
      <c r="B3536" s="45"/>
    </row>
    <row r="3537" spans="1:2" x14ac:dyDescent="0.2">
      <c r="A3537" s="46"/>
      <c r="B3537" s="45"/>
    </row>
    <row r="3538" spans="1:2" x14ac:dyDescent="0.2">
      <c r="A3538" s="46"/>
      <c r="B3538" s="45"/>
    </row>
    <row r="3539" spans="1:2" x14ac:dyDescent="0.2">
      <c r="A3539" s="46"/>
      <c r="B3539" s="45"/>
    </row>
    <row r="3540" spans="1:2" x14ac:dyDescent="0.2">
      <c r="A3540" s="46"/>
      <c r="B3540" s="45"/>
    </row>
    <row r="3541" spans="1:2" x14ac:dyDescent="0.2">
      <c r="A3541" s="46"/>
      <c r="B3541" s="45"/>
    </row>
    <row r="3542" spans="1:2" x14ac:dyDescent="0.2">
      <c r="A3542" s="46"/>
      <c r="B3542" s="45"/>
    </row>
    <row r="3543" spans="1:2" x14ac:dyDescent="0.2">
      <c r="A3543" s="46"/>
      <c r="B3543" s="45"/>
    </row>
    <row r="3544" spans="1:2" x14ac:dyDescent="0.2">
      <c r="A3544" s="46"/>
      <c r="B3544" s="45"/>
    </row>
    <row r="3545" spans="1:2" x14ac:dyDescent="0.2">
      <c r="A3545" s="46"/>
      <c r="B3545" s="45"/>
    </row>
    <row r="3546" spans="1:2" x14ac:dyDescent="0.2">
      <c r="A3546" s="46"/>
      <c r="B3546" s="45"/>
    </row>
    <row r="3547" spans="1:2" x14ac:dyDescent="0.2">
      <c r="A3547" s="46"/>
      <c r="B3547" s="45"/>
    </row>
    <row r="3548" spans="1:2" x14ac:dyDescent="0.2">
      <c r="A3548" s="46"/>
      <c r="B3548" s="45"/>
    </row>
    <row r="3549" spans="1:2" x14ac:dyDescent="0.2">
      <c r="A3549" s="46"/>
      <c r="B3549" s="45"/>
    </row>
    <row r="3550" spans="1:2" x14ac:dyDescent="0.2">
      <c r="A3550" s="46"/>
      <c r="B3550" s="45"/>
    </row>
    <row r="3551" spans="1:2" x14ac:dyDescent="0.2">
      <c r="A3551" s="46"/>
      <c r="B3551" s="45"/>
    </row>
    <row r="3552" spans="1:2" x14ac:dyDescent="0.2">
      <c r="A3552" s="46"/>
      <c r="B3552" s="45"/>
    </row>
    <row r="3553" spans="1:2" x14ac:dyDescent="0.2">
      <c r="A3553" s="46"/>
      <c r="B3553" s="45"/>
    </row>
    <row r="3554" spans="1:2" x14ac:dyDescent="0.2">
      <c r="A3554" s="46"/>
      <c r="B3554" s="45"/>
    </row>
    <row r="3555" spans="1:2" x14ac:dyDescent="0.2">
      <c r="A3555" s="46"/>
      <c r="B3555" s="45"/>
    </row>
    <row r="3556" spans="1:2" x14ac:dyDescent="0.2">
      <c r="A3556" s="46"/>
      <c r="B3556" s="45"/>
    </row>
    <row r="3557" spans="1:2" x14ac:dyDescent="0.2">
      <c r="A3557" s="46"/>
      <c r="B3557" s="45"/>
    </row>
    <row r="3558" spans="1:2" x14ac:dyDescent="0.2">
      <c r="A3558" s="46"/>
      <c r="B3558" s="45"/>
    </row>
    <row r="3559" spans="1:2" x14ac:dyDescent="0.2">
      <c r="A3559" s="46"/>
      <c r="B3559" s="45"/>
    </row>
    <row r="3560" spans="1:2" x14ac:dyDescent="0.2">
      <c r="A3560" s="46"/>
      <c r="B3560" s="45"/>
    </row>
    <row r="3561" spans="1:2" x14ac:dyDescent="0.2">
      <c r="A3561" s="46"/>
      <c r="B3561" s="45"/>
    </row>
    <row r="3562" spans="1:2" x14ac:dyDescent="0.2">
      <c r="A3562" s="46"/>
      <c r="B3562" s="45"/>
    </row>
    <row r="3563" spans="1:2" x14ac:dyDescent="0.2">
      <c r="A3563" s="46"/>
      <c r="B3563" s="45"/>
    </row>
    <row r="3564" spans="1:2" x14ac:dyDescent="0.2">
      <c r="A3564" s="46"/>
      <c r="B3564" s="45"/>
    </row>
    <row r="3565" spans="1:2" x14ac:dyDescent="0.2">
      <c r="A3565" s="46"/>
      <c r="B3565" s="45"/>
    </row>
    <row r="3566" spans="1:2" x14ac:dyDescent="0.2">
      <c r="A3566" s="46"/>
      <c r="B3566" s="45"/>
    </row>
    <row r="3567" spans="1:2" x14ac:dyDescent="0.2">
      <c r="A3567" s="46"/>
      <c r="B3567" s="45"/>
    </row>
    <row r="3568" spans="1:2" x14ac:dyDescent="0.2">
      <c r="A3568" s="46"/>
      <c r="B3568" s="45"/>
    </row>
    <row r="3569" spans="1:2" x14ac:dyDescent="0.2">
      <c r="A3569" s="46"/>
      <c r="B3569" s="45"/>
    </row>
    <row r="3570" spans="1:2" x14ac:dyDescent="0.2">
      <c r="A3570" s="46"/>
      <c r="B3570" s="45"/>
    </row>
    <row r="3571" spans="1:2" x14ac:dyDescent="0.2">
      <c r="A3571" s="46"/>
      <c r="B3571" s="45"/>
    </row>
    <row r="3572" spans="1:2" x14ac:dyDescent="0.2">
      <c r="A3572" s="46"/>
      <c r="B3572" s="45"/>
    </row>
    <row r="3573" spans="1:2" x14ac:dyDescent="0.2">
      <c r="A3573" s="46"/>
      <c r="B3573" s="45"/>
    </row>
    <row r="3574" spans="1:2" x14ac:dyDescent="0.2">
      <c r="A3574" s="46"/>
      <c r="B3574" s="45"/>
    </row>
    <row r="3575" spans="1:2" x14ac:dyDescent="0.2">
      <c r="A3575" s="46"/>
      <c r="B3575" s="45"/>
    </row>
    <row r="3576" spans="1:2" x14ac:dyDescent="0.2">
      <c r="A3576" s="46"/>
      <c r="B3576" s="45"/>
    </row>
    <row r="3577" spans="1:2" x14ac:dyDescent="0.2">
      <c r="A3577" s="46"/>
      <c r="B3577" s="45"/>
    </row>
    <row r="3578" spans="1:2" x14ac:dyDescent="0.2">
      <c r="A3578" s="46"/>
      <c r="B3578" s="45"/>
    </row>
    <row r="3579" spans="1:2" x14ac:dyDescent="0.2">
      <c r="A3579" s="46"/>
      <c r="B3579" s="45"/>
    </row>
    <row r="3580" spans="1:2" x14ac:dyDescent="0.2">
      <c r="A3580" s="46"/>
      <c r="B3580" s="45"/>
    </row>
    <row r="3581" spans="1:2" x14ac:dyDescent="0.2">
      <c r="A3581" s="46"/>
      <c r="B3581" s="45"/>
    </row>
    <row r="3582" spans="1:2" x14ac:dyDescent="0.2">
      <c r="A3582" s="46"/>
      <c r="B3582" s="45"/>
    </row>
    <row r="3583" spans="1:2" x14ac:dyDescent="0.2">
      <c r="A3583" s="46"/>
      <c r="B3583" s="45"/>
    </row>
    <row r="3584" spans="1:2" x14ac:dyDescent="0.2">
      <c r="A3584" s="46"/>
      <c r="B3584" s="45"/>
    </row>
    <row r="3585" spans="1:2" x14ac:dyDescent="0.2">
      <c r="A3585" s="46"/>
      <c r="B3585" s="45"/>
    </row>
    <row r="3586" spans="1:2" x14ac:dyDescent="0.2">
      <c r="A3586" s="46"/>
      <c r="B3586" s="45"/>
    </row>
    <row r="3587" spans="1:2" x14ac:dyDescent="0.2">
      <c r="A3587" s="46"/>
      <c r="B3587" s="45"/>
    </row>
    <row r="3588" spans="1:2" x14ac:dyDescent="0.2">
      <c r="A3588" s="46"/>
      <c r="B3588" s="45"/>
    </row>
    <row r="3589" spans="1:2" x14ac:dyDescent="0.2">
      <c r="A3589" s="46"/>
      <c r="B3589" s="45"/>
    </row>
    <row r="3590" spans="1:2" x14ac:dyDescent="0.2">
      <c r="A3590" s="46"/>
      <c r="B3590" s="45"/>
    </row>
    <row r="3591" spans="1:2" x14ac:dyDescent="0.2">
      <c r="A3591" s="46"/>
      <c r="B3591" s="45"/>
    </row>
    <row r="3592" spans="1:2" x14ac:dyDescent="0.2">
      <c r="A3592" s="46"/>
      <c r="B3592" s="45"/>
    </row>
    <row r="3593" spans="1:2" x14ac:dyDescent="0.2">
      <c r="A3593" s="46"/>
      <c r="B3593" s="45"/>
    </row>
    <row r="3594" spans="1:2" x14ac:dyDescent="0.2">
      <c r="A3594" s="46"/>
      <c r="B3594" s="45"/>
    </row>
    <row r="3595" spans="1:2" x14ac:dyDescent="0.2">
      <c r="A3595" s="46"/>
      <c r="B3595" s="45"/>
    </row>
    <row r="3596" spans="1:2" x14ac:dyDescent="0.2">
      <c r="A3596" s="46"/>
      <c r="B3596" s="45"/>
    </row>
    <row r="3597" spans="1:2" x14ac:dyDescent="0.2">
      <c r="A3597" s="46"/>
      <c r="B3597" s="45"/>
    </row>
    <row r="3598" spans="1:2" x14ac:dyDescent="0.2">
      <c r="A3598" s="46"/>
      <c r="B3598" s="45"/>
    </row>
    <row r="3599" spans="1:2" x14ac:dyDescent="0.2">
      <c r="A3599" s="46"/>
      <c r="B3599" s="45"/>
    </row>
    <row r="3600" spans="1:2" x14ac:dyDescent="0.2">
      <c r="A3600" s="46"/>
      <c r="B3600" s="45"/>
    </row>
    <row r="3601" spans="1:2" x14ac:dyDescent="0.2">
      <c r="A3601" s="46"/>
      <c r="B3601" s="45"/>
    </row>
    <row r="3602" spans="1:2" x14ac:dyDescent="0.2">
      <c r="A3602" s="46"/>
      <c r="B3602" s="45"/>
    </row>
    <row r="3603" spans="1:2" x14ac:dyDescent="0.2">
      <c r="A3603" s="46"/>
      <c r="B3603" s="45"/>
    </row>
    <row r="3604" spans="1:2" x14ac:dyDescent="0.2">
      <c r="A3604" s="46"/>
      <c r="B3604" s="45"/>
    </row>
    <row r="3605" spans="1:2" x14ac:dyDescent="0.2">
      <c r="A3605" s="46"/>
      <c r="B3605" s="45"/>
    </row>
    <row r="3606" spans="1:2" x14ac:dyDescent="0.2">
      <c r="A3606" s="46"/>
      <c r="B3606" s="45"/>
    </row>
    <row r="3607" spans="1:2" x14ac:dyDescent="0.2">
      <c r="A3607" s="46"/>
      <c r="B3607" s="45"/>
    </row>
    <row r="3608" spans="1:2" x14ac:dyDescent="0.2">
      <c r="A3608" s="46"/>
      <c r="B3608" s="45"/>
    </row>
    <row r="3609" spans="1:2" x14ac:dyDescent="0.2">
      <c r="A3609" s="46"/>
      <c r="B3609" s="45"/>
    </row>
    <row r="3610" spans="1:2" x14ac:dyDescent="0.2">
      <c r="A3610" s="46"/>
      <c r="B3610" s="45"/>
    </row>
    <row r="3611" spans="1:2" x14ac:dyDescent="0.2">
      <c r="A3611" s="46"/>
      <c r="B3611" s="45"/>
    </row>
    <row r="3612" spans="1:2" x14ac:dyDescent="0.2">
      <c r="A3612" s="46"/>
      <c r="B3612" s="45"/>
    </row>
    <row r="3613" spans="1:2" x14ac:dyDescent="0.2">
      <c r="A3613" s="46"/>
      <c r="B3613" s="45"/>
    </row>
    <row r="3614" spans="1:2" x14ac:dyDescent="0.2">
      <c r="A3614" s="46"/>
      <c r="B3614" s="45"/>
    </row>
    <row r="3615" spans="1:2" x14ac:dyDescent="0.2">
      <c r="A3615" s="46"/>
      <c r="B3615" s="45"/>
    </row>
    <row r="3616" spans="1:2" x14ac:dyDescent="0.2">
      <c r="A3616" s="46"/>
      <c r="B3616" s="45"/>
    </row>
    <row r="3617" spans="1:2" x14ac:dyDescent="0.2">
      <c r="A3617" s="46"/>
      <c r="B3617" s="45"/>
    </row>
    <row r="3618" spans="1:2" x14ac:dyDescent="0.2">
      <c r="A3618" s="46"/>
      <c r="B3618" s="45"/>
    </row>
    <row r="3619" spans="1:2" x14ac:dyDescent="0.2">
      <c r="A3619" s="46"/>
      <c r="B3619" s="45"/>
    </row>
    <row r="3620" spans="1:2" x14ac:dyDescent="0.2">
      <c r="A3620" s="46"/>
      <c r="B3620" s="45"/>
    </row>
    <row r="3621" spans="1:2" x14ac:dyDescent="0.2">
      <c r="A3621" s="46"/>
      <c r="B3621" s="45"/>
    </row>
    <row r="3622" spans="1:2" x14ac:dyDescent="0.2">
      <c r="A3622" s="46"/>
      <c r="B3622" s="45"/>
    </row>
    <row r="3623" spans="1:2" x14ac:dyDescent="0.2">
      <c r="A3623" s="46"/>
      <c r="B3623" s="45"/>
    </row>
    <row r="3624" spans="1:2" x14ac:dyDescent="0.2">
      <c r="A3624" s="46"/>
      <c r="B3624" s="45"/>
    </row>
    <row r="3625" spans="1:2" x14ac:dyDescent="0.2">
      <c r="A3625" s="46"/>
      <c r="B3625" s="45"/>
    </row>
    <row r="3626" spans="1:2" x14ac:dyDescent="0.2">
      <c r="A3626" s="46"/>
      <c r="B3626" s="45"/>
    </row>
    <row r="3627" spans="1:2" x14ac:dyDescent="0.2">
      <c r="A3627" s="46"/>
      <c r="B3627" s="45"/>
    </row>
    <row r="3628" spans="1:2" x14ac:dyDescent="0.2">
      <c r="A3628" s="46"/>
      <c r="B3628" s="45"/>
    </row>
    <row r="3629" spans="1:2" x14ac:dyDescent="0.2">
      <c r="A3629" s="46"/>
      <c r="B3629" s="45"/>
    </row>
    <row r="3630" spans="1:2" x14ac:dyDescent="0.2">
      <c r="A3630" s="46"/>
      <c r="B3630" s="45"/>
    </row>
    <row r="3631" spans="1:2" x14ac:dyDescent="0.2">
      <c r="A3631" s="46"/>
      <c r="B3631" s="45"/>
    </row>
    <row r="3632" spans="1:2" x14ac:dyDescent="0.2">
      <c r="A3632" s="46"/>
      <c r="B3632" s="45"/>
    </row>
    <row r="3633" spans="1:2" x14ac:dyDescent="0.2">
      <c r="A3633" s="46"/>
      <c r="B3633" s="45"/>
    </row>
    <row r="3634" spans="1:2" x14ac:dyDescent="0.2">
      <c r="A3634" s="46"/>
      <c r="B3634" s="45"/>
    </row>
    <row r="3635" spans="1:2" x14ac:dyDescent="0.2">
      <c r="A3635" s="46"/>
      <c r="B3635" s="45"/>
    </row>
    <row r="3636" spans="1:2" x14ac:dyDescent="0.2">
      <c r="A3636" s="46"/>
      <c r="B3636" s="45"/>
    </row>
    <row r="3637" spans="1:2" x14ac:dyDescent="0.2">
      <c r="A3637" s="46"/>
      <c r="B3637" s="45"/>
    </row>
    <row r="3638" spans="1:2" x14ac:dyDescent="0.2">
      <c r="A3638" s="46"/>
      <c r="B3638" s="45"/>
    </row>
    <row r="3639" spans="1:2" x14ac:dyDescent="0.2">
      <c r="A3639" s="46"/>
      <c r="B3639" s="45"/>
    </row>
    <row r="3640" spans="1:2" x14ac:dyDescent="0.2">
      <c r="A3640" s="46"/>
      <c r="B3640" s="45"/>
    </row>
    <row r="3641" spans="1:2" x14ac:dyDescent="0.2">
      <c r="A3641" s="46"/>
      <c r="B3641" s="45"/>
    </row>
    <row r="3642" spans="1:2" x14ac:dyDescent="0.2">
      <c r="A3642" s="46"/>
      <c r="B3642" s="45"/>
    </row>
    <row r="3643" spans="1:2" x14ac:dyDescent="0.2">
      <c r="A3643" s="46"/>
      <c r="B3643" s="45"/>
    </row>
    <row r="3644" spans="1:2" x14ac:dyDescent="0.2">
      <c r="A3644" s="46"/>
      <c r="B3644" s="45"/>
    </row>
    <row r="3645" spans="1:2" x14ac:dyDescent="0.2">
      <c r="A3645" s="46"/>
      <c r="B3645" s="45"/>
    </row>
    <row r="3646" spans="1:2" x14ac:dyDescent="0.2">
      <c r="A3646" s="46"/>
      <c r="B3646" s="45"/>
    </row>
    <row r="3647" spans="1:2" x14ac:dyDescent="0.2">
      <c r="A3647" s="46"/>
      <c r="B3647" s="45"/>
    </row>
    <row r="3648" spans="1:2" x14ac:dyDescent="0.2">
      <c r="A3648" s="46"/>
      <c r="B3648" s="45"/>
    </row>
    <row r="3649" spans="1:2" x14ac:dyDescent="0.2">
      <c r="A3649" s="46"/>
      <c r="B3649" s="45"/>
    </row>
    <row r="3650" spans="1:2" x14ac:dyDescent="0.2">
      <c r="A3650" s="46"/>
      <c r="B3650" s="45"/>
    </row>
    <row r="3651" spans="1:2" x14ac:dyDescent="0.2">
      <c r="A3651" s="46"/>
      <c r="B3651" s="45"/>
    </row>
    <row r="3652" spans="1:2" x14ac:dyDescent="0.2">
      <c r="A3652" s="46"/>
      <c r="B3652" s="45"/>
    </row>
    <row r="3653" spans="1:2" x14ac:dyDescent="0.2">
      <c r="A3653" s="46"/>
      <c r="B3653" s="45"/>
    </row>
    <row r="3654" spans="1:2" x14ac:dyDescent="0.2">
      <c r="A3654" s="46"/>
      <c r="B3654" s="45"/>
    </row>
    <row r="3655" spans="1:2" x14ac:dyDescent="0.2">
      <c r="A3655" s="46"/>
      <c r="B3655" s="45"/>
    </row>
    <row r="3656" spans="1:2" x14ac:dyDescent="0.2">
      <c r="A3656" s="46"/>
      <c r="B3656" s="45"/>
    </row>
    <row r="3657" spans="1:2" x14ac:dyDescent="0.2">
      <c r="A3657" s="46"/>
      <c r="B3657" s="45"/>
    </row>
    <row r="3658" spans="1:2" x14ac:dyDescent="0.2">
      <c r="A3658" s="46"/>
      <c r="B3658" s="45"/>
    </row>
    <row r="3659" spans="1:2" x14ac:dyDescent="0.2">
      <c r="A3659" s="46"/>
      <c r="B3659" s="45"/>
    </row>
    <row r="3660" spans="1:2" x14ac:dyDescent="0.2">
      <c r="A3660" s="46"/>
      <c r="B3660" s="45"/>
    </row>
    <row r="3661" spans="1:2" x14ac:dyDescent="0.2">
      <c r="A3661" s="46"/>
      <c r="B3661" s="45"/>
    </row>
    <row r="3662" spans="1:2" x14ac:dyDescent="0.2">
      <c r="A3662" s="46"/>
      <c r="B3662" s="45"/>
    </row>
    <row r="3663" spans="1:2" x14ac:dyDescent="0.2">
      <c r="A3663" s="46"/>
      <c r="B3663" s="45"/>
    </row>
    <row r="3664" spans="1:2" x14ac:dyDescent="0.2">
      <c r="A3664" s="46"/>
      <c r="B3664" s="45"/>
    </row>
    <row r="3665" spans="1:2" x14ac:dyDescent="0.2">
      <c r="A3665" s="46"/>
      <c r="B3665" s="45"/>
    </row>
    <row r="3666" spans="1:2" x14ac:dyDescent="0.2">
      <c r="A3666" s="46"/>
      <c r="B3666" s="45"/>
    </row>
    <row r="3667" spans="1:2" x14ac:dyDescent="0.2">
      <c r="A3667" s="46"/>
      <c r="B3667" s="45"/>
    </row>
    <row r="3668" spans="1:2" x14ac:dyDescent="0.2">
      <c r="A3668" s="46"/>
      <c r="B3668" s="45"/>
    </row>
    <row r="3669" spans="1:2" x14ac:dyDescent="0.2">
      <c r="A3669" s="46"/>
      <c r="B3669" s="45"/>
    </row>
    <row r="3670" spans="1:2" x14ac:dyDescent="0.2">
      <c r="A3670" s="46"/>
      <c r="B3670" s="45"/>
    </row>
    <row r="3671" spans="1:2" x14ac:dyDescent="0.2">
      <c r="A3671" s="46"/>
      <c r="B3671" s="45"/>
    </row>
    <row r="3672" spans="1:2" x14ac:dyDescent="0.2">
      <c r="A3672" s="46"/>
      <c r="B3672" s="45"/>
    </row>
    <row r="3673" spans="1:2" x14ac:dyDescent="0.2">
      <c r="A3673" s="46"/>
      <c r="B3673" s="45"/>
    </row>
    <row r="3674" spans="1:2" x14ac:dyDescent="0.2">
      <c r="A3674" s="46"/>
      <c r="B3674" s="45"/>
    </row>
    <row r="3675" spans="1:2" x14ac:dyDescent="0.2">
      <c r="A3675" s="46"/>
      <c r="B3675" s="45"/>
    </row>
    <row r="3676" spans="1:2" x14ac:dyDescent="0.2">
      <c r="A3676" s="46"/>
      <c r="B3676" s="45"/>
    </row>
    <row r="3677" spans="1:2" x14ac:dyDescent="0.2">
      <c r="A3677" s="46"/>
      <c r="B3677" s="45"/>
    </row>
    <row r="3678" spans="1:2" x14ac:dyDescent="0.2">
      <c r="A3678" s="46"/>
      <c r="B3678" s="45"/>
    </row>
    <row r="3679" spans="1:2" x14ac:dyDescent="0.2">
      <c r="A3679" s="46"/>
      <c r="B3679" s="45"/>
    </row>
    <row r="3680" spans="1:2" x14ac:dyDescent="0.2">
      <c r="A3680" s="46"/>
      <c r="B3680" s="45"/>
    </row>
    <row r="3681" spans="1:2" x14ac:dyDescent="0.2">
      <c r="A3681" s="46"/>
      <c r="B3681" s="45"/>
    </row>
    <row r="3682" spans="1:2" x14ac:dyDescent="0.2">
      <c r="A3682" s="46"/>
      <c r="B3682" s="45"/>
    </row>
    <row r="3683" spans="1:2" x14ac:dyDescent="0.2">
      <c r="A3683" s="46"/>
      <c r="B3683" s="45"/>
    </row>
    <row r="3684" spans="1:2" x14ac:dyDescent="0.2">
      <c r="A3684" s="46"/>
      <c r="B3684" s="45"/>
    </row>
    <row r="3685" spans="1:2" x14ac:dyDescent="0.2">
      <c r="A3685" s="46"/>
      <c r="B3685" s="45"/>
    </row>
    <row r="3686" spans="1:2" x14ac:dyDescent="0.2">
      <c r="A3686" s="46"/>
      <c r="B3686" s="45"/>
    </row>
    <row r="3687" spans="1:2" x14ac:dyDescent="0.2">
      <c r="A3687" s="46"/>
      <c r="B3687" s="45"/>
    </row>
    <row r="3688" spans="1:2" x14ac:dyDescent="0.2">
      <c r="A3688" s="46"/>
      <c r="B3688" s="45"/>
    </row>
    <row r="3689" spans="1:2" x14ac:dyDescent="0.2">
      <c r="A3689" s="46"/>
      <c r="B3689" s="45"/>
    </row>
    <row r="3690" spans="1:2" x14ac:dyDescent="0.2">
      <c r="A3690" s="46"/>
      <c r="B3690" s="45"/>
    </row>
    <row r="3691" spans="1:2" x14ac:dyDescent="0.2">
      <c r="A3691" s="46"/>
      <c r="B3691" s="45"/>
    </row>
    <row r="3692" spans="1:2" x14ac:dyDescent="0.2">
      <c r="A3692" s="46"/>
      <c r="B3692" s="45"/>
    </row>
    <row r="3693" spans="1:2" x14ac:dyDescent="0.2">
      <c r="A3693" s="46"/>
      <c r="B3693" s="45"/>
    </row>
    <row r="3694" spans="1:2" x14ac:dyDescent="0.2">
      <c r="A3694" s="46"/>
      <c r="B3694" s="45"/>
    </row>
    <row r="3695" spans="1:2" x14ac:dyDescent="0.2">
      <c r="A3695" s="46"/>
      <c r="B3695" s="45"/>
    </row>
    <row r="3696" spans="1:2" x14ac:dyDescent="0.2">
      <c r="A3696" s="46"/>
      <c r="B3696" s="45"/>
    </row>
    <row r="3697" spans="1:2" x14ac:dyDescent="0.2">
      <c r="A3697" s="46"/>
      <c r="B3697" s="45"/>
    </row>
    <row r="3698" spans="1:2" x14ac:dyDescent="0.2">
      <c r="A3698" s="46"/>
      <c r="B3698" s="45"/>
    </row>
    <row r="3699" spans="1:2" x14ac:dyDescent="0.2">
      <c r="A3699" s="46"/>
      <c r="B3699" s="45"/>
    </row>
    <row r="3700" spans="1:2" x14ac:dyDescent="0.2">
      <c r="A3700" s="46"/>
      <c r="B3700" s="45"/>
    </row>
    <row r="3701" spans="1:2" x14ac:dyDescent="0.2">
      <c r="A3701" s="46"/>
      <c r="B3701" s="45"/>
    </row>
    <row r="3702" spans="1:2" x14ac:dyDescent="0.2">
      <c r="A3702" s="46"/>
      <c r="B3702" s="45"/>
    </row>
    <row r="3703" spans="1:2" x14ac:dyDescent="0.2">
      <c r="A3703" s="46"/>
      <c r="B3703" s="45"/>
    </row>
    <row r="3704" spans="1:2" x14ac:dyDescent="0.2">
      <c r="A3704" s="46"/>
      <c r="B3704" s="45"/>
    </row>
    <row r="3705" spans="1:2" x14ac:dyDescent="0.2">
      <c r="A3705" s="46"/>
      <c r="B3705" s="45"/>
    </row>
    <row r="3706" spans="1:2" x14ac:dyDescent="0.2">
      <c r="A3706" s="46"/>
      <c r="B3706" s="45"/>
    </row>
    <row r="3707" spans="1:2" x14ac:dyDescent="0.2">
      <c r="A3707" s="46"/>
      <c r="B3707" s="45"/>
    </row>
    <row r="3708" spans="1:2" x14ac:dyDescent="0.2">
      <c r="A3708" s="46"/>
      <c r="B3708" s="45"/>
    </row>
    <row r="3709" spans="1:2" x14ac:dyDescent="0.2">
      <c r="A3709" s="46"/>
      <c r="B3709" s="45"/>
    </row>
    <row r="3710" spans="1:2" x14ac:dyDescent="0.2">
      <c r="A3710" s="46"/>
      <c r="B3710" s="45"/>
    </row>
    <row r="3711" spans="1:2" x14ac:dyDescent="0.2">
      <c r="A3711" s="46"/>
      <c r="B3711" s="45"/>
    </row>
    <row r="3712" spans="1:2" x14ac:dyDescent="0.2">
      <c r="A3712" s="46"/>
      <c r="B3712" s="45"/>
    </row>
    <row r="3713" spans="1:2" x14ac:dyDescent="0.2">
      <c r="A3713" s="46"/>
      <c r="B3713" s="45"/>
    </row>
    <row r="3714" spans="1:2" x14ac:dyDescent="0.2">
      <c r="A3714" s="46"/>
      <c r="B3714" s="45"/>
    </row>
    <row r="3715" spans="1:2" x14ac:dyDescent="0.2">
      <c r="A3715" s="46"/>
      <c r="B3715" s="45"/>
    </row>
    <row r="3716" spans="1:2" x14ac:dyDescent="0.2">
      <c r="A3716" s="46"/>
      <c r="B3716" s="45"/>
    </row>
    <row r="3717" spans="1:2" x14ac:dyDescent="0.2">
      <c r="A3717" s="46"/>
      <c r="B3717" s="45"/>
    </row>
    <row r="3718" spans="1:2" x14ac:dyDescent="0.2">
      <c r="A3718" s="46"/>
      <c r="B3718" s="45"/>
    </row>
    <row r="3719" spans="1:2" x14ac:dyDescent="0.2">
      <c r="A3719" s="46"/>
      <c r="B3719" s="45"/>
    </row>
    <row r="3720" spans="1:2" x14ac:dyDescent="0.2">
      <c r="A3720" s="46"/>
      <c r="B3720" s="45"/>
    </row>
    <row r="3721" spans="1:2" x14ac:dyDescent="0.2">
      <c r="A3721" s="46"/>
      <c r="B3721" s="45"/>
    </row>
    <row r="3722" spans="1:2" x14ac:dyDescent="0.2">
      <c r="A3722" s="46"/>
      <c r="B3722" s="45"/>
    </row>
    <row r="3723" spans="1:2" x14ac:dyDescent="0.2">
      <c r="A3723" s="46"/>
      <c r="B3723" s="45"/>
    </row>
    <row r="3724" spans="1:2" x14ac:dyDescent="0.2">
      <c r="A3724" s="46"/>
      <c r="B3724" s="45"/>
    </row>
    <row r="3725" spans="1:2" x14ac:dyDescent="0.2">
      <c r="A3725" s="46"/>
      <c r="B3725" s="45"/>
    </row>
    <row r="3726" spans="1:2" x14ac:dyDescent="0.2">
      <c r="A3726" s="46"/>
      <c r="B3726" s="45"/>
    </row>
    <row r="3727" spans="1:2" x14ac:dyDescent="0.2">
      <c r="A3727" s="46"/>
      <c r="B3727" s="45"/>
    </row>
    <row r="3728" spans="1:2" x14ac:dyDescent="0.2">
      <c r="A3728" s="46"/>
      <c r="B3728" s="45"/>
    </row>
    <row r="3729" spans="1:2" x14ac:dyDescent="0.2">
      <c r="A3729" s="46"/>
      <c r="B3729" s="45"/>
    </row>
    <row r="3730" spans="1:2" x14ac:dyDescent="0.2">
      <c r="A3730" s="46"/>
      <c r="B3730" s="45"/>
    </row>
    <row r="3731" spans="1:2" x14ac:dyDescent="0.2">
      <c r="A3731" s="46"/>
      <c r="B3731" s="45"/>
    </row>
    <row r="3732" spans="1:2" x14ac:dyDescent="0.2">
      <c r="A3732" s="46"/>
      <c r="B3732" s="45"/>
    </row>
    <row r="3733" spans="1:2" x14ac:dyDescent="0.2">
      <c r="A3733" s="46"/>
      <c r="B3733" s="45"/>
    </row>
    <row r="3734" spans="1:2" x14ac:dyDescent="0.2">
      <c r="A3734" s="46"/>
      <c r="B3734" s="45"/>
    </row>
    <row r="3735" spans="1:2" x14ac:dyDescent="0.2">
      <c r="A3735" s="46"/>
      <c r="B3735" s="45"/>
    </row>
    <row r="3736" spans="1:2" x14ac:dyDescent="0.2">
      <c r="A3736" s="46"/>
      <c r="B3736" s="45"/>
    </row>
    <row r="3737" spans="1:2" x14ac:dyDescent="0.2">
      <c r="A3737" s="46"/>
      <c r="B3737" s="45"/>
    </row>
    <row r="3738" spans="1:2" x14ac:dyDescent="0.2">
      <c r="A3738" s="46"/>
      <c r="B3738" s="45"/>
    </row>
    <row r="3739" spans="1:2" x14ac:dyDescent="0.2">
      <c r="A3739" s="46"/>
      <c r="B3739" s="45"/>
    </row>
    <row r="3740" spans="1:2" x14ac:dyDescent="0.2">
      <c r="A3740" s="46"/>
      <c r="B3740" s="45"/>
    </row>
    <row r="3741" spans="1:2" x14ac:dyDescent="0.2">
      <c r="A3741" s="46"/>
      <c r="B3741" s="45"/>
    </row>
    <row r="3742" spans="1:2" x14ac:dyDescent="0.2">
      <c r="A3742" s="46"/>
      <c r="B3742" s="45"/>
    </row>
    <row r="3743" spans="1:2" x14ac:dyDescent="0.2">
      <c r="A3743" s="46"/>
      <c r="B3743" s="45"/>
    </row>
    <row r="3744" spans="1:2" x14ac:dyDescent="0.2">
      <c r="A3744" s="46"/>
      <c r="B3744" s="45"/>
    </row>
    <row r="3745" spans="1:2" x14ac:dyDescent="0.2">
      <c r="A3745" s="46"/>
      <c r="B3745" s="45"/>
    </row>
    <row r="3746" spans="1:2" x14ac:dyDescent="0.2">
      <c r="A3746" s="46"/>
      <c r="B3746" s="45"/>
    </row>
    <row r="3747" spans="1:2" x14ac:dyDescent="0.2">
      <c r="A3747" s="46"/>
      <c r="B3747" s="45"/>
    </row>
    <row r="3748" spans="1:2" x14ac:dyDescent="0.2">
      <c r="A3748" s="46"/>
      <c r="B3748" s="45"/>
    </row>
    <row r="3749" spans="1:2" x14ac:dyDescent="0.2">
      <c r="A3749" s="46"/>
      <c r="B3749" s="45"/>
    </row>
    <row r="3750" spans="1:2" x14ac:dyDescent="0.2">
      <c r="A3750" s="46"/>
      <c r="B3750" s="45"/>
    </row>
    <row r="3751" spans="1:2" x14ac:dyDescent="0.2">
      <c r="A3751" s="46"/>
      <c r="B3751" s="45"/>
    </row>
    <row r="3752" spans="1:2" x14ac:dyDescent="0.2">
      <c r="A3752" s="46"/>
      <c r="B3752" s="45"/>
    </row>
    <row r="3753" spans="1:2" x14ac:dyDescent="0.2">
      <c r="A3753" s="46"/>
      <c r="B3753" s="45"/>
    </row>
    <row r="3754" spans="1:2" x14ac:dyDescent="0.2">
      <c r="A3754" s="46"/>
      <c r="B3754" s="45"/>
    </row>
    <row r="3755" spans="1:2" x14ac:dyDescent="0.2">
      <c r="A3755" s="46"/>
      <c r="B3755" s="45"/>
    </row>
    <row r="3756" spans="1:2" x14ac:dyDescent="0.2">
      <c r="A3756" s="46"/>
      <c r="B3756" s="45"/>
    </row>
    <row r="3757" spans="1:2" x14ac:dyDescent="0.2">
      <c r="A3757" s="46"/>
      <c r="B3757" s="45"/>
    </row>
    <row r="3758" spans="1:2" x14ac:dyDescent="0.2">
      <c r="A3758" s="46"/>
      <c r="B3758" s="45"/>
    </row>
    <row r="3759" spans="1:2" x14ac:dyDescent="0.2">
      <c r="A3759" s="46"/>
      <c r="B3759" s="45"/>
    </row>
    <row r="3760" spans="1:2" x14ac:dyDescent="0.2">
      <c r="A3760" s="46"/>
      <c r="B3760" s="45"/>
    </row>
    <row r="3761" spans="1:2" x14ac:dyDescent="0.2">
      <c r="A3761" s="46"/>
      <c r="B3761" s="45"/>
    </row>
    <row r="3762" spans="1:2" x14ac:dyDescent="0.2">
      <c r="A3762" s="46"/>
      <c r="B3762" s="45"/>
    </row>
    <row r="3763" spans="1:2" x14ac:dyDescent="0.2">
      <c r="A3763" s="46"/>
      <c r="B3763" s="45"/>
    </row>
    <row r="3764" spans="1:2" x14ac:dyDescent="0.2">
      <c r="A3764" s="46"/>
      <c r="B3764" s="45"/>
    </row>
    <row r="3765" spans="1:2" x14ac:dyDescent="0.2">
      <c r="A3765" s="46"/>
      <c r="B3765" s="45"/>
    </row>
    <row r="3766" spans="1:2" x14ac:dyDescent="0.2">
      <c r="A3766" s="46"/>
      <c r="B3766" s="45"/>
    </row>
    <row r="3767" spans="1:2" x14ac:dyDescent="0.2">
      <c r="A3767" s="46"/>
      <c r="B3767" s="45"/>
    </row>
    <row r="3768" spans="1:2" x14ac:dyDescent="0.2">
      <c r="A3768" s="46"/>
      <c r="B3768" s="45"/>
    </row>
    <row r="3769" spans="1:2" x14ac:dyDescent="0.2">
      <c r="A3769" s="46"/>
      <c r="B3769" s="45"/>
    </row>
    <row r="3770" spans="1:2" x14ac:dyDescent="0.2">
      <c r="A3770" s="46"/>
      <c r="B3770" s="45"/>
    </row>
    <row r="3771" spans="1:2" x14ac:dyDescent="0.2">
      <c r="A3771" s="46"/>
      <c r="B3771" s="45"/>
    </row>
    <row r="3772" spans="1:2" x14ac:dyDescent="0.2">
      <c r="A3772" s="46"/>
      <c r="B3772" s="45"/>
    </row>
    <row r="3773" spans="1:2" x14ac:dyDescent="0.2">
      <c r="A3773" s="46"/>
      <c r="B3773" s="45"/>
    </row>
    <row r="3774" spans="1:2" x14ac:dyDescent="0.2">
      <c r="A3774" s="46"/>
      <c r="B3774" s="45"/>
    </row>
    <row r="3775" spans="1:2" x14ac:dyDescent="0.2">
      <c r="A3775" s="46"/>
      <c r="B3775" s="45"/>
    </row>
    <row r="3776" spans="1:2" x14ac:dyDescent="0.2">
      <c r="A3776" s="46"/>
      <c r="B3776" s="45"/>
    </row>
    <row r="3777" spans="1:2" x14ac:dyDescent="0.2">
      <c r="A3777" s="46"/>
      <c r="B3777" s="45"/>
    </row>
    <row r="3778" spans="1:2" x14ac:dyDescent="0.2">
      <c r="A3778" s="46"/>
      <c r="B3778" s="45"/>
    </row>
    <row r="3779" spans="1:2" x14ac:dyDescent="0.2">
      <c r="A3779" s="46"/>
      <c r="B3779" s="45"/>
    </row>
    <row r="3780" spans="1:2" x14ac:dyDescent="0.2">
      <c r="A3780" s="46"/>
      <c r="B3780" s="45"/>
    </row>
    <row r="3781" spans="1:2" x14ac:dyDescent="0.2">
      <c r="A3781" s="46"/>
      <c r="B3781" s="45"/>
    </row>
    <row r="3782" spans="1:2" x14ac:dyDescent="0.2">
      <c r="A3782" s="46"/>
      <c r="B3782" s="45"/>
    </row>
    <row r="3783" spans="1:2" x14ac:dyDescent="0.2">
      <c r="A3783" s="46"/>
      <c r="B3783" s="45"/>
    </row>
    <row r="3784" spans="1:2" x14ac:dyDescent="0.2">
      <c r="A3784" s="46"/>
      <c r="B3784" s="45"/>
    </row>
    <row r="3785" spans="1:2" x14ac:dyDescent="0.2">
      <c r="A3785" s="46"/>
      <c r="B3785" s="45"/>
    </row>
    <row r="3786" spans="1:2" x14ac:dyDescent="0.2">
      <c r="A3786" s="46"/>
      <c r="B3786" s="45"/>
    </row>
    <row r="3787" spans="1:2" x14ac:dyDescent="0.2">
      <c r="A3787" s="46"/>
      <c r="B3787" s="45"/>
    </row>
    <row r="3788" spans="1:2" x14ac:dyDescent="0.2">
      <c r="A3788" s="46"/>
      <c r="B3788" s="45"/>
    </row>
    <row r="3789" spans="1:2" x14ac:dyDescent="0.2">
      <c r="A3789" s="46"/>
      <c r="B3789" s="45"/>
    </row>
    <row r="3790" spans="1:2" x14ac:dyDescent="0.2">
      <c r="A3790" s="46"/>
      <c r="B3790" s="45"/>
    </row>
    <row r="3791" spans="1:2" x14ac:dyDescent="0.2">
      <c r="A3791" s="46"/>
      <c r="B3791" s="45"/>
    </row>
    <row r="3792" spans="1:2" x14ac:dyDescent="0.2">
      <c r="A3792" s="46"/>
      <c r="B3792" s="45"/>
    </row>
    <row r="3793" spans="1:2" x14ac:dyDescent="0.2">
      <c r="A3793" s="46"/>
      <c r="B3793" s="45"/>
    </row>
    <row r="3794" spans="1:2" x14ac:dyDescent="0.2">
      <c r="A3794" s="46"/>
      <c r="B3794" s="45"/>
    </row>
    <row r="3795" spans="1:2" x14ac:dyDescent="0.2">
      <c r="A3795" s="46"/>
      <c r="B3795" s="45"/>
    </row>
    <row r="3796" spans="1:2" x14ac:dyDescent="0.2">
      <c r="A3796" s="46"/>
      <c r="B3796" s="45"/>
    </row>
    <row r="3797" spans="1:2" x14ac:dyDescent="0.2">
      <c r="A3797" s="46"/>
      <c r="B3797" s="45"/>
    </row>
    <row r="3798" spans="1:2" x14ac:dyDescent="0.2">
      <c r="A3798" s="46"/>
      <c r="B3798" s="45"/>
    </row>
    <row r="3799" spans="1:2" x14ac:dyDescent="0.2">
      <c r="A3799" s="46"/>
      <c r="B3799" s="45"/>
    </row>
    <row r="3800" spans="1:2" x14ac:dyDescent="0.2">
      <c r="A3800" s="46"/>
      <c r="B3800" s="45"/>
    </row>
    <row r="3801" spans="1:2" x14ac:dyDescent="0.2">
      <c r="A3801" s="46"/>
      <c r="B3801" s="45"/>
    </row>
    <row r="3802" spans="1:2" x14ac:dyDescent="0.2">
      <c r="A3802" s="46"/>
      <c r="B3802" s="45"/>
    </row>
    <row r="3803" spans="1:2" x14ac:dyDescent="0.2">
      <c r="A3803" s="46"/>
      <c r="B3803" s="45"/>
    </row>
    <row r="3804" spans="1:2" x14ac:dyDescent="0.2">
      <c r="A3804" s="46"/>
      <c r="B3804" s="45"/>
    </row>
    <row r="3805" spans="1:2" x14ac:dyDescent="0.2">
      <c r="A3805" s="46"/>
      <c r="B3805" s="45"/>
    </row>
    <row r="3806" spans="1:2" x14ac:dyDescent="0.2">
      <c r="A3806" s="46"/>
      <c r="B3806" s="45"/>
    </row>
    <row r="3807" spans="1:2" x14ac:dyDescent="0.2">
      <c r="A3807" s="46"/>
      <c r="B3807" s="45"/>
    </row>
    <row r="3808" spans="1:2" x14ac:dyDescent="0.2">
      <c r="A3808" s="46"/>
      <c r="B3808" s="45"/>
    </row>
    <row r="3809" spans="1:2" x14ac:dyDescent="0.2">
      <c r="A3809" s="46"/>
      <c r="B3809" s="45"/>
    </row>
    <row r="3810" spans="1:2" x14ac:dyDescent="0.2">
      <c r="A3810" s="46"/>
      <c r="B3810" s="45"/>
    </row>
    <row r="3811" spans="1:2" x14ac:dyDescent="0.2">
      <c r="A3811" s="46"/>
      <c r="B3811" s="45"/>
    </row>
    <row r="3812" spans="1:2" x14ac:dyDescent="0.2">
      <c r="A3812" s="46"/>
      <c r="B3812" s="45"/>
    </row>
    <row r="3813" spans="1:2" x14ac:dyDescent="0.2">
      <c r="A3813" s="46"/>
      <c r="B3813" s="45"/>
    </row>
    <row r="3814" spans="1:2" x14ac:dyDescent="0.2">
      <c r="A3814" s="46"/>
      <c r="B3814" s="45"/>
    </row>
    <row r="3815" spans="1:2" x14ac:dyDescent="0.2">
      <c r="A3815" s="46"/>
      <c r="B3815" s="45"/>
    </row>
    <row r="3816" spans="1:2" x14ac:dyDescent="0.2">
      <c r="A3816" s="46"/>
      <c r="B3816" s="45"/>
    </row>
    <row r="3817" spans="1:2" x14ac:dyDescent="0.2">
      <c r="A3817" s="46"/>
      <c r="B3817" s="45"/>
    </row>
    <row r="3818" spans="1:2" x14ac:dyDescent="0.2">
      <c r="A3818" s="46"/>
      <c r="B3818" s="45"/>
    </row>
    <row r="3819" spans="1:2" x14ac:dyDescent="0.2">
      <c r="A3819" s="46"/>
      <c r="B3819" s="45"/>
    </row>
    <row r="3820" spans="1:2" x14ac:dyDescent="0.2">
      <c r="A3820" s="46"/>
      <c r="B3820" s="45"/>
    </row>
    <row r="3821" spans="1:2" x14ac:dyDescent="0.2">
      <c r="A3821" s="46"/>
      <c r="B3821" s="45"/>
    </row>
    <row r="3822" spans="1:2" x14ac:dyDescent="0.2">
      <c r="A3822" s="46"/>
      <c r="B3822" s="45"/>
    </row>
    <row r="3823" spans="1:2" x14ac:dyDescent="0.2">
      <c r="A3823" s="46"/>
      <c r="B3823" s="45"/>
    </row>
    <row r="3824" spans="1:2" x14ac:dyDescent="0.2">
      <c r="A3824" s="46"/>
      <c r="B3824" s="45"/>
    </row>
    <row r="3825" spans="1:2" x14ac:dyDescent="0.2">
      <c r="A3825" s="46"/>
      <c r="B3825" s="45"/>
    </row>
    <row r="3826" spans="1:2" x14ac:dyDescent="0.2">
      <c r="A3826" s="46"/>
      <c r="B3826" s="45"/>
    </row>
    <row r="3827" spans="1:2" x14ac:dyDescent="0.2">
      <c r="A3827" s="46"/>
      <c r="B3827" s="45"/>
    </row>
    <row r="3828" spans="1:2" x14ac:dyDescent="0.2">
      <c r="A3828" s="46"/>
      <c r="B3828" s="45"/>
    </row>
    <row r="3829" spans="1:2" x14ac:dyDescent="0.2">
      <c r="A3829" s="46"/>
      <c r="B3829" s="45"/>
    </row>
    <row r="3830" spans="1:2" x14ac:dyDescent="0.2">
      <c r="A3830" s="46"/>
      <c r="B3830" s="45"/>
    </row>
    <row r="3831" spans="1:2" x14ac:dyDescent="0.2">
      <c r="A3831" s="46"/>
      <c r="B3831" s="45"/>
    </row>
    <row r="3832" spans="1:2" x14ac:dyDescent="0.2">
      <c r="A3832" s="46"/>
      <c r="B3832" s="45"/>
    </row>
    <row r="3833" spans="1:2" x14ac:dyDescent="0.2">
      <c r="A3833" s="46"/>
      <c r="B3833" s="45"/>
    </row>
    <row r="3834" spans="1:2" x14ac:dyDescent="0.2">
      <c r="A3834" s="46"/>
      <c r="B3834" s="45"/>
    </row>
    <row r="3835" spans="1:2" x14ac:dyDescent="0.2">
      <c r="A3835" s="46"/>
      <c r="B3835" s="45"/>
    </row>
    <row r="3836" spans="1:2" x14ac:dyDescent="0.2">
      <c r="A3836" s="46"/>
      <c r="B3836" s="45"/>
    </row>
    <row r="3837" spans="1:2" x14ac:dyDescent="0.2">
      <c r="A3837" s="46"/>
      <c r="B3837" s="45"/>
    </row>
    <row r="3838" spans="1:2" x14ac:dyDescent="0.2">
      <c r="A3838" s="46"/>
      <c r="B3838" s="45"/>
    </row>
    <row r="3839" spans="1:2" x14ac:dyDescent="0.2">
      <c r="A3839" s="46"/>
      <c r="B3839" s="45"/>
    </row>
    <row r="3840" spans="1:2" x14ac:dyDescent="0.2">
      <c r="A3840" s="46"/>
      <c r="B3840" s="45"/>
    </row>
    <row r="3841" spans="1:2" x14ac:dyDescent="0.2">
      <c r="A3841" s="46"/>
      <c r="B3841" s="45"/>
    </row>
    <row r="3842" spans="1:2" x14ac:dyDescent="0.2">
      <c r="A3842" s="46"/>
      <c r="B3842" s="45"/>
    </row>
    <row r="3843" spans="1:2" x14ac:dyDescent="0.2">
      <c r="A3843" s="46"/>
      <c r="B3843" s="45"/>
    </row>
    <row r="3844" spans="1:2" x14ac:dyDescent="0.2">
      <c r="A3844" s="46"/>
      <c r="B3844" s="45"/>
    </row>
    <row r="3845" spans="1:2" x14ac:dyDescent="0.2">
      <c r="A3845" s="46"/>
      <c r="B3845" s="45"/>
    </row>
    <row r="3846" spans="1:2" x14ac:dyDescent="0.2">
      <c r="A3846" s="46"/>
      <c r="B3846" s="45"/>
    </row>
    <row r="3847" spans="1:2" x14ac:dyDescent="0.2">
      <c r="A3847" s="46"/>
      <c r="B3847" s="45"/>
    </row>
    <row r="3848" spans="1:2" x14ac:dyDescent="0.2">
      <c r="A3848" s="46"/>
      <c r="B3848" s="45"/>
    </row>
    <row r="3849" spans="1:2" x14ac:dyDescent="0.2">
      <c r="A3849" s="46"/>
      <c r="B3849" s="45"/>
    </row>
    <row r="3850" spans="1:2" x14ac:dyDescent="0.2">
      <c r="A3850" s="46"/>
      <c r="B3850" s="45"/>
    </row>
    <row r="3851" spans="1:2" x14ac:dyDescent="0.2">
      <c r="A3851" s="46"/>
      <c r="B3851" s="45"/>
    </row>
    <row r="3852" spans="1:2" x14ac:dyDescent="0.2">
      <c r="A3852" s="46"/>
      <c r="B3852" s="45"/>
    </row>
    <row r="3853" spans="1:2" x14ac:dyDescent="0.2">
      <c r="A3853" s="46"/>
      <c r="B3853" s="45"/>
    </row>
    <row r="3854" spans="1:2" x14ac:dyDescent="0.2">
      <c r="A3854" s="46"/>
      <c r="B3854" s="45"/>
    </row>
    <row r="3855" spans="1:2" x14ac:dyDescent="0.2">
      <c r="A3855" s="46"/>
      <c r="B3855" s="45"/>
    </row>
    <row r="3856" spans="1:2" x14ac:dyDescent="0.2">
      <c r="A3856" s="46"/>
      <c r="B3856" s="45"/>
    </row>
    <row r="3857" spans="1:2" x14ac:dyDescent="0.2">
      <c r="A3857" s="46"/>
      <c r="B3857" s="45"/>
    </row>
    <row r="3858" spans="1:2" x14ac:dyDescent="0.2">
      <c r="A3858" s="46"/>
      <c r="B3858" s="45"/>
    </row>
    <row r="3859" spans="1:2" x14ac:dyDescent="0.2">
      <c r="A3859" s="46"/>
      <c r="B3859" s="45"/>
    </row>
    <row r="3860" spans="1:2" x14ac:dyDescent="0.2">
      <c r="A3860" s="46"/>
      <c r="B3860" s="45"/>
    </row>
    <row r="3861" spans="1:2" x14ac:dyDescent="0.2">
      <c r="A3861" s="46"/>
      <c r="B3861" s="45"/>
    </row>
    <row r="3862" spans="1:2" x14ac:dyDescent="0.2">
      <c r="A3862" s="46"/>
      <c r="B3862" s="45"/>
    </row>
    <row r="3863" spans="1:2" x14ac:dyDescent="0.2">
      <c r="A3863" s="46"/>
      <c r="B3863" s="45"/>
    </row>
    <row r="3864" spans="1:2" x14ac:dyDescent="0.2">
      <c r="A3864" s="46"/>
      <c r="B3864" s="45"/>
    </row>
    <row r="3865" spans="1:2" x14ac:dyDescent="0.2">
      <c r="A3865" s="46"/>
      <c r="B3865" s="45"/>
    </row>
    <row r="3866" spans="1:2" x14ac:dyDescent="0.2">
      <c r="A3866" s="46"/>
      <c r="B3866" s="45"/>
    </row>
    <row r="3867" spans="1:2" x14ac:dyDescent="0.2">
      <c r="A3867" s="46"/>
      <c r="B3867" s="45"/>
    </row>
    <row r="3868" spans="1:2" x14ac:dyDescent="0.2">
      <c r="A3868" s="46"/>
      <c r="B3868" s="45"/>
    </row>
    <row r="3869" spans="1:2" x14ac:dyDescent="0.2">
      <c r="A3869" s="46"/>
      <c r="B3869" s="45"/>
    </row>
    <row r="3870" spans="1:2" x14ac:dyDescent="0.2">
      <c r="A3870" s="46"/>
      <c r="B3870" s="45"/>
    </row>
    <row r="3871" spans="1:2" x14ac:dyDescent="0.2">
      <c r="A3871" s="46"/>
      <c r="B3871" s="45"/>
    </row>
    <row r="3872" spans="1:2" x14ac:dyDescent="0.2">
      <c r="A3872" s="46"/>
      <c r="B3872" s="45"/>
    </row>
    <row r="3873" spans="1:2" x14ac:dyDescent="0.2">
      <c r="A3873" s="46"/>
      <c r="B3873" s="45"/>
    </row>
    <row r="3874" spans="1:2" x14ac:dyDescent="0.2">
      <c r="A3874" s="46"/>
      <c r="B3874" s="45"/>
    </row>
    <row r="3875" spans="1:2" x14ac:dyDescent="0.2">
      <c r="A3875" s="46"/>
      <c r="B3875" s="45"/>
    </row>
    <row r="3876" spans="1:2" x14ac:dyDescent="0.2">
      <c r="A3876" s="46"/>
      <c r="B3876" s="45"/>
    </row>
    <row r="3877" spans="1:2" x14ac:dyDescent="0.2">
      <c r="A3877" s="46"/>
      <c r="B3877" s="45"/>
    </row>
    <row r="3878" spans="1:2" x14ac:dyDescent="0.2">
      <c r="A3878" s="46"/>
      <c r="B3878" s="45"/>
    </row>
    <row r="3879" spans="1:2" x14ac:dyDescent="0.2">
      <c r="A3879" s="46"/>
      <c r="B3879" s="45"/>
    </row>
    <row r="3880" spans="1:2" x14ac:dyDescent="0.2">
      <c r="A3880" s="46"/>
      <c r="B3880" s="45"/>
    </row>
    <row r="3881" spans="1:2" x14ac:dyDescent="0.2">
      <c r="A3881" s="46"/>
      <c r="B3881" s="45"/>
    </row>
    <row r="3882" spans="1:2" x14ac:dyDescent="0.2">
      <c r="A3882" s="46"/>
      <c r="B3882" s="45"/>
    </row>
    <row r="3883" spans="1:2" x14ac:dyDescent="0.2">
      <c r="A3883" s="46"/>
      <c r="B3883" s="45"/>
    </row>
    <row r="3884" spans="1:2" x14ac:dyDescent="0.2">
      <c r="A3884" s="46"/>
      <c r="B3884" s="45"/>
    </row>
    <row r="3885" spans="1:2" x14ac:dyDescent="0.2">
      <c r="A3885" s="46"/>
      <c r="B3885" s="45"/>
    </row>
    <row r="3886" spans="1:2" x14ac:dyDescent="0.2">
      <c r="A3886" s="46"/>
      <c r="B3886" s="45"/>
    </row>
    <row r="3887" spans="1:2" x14ac:dyDescent="0.2">
      <c r="A3887" s="46"/>
      <c r="B3887" s="45"/>
    </row>
    <row r="3888" spans="1:2" x14ac:dyDescent="0.2">
      <c r="A3888" s="46"/>
      <c r="B3888" s="45"/>
    </row>
    <row r="3889" spans="1:2" x14ac:dyDescent="0.2">
      <c r="A3889" s="46"/>
      <c r="B3889" s="45"/>
    </row>
    <row r="3890" spans="1:2" x14ac:dyDescent="0.2">
      <c r="A3890" s="46"/>
      <c r="B3890" s="45"/>
    </row>
    <row r="3891" spans="1:2" x14ac:dyDescent="0.2">
      <c r="A3891" s="46"/>
      <c r="B3891" s="45"/>
    </row>
    <row r="3892" spans="1:2" x14ac:dyDescent="0.2">
      <c r="A3892" s="46"/>
      <c r="B3892" s="45"/>
    </row>
    <row r="3893" spans="1:2" x14ac:dyDescent="0.2">
      <c r="A3893" s="46"/>
      <c r="B3893" s="45"/>
    </row>
    <row r="3894" spans="1:2" x14ac:dyDescent="0.2">
      <c r="A3894" s="46"/>
      <c r="B3894" s="45"/>
    </row>
    <row r="3895" spans="1:2" x14ac:dyDescent="0.2">
      <c r="A3895" s="46"/>
      <c r="B3895" s="45"/>
    </row>
    <row r="3896" spans="1:2" x14ac:dyDescent="0.2">
      <c r="A3896" s="46"/>
      <c r="B3896" s="45"/>
    </row>
    <row r="3897" spans="1:2" x14ac:dyDescent="0.2">
      <c r="A3897" s="46"/>
      <c r="B3897" s="45"/>
    </row>
    <row r="3898" spans="1:2" x14ac:dyDescent="0.2">
      <c r="A3898" s="46"/>
      <c r="B3898" s="45"/>
    </row>
    <row r="3899" spans="1:2" x14ac:dyDescent="0.2">
      <c r="A3899" s="46"/>
      <c r="B3899" s="45"/>
    </row>
    <row r="3900" spans="1:2" x14ac:dyDescent="0.2">
      <c r="A3900" s="46"/>
      <c r="B3900" s="45"/>
    </row>
    <row r="3901" spans="1:2" x14ac:dyDescent="0.2">
      <c r="A3901" s="46"/>
      <c r="B3901" s="45"/>
    </row>
    <row r="3902" spans="1:2" x14ac:dyDescent="0.2">
      <c r="A3902" s="46"/>
      <c r="B3902" s="45"/>
    </row>
    <row r="3903" spans="1:2" x14ac:dyDescent="0.2">
      <c r="A3903" s="46"/>
      <c r="B3903" s="45"/>
    </row>
    <row r="3904" spans="1:2" x14ac:dyDescent="0.2">
      <c r="A3904" s="46"/>
      <c r="B3904" s="45"/>
    </row>
    <row r="3905" spans="1:2" x14ac:dyDescent="0.2">
      <c r="A3905" s="46"/>
      <c r="B3905" s="45"/>
    </row>
    <row r="3906" spans="1:2" x14ac:dyDescent="0.2">
      <c r="A3906" s="46"/>
      <c r="B3906" s="45"/>
    </row>
    <row r="3907" spans="1:2" x14ac:dyDescent="0.2">
      <c r="A3907" s="46"/>
      <c r="B3907" s="45"/>
    </row>
    <row r="3908" spans="1:2" x14ac:dyDescent="0.2">
      <c r="A3908" s="46"/>
      <c r="B3908" s="45"/>
    </row>
    <row r="3909" spans="1:2" x14ac:dyDescent="0.2">
      <c r="A3909" s="46"/>
      <c r="B3909" s="45"/>
    </row>
    <row r="3910" spans="1:2" x14ac:dyDescent="0.2">
      <c r="A3910" s="46"/>
      <c r="B3910" s="45"/>
    </row>
    <row r="3911" spans="1:2" x14ac:dyDescent="0.2">
      <c r="A3911" s="46"/>
      <c r="B3911" s="45"/>
    </row>
    <row r="3912" spans="1:2" x14ac:dyDescent="0.2">
      <c r="A3912" s="46"/>
      <c r="B3912" s="45"/>
    </row>
    <row r="3913" spans="1:2" x14ac:dyDescent="0.2">
      <c r="A3913" s="46"/>
      <c r="B3913" s="45"/>
    </row>
    <row r="3914" spans="1:2" x14ac:dyDescent="0.2">
      <c r="A3914" s="46"/>
      <c r="B3914" s="45"/>
    </row>
    <row r="3915" spans="1:2" x14ac:dyDescent="0.2">
      <c r="A3915" s="46"/>
      <c r="B3915" s="45"/>
    </row>
    <row r="3916" spans="1:2" x14ac:dyDescent="0.2">
      <c r="A3916" s="46"/>
      <c r="B3916" s="45"/>
    </row>
    <row r="3917" spans="1:2" x14ac:dyDescent="0.2">
      <c r="A3917" s="46"/>
      <c r="B3917" s="45"/>
    </row>
    <row r="3918" spans="1:2" x14ac:dyDescent="0.2">
      <c r="A3918" s="46"/>
      <c r="B3918" s="45"/>
    </row>
    <row r="3919" spans="1:2" x14ac:dyDescent="0.2">
      <c r="A3919" s="46"/>
      <c r="B3919" s="45"/>
    </row>
    <row r="3920" spans="1:2" x14ac:dyDescent="0.2">
      <c r="A3920" s="46"/>
      <c r="B3920" s="45"/>
    </row>
    <row r="3921" spans="1:2" x14ac:dyDescent="0.2">
      <c r="A3921" s="46"/>
      <c r="B3921" s="45"/>
    </row>
    <row r="3922" spans="1:2" x14ac:dyDescent="0.2">
      <c r="A3922" s="46"/>
      <c r="B3922" s="45"/>
    </row>
    <row r="3923" spans="1:2" x14ac:dyDescent="0.2">
      <c r="A3923" s="46"/>
      <c r="B3923" s="45"/>
    </row>
    <row r="3924" spans="1:2" x14ac:dyDescent="0.2">
      <c r="A3924" s="46"/>
      <c r="B3924" s="45"/>
    </row>
    <row r="3925" spans="1:2" x14ac:dyDescent="0.2">
      <c r="A3925" s="46"/>
      <c r="B3925" s="45"/>
    </row>
    <row r="3926" spans="1:2" x14ac:dyDescent="0.2">
      <c r="A3926" s="46"/>
      <c r="B3926" s="45"/>
    </row>
    <row r="3927" spans="1:2" x14ac:dyDescent="0.2">
      <c r="A3927" s="46"/>
      <c r="B3927" s="45"/>
    </row>
    <row r="3928" spans="1:2" x14ac:dyDescent="0.2">
      <c r="A3928" s="46"/>
      <c r="B3928" s="45"/>
    </row>
    <row r="3929" spans="1:2" x14ac:dyDescent="0.2">
      <c r="A3929" s="46"/>
      <c r="B3929" s="45"/>
    </row>
    <row r="3930" spans="1:2" x14ac:dyDescent="0.2">
      <c r="A3930" s="46"/>
      <c r="B3930" s="45"/>
    </row>
    <row r="3931" spans="1:2" x14ac:dyDescent="0.2">
      <c r="A3931" s="46"/>
      <c r="B3931" s="45"/>
    </row>
    <row r="3932" spans="1:2" x14ac:dyDescent="0.2">
      <c r="A3932" s="46"/>
      <c r="B3932" s="45"/>
    </row>
    <row r="3933" spans="1:2" x14ac:dyDescent="0.2">
      <c r="A3933" s="46"/>
      <c r="B3933" s="45"/>
    </row>
    <row r="3934" spans="1:2" x14ac:dyDescent="0.2">
      <c r="A3934" s="46"/>
      <c r="B3934" s="45"/>
    </row>
    <row r="3935" spans="1:2" x14ac:dyDescent="0.2">
      <c r="A3935" s="46"/>
      <c r="B3935" s="45"/>
    </row>
    <row r="3936" spans="1:2" x14ac:dyDescent="0.2">
      <c r="A3936" s="46"/>
      <c r="B3936" s="45"/>
    </row>
    <row r="3937" spans="1:2" x14ac:dyDescent="0.2">
      <c r="A3937" s="46"/>
      <c r="B3937" s="45"/>
    </row>
    <row r="3938" spans="1:2" x14ac:dyDescent="0.2">
      <c r="A3938" s="46"/>
      <c r="B3938" s="45"/>
    </row>
    <row r="3939" spans="1:2" x14ac:dyDescent="0.2">
      <c r="A3939" s="46"/>
      <c r="B3939" s="45"/>
    </row>
    <row r="3940" spans="1:2" x14ac:dyDescent="0.2">
      <c r="A3940" s="46"/>
      <c r="B3940" s="45"/>
    </row>
    <row r="3941" spans="1:2" x14ac:dyDescent="0.2">
      <c r="A3941" s="46"/>
      <c r="B3941" s="45"/>
    </row>
    <row r="3942" spans="1:2" x14ac:dyDescent="0.2">
      <c r="A3942" s="46"/>
      <c r="B3942" s="45"/>
    </row>
    <row r="3943" spans="1:2" x14ac:dyDescent="0.2">
      <c r="A3943" s="46"/>
      <c r="B3943" s="45"/>
    </row>
    <row r="3944" spans="1:2" x14ac:dyDescent="0.2">
      <c r="A3944" s="46"/>
      <c r="B3944" s="45"/>
    </row>
    <row r="3945" spans="1:2" x14ac:dyDescent="0.2">
      <c r="A3945" s="46"/>
      <c r="B3945" s="45"/>
    </row>
    <row r="3946" spans="1:2" x14ac:dyDescent="0.2">
      <c r="A3946" s="46"/>
      <c r="B3946" s="45"/>
    </row>
    <row r="3947" spans="1:2" x14ac:dyDescent="0.2">
      <c r="A3947" s="46"/>
      <c r="B3947" s="45"/>
    </row>
    <row r="3948" spans="1:2" x14ac:dyDescent="0.2">
      <c r="A3948" s="46"/>
      <c r="B3948" s="45"/>
    </row>
    <row r="3949" spans="1:2" x14ac:dyDescent="0.2">
      <c r="A3949" s="46"/>
      <c r="B3949" s="45"/>
    </row>
    <row r="3950" spans="1:2" x14ac:dyDescent="0.2">
      <c r="A3950" s="46"/>
      <c r="B3950" s="45"/>
    </row>
    <row r="3951" spans="1:2" x14ac:dyDescent="0.2">
      <c r="A3951" s="46"/>
      <c r="B3951" s="45"/>
    </row>
    <row r="3952" spans="1:2" x14ac:dyDescent="0.2">
      <c r="A3952" s="46"/>
      <c r="B3952" s="45"/>
    </row>
    <row r="3953" spans="1:2" x14ac:dyDescent="0.2">
      <c r="A3953" s="46"/>
      <c r="B3953" s="45"/>
    </row>
    <row r="3954" spans="1:2" x14ac:dyDescent="0.2">
      <c r="A3954" s="46"/>
      <c r="B3954" s="45"/>
    </row>
    <row r="3955" spans="1:2" x14ac:dyDescent="0.2">
      <c r="A3955" s="46"/>
      <c r="B3955" s="45"/>
    </row>
    <row r="3956" spans="1:2" x14ac:dyDescent="0.2">
      <c r="A3956" s="46"/>
      <c r="B3956" s="45"/>
    </row>
    <row r="3957" spans="1:2" x14ac:dyDescent="0.2">
      <c r="A3957" s="46"/>
      <c r="B3957" s="45"/>
    </row>
    <row r="3958" spans="1:2" x14ac:dyDescent="0.2">
      <c r="A3958" s="46"/>
      <c r="B3958" s="45"/>
    </row>
    <row r="3959" spans="1:2" x14ac:dyDescent="0.2">
      <c r="A3959" s="46"/>
      <c r="B3959" s="45"/>
    </row>
    <row r="3960" spans="1:2" x14ac:dyDescent="0.2">
      <c r="A3960" s="46"/>
      <c r="B3960" s="45"/>
    </row>
    <row r="3961" spans="1:2" x14ac:dyDescent="0.2">
      <c r="A3961" s="46"/>
      <c r="B3961" s="45"/>
    </row>
    <row r="3962" spans="1:2" x14ac:dyDescent="0.2">
      <c r="A3962" s="46"/>
      <c r="B3962" s="45"/>
    </row>
    <row r="3963" spans="1:2" x14ac:dyDescent="0.2">
      <c r="A3963" s="46"/>
      <c r="B3963" s="45"/>
    </row>
    <row r="3964" spans="1:2" x14ac:dyDescent="0.2">
      <c r="A3964" s="46"/>
      <c r="B3964" s="45"/>
    </row>
    <row r="3965" spans="1:2" x14ac:dyDescent="0.2">
      <c r="A3965" s="46"/>
      <c r="B3965" s="45"/>
    </row>
    <row r="3966" spans="1:2" x14ac:dyDescent="0.2">
      <c r="A3966" s="46"/>
      <c r="B3966" s="45"/>
    </row>
    <row r="3967" spans="1:2" x14ac:dyDescent="0.2">
      <c r="A3967" s="46"/>
      <c r="B3967" s="45"/>
    </row>
    <row r="3968" spans="1:2" x14ac:dyDescent="0.2">
      <c r="A3968" s="46"/>
      <c r="B3968" s="45"/>
    </row>
    <row r="3969" spans="1:2" x14ac:dyDescent="0.2">
      <c r="A3969" s="46"/>
      <c r="B3969" s="45"/>
    </row>
    <row r="3970" spans="1:2" x14ac:dyDescent="0.2">
      <c r="A3970" s="46"/>
      <c r="B3970" s="45"/>
    </row>
    <row r="3971" spans="1:2" x14ac:dyDescent="0.2">
      <c r="A3971" s="46"/>
      <c r="B3971" s="45"/>
    </row>
    <row r="3972" spans="1:2" x14ac:dyDescent="0.2">
      <c r="A3972" s="46"/>
      <c r="B3972" s="45"/>
    </row>
    <row r="3973" spans="1:2" x14ac:dyDescent="0.2">
      <c r="A3973" s="46"/>
      <c r="B3973" s="45"/>
    </row>
    <row r="3974" spans="1:2" x14ac:dyDescent="0.2">
      <c r="A3974" s="46"/>
      <c r="B3974" s="45"/>
    </row>
    <row r="3975" spans="1:2" x14ac:dyDescent="0.2">
      <c r="A3975" s="46"/>
      <c r="B3975" s="45"/>
    </row>
    <row r="3976" spans="1:2" x14ac:dyDescent="0.2">
      <c r="A3976" s="46"/>
      <c r="B3976" s="45"/>
    </row>
    <row r="3977" spans="1:2" x14ac:dyDescent="0.2">
      <c r="A3977" s="46"/>
      <c r="B3977" s="45"/>
    </row>
    <row r="3978" spans="1:2" x14ac:dyDescent="0.2">
      <c r="A3978" s="46"/>
      <c r="B3978" s="45"/>
    </row>
    <row r="3979" spans="1:2" x14ac:dyDescent="0.2">
      <c r="A3979" s="46"/>
      <c r="B3979" s="45"/>
    </row>
    <row r="3980" spans="1:2" x14ac:dyDescent="0.2">
      <c r="A3980" s="46"/>
      <c r="B3980" s="45"/>
    </row>
    <row r="3981" spans="1:2" x14ac:dyDescent="0.2">
      <c r="A3981" s="46"/>
      <c r="B3981" s="45"/>
    </row>
    <row r="3982" spans="1:2" x14ac:dyDescent="0.2">
      <c r="A3982" s="46"/>
      <c r="B3982" s="45"/>
    </row>
    <row r="3983" spans="1:2" x14ac:dyDescent="0.2">
      <c r="A3983" s="46"/>
      <c r="B3983" s="45"/>
    </row>
    <row r="3984" spans="1:2" x14ac:dyDescent="0.2">
      <c r="A3984" s="46"/>
      <c r="B3984" s="45"/>
    </row>
    <row r="3985" spans="1:2" x14ac:dyDescent="0.2">
      <c r="A3985" s="46"/>
      <c r="B3985" s="45"/>
    </row>
    <row r="3986" spans="1:2" x14ac:dyDescent="0.2">
      <c r="A3986" s="46"/>
      <c r="B3986" s="45"/>
    </row>
    <row r="3987" spans="1:2" x14ac:dyDescent="0.2">
      <c r="A3987" s="46"/>
      <c r="B3987" s="45"/>
    </row>
    <row r="3988" spans="1:2" x14ac:dyDescent="0.2">
      <c r="A3988" s="46"/>
      <c r="B3988" s="45"/>
    </row>
    <row r="3989" spans="1:2" x14ac:dyDescent="0.2">
      <c r="A3989" s="46"/>
      <c r="B3989" s="45"/>
    </row>
    <row r="3990" spans="1:2" x14ac:dyDescent="0.2">
      <c r="A3990" s="46"/>
      <c r="B3990" s="45"/>
    </row>
    <row r="3991" spans="1:2" x14ac:dyDescent="0.2">
      <c r="A3991" s="46"/>
      <c r="B3991" s="45"/>
    </row>
    <row r="3992" spans="1:2" x14ac:dyDescent="0.2">
      <c r="A3992" s="46"/>
      <c r="B3992" s="45"/>
    </row>
    <row r="3993" spans="1:2" x14ac:dyDescent="0.2">
      <c r="A3993" s="46"/>
      <c r="B3993" s="45"/>
    </row>
    <row r="3994" spans="1:2" x14ac:dyDescent="0.2">
      <c r="A3994" s="46"/>
      <c r="B3994" s="45"/>
    </row>
    <row r="3995" spans="1:2" x14ac:dyDescent="0.2">
      <c r="A3995" s="46"/>
      <c r="B3995" s="45"/>
    </row>
    <row r="3996" spans="1:2" x14ac:dyDescent="0.2">
      <c r="A3996" s="46"/>
      <c r="B3996" s="45"/>
    </row>
    <row r="3997" spans="1:2" x14ac:dyDescent="0.2">
      <c r="A3997" s="46"/>
      <c r="B3997" s="45"/>
    </row>
    <row r="3998" spans="1:2" x14ac:dyDescent="0.2">
      <c r="A3998" s="46"/>
      <c r="B3998" s="45"/>
    </row>
    <row r="3999" spans="1:2" x14ac:dyDescent="0.2">
      <c r="A3999" s="46"/>
      <c r="B3999" s="45"/>
    </row>
    <row r="4000" spans="1:2" x14ac:dyDescent="0.2">
      <c r="A4000" s="46"/>
      <c r="B4000" s="45"/>
    </row>
    <row r="4001" spans="1:2" x14ac:dyDescent="0.2">
      <c r="A4001" s="46"/>
      <c r="B4001" s="45"/>
    </row>
    <row r="4002" spans="1:2" x14ac:dyDescent="0.2">
      <c r="A4002" s="46"/>
      <c r="B4002" s="45"/>
    </row>
    <row r="4003" spans="1:2" x14ac:dyDescent="0.2">
      <c r="A4003" s="46"/>
      <c r="B4003" s="45"/>
    </row>
    <row r="4004" spans="1:2" x14ac:dyDescent="0.2">
      <c r="A4004" s="46"/>
      <c r="B4004" s="45"/>
    </row>
    <row r="4005" spans="1:2" x14ac:dyDescent="0.2">
      <c r="A4005" s="46"/>
      <c r="B4005" s="45"/>
    </row>
    <row r="4006" spans="1:2" x14ac:dyDescent="0.2">
      <c r="A4006" s="46"/>
      <c r="B4006" s="45"/>
    </row>
    <row r="4007" spans="1:2" x14ac:dyDescent="0.2">
      <c r="A4007" s="46"/>
      <c r="B4007" s="45"/>
    </row>
    <row r="4008" spans="1:2" x14ac:dyDescent="0.2">
      <c r="A4008" s="46"/>
      <c r="B4008" s="45"/>
    </row>
    <row r="4009" spans="1:2" x14ac:dyDescent="0.2">
      <c r="A4009" s="46"/>
      <c r="B4009" s="45"/>
    </row>
    <row r="4010" spans="1:2" x14ac:dyDescent="0.2">
      <c r="A4010" s="46"/>
      <c r="B4010" s="45"/>
    </row>
    <row r="4011" spans="1:2" x14ac:dyDescent="0.2">
      <c r="A4011" s="46"/>
      <c r="B4011" s="45"/>
    </row>
    <row r="4012" spans="1:2" x14ac:dyDescent="0.2">
      <c r="A4012" s="46"/>
      <c r="B4012" s="45"/>
    </row>
    <row r="4013" spans="1:2" x14ac:dyDescent="0.2">
      <c r="A4013" s="46"/>
      <c r="B4013" s="45"/>
    </row>
    <row r="4014" spans="1:2" x14ac:dyDescent="0.2">
      <c r="A4014" s="46"/>
      <c r="B4014" s="45"/>
    </row>
    <row r="4015" spans="1:2" x14ac:dyDescent="0.2">
      <c r="A4015" s="46"/>
      <c r="B4015" s="45"/>
    </row>
    <row r="4016" spans="1:2" x14ac:dyDescent="0.2">
      <c r="A4016" s="46"/>
      <c r="B4016" s="45"/>
    </row>
    <row r="4017" spans="1:2" x14ac:dyDescent="0.2">
      <c r="A4017" s="46"/>
      <c r="B4017" s="45"/>
    </row>
    <row r="4018" spans="1:2" x14ac:dyDescent="0.2">
      <c r="A4018" s="46"/>
      <c r="B4018" s="45"/>
    </row>
    <row r="4019" spans="1:2" x14ac:dyDescent="0.2">
      <c r="A4019" s="46"/>
      <c r="B4019" s="45"/>
    </row>
    <row r="4020" spans="1:2" x14ac:dyDescent="0.2">
      <c r="A4020" s="46"/>
      <c r="B4020" s="45"/>
    </row>
    <row r="4021" spans="1:2" x14ac:dyDescent="0.2">
      <c r="A4021" s="46"/>
      <c r="B4021" s="45"/>
    </row>
    <row r="4022" spans="1:2" x14ac:dyDescent="0.2">
      <c r="A4022" s="46"/>
      <c r="B4022" s="45"/>
    </row>
    <row r="4023" spans="1:2" x14ac:dyDescent="0.2">
      <c r="A4023" s="46"/>
      <c r="B4023" s="45"/>
    </row>
    <row r="4024" spans="1:2" x14ac:dyDescent="0.2">
      <c r="A4024" s="46"/>
      <c r="B4024" s="45"/>
    </row>
    <row r="4025" spans="1:2" x14ac:dyDescent="0.2">
      <c r="A4025" s="46"/>
      <c r="B4025" s="45"/>
    </row>
    <row r="4026" spans="1:2" x14ac:dyDescent="0.2">
      <c r="A4026" s="46"/>
      <c r="B4026" s="45"/>
    </row>
    <row r="4027" spans="1:2" x14ac:dyDescent="0.2">
      <c r="A4027" s="46"/>
      <c r="B4027" s="45"/>
    </row>
    <row r="4028" spans="1:2" x14ac:dyDescent="0.2">
      <c r="A4028" s="46"/>
      <c r="B4028" s="45"/>
    </row>
    <row r="4029" spans="1:2" x14ac:dyDescent="0.2">
      <c r="A4029" s="46"/>
      <c r="B4029" s="45"/>
    </row>
    <row r="4030" spans="1:2" x14ac:dyDescent="0.2">
      <c r="A4030" s="46"/>
      <c r="B4030" s="45"/>
    </row>
    <row r="4031" spans="1:2" x14ac:dyDescent="0.2">
      <c r="A4031" s="46"/>
      <c r="B4031" s="45"/>
    </row>
    <row r="4032" spans="1:2" x14ac:dyDescent="0.2">
      <c r="A4032" s="46"/>
      <c r="B4032" s="45"/>
    </row>
    <row r="4033" spans="1:2" x14ac:dyDescent="0.2">
      <c r="A4033" s="46"/>
      <c r="B4033" s="45"/>
    </row>
    <row r="4034" spans="1:2" x14ac:dyDescent="0.2">
      <c r="A4034" s="46"/>
      <c r="B4034" s="45"/>
    </row>
    <row r="4035" spans="1:2" x14ac:dyDescent="0.2">
      <c r="A4035" s="46"/>
      <c r="B4035" s="45"/>
    </row>
    <row r="4036" spans="1:2" x14ac:dyDescent="0.2">
      <c r="A4036" s="46"/>
      <c r="B4036" s="45"/>
    </row>
    <row r="4037" spans="1:2" x14ac:dyDescent="0.2">
      <c r="A4037" s="46"/>
      <c r="B4037" s="45"/>
    </row>
    <row r="4038" spans="1:2" x14ac:dyDescent="0.2">
      <c r="A4038" s="46"/>
      <c r="B4038" s="45"/>
    </row>
    <row r="4039" spans="1:2" x14ac:dyDescent="0.2">
      <c r="A4039" s="46"/>
      <c r="B4039" s="45"/>
    </row>
    <row r="4040" spans="1:2" x14ac:dyDescent="0.2">
      <c r="A4040" s="46"/>
      <c r="B4040" s="45"/>
    </row>
    <row r="4041" spans="1:2" x14ac:dyDescent="0.2">
      <c r="A4041" s="46"/>
      <c r="B4041" s="45"/>
    </row>
    <row r="4042" spans="1:2" x14ac:dyDescent="0.2">
      <c r="A4042" s="46"/>
      <c r="B4042" s="45"/>
    </row>
    <row r="4043" spans="1:2" x14ac:dyDescent="0.2">
      <c r="A4043" s="46"/>
      <c r="B4043" s="45"/>
    </row>
    <row r="4044" spans="1:2" x14ac:dyDescent="0.2">
      <c r="A4044" s="46"/>
      <c r="B4044" s="45"/>
    </row>
    <row r="4045" spans="1:2" x14ac:dyDescent="0.2">
      <c r="A4045" s="46"/>
      <c r="B4045" s="45"/>
    </row>
    <row r="4046" spans="1:2" x14ac:dyDescent="0.2">
      <c r="A4046" s="46"/>
      <c r="B4046" s="45"/>
    </row>
    <row r="4047" spans="1:2" x14ac:dyDescent="0.2">
      <c r="A4047" s="46"/>
      <c r="B4047" s="45"/>
    </row>
    <row r="4048" spans="1:2" x14ac:dyDescent="0.2">
      <c r="A4048" s="46"/>
      <c r="B4048" s="45"/>
    </row>
    <row r="4049" spans="1:2" x14ac:dyDescent="0.2">
      <c r="A4049" s="46"/>
      <c r="B4049" s="45"/>
    </row>
    <row r="4050" spans="1:2" x14ac:dyDescent="0.2">
      <c r="A4050" s="46"/>
      <c r="B4050" s="45"/>
    </row>
    <row r="4051" spans="1:2" x14ac:dyDescent="0.2">
      <c r="A4051" s="46"/>
      <c r="B4051" s="45"/>
    </row>
    <row r="4052" spans="1:2" x14ac:dyDescent="0.2">
      <c r="A4052" s="46"/>
      <c r="B4052" s="45"/>
    </row>
    <row r="4053" spans="1:2" x14ac:dyDescent="0.2">
      <c r="A4053" s="46"/>
      <c r="B4053" s="45"/>
    </row>
    <row r="4054" spans="1:2" x14ac:dyDescent="0.2">
      <c r="A4054" s="46"/>
      <c r="B4054" s="45"/>
    </row>
    <row r="4055" spans="1:2" x14ac:dyDescent="0.2">
      <c r="A4055" s="46"/>
      <c r="B4055" s="45"/>
    </row>
    <row r="4056" spans="1:2" x14ac:dyDescent="0.2">
      <c r="A4056" s="46"/>
      <c r="B4056" s="45"/>
    </row>
    <row r="4057" spans="1:2" x14ac:dyDescent="0.2">
      <c r="A4057" s="46"/>
      <c r="B4057" s="45"/>
    </row>
    <row r="4058" spans="1:2" x14ac:dyDescent="0.2">
      <c r="A4058" s="46"/>
      <c r="B4058" s="45"/>
    </row>
    <row r="4059" spans="1:2" x14ac:dyDescent="0.2">
      <c r="A4059" s="46"/>
      <c r="B4059" s="45"/>
    </row>
    <row r="4060" spans="1:2" x14ac:dyDescent="0.2">
      <c r="A4060" s="46"/>
      <c r="B4060" s="45"/>
    </row>
    <row r="4061" spans="1:2" x14ac:dyDescent="0.2">
      <c r="A4061" s="46"/>
      <c r="B4061" s="45"/>
    </row>
    <row r="4062" spans="1:2" x14ac:dyDescent="0.2">
      <c r="A4062" s="46"/>
      <c r="B4062" s="45"/>
    </row>
    <row r="4063" spans="1:2" x14ac:dyDescent="0.2">
      <c r="A4063" s="46"/>
      <c r="B4063" s="45"/>
    </row>
    <row r="4064" spans="1:2" x14ac:dyDescent="0.2">
      <c r="A4064" s="46"/>
      <c r="B4064" s="45"/>
    </row>
    <row r="4065" spans="1:2" x14ac:dyDescent="0.2">
      <c r="A4065" s="46"/>
      <c r="B4065" s="45"/>
    </row>
    <row r="4066" spans="1:2" x14ac:dyDescent="0.2">
      <c r="A4066" s="46"/>
      <c r="B4066" s="45"/>
    </row>
    <row r="4067" spans="1:2" x14ac:dyDescent="0.2">
      <c r="A4067" s="46"/>
      <c r="B4067" s="45"/>
    </row>
    <row r="4068" spans="1:2" x14ac:dyDescent="0.2">
      <c r="A4068" s="46"/>
      <c r="B4068" s="45"/>
    </row>
    <row r="4069" spans="1:2" x14ac:dyDescent="0.2">
      <c r="A4069" s="46"/>
      <c r="B4069" s="45"/>
    </row>
    <row r="4070" spans="1:2" x14ac:dyDescent="0.2">
      <c r="A4070" s="46"/>
      <c r="B4070" s="45"/>
    </row>
    <row r="4071" spans="1:2" x14ac:dyDescent="0.2">
      <c r="A4071" s="46"/>
      <c r="B4071" s="45"/>
    </row>
    <row r="4072" spans="1:2" x14ac:dyDescent="0.2">
      <c r="A4072" s="46"/>
      <c r="B4072" s="45"/>
    </row>
    <row r="4073" spans="1:2" x14ac:dyDescent="0.2">
      <c r="A4073" s="46"/>
      <c r="B4073" s="45"/>
    </row>
    <row r="4074" spans="1:2" x14ac:dyDescent="0.2">
      <c r="A4074" s="46"/>
      <c r="B4074" s="45"/>
    </row>
    <row r="4075" spans="1:2" x14ac:dyDescent="0.2">
      <c r="A4075" s="46"/>
      <c r="B4075" s="45"/>
    </row>
    <row r="4076" spans="1:2" x14ac:dyDescent="0.2">
      <c r="A4076" s="46"/>
      <c r="B4076" s="45"/>
    </row>
    <row r="4077" spans="1:2" x14ac:dyDescent="0.2">
      <c r="A4077" s="46"/>
      <c r="B4077" s="45"/>
    </row>
    <row r="4078" spans="1:2" x14ac:dyDescent="0.2">
      <c r="A4078" s="46"/>
      <c r="B4078" s="45"/>
    </row>
    <row r="4079" spans="1:2" x14ac:dyDescent="0.2">
      <c r="A4079" s="46"/>
      <c r="B4079" s="45"/>
    </row>
    <row r="4080" spans="1:2" x14ac:dyDescent="0.2">
      <c r="A4080" s="46"/>
      <c r="B4080" s="45"/>
    </row>
    <row r="4081" spans="1:2" x14ac:dyDescent="0.2">
      <c r="A4081" s="46"/>
      <c r="B4081" s="45"/>
    </row>
    <row r="4082" spans="1:2" x14ac:dyDescent="0.2">
      <c r="A4082" s="46"/>
      <c r="B4082" s="45"/>
    </row>
    <row r="4083" spans="1:2" x14ac:dyDescent="0.2">
      <c r="A4083" s="46"/>
      <c r="B4083" s="45"/>
    </row>
    <row r="4084" spans="1:2" x14ac:dyDescent="0.2">
      <c r="A4084" s="46"/>
      <c r="B4084" s="45"/>
    </row>
    <row r="4085" spans="1:2" x14ac:dyDescent="0.2">
      <c r="A4085" s="46"/>
      <c r="B4085" s="45"/>
    </row>
    <row r="4086" spans="1:2" x14ac:dyDescent="0.2">
      <c r="A4086" s="46"/>
      <c r="B4086" s="45"/>
    </row>
    <row r="4087" spans="1:2" x14ac:dyDescent="0.2">
      <c r="A4087" s="46"/>
      <c r="B4087" s="45"/>
    </row>
    <row r="4088" spans="1:2" x14ac:dyDescent="0.2">
      <c r="A4088" s="46"/>
      <c r="B4088" s="45"/>
    </row>
    <row r="4089" spans="1:2" x14ac:dyDescent="0.2">
      <c r="A4089" s="46"/>
      <c r="B4089" s="45"/>
    </row>
    <row r="4090" spans="1:2" x14ac:dyDescent="0.2">
      <c r="A4090" s="46"/>
      <c r="B4090" s="45"/>
    </row>
    <row r="4091" spans="1:2" x14ac:dyDescent="0.2">
      <c r="A4091" s="46"/>
      <c r="B4091" s="45"/>
    </row>
    <row r="4092" spans="1:2" x14ac:dyDescent="0.2">
      <c r="A4092" s="46"/>
      <c r="B4092" s="45"/>
    </row>
    <row r="4093" spans="1:2" x14ac:dyDescent="0.2">
      <c r="A4093" s="46"/>
      <c r="B4093" s="45"/>
    </row>
    <row r="4094" spans="1:2" x14ac:dyDescent="0.2">
      <c r="A4094" s="46"/>
      <c r="B4094" s="45"/>
    </row>
    <row r="4095" spans="1:2" x14ac:dyDescent="0.2">
      <c r="A4095" s="46"/>
      <c r="B4095" s="45"/>
    </row>
    <row r="4096" spans="1:2" x14ac:dyDescent="0.2">
      <c r="A4096" s="46"/>
      <c r="B4096" s="45"/>
    </row>
    <row r="4097" spans="1:2" x14ac:dyDescent="0.2">
      <c r="A4097" s="46"/>
      <c r="B4097" s="45"/>
    </row>
    <row r="4098" spans="1:2" x14ac:dyDescent="0.2">
      <c r="A4098" s="46"/>
      <c r="B4098" s="45"/>
    </row>
    <row r="4099" spans="1:2" x14ac:dyDescent="0.2">
      <c r="A4099" s="46"/>
      <c r="B4099" s="45"/>
    </row>
    <row r="4100" spans="1:2" x14ac:dyDescent="0.2">
      <c r="A4100" s="46"/>
      <c r="B4100" s="45"/>
    </row>
    <row r="4101" spans="1:2" x14ac:dyDescent="0.2">
      <c r="A4101" s="46"/>
      <c r="B4101" s="45"/>
    </row>
    <row r="4102" spans="1:2" x14ac:dyDescent="0.2">
      <c r="A4102" s="46"/>
      <c r="B4102" s="45"/>
    </row>
    <row r="4103" spans="1:2" x14ac:dyDescent="0.2">
      <c r="A4103" s="46"/>
      <c r="B4103" s="45"/>
    </row>
    <row r="4104" spans="1:2" x14ac:dyDescent="0.2">
      <c r="A4104" s="46"/>
      <c r="B4104" s="45"/>
    </row>
    <row r="4105" spans="1:2" x14ac:dyDescent="0.2">
      <c r="A4105" s="46"/>
      <c r="B4105" s="45"/>
    </row>
    <row r="4106" spans="1:2" x14ac:dyDescent="0.2">
      <c r="A4106" s="46"/>
      <c r="B4106" s="45"/>
    </row>
    <row r="4107" spans="1:2" x14ac:dyDescent="0.2">
      <c r="A4107" s="46"/>
      <c r="B4107" s="45"/>
    </row>
    <row r="4108" spans="1:2" x14ac:dyDescent="0.2">
      <c r="A4108" s="46"/>
      <c r="B4108" s="45"/>
    </row>
    <row r="4109" spans="1:2" x14ac:dyDescent="0.2">
      <c r="A4109" s="46"/>
      <c r="B4109" s="45"/>
    </row>
    <row r="4110" spans="1:2" x14ac:dyDescent="0.2">
      <c r="A4110" s="46"/>
      <c r="B4110" s="45"/>
    </row>
    <row r="4111" spans="1:2" x14ac:dyDescent="0.2">
      <c r="A4111" s="46"/>
      <c r="B4111" s="45"/>
    </row>
    <row r="4112" spans="1:2" x14ac:dyDescent="0.2">
      <c r="A4112" s="46"/>
      <c r="B4112" s="45"/>
    </row>
    <row r="4113" spans="1:2" x14ac:dyDescent="0.2">
      <c r="A4113" s="46"/>
      <c r="B4113" s="45"/>
    </row>
    <row r="4114" spans="1:2" x14ac:dyDescent="0.2">
      <c r="A4114" s="46"/>
      <c r="B4114" s="45"/>
    </row>
    <row r="4115" spans="1:2" x14ac:dyDescent="0.2">
      <c r="A4115" s="46"/>
      <c r="B4115" s="45"/>
    </row>
    <row r="4116" spans="1:2" x14ac:dyDescent="0.2">
      <c r="A4116" s="46"/>
      <c r="B4116" s="45"/>
    </row>
    <row r="4117" spans="1:2" x14ac:dyDescent="0.2">
      <c r="A4117" s="46"/>
      <c r="B4117" s="45"/>
    </row>
    <row r="4118" spans="1:2" x14ac:dyDescent="0.2">
      <c r="A4118" s="46"/>
      <c r="B4118" s="45"/>
    </row>
    <row r="4119" spans="1:2" x14ac:dyDescent="0.2">
      <c r="A4119" s="46"/>
      <c r="B4119" s="45"/>
    </row>
    <row r="4120" spans="1:2" x14ac:dyDescent="0.2">
      <c r="A4120" s="46"/>
      <c r="B4120" s="45"/>
    </row>
    <row r="4121" spans="1:2" x14ac:dyDescent="0.2">
      <c r="A4121" s="46"/>
      <c r="B4121" s="45"/>
    </row>
    <row r="4122" spans="1:2" x14ac:dyDescent="0.2">
      <c r="A4122" s="46"/>
      <c r="B4122" s="45"/>
    </row>
    <row r="4123" spans="1:2" x14ac:dyDescent="0.2">
      <c r="A4123" s="46"/>
      <c r="B4123" s="45"/>
    </row>
    <row r="4124" spans="1:2" x14ac:dyDescent="0.2">
      <c r="A4124" s="46"/>
      <c r="B4124" s="45"/>
    </row>
    <row r="4125" spans="1:2" x14ac:dyDescent="0.2">
      <c r="A4125" s="46"/>
      <c r="B4125" s="45"/>
    </row>
    <row r="4126" spans="1:2" x14ac:dyDescent="0.2">
      <c r="A4126" s="46"/>
      <c r="B4126" s="45"/>
    </row>
    <row r="4127" spans="1:2" x14ac:dyDescent="0.2">
      <c r="A4127" s="46"/>
      <c r="B4127" s="45"/>
    </row>
    <row r="4128" spans="1:2" x14ac:dyDescent="0.2">
      <c r="A4128" s="46"/>
      <c r="B4128" s="45"/>
    </row>
    <row r="4129" spans="1:2" x14ac:dyDescent="0.2">
      <c r="A4129" s="46"/>
      <c r="B4129" s="45"/>
    </row>
    <row r="4130" spans="1:2" x14ac:dyDescent="0.2">
      <c r="A4130" s="46"/>
      <c r="B4130" s="45"/>
    </row>
    <row r="4131" spans="1:2" x14ac:dyDescent="0.2">
      <c r="A4131" s="46"/>
      <c r="B4131" s="45"/>
    </row>
    <row r="4132" spans="1:2" x14ac:dyDescent="0.2">
      <c r="A4132" s="46"/>
      <c r="B4132" s="45"/>
    </row>
    <row r="4133" spans="1:2" x14ac:dyDescent="0.2">
      <c r="A4133" s="46"/>
      <c r="B4133" s="45"/>
    </row>
    <row r="4134" spans="1:2" x14ac:dyDescent="0.2">
      <c r="A4134" s="46"/>
      <c r="B4134" s="45"/>
    </row>
    <row r="4135" spans="1:2" x14ac:dyDescent="0.2">
      <c r="A4135" s="46"/>
      <c r="B4135" s="45"/>
    </row>
    <row r="4136" spans="1:2" x14ac:dyDescent="0.2">
      <c r="A4136" s="46"/>
      <c r="B4136" s="45"/>
    </row>
    <row r="4137" spans="1:2" x14ac:dyDescent="0.2">
      <c r="A4137" s="46"/>
      <c r="B4137" s="45"/>
    </row>
    <row r="4138" spans="1:2" x14ac:dyDescent="0.2">
      <c r="A4138" s="46"/>
      <c r="B4138" s="45"/>
    </row>
    <row r="4139" spans="1:2" x14ac:dyDescent="0.2">
      <c r="A4139" s="46"/>
      <c r="B4139" s="45"/>
    </row>
    <row r="4140" spans="1:2" x14ac:dyDescent="0.2">
      <c r="A4140" s="46"/>
      <c r="B4140" s="45"/>
    </row>
    <row r="4141" spans="1:2" x14ac:dyDescent="0.2">
      <c r="A4141" s="46"/>
      <c r="B4141" s="45"/>
    </row>
    <row r="4142" spans="1:2" x14ac:dyDescent="0.2">
      <c r="A4142" s="46"/>
      <c r="B4142" s="45"/>
    </row>
    <row r="4143" spans="1:2" x14ac:dyDescent="0.2">
      <c r="A4143" s="46"/>
      <c r="B4143" s="45"/>
    </row>
    <row r="4144" spans="1:2" x14ac:dyDescent="0.2">
      <c r="A4144" s="46"/>
      <c r="B4144" s="45"/>
    </row>
    <row r="4145" spans="1:2" x14ac:dyDescent="0.2">
      <c r="A4145" s="46"/>
      <c r="B4145" s="45"/>
    </row>
    <row r="4146" spans="1:2" x14ac:dyDescent="0.2">
      <c r="A4146" s="46"/>
      <c r="B4146" s="45"/>
    </row>
    <row r="4147" spans="1:2" x14ac:dyDescent="0.2">
      <c r="A4147" s="46"/>
      <c r="B4147" s="45"/>
    </row>
    <row r="4148" spans="1:2" x14ac:dyDescent="0.2">
      <c r="A4148" s="46"/>
      <c r="B4148" s="45"/>
    </row>
    <row r="4149" spans="1:2" x14ac:dyDescent="0.2">
      <c r="A4149" s="46"/>
      <c r="B4149" s="45"/>
    </row>
    <row r="4150" spans="1:2" x14ac:dyDescent="0.2">
      <c r="A4150" s="46"/>
      <c r="B4150" s="45"/>
    </row>
    <row r="4151" spans="1:2" x14ac:dyDescent="0.2">
      <c r="A4151" s="46"/>
      <c r="B4151" s="45"/>
    </row>
    <row r="4152" spans="1:2" x14ac:dyDescent="0.2">
      <c r="A4152" s="46"/>
      <c r="B4152" s="45"/>
    </row>
    <row r="4153" spans="1:2" x14ac:dyDescent="0.2">
      <c r="A4153" s="46"/>
      <c r="B4153" s="45"/>
    </row>
    <row r="4154" spans="1:2" x14ac:dyDescent="0.2">
      <c r="A4154" s="46"/>
      <c r="B4154" s="45"/>
    </row>
    <row r="4155" spans="1:2" x14ac:dyDescent="0.2">
      <c r="A4155" s="46"/>
      <c r="B4155" s="45"/>
    </row>
    <row r="4156" spans="1:2" x14ac:dyDescent="0.2">
      <c r="A4156" s="46"/>
      <c r="B4156" s="45"/>
    </row>
    <row r="4157" spans="1:2" x14ac:dyDescent="0.2">
      <c r="A4157" s="46"/>
      <c r="B4157" s="45"/>
    </row>
    <row r="4158" spans="1:2" x14ac:dyDescent="0.2">
      <c r="A4158" s="46"/>
      <c r="B4158" s="45"/>
    </row>
    <row r="4159" spans="1:2" x14ac:dyDescent="0.2">
      <c r="A4159" s="46"/>
      <c r="B4159" s="45"/>
    </row>
    <row r="4160" spans="1:2" x14ac:dyDescent="0.2">
      <c r="A4160" s="46"/>
      <c r="B4160" s="45"/>
    </row>
    <row r="4161" spans="1:2" x14ac:dyDescent="0.2">
      <c r="A4161" s="46"/>
      <c r="B4161" s="45"/>
    </row>
    <row r="4162" spans="1:2" x14ac:dyDescent="0.2">
      <c r="A4162" s="46"/>
      <c r="B4162" s="45"/>
    </row>
    <row r="4163" spans="1:2" x14ac:dyDescent="0.2">
      <c r="A4163" s="46"/>
      <c r="B4163" s="45"/>
    </row>
    <row r="4164" spans="1:2" x14ac:dyDescent="0.2">
      <c r="A4164" s="46"/>
      <c r="B4164" s="45"/>
    </row>
    <row r="4165" spans="1:2" x14ac:dyDescent="0.2">
      <c r="A4165" s="46"/>
      <c r="B4165" s="45"/>
    </row>
    <row r="4166" spans="1:2" x14ac:dyDescent="0.2">
      <c r="A4166" s="46"/>
      <c r="B4166" s="45"/>
    </row>
    <row r="4167" spans="1:2" x14ac:dyDescent="0.2">
      <c r="A4167" s="46"/>
      <c r="B4167" s="45"/>
    </row>
    <row r="4168" spans="1:2" x14ac:dyDescent="0.2">
      <c r="A4168" s="46"/>
      <c r="B4168" s="45"/>
    </row>
    <row r="4169" spans="1:2" x14ac:dyDescent="0.2">
      <c r="A4169" s="46"/>
      <c r="B4169" s="45"/>
    </row>
    <row r="4170" spans="1:2" x14ac:dyDescent="0.2">
      <c r="A4170" s="46"/>
      <c r="B4170" s="45"/>
    </row>
    <row r="4171" spans="1:2" x14ac:dyDescent="0.2">
      <c r="A4171" s="46"/>
      <c r="B4171" s="45"/>
    </row>
    <row r="4172" spans="1:2" x14ac:dyDescent="0.2">
      <c r="A4172" s="46"/>
      <c r="B4172" s="45"/>
    </row>
    <row r="4173" spans="1:2" x14ac:dyDescent="0.2">
      <c r="A4173" s="46"/>
      <c r="B4173" s="45"/>
    </row>
    <row r="4174" spans="1:2" x14ac:dyDescent="0.2">
      <c r="A4174" s="46"/>
      <c r="B4174" s="45"/>
    </row>
    <row r="4175" spans="1:2" x14ac:dyDescent="0.2">
      <c r="A4175" s="46"/>
      <c r="B4175" s="45"/>
    </row>
    <row r="4176" spans="1:2" x14ac:dyDescent="0.2">
      <c r="A4176" s="46"/>
      <c r="B4176" s="45"/>
    </row>
    <row r="4177" spans="1:2" x14ac:dyDescent="0.2">
      <c r="A4177" s="46"/>
      <c r="B4177" s="45"/>
    </row>
    <row r="4178" spans="1:2" x14ac:dyDescent="0.2">
      <c r="A4178" s="46"/>
      <c r="B4178" s="45"/>
    </row>
    <row r="4179" spans="1:2" x14ac:dyDescent="0.2">
      <c r="A4179" s="46"/>
      <c r="B4179" s="45"/>
    </row>
    <row r="4180" spans="1:2" x14ac:dyDescent="0.2">
      <c r="A4180" s="46"/>
      <c r="B4180" s="45"/>
    </row>
    <row r="4181" spans="1:2" x14ac:dyDescent="0.2">
      <c r="A4181" s="46"/>
      <c r="B4181" s="45"/>
    </row>
    <row r="4182" spans="1:2" x14ac:dyDescent="0.2">
      <c r="A4182" s="46"/>
      <c r="B4182" s="45"/>
    </row>
    <row r="4183" spans="1:2" x14ac:dyDescent="0.2">
      <c r="A4183" s="46"/>
      <c r="B4183" s="45"/>
    </row>
    <row r="4184" spans="1:2" x14ac:dyDescent="0.2">
      <c r="A4184" s="46"/>
      <c r="B4184" s="45"/>
    </row>
    <row r="4185" spans="1:2" x14ac:dyDescent="0.2">
      <c r="A4185" s="46"/>
      <c r="B4185" s="45"/>
    </row>
    <row r="4186" spans="1:2" x14ac:dyDescent="0.2">
      <c r="A4186" s="46"/>
      <c r="B4186" s="45"/>
    </row>
    <row r="4187" spans="1:2" x14ac:dyDescent="0.2">
      <c r="A4187" s="46"/>
      <c r="B4187" s="45"/>
    </row>
    <row r="4188" spans="1:2" x14ac:dyDescent="0.2">
      <c r="A4188" s="46"/>
      <c r="B4188" s="45"/>
    </row>
    <row r="4189" spans="1:2" x14ac:dyDescent="0.2">
      <c r="A4189" s="46"/>
      <c r="B4189" s="45"/>
    </row>
    <row r="4190" spans="1:2" x14ac:dyDescent="0.2">
      <c r="A4190" s="46"/>
      <c r="B4190" s="45"/>
    </row>
    <row r="4191" spans="1:2" x14ac:dyDescent="0.2">
      <c r="A4191" s="46"/>
      <c r="B4191" s="45"/>
    </row>
    <row r="4192" spans="1:2" x14ac:dyDescent="0.2">
      <c r="A4192" s="46"/>
      <c r="B4192" s="45"/>
    </row>
    <row r="4193" spans="1:2" x14ac:dyDescent="0.2">
      <c r="A4193" s="46"/>
      <c r="B4193" s="45"/>
    </row>
    <row r="4194" spans="1:2" x14ac:dyDescent="0.2">
      <c r="A4194" s="46"/>
      <c r="B4194" s="45"/>
    </row>
    <row r="4195" spans="1:2" x14ac:dyDescent="0.2">
      <c r="A4195" s="46"/>
      <c r="B4195" s="45"/>
    </row>
    <row r="4196" spans="1:2" x14ac:dyDescent="0.2">
      <c r="A4196" s="46"/>
      <c r="B4196" s="45"/>
    </row>
    <row r="4197" spans="1:2" x14ac:dyDescent="0.2">
      <c r="A4197" s="46"/>
      <c r="B4197" s="45"/>
    </row>
    <row r="4198" spans="1:2" x14ac:dyDescent="0.2">
      <c r="A4198" s="46"/>
      <c r="B4198" s="45"/>
    </row>
    <row r="4199" spans="1:2" x14ac:dyDescent="0.2">
      <c r="A4199" s="46"/>
      <c r="B4199" s="45"/>
    </row>
    <row r="4200" spans="1:2" x14ac:dyDescent="0.2">
      <c r="A4200" s="46"/>
      <c r="B4200" s="45"/>
    </row>
    <row r="4201" spans="1:2" x14ac:dyDescent="0.2">
      <c r="A4201" s="46"/>
      <c r="B4201" s="45"/>
    </row>
    <row r="4202" spans="1:2" x14ac:dyDescent="0.2">
      <c r="A4202" s="46"/>
      <c r="B4202" s="45"/>
    </row>
    <row r="4203" spans="1:2" x14ac:dyDescent="0.2">
      <c r="A4203" s="46"/>
      <c r="B4203" s="45"/>
    </row>
    <row r="4204" spans="1:2" x14ac:dyDescent="0.2">
      <c r="A4204" s="46"/>
      <c r="B4204" s="45"/>
    </row>
    <row r="4205" spans="1:2" x14ac:dyDescent="0.2">
      <c r="A4205" s="46"/>
      <c r="B4205" s="45"/>
    </row>
    <row r="4206" spans="1:2" x14ac:dyDescent="0.2">
      <c r="A4206" s="46"/>
      <c r="B4206" s="45"/>
    </row>
    <row r="4207" spans="1:2" x14ac:dyDescent="0.2">
      <c r="A4207" s="46"/>
      <c r="B4207" s="45"/>
    </row>
    <row r="4208" spans="1:2" x14ac:dyDescent="0.2">
      <c r="A4208" s="46"/>
      <c r="B4208" s="45"/>
    </row>
    <row r="4209" spans="1:2" x14ac:dyDescent="0.2">
      <c r="A4209" s="46"/>
      <c r="B4209" s="45"/>
    </row>
    <row r="4210" spans="1:2" x14ac:dyDescent="0.2">
      <c r="A4210" s="46"/>
      <c r="B4210" s="45"/>
    </row>
    <row r="4211" spans="1:2" x14ac:dyDescent="0.2">
      <c r="A4211" s="46"/>
      <c r="B4211" s="45"/>
    </row>
    <row r="4212" spans="1:2" x14ac:dyDescent="0.2">
      <c r="A4212" s="46"/>
      <c r="B4212" s="45"/>
    </row>
    <row r="4213" spans="1:2" x14ac:dyDescent="0.2">
      <c r="A4213" s="46"/>
      <c r="B4213" s="45"/>
    </row>
    <row r="4214" spans="1:2" x14ac:dyDescent="0.2">
      <c r="A4214" s="46"/>
      <c r="B4214" s="45"/>
    </row>
    <row r="4215" spans="1:2" x14ac:dyDescent="0.2">
      <c r="A4215" s="46"/>
      <c r="B4215" s="45"/>
    </row>
    <row r="4216" spans="1:2" x14ac:dyDescent="0.2">
      <c r="A4216" s="46"/>
      <c r="B4216" s="45"/>
    </row>
    <row r="4217" spans="1:2" x14ac:dyDescent="0.2">
      <c r="A4217" s="46"/>
      <c r="B4217" s="45"/>
    </row>
    <row r="4218" spans="1:2" x14ac:dyDescent="0.2">
      <c r="A4218" s="46"/>
      <c r="B4218" s="45"/>
    </row>
    <row r="4219" spans="1:2" x14ac:dyDescent="0.2">
      <c r="A4219" s="46"/>
      <c r="B4219" s="45"/>
    </row>
    <row r="4220" spans="1:2" x14ac:dyDescent="0.2">
      <c r="A4220" s="46"/>
      <c r="B4220" s="45"/>
    </row>
    <row r="4221" spans="1:2" x14ac:dyDescent="0.2">
      <c r="A4221" s="46"/>
      <c r="B4221" s="45"/>
    </row>
    <row r="4222" spans="1:2" x14ac:dyDescent="0.2">
      <c r="A4222" s="46"/>
      <c r="B4222" s="45"/>
    </row>
    <row r="4223" spans="1:2" x14ac:dyDescent="0.2">
      <c r="A4223" s="46"/>
      <c r="B4223" s="45"/>
    </row>
    <row r="4224" spans="1:2" x14ac:dyDescent="0.2">
      <c r="A4224" s="46"/>
      <c r="B4224" s="45"/>
    </row>
    <row r="4225" spans="1:2" x14ac:dyDescent="0.2">
      <c r="A4225" s="46"/>
      <c r="B4225" s="45"/>
    </row>
    <row r="4226" spans="1:2" x14ac:dyDescent="0.2">
      <c r="A4226" s="46"/>
      <c r="B4226" s="45"/>
    </row>
    <row r="4227" spans="1:2" x14ac:dyDescent="0.2">
      <c r="A4227" s="46"/>
      <c r="B4227" s="45"/>
    </row>
    <row r="4228" spans="1:2" x14ac:dyDescent="0.2">
      <c r="A4228" s="46"/>
      <c r="B4228" s="45"/>
    </row>
    <row r="4229" spans="1:2" x14ac:dyDescent="0.2">
      <c r="A4229" s="46"/>
      <c r="B4229" s="45"/>
    </row>
    <row r="4230" spans="1:2" x14ac:dyDescent="0.2">
      <c r="A4230" s="46"/>
      <c r="B4230" s="45"/>
    </row>
    <row r="4231" spans="1:2" x14ac:dyDescent="0.2">
      <c r="A4231" s="46"/>
      <c r="B4231" s="45"/>
    </row>
    <row r="4232" spans="1:2" x14ac:dyDescent="0.2">
      <c r="A4232" s="46"/>
      <c r="B4232" s="45"/>
    </row>
    <row r="4233" spans="1:2" x14ac:dyDescent="0.2">
      <c r="A4233" s="46"/>
      <c r="B4233" s="45"/>
    </row>
    <row r="4234" spans="1:2" x14ac:dyDescent="0.2">
      <c r="A4234" s="46"/>
      <c r="B4234" s="45"/>
    </row>
    <row r="4235" spans="1:2" x14ac:dyDescent="0.2">
      <c r="A4235" s="46"/>
      <c r="B4235" s="45"/>
    </row>
    <row r="4236" spans="1:2" x14ac:dyDescent="0.2">
      <c r="A4236" s="46"/>
      <c r="B4236" s="45"/>
    </row>
    <row r="4237" spans="1:2" x14ac:dyDescent="0.2">
      <c r="A4237" s="46"/>
      <c r="B4237" s="45"/>
    </row>
    <row r="4238" spans="1:2" x14ac:dyDescent="0.2">
      <c r="A4238" s="46"/>
      <c r="B4238" s="45"/>
    </row>
    <row r="4239" spans="1:2" x14ac:dyDescent="0.2">
      <c r="A4239" s="46"/>
      <c r="B4239" s="45"/>
    </row>
    <row r="4240" spans="1:2" x14ac:dyDescent="0.2">
      <c r="A4240" s="46"/>
      <c r="B4240" s="45"/>
    </row>
    <row r="4241" spans="1:2" x14ac:dyDescent="0.2">
      <c r="A4241" s="46"/>
      <c r="B4241" s="45"/>
    </row>
    <row r="4242" spans="1:2" x14ac:dyDescent="0.2">
      <c r="A4242" s="46"/>
      <c r="B4242" s="45"/>
    </row>
    <row r="4243" spans="1:2" x14ac:dyDescent="0.2">
      <c r="A4243" s="46"/>
      <c r="B4243" s="45"/>
    </row>
    <row r="4244" spans="1:2" x14ac:dyDescent="0.2">
      <c r="A4244" s="46"/>
      <c r="B4244" s="45"/>
    </row>
    <row r="4245" spans="1:2" x14ac:dyDescent="0.2">
      <c r="A4245" s="46"/>
      <c r="B4245" s="45"/>
    </row>
    <row r="4246" spans="1:2" x14ac:dyDescent="0.2">
      <c r="A4246" s="46"/>
      <c r="B4246" s="45"/>
    </row>
    <row r="4247" spans="1:2" x14ac:dyDescent="0.2">
      <c r="A4247" s="46"/>
      <c r="B4247" s="45"/>
    </row>
    <row r="4248" spans="1:2" x14ac:dyDescent="0.2">
      <c r="A4248" s="46"/>
      <c r="B4248" s="45"/>
    </row>
    <row r="4249" spans="1:2" x14ac:dyDescent="0.2">
      <c r="A4249" s="46"/>
      <c r="B4249" s="45"/>
    </row>
    <row r="4250" spans="1:2" x14ac:dyDescent="0.2">
      <c r="A4250" s="46"/>
      <c r="B4250" s="45"/>
    </row>
    <row r="4251" spans="1:2" x14ac:dyDescent="0.2">
      <c r="A4251" s="46"/>
      <c r="B4251" s="45"/>
    </row>
    <row r="4252" spans="1:2" x14ac:dyDescent="0.2">
      <c r="A4252" s="46"/>
      <c r="B4252" s="45"/>
    </row>
    <row r="4253" spans="1:2" x14ac:dyDescent="0.2">
      <c r="A4253" s="46"/>
      <c r="B4253" s="45"/>
    </row>
    <row r="4254" spans="1:2" x14ac:dyDescent="0.2">
      <c r="A4254" s="46"/>
      <c r="B4254" s="45"/>
    </row>
    <row r="4255" spans="1:2" x14ac:dyDescent="0.2">
      <c r="A4255" s="46"/>
      <c r="B4255" s="45"/>
    </row>
    <row r="4256" spans="1:2" x14ac:dyDescent="0.2">
      <c r="A4256" s="46"/>
      <c r="B4256" s="45"/>
    </row>
    <row r="4257" spans="1:2" x14ac:dyDescent="0.2">
      <c r="A4257" s="46"/>
      <c r="B4257" s="45"/>
    </row>
    <row r="4258" spans="1:2" x14ac:dyDescent="0.2">
      <c r="A4258" s="46"/>
      <c r="B4258" s="45"/>
    </row>
    <row r="4259" spans="1:2" x14ac:dyDescent="0.2">
      <c r="A4259" s="46"/>
      <c r="B4259" s="45"/>
    </row>
    <row r="4260" spans="1:2" x14ac:dyDescent="0.2">
      <c r="A4260" s="46"/>
      <c r="B4260" s="45"/>
    </row>
    <row r="4261" spans="1:2" x14ac:dyDescent="0.2">
      <c r="A4261" s="46"/>
      <c r="B4261" s="45"/>
    </row>
    <row r="4262" spans="1:2" x14ac:dyDescent="0.2">
      <c r="A4262" s="46"/>
      <c r="B4262" s="45"/>
    </row>
    <row r="4263" spans="1:2" x14ac:dyDescent="0.2">
      <c r="A4263" s="46"/>
      <c r="B4263" s="45"/>
    </row>
    <row r="4264" spans="1:2" x14ac:dyDescent="0.2">
      <c r="A4264" s="46"/>
      <c r="B4264" s="45"/>
    </row>
    <row r="4265" spans="1:2" x14ac:dyDescent="0.2">
      <c r="A4265" s="46"/>
      <c r="B4265" s="45"/>
    </row>
    <row r="4266" spans="1:2" x14ac:dyDescent="0.2">
      <c r="A4266" s="46"/>
      <c r="B4266" s="45"/>
    </row>
    <row r="4267" spans="1:2" x14ac:dyDescent="0.2">
      <c r="A4267" s="46"/>
      <c r="B4267" s="45"/>
    </row>
    <row r="4268" spans="1:2" x14ac:dyDescent="0.2">
      <c r="A4268" s="46"/>
      <c r="B4268" s="45"/>
    </row>
    <row r="4269" spans="1:2" x14ac:dyDescent="0.2">
      <c r="A4269" s="46"/>
      <c r="B4269" s="45"/>
    </row>
    <row r="4270" spans="1:2" x14ac:dyDescent="0.2">
      <c r="A4270" s="46"/>
      <c r="B4270" s="45"/>
    </row>
    <row r="4271" spans="1:2" x14ac:dyDescent="0.2">
      <c r="A4271" s="46"/>
      <c r="B4271" s="45"/>
    </row>
    <row r="4272" spans="1:2" x14ac:dyDescent="0.2">
      <c r="A4272" s="46"/>
      <c r="B4272" s="45"/>
    </row>
    <row r="4273" spans="1:2" x14ac:dyDescent="0.2">
      <c r="A4273" s="46"/>
      <c r="B4273" s="45"/>
    </row>
    <row r="4274" spans="1:2" x14ac:dyDescent="0.2">
      <c r="A4274" s="46"/>
      <c r="B4274" s="45"/>
    </row>
    <row r="4275" spans="1:2" x14ac:dyDescent="0.2">
      <c r="A4275" s="46"/>
      <c r="B4275" s="45"/>
    </row>
    <row r="4276" spans="1:2" x14ac:dyDescent="0.2">
      <c r="A4276" s="46"/>
      <c r="B4276" s="45"/>
    </row>
    <row r="4277" spans="1:2" x14ac:dyDescent="0.2">
      <c r="A4277" s="46"/>
      <c r="B4277" s="45"/>
    </row>
    <row r="4278" spans="1:2" x14ac:dyDescent="0.2">
      <c r="A4278" s="46"/>
      <c r="B4278" s="45"/>
    </row>
    <row r="4279" spans="1:2" x14ac:dyDescent="0.2">
      <c r="A4279" s="46"/>
      <c r="B4279" s="45"/>
    </row>
    <row r="4280" spans="1:2" x14ac:dyDescent="0.2">
      <c r="A4280" s="46"/>
      <c r="B4280" s="45"/>
    </row>
    <row r="4281" spans="1:2" x14ac:dyDescent="0.2">
      <c r="A4281" s="46"/>
      <c r="B4281" s="45"/>
    </row>
    <row r="4282" spans="1:2" x14ac:dyDescent="0.2">
      <c r="A4282" s="46"/>
      <c r="B4282" s="45"/>
    </row>
    <row r="4283" spans="1:2" x14ac:dyDescent="0.2">
      <c r="A4283" s="46"/>
      <c r="B4283" s="45"/>
    </row>
    <row r="4284" spans="1:2" x14ac:dyDescent="0.2">
      <c r="A4284" s="46"/>
      <c r="B4284" s="45"/>
    </row>
    <row r="4285" spans="1:2" x14ac:dyDescent="0.2">
      <c r="A4285" s="46"/>
      <c r="B4285" s="45"/>
    </row>
    <row r="4286" spans="1:2" x14ac:dyDescent="0.2">
      <c r="A4286" s="46"/>
      <c r="B4286" s="45"/>
    </row>
    <row r="4287" spans="1:2" x14ac:dyDescent="0.2">
      <c r="A4287" s="46"/>
      <c r="B4287" s="45"/>
    </row>
    <row r="4288" spans="1:2" x14ac:dyDescent="0.2">
      <c r="A4288" s="46"/>
      <c r="B4288" s="45"/>
    </row>
    <row r="4289" spans="1:2" x14ac:dyDescent="0.2">
      <c r="A4289" s="46"/>
      <c r="B4289" s="45"/>
    </row>
    <row r="4290" spans="1:2" x14ac:dyDescent="0.2">
      <c r="A4290" s="46"/>
      <c r="B4290" s="45"/>
    </row>
    <row r="4291" spans="1:2" x14ac:dyDescent="0.2">
      <c r="A4291" s="46"/>
      <c r="B4291" s="45"/>
    </row>
    <row r="4292" spans="1:2" x14ac:dyDescent="0.2">
      <c r="A4292" s="46"/>
      <c r="B4292" s="45"/>
    </row>
    <row r="4293" spans="1:2" x14ac:dyDescent="0.2">
      <c r="A4293" s="46"/>
      <c r="B4293" s="45"/>
    </row>
    <row r="4294" spans="1:2" x14ac:dyDescent="0.2">
      <c r="A4294" s="46"/>
      <c r="B4294" s="45"/>
    </row>
    <row r="4295" spans="1:2" x14ac:dyDescent="0.2">
      <c r="A4295" s="46"/>
      <c r="B4295" s="45"/>
    </row>
    <row r="4296" spans="1:2" x14ac:dyDescent="0.2">
      <c r="A4296" s="46"/>
      <c r="B4296" s="45"/>
    </row>
    <row r="4297" spans="1:2" x14ac:dyDescent="0.2">
      <c r="A4297" s="46"/>
      <c r="B4297" s="45"/>
    </row>
    <row r="4298" spans="1:2" x14ac:dyDescent="0.2">
      <c r="A4298" s="46"/>
      <c r="B4298" s="45"/>
    </row>
    <row r="4299" spans="1:2" x14ac:dyDescent="0.2">
      <c r="A4299" s="46"/>
      <c r="B4299" s="45"/>
    </row>
    <row r="4300" spans="1:2" x14ac:dyDescent="0.2">
      <c r="A4300" s="46"/>
      <c r="B4300" s="45"/>
    </row>
    <row r="4301" spans="1:2" x14ac:dyDescent="0.2">
      <c r="A4301" s="46"/>
      <c r="B4301" s="45"/>
    </row>
    <row r="4302" spans="1:2" x14ac:dyDescent="0.2">
      <c r="A4302" s="46"/>
      <c r="B4302" s="45"/>
    </row>
    <row r="4303" spans="1:2" x14ac:dyDescent="0.2">
      <c r="A4303" s="46"/>
      <c r="B4303" s="45"/>
    </row>
    <row r="4304" spans="1:2" x14ac:dyDescent="0.2">
      <c r="A4304" s="46"/>
      <c r="B4304" s="45"/>
    </row>
    <row r="4305" spans="1:2" x14ac:dyDescent="0.2">
      <c r="A4305" s="46"/>
      <c r="B4305" s="45"/>
    </row>
    <row r="4306" spans="1:2" x14ac:dyDescent="0.2">
      <c r="A4306" s="46"/>
      <c r="B4306" s="45"/>
    </row>
    <row r="4307" spans="1:2" x14ac:dyDescent="0.2">
      <c r="A4307" s="46"/>
      <c r="B4307" s="45"/>
    </row>
    <row r="4308" spans="1:2" x14ac:dyDescent="0.2">
      <c r="A4308" s="46"/>
      <c r="B4308" s="45"/>
    </row>
    <row r="4309" spans="1:2" x14ac:dyDescent="0.2">
      <c r="A4309" s="46"/>
      <c r="B4309" s="45"/>
    </row>
    <row r="4310" spans="1:2" x14ac:dyDescent="0.2">
      <c r="A4310" s="46"/>
      <c r="B4310" s="45"/>
    </row>
    <row r="4311" spans="1:2" x14ac:dyDescent="0.2">
      <c r="A4311" s="46"/>
      <c r="B4311" s="45"/>
    </row>
    <row r="4312" spans="1:2" x14ac:dyDescent="0.2">
      <c r="A4312" s="46"/>
      <c r="B4312" s="45"/>
    </row>
    <row r="4313" spans="1:2" x14ac:dyDescent="0.2">
      <c r="A4313" s="46"/>
      <c r="B4313" s="45"/>
    </row>
    <row r="4314" spans="1:2" x14ac:dyDescent="0.2">
      <c r="A4314" s="46"/>
      <c r="B4314" s="45"/>
    </row>
    <row r="4315" spans="1:2" x14ac:dyDescent="0.2">
      <c r="A4315" s="46"/>
      <c r="B4315" s="45"/>
    </row>
    <row r="4316" spans="1:2" x14ac:dyDescent="0.2">
      <c r="A4316" s="46"/>
      <c r="B4316" s="45"/>
    </row>
    <row r="4317" spans="1:2" x14ac:dyDescent="0.2">
      <c r="A4317" s="46"/>
      <c r="B4317" s="45"/>
    </row>
    <row r="4318" spans="1:2" x14ac:dyDescent="0.2">
      <c r="A4318" s="46"/>
      <c r="B4318" s="45"/>
    </row>
    <row r="4319" spans="1:2" x14ac:dyDescent="0.2">
      <c r="A4319" s="46"/>
      <c r="B4319" s="45"/>
    </row>
    <row r="4320" spans="1:2" x14ac:dyDescent="0.2">
      <c r="A4320" s="46"/>
      <c r="B4320" s="45"/>
    </row>
    <row r="4321" spans="1:2" x14ac:dyDescent="0.2">
      <c r="A4321" s="46"/>
      <c r="B4321" s="45"/>
    </row>
    <row r="4322" spans="1:2" x14ac:dyDescent="0.2">
      <c r="A4322" s="46"/>
      <c r="B4322" s="45"/>
    </row>
    <row r="4323" spans="1:2" x14ac:dyDescent="0.2">
      <c r="A4323" s="46"/>
      <c r="B4323" s="45"/>
    </row>
    <row r="4324" spans="1:2" x14ac:dyDescent="0.2">
      <c r="A4324" s="46"/>
      <c r="B4324" s="45"/>
    </row>
    <row r="4325" spans="1:2" x14ac:dyDescent="0.2">
      <c r="A4325" s="46"/>
      <c r="B4325" s="45"/>
    </row>
    <row r="4326" spans="1:2" x14ac:dyDescent="0.2">
      <c r="A4326" s="46"/>
      <c r="B4326" s="45"/>
    </row>
    <row r="4327" spans="1:2" x14ac:dyDescent="0.2">
      <c r="A4327" s="46"/>
      <c r="B4327" s="45"/>
    </row>
    <row r="4328" spans="1:2" x14ac:dyDescent="0.2">
      <c r="A4328" s="46"/>
      <c r="B4328" s="45"/>
    </row>
    <row r="4329" spans="1:2" x14ac:dyDescent="0.2">
      <c r="A4329" s="46"/>
      <c r="B4329" s="45"/>
    </row>
    <row r="4330" spans="1:2" x14ac:dyDescent="0.2">
      <c r="A4330" s="46"/>
      <c r="B4330" s="45"/>
    </row>
    <row r="4331" spans="1:2" x14ac:dyDescent="0.2">
      <c r="A4331" s="46"/>
      <c r="B4331" s="45"/>
    </row>
    <row r="4332" spans="1:2" x14ac:dyDescent="0.2">
      <c r="A4332" s="46"/>
      <c r="B4332" s="45"/>
    </row>
    <row r="4333" spans="1:2" x14ac:dyDescent="0.2">
      <c r="A4333" s="46"/>
      <c r="B4333" s="45"/>
    </row>
    <row r="4334" spans="1:2" x14ac:dyDescent="0.2">
      <c r="A4334" s="46"/>
      <c r="B4334" s="45"/>
    </row>
    <row r="4335" spans="1:2" x14ac:dyDescent="0.2">
      <c r="A4335" s="46"/>
      <c r="B4335" s="45"/>
    </row>
    <row r="4336" spans="1:2" x14ac:dyDescent="0.2">
      <c r="A4336" s="46"/>
      <c r="B4336" s="45"/>
    </row>
    <row r="4337" spans="1:2" x14ac:dyDescent="0.2">
      <c r="A4337" s="46"/>
      <c r="B4337" s="45"/>
    </row>
    <row r="4338" spans="1:2" x14ac:dyDescent="0.2">
      <c r="A4338" s="46"/>
      <c r="B4338" s="45"/>
    </row>
    <row r="4339" spans="1:2" x14ac:dyDescent="0.2">
      <c r="A4339" s="46"/>
      <c r="B4339" s="45"/>
    </row>
    <row r="4340" spans="1:2" x14ac:dyDescent="0.2">
      <c r="A4340" s="46"/>
      <c r="B4340" s="45"/>
    </row>
    <row r="4341" spans="1:2" x14ac:dyDescent="0.2">
      <c r="A4341" s="46"/>
      <c r="B4341" s="45"/>
    </row>
    <row r="4342" spans="1:2" x14ac:dyDescent="0.2">
      <c r="A4342" s="46"/>
      <c r="B4342" s="45"/>
    </row>
    <row r="4343" spans="1:2" x14ac:dyDescent="0.2">
      <c r="A4343" s="46"/>
      <c r="B4343" s="45"/>
    </row>
    <row r="4344" spans="1:2" x14ac:dyDescent="0.2">
      <c r="A4344" s="46"/>
      <c r="B4344" s="45"/>
    </row>
    <row r="4345" spans="1:2" x14ac:dyDescent="0.2">
      <c r="A4345" s="46"/>
      <c r="B4345" s="45"/>
    </row>
    <row r="4346" spans="1:2" x14ac:dyDescent="0.2">
      <c r="A4346" s="46"/>
      <c r="B4346" s="45"/>
    </row>
    <row r="4347" spans="1:2" x14ac:dyDescent="0.2">
      <c r="A4347" s="46"/>
      <c r="B4347" s="45"/>
    </row>
    <row r="4348" spans="1:2" x14ac:dyDescent="0.2">
      <c r="A4348" s="46"/>
      <c r="B4348" s="45"/>
    </row>
    <row r="4349" spans="1:2" x14ac:dyDescent="0.2">
      <c r="A4349" s="46"/>
      <c r="B4349" s="45"/>
    </row>
    <row r="4350" spans="1:2" x14ac:dyDescent="0.2">
      <c r="A4350" s="46"/>
      <c r="B4350" s="45"/>
    </row>
    <row r="4351" spans="1:2" x14ac:dyDescent="0.2">
      <c r="A4351" s="46"/>
      <c r="B4351" s="45"/>
    </row>
    <row r="4352" spans="1:2" x14ac:dyDescent="0.2">
      <c r="A4352" s="46"/>
      <c r="B4352" s="45"/>
    </row>
    <row r="4353" spans="1:2" x14ac:dyDescent="0.2">
      <c r="A4353" s="46"/>
      <c r="B4353" s="45"/>
    </row>
    <row r="4354" spans="1:2" x14ac:dyDescent="0.2">
      <c r="A4354" s="46"/>
      <c r="B4354" s="45"/>
    </row>
    <row r="4355" spans="1:2" x14ac:dyDescent="0.2">
      <c r="A4355" s="46"/>
      <c r="B4355" s="45"/>
    </row>
    <row r="4356" spans="1:2" x14ac:dyDescent="0.2">
      <c r="A4356" s="46"/>
      <c r="B4356" s="45"/>
    </row>
    <row r="4357" spans="1:2" x14ac:dyDescent="0.2">
      <c r="A4357" s="46"/>
      <c r="B4357" s="45"/>
    </row>
    <row r="4358" spans="1:2" x14ac:dyDescent="0.2">
      <c r="A4358" s="46"/>
      <c r="B4358" s="45"/>
    </row>
    <row r="4359" spans="1:2" x14ac:dyDescent="0.2">
      <c r="A4359" s="46"/>
      <c r="B4359" s="45"/>
    </row>
    <row r="4360" spans="1:2" x14ac:dyDescent="0.2">
      <c r="A4360" s="46"/>
      <c r="B4360" s="45"/>
    </row>
    <row r="4361" spans="1:2" x14ac:dyDescent="0.2">
      <c r="A4361" s="46"/>
      <c r="B4361" s="45"/>
    </row>
    <row r="4362" spans="1:2" x14ac:dyDescent="0.2">
      <c r="A4362" s="46"/>
      <c r="B4362" s="45"/>
    </row>
    <row r="4363" spans="1:2" x14ac:dyDescent="0.2">
      <c r="A4363" s="46"/>
      <c r="B4363" s="45"/>
    </row>
    <row r="4364" spans="1:2" x14ac:dyDescent="0.2">
      <c r="A4364" s="46"/>
      <c r="B4364" s="45"/>
    </row>
    <row r="4365" spans="1:2" x14ac:dyDescent="0.2">
      <c r="A4365" s="46"/>
      <c r="B4365" s="45"/>
    </row>
    <row r="4366" spans="1:2" x14ac:dyDescent="0.2">
      <c r="A4366" s="46"/>
      <c r="B4366" s="45"/>
    </row>
    <row r="4367" spans="1:2" x14ac:dyDescent="0.2">
      <c r="A4367" s="46"/>
      <c r="B4367" s="45"/>
    </row>
    <row r="4368" spans="1:2" x14ac:dyDescent="0.2">
      <c r="A4368" s="46"/>
      <c r="B4368" s="45"/>
    </row>
    <row r="4369" spans="1:2" x14ac:dyDescent="0.2">
      <c r="A4369" s="46"/>
      <c r="B4369" s="45"/>
    </row>
    <row r="4370" spans="1:2" x14ac:dyDescent="0.2">
      <c r="A4370" s="46"/>
      <c r="B4370" s="45"/>
    </row>
    <row r="4371" spans="1:2" x14ac:dyDescent="0.2">
      <c r="A4371" s="46"/>
      <c r="B4371" s="45"/>
    </row>
    <row r="4372" spans="1:2" x14ac:dyDescent="0.2">
      <c r="A4372" s="46"/>
      <c r="B4372" s="45"/>
    </row>
    <row r="4373" spans="1:2" x14ac:dyDescent="0.2">
      <c r="A4373" s="46"/>
      <c r="B4373" s="45"/>
    </row>
    <row r="4374" spans="1:2" x14ac:dyDescent="0.2">
      <c r="A4374" s="46"/>
      <c r="B4374" s="45"/>
    </row>
    <row r="4375" spans="1:2" x14ac:dyDescent="0.2">
      <c r="A4375" s="46"/>
      <c r="B4375" s="45"/>
    </row>
    <row r="4376" spans="1:2" x14ac:dyDescent="0.2">
      <c r="A4376" s="46"/>
      <c r="B4376" s="45"/>
    </row>
    <row r="4377" spans="1:2" x14ac:dyDescent="0.2">
      <c r="A4377" s="46"/>
      <c r="B4377" s="45"/>
    </row>
    <row r="4378" spans="1:2" x14ac:dyDescent="0.2">
      <c r="A4378" s="46"/>
      <c r="B4378" s="45"/>
    </row>
    <row r="4379" spans="1:2" x14ac:dyDescent="0.2">
      <c r="A4379" s="46"/>
      <c r="B4379" s="45"/>
    </row>
    <row r="4380" spans="1:2" x14ac:dyDescent="0.2">
      <c r="A4380" s="46"/>
      <c r="B4380" s="45"/>
    </row>
    <row r="4381" spans="1:2" x14ac:dyDescent="0.2">
      <c r="A4381" s="46"/>
      <c r="B4381" s="45"/>
    </row>
    <row r="4382" spans="1:2" x14ac:dyDescent="0.2">
      <c r="A4382" s="46"/>
      <c r="B4382" s="45"/>
    </row>
    <row r="4383" spans="1:2" x14ac:dyDescent="0.2">
      <c r="A4383" s="46"/>
      <c r="B4383" s="45"/>
    </row>
    <row r="4384" spans="1:2" x14ac:dyDescent="0.2">
      <c r="A4384" s="46"/>
      <c r="B4384" s="45"/>
    </row>
    <row r="4385" spans="1:2" x14ac:dyDescent="0.2">
      <c r="A4385" s="46"/>
      <c r="B4385" s="45"/>
    </row>
    <row r="4386" spans="1:2" x14ac:dyDescent="0.2">
      <c r="A4386" s="46"/>
      <c r="B4386" s="45"/>
    </row>
    <row r="4387" spans="1:2" x14ac:dyDescent="0.2">
      <c r="A4387" s="46"/>
      <c r="B4387" s="45"/>
    </row>
    <row r="4388" spans="1:2" x14ac:dyDescent="0.2">
      <c r="A4388" s="46"/>
      <c r="B4388" s="45"/>
    </row>
    <row r="4389" spans="1:2" x14ac:dyDescent="0.2">
      <c r="A4389" s="46"/>
      <c r="B4389" s="45"/>
    </row>
    <row r="4390" spans="1:2" x14ac:dyDescent="0.2">
      <c r="A4390" s="46"/>
      <c r="B4390" s="45"/>
    </row>
    <row r="4391" spans="1:2" x14ac:dyDescent="0.2">
      <c r="A4391" s="46"/>
      <c r="B4391" s="45"/>
    </row>
    <row r="4392" spans="1:2" x14ac:dyDescent="0.2">
      <c r="A4392" s="46"/>
      <c r="B4392" s="45"/>
    </row>
    <row r="4393" spans="1:2" x14ac:dyDescent="0.2">
      <c r="A4393" s="46"/>
      <c r="B4393" s="45"/>
    </row>
    <row r="4394" spans="1:2" x14ac:dyDescent="0.2">
      <c r="A4394" s="46"/>
      <c r="B4394" s="45"/>
    </row>
    <row r="4395" spans="1:2" x14ac:dyDescent="0.2">
      <c r="A4395" s="46"/>
      <c r="B4395" s="45"/>
    </row>
    <row r="4396" spans="1:2" x14ac:dyDescent="0.2">
      <c r="A4396" s="46"/>
      <c r="B4396" s="45"/>
    </row>
    <row r="4397" spans="1:2" x14ac:dyDescent="0.2">
      <c r="A4397" s="46"/>
      <c r="B4397" s="45"/>
    </row>
    <row r="4398" spans="1:2" x14ac:dyDescent="0.2">
      <c r="A4398" s="46"/>
      <c r="B4398" s="45"/>
    </row>
    <row r="4399" spans="1:2" x14ac:dyDescent="0.2">
      <c r="A4399" s="46"/>
      <c r="B4399" s="45"/>
    </row>
    <row r="4400" spans="1:2" x14ac:dyDescent="0.2">
      <c r="A4400" s="46"/>
      <c r="B4400" s="45"/>
    </row>
    <row r="4401" spans="1:2" x14ac:dyDescent="0.2">
      <c r="A4401" s="46"/>
      <c r="B4401" s="45"/>
    </row>
    <row r="4402" spans="1:2" x14ac:dyDescent="0.2">
      <c r="A4402" s="46"/>
      <c r="B4402" s="45"/>
    </row>
    <row r="4403" spans="1:2" x14ac:dyDescent="0.2">
      <c r="A4403" s="46"/>
      <c r="B4403" s="45"/>
    </row>
    <row r="4404" spans="1:2" x14ac:dyDescent="0.2">
      <c r="A4404" s="46"/>
      <c r="B4404" s="45"/>
    </row>
    <row r="4405" spans="1:2" x14ac:dyDescent="0.2">
      <c r="A4405" s="46"/>
      <c r="B4405" s="45"/>
    </row>
    <row r="4406" spans="1:2" x14ac:dyDescent="0.2">
      <c r="A4406" s="46"/>
      <c r="B4406" s="45"/>
    </row>
    <row r="4407" spans="1:2" x14ac:dyDescent="0.2">
      <c r="A4407" s="46"/>
      <c r="B4407" s="45"/>
    </row>
    <row r="4408" spans="1:2" x14ac:dyDescent="0.2">
      <c r="A4408" s="46"/>
      <c r="B4408" s="45"/>
    </row>
    <row r="4409" spans="1:2" x14ac:dyDescent="0.2">
      <c r="A4409" s="46"/>
      <c r="B4409" s="45"/>
    </row>
    <row r="4410" spans="1:2" x14ac:dyDescent="0.2">
      <c r="A4410" s="46"/>
      <c r="B4410" s="45"/>
    </row>
    <row r="4411" spans="1:2" x14ac:dyDescent="0.2">
      <c r="A4411" s="46"/>
      <c r="B4411" s="45"/>
    </row>
    <row r="4412" spans="1:2" x14ac:dyDescent="0.2">
      <c r="A4412" s="46"/>
      <c r="B4412" s="45"/>
    </row>
    <row r="4413" spans="1:2" x14ac:dyDescent="0.2">
      <c r="A4413" s="46"/>
      <c r="B4413" s="45"/>
    </row>
    <row r="4414" spans="1:2" x14ac:dyDescent="0.2">
      <c r="A4414" s="46"/>
      <c r="B4414" s="45"/>
    </row>
    <row r="4415" spans="1:2" x14ac:dyDescent="0.2">
      <c r="A4415" s="46"/>
      <c r="B4415" s="45"/>
    </row>
    <row r="4416" spans="1:2" x14ac:dyDescent="0.2">
      <c r="A4416" s="46"/>
      <c r="B4416" s="45"/>
    </row>
    <row r="4417" spans="1:2" x14ac:dyDescent="0.2">
      <c r="A4417" s="46"/>
      <c r="B4417" s="45"/>
    </row>
    <row r="4418" spans="1:2" x14ac:dyDescent="0.2">
      <c r="A4418" s="46"/>
      <c r="B4418" s="45"/>
    </row>
    <row r="4419" spans="1:2" x14ac:dyDescent="0.2">
      <c r="A4419" s="46"/>
      <c r="B4419" s="45"/>
    </row>
    <row r="4420" spans="1:2" x14ac:dyDescent="0.2">
      <c r="A4420" s="46"/>
      <c r="B4420" s="45"/>
    </row>
    <row r="4421" spans="1:2" x14ac:dyDescent="0.2">
      <c r="A4421" s="46"/>
      <c r="B4421" s="45"/>
    </row>
    <row r="4422" spans="1:2" x14ac:dyDescent="0.2">
      <c r="A4422" s="46"/>
      <c r="B4422" s="45"/>
    </row>
    <row r="4423" spans="1:2" x14ac:dyDescent="0.2">
      <c r="A4423" s="46"/>
      <c r="B4423" s="45"/>
    </row>
    <row r="4424" spans="1:2" x14ac:dyDescent="0.2">
      <c r="A4424" s="46"/>
      <c r="B4424" s="45"/>
    </row>
    <row r="4425" spans="1:2" x14ac:dyDescent="0.2">
      <c r="A4425" s="46"/>
      <c r="B4425" s="45"/>
    </row>
    <row r="4426" spans="1:2" x14ac:dyDescent="0.2">
      <c r="A4426" s="46"/>
      <c r="B4426" s="45"/>
    </row>
    <row r="4427" spans="1:2" x14ac:dyDescent="0.2">
      <c r="A4427" s="46"/>
      <c r="B4427" s="45"/>
    </row>
    <row r="4428" spans="1:2" x14ac:dyDescent="0.2">
      <c r="A4428" s="46"/>
      <c r="B4428" s="45"/>
    </row>
    <row r="4429" spans="1:2" x14ac:dyDescent="0.2">
      <c r="A4429" s="46"/>
      <c r="B4429" s="45"/>
    </row>
    <row r="4430" spans="1:2" x14ac:dyDescent="0.2">
      <c r="A4430" s="46"/>
      <c r="B4430" s="45"/>
    </row>
    <row r="4431" spans="1:2" x14ac:dyDescent="0.2">
      <c r="A4431" s="46"/>
      <c r="B4431" s="45"/>
    </row>
    <row r="4432" spans="1:2" x14ac:dyDescent="0.2">
      <c r="A4432" s="46"/>
      <c r="B4432" s="45"/>
    </row>
    <row r="4433" spans="1:2" x14ac:dyDescent="0.2">
      <c r="A4433" s="46"/>
      <c r="B4433" s="45"/>
    </row>
    <row r="4434" spans="1:2" x14ac:dyDescent="0.2">
      <c r="A4434" s="46"/>
      <c r="B4434" s="45"/>
    </row>
    <row r="4435" spans="1:2" x14ac:dyDescent="0.2">
      <c r="A4435" s="46"/>
      <c r="B4435" s="45"/>
    </row>
    <row r="4436" spans="1:2" x14ac:dyDescent="0.2">
      <c r="A4436" s="46"/>
      <c r="B4436" s="45"/>
    </row>
    <row r="4437" spans="1:2" x14ac:dyDescent="0.2">
      <c r="A4437" s="46"/>
      <c r="B4437" s="45"/>
    </row>
    <row r="4438" spans="1:2" x14ac:dyDescent="0.2">
      <c r="A4438" s="46"/>
      <c r="B4438" s="45"/>
    </row>
    <row r="4439" spans="1:2" x14ac:dyDescent="0.2">
      <c r="A4439" s="46"/>
      <c r="B4439" s="45"/>
    </row>
    <row r="4440" spans="1:2" x14ac:dyDescent="0.2">
      <c r="A4440" s="46"/>
      <c r="B4440" s="45"/>
    </row>
    <row r="4441" spans="1:2" x14ac:dyDescent="0.2">
      <c r="A4441" s="46"/>
      <c r="B4441" s="45"/>
    </row>
    <row r="4442" spans="1:2" x14ac:dyDescent="0.2">
      <c r="A4442" s="46"/>
      <c r="B4442" s="45"/>
    </row>
    <row r="4443" spans="1:2" x14ac:dyDescent="0.2">
      <c r="A4443" s="46"/>
      <c r="B4443" s="45"/>
    </row>
    <row r="4444" spans="1:2" x14ac:dyDescent="0.2">
      <c r="A4444" s="46"/>
      <c r="B4444" s="45"/>
    </row>
    <row r="4445" spans="1:2" x14ac:dyDescent="0.2">
      <c r="A4445" s="46"/>
      <c r="B4445" s="45"/>
    </row>
    <row r="4446" spans="1:2" x14ac:dyDescent="0.2">
      <c r="A4446" s="46"/>
      <c r="B4446" s="45"/>
    </row>
    <row r="4447" spans="1:2" x14ac:dyDescent="0.2">
      <c r="A4447" s="46"/>
      <c r="B4447" s="45"/>
    </row>
    <row r="4448" spans="1:2" x14ac:dyDescent="0.2">
      <c r="A4448" s="46"/>
      <c r="B4448" s="45"/>
    </row>
    <row r="4449" spans="1:2" x14ac:dyDescent="0.2">
      <c r="A4449" s="46"/>
      <c r="B4449" s="45"/>
    </row>
    <row r="4450" spans="1:2" x14ac:dyDescent="0.2">
      <c r="A4450" s="46"/>
      <c r="B4450" s="45"/>
    </row>
    <row r="4451" spans="1:2" x14ac:dyDescent="0.2">
      <c r="A4451" s="46"/>
      <c r="B4451" s="45"/>
    </row>
    <row r="4452" spans="1:2" x14ac:dyDescent="0.2">
      <c r="A4452" s="46"/>
      <c r="B4452" s="45"/>
    </row>
    <row r="4453" spans="1:2" x14ac:dyDescent="0.2">
      <c r="A4453" s="46"/>
      <c r="B4453" s="45"/>
    </row>
    <row r="4454" spans="1:2" x14ac:dyDescent="0.2">
      <c r="A4454" s="46"/>
      <c r="B4454" s="45"/>
    </row>
    <row r="4455" spans="1:2" x14ac:dyDescent="0.2">
      <c r="A4455" s="46"/>
      <c r="B4455" s="45"/>
    </row>
    <row r="4456" spans="1:2" x14ac:dyDescent="0.2">
      <c r="A4456" s="46"/>
      <c r="B4456" s="45"/>
    </row>
    <row r="4457" spans="1:2" x14ac:dyDescent="0.2">
      <c r="A4457" s="46"/>
      <c r="B4457" s="45"/>
    </row>
    <row r="4458" spans="1:2" x14ac:dyDescent="0.2">
      <c r="A4458" s="46"/>
      <c r="B4458" s="45"/>
    </row>
    <row r="4459" spans="1:2" x14ac:dyDescent="0.2">
      <c r="A4459" s="46"/>
      <c r="B4459" s="45"/>
    </row>
    <row r="4460" spans="1:2" x14ac:dyDescent="0.2">
      <c r="A4460" s="46"/>
      <c r="B4460" s="45"/>
    </row>
    <row r="4461" spans="1:2" x14ac:dyDescent="0.2">
      <c r="A4461" s="46"/>
      <c r="B4461" s="45"/>
    </row>
    <row r="4462" spans="1:2" x14ac:dyDescent="0.2">
      <c r="A4462" s="46"/>
      <c r="B4462" s="45"/>
    </row>
    <row r="4463" spans="1:2" x14ac:dyDescent="0.2">
      <c r="A4463" s="46"/>
      <c r="B4463" s="45"/>
    </row>
    <row r="4464" spans="1:2" x14ac:dyDescent="0.2">
      <c r="A4464" s="46"/>
      <c r="B4464" s="45"/>
    </row>
    <row r="4465" spans="1:2" x14ac:dyDescent="0.2">
      <c r="A4465" s="46"/>
      <c r="B4465" s="45"/>
    </row>
    <row r="4466" spans="1:2" x14ac:dyDescent="0.2">
      <c r="A4466" s="46"/>
      <c r="B4466" s="45"/>
    </row>
    <row r="4467" spans="1:2" x14ac:dyDescent="0.2">
      <c r="A4467" s="46"/>
      <c r="B4467" s="45"/>
    </row>
    <row r="4468" spans="1:2" x14ac:dyDescent="0.2">
      <c r="A4468" s="46"/>
      <c r="B4468" s="45"/>
    </row>
    <row r="4469" spans="1:2" x14ac:dyDescent="0.2">
      <c r="A4469" s="46"/>
      <c r="B4469" s="45"/>
    </row>
    <row r="4470" spans="1:2" x14ac:dyDescent="0.2">
      <c r="A4470" s="46"/>
      <c r="B4470" s="45"/>
    </row>
    <row r="4471" spans="1:2" x14ac:dyDescent="0.2">
      <c r="A4471" s="46"/>
      <c r="B4471" s="45"/>
    </row>
    <row r="4472" spans="1:2" x14ac:dyDescent="0.2">
      <c r="A4472" s="46"/>
      <c r="B4472" s="45"/>
    </row>
    <row r="4473" spans="1:2" x14ac:dyDescent="0.2">
      <c r="A4473" s="46"/>
      <c r="B4473" s="45"/>
    </row>
    <row r="4474" spans="1:2" x14ac:dyDescent="0.2">
      <c r="A4474" s="46"/>
      <c r="B4474" s="45"/>
    </row>
    <row r="4475" spans="1:2" x14ac:dyDescent="0.2">
      <c r="A4475" s="46"/>
      <c r="B4475" s="45"/>
    </row>
    <row r="4476" spans="1:2" x14ac:dyDescent="0.2">
      <c r="A4476" s="46"/>
      <c r="B4476" s="45"/>
    </row>
    <row r="4477" spans="1:2" x14ac:dyDescent="0.2">
      <c r="A4477" s="46"/>
      <c r="B4477" s="45"/>
    </row>
    <row r="4478" spans="1:2" x14ac:dyDescent="0.2">
      <c r="A4478" s="46"/>
      <c r="B4478" s="45"/>
    </row>
    <row r="4479" spans="1:2" x14ac:dyDescent="0.2">
      <c r="A4479" s="46"/>
      <c r="B4479" s="45"/>
    </row>
    <row r="4480" spans="1:2" x14ac:dyDescent="0.2">
      <c r="A4480" s="46"/>
      <c r="B4480" s="45"/>
    </row>
    <row r="4481" spans="1:2" x14ac:dyDescent="0.2">
      <c r="A4481" s="46"/>
      <c r="B4481" s="45"/>
    </row>
    <row r="4482" spans="1:2" x14ac:dyDescent="0.2">
      <c r="A4482" s="46"/>
      <c r="B4482" s="45"/>
    </row>
    <row r="4483" spans="1:2" x14ac:dyDescent="0.2">
      <c r="A4483" s="46"/>
      <c r="B4483" s="45"/>
    </row>
    <row r="4484" spans="1:2" x14ac:dyDescent="0.2">
      <c r="A4484" s="46"/>
      <c r="B4484" s="45"/>
    </row>
    <row r="4485" spans="1:2" x14ac:dyDescent="0.2">
      <c r="A4485" s="46"/>
      <c r="B4485" s="45"/>
    </row>
    <row r="4486" spans="1:2" x14ac:dyDescent="0.2">
      <c r="A4486" s="46"/>
      <c r="B4486" s="45"/>
    </row>
    <row r="4487" spans="1:2" x14ac:dyDescent="0.2">
      <c r="A4487" s="46"/>
      <c r="B4487" s="45"/>
    </row>
    <row r="4488" spans="1:2" x14ac:dyDescent="0.2">
      <c r="A4488" s="46"/>
      <c r="B4488" s="45"/>
    </row>
    <row r="4489" spans="1:2" x14ac:dyDescent="0.2">
      <c r="A4489" s="46"/>
      <c r="B4489" s="45"/>
    </row>
    <row r="4490" spans="1:2" x14ac:dyDescent="0.2">
      <c r="A4490" s="46"/>
      <c r="B4490" s="45"/>
    </row>
    <row r="4491" spans="1:2" x14ac:dyDescent="0.2">
      <c r="A4491" s="46"/>
      <c r="B4491" s="45"/>
    </row>
    <row r="4492" spans="1:2" x14ac:dyDescent="0.2">
      <c r="A4492" s="46"/>
      <c r="B4492" s="45"/>
    </row>
    <row r="4493" spans="1:2" x14ac:dyDescent="0.2">
      <c r="A4493" s="46"/>
      <c r="B4493" s="45"/>
    </row>
    <row r="4494" spans="1:2" x14ac:dyDescent="0.2">
      <c r="A4494" s="46"/>
      <c r="B4494" s="45"/>
    </row>
    <row r="4495" spans="1:2" x14ac:dyDescent="0.2">
      <c r="A4495" s="46"/>
      <c r="B4495" s="45"/>
    </row>
    <row r="4496" spans="1:2" x14ac:dyDescent="0.2">
      <c r="A4496" s="46"/>
      <c r="B4496" s="45"/>
    </row>
    <row r="4497" spans="1:2" x14ac:dyDescent="0.2">
      <c r="A4497" s="46"/>
      <c r="B4497" s="45"/>
    </row>
    <row r="4498" spans="1:2" x14ac:dyDescent="0.2">
      <c r="A4498" s="46"/>
      <c r="B4498" s="45"/>
    </row>
    <row r="4499" spans="1:2" x14ac:dyDescent="0.2">
      <c r="A4499" s="46"/>
      <c r="B4499" s="45"/>
    </row>
    <row r="4500" spans="1:2" x14ac:dyDescent="0.2">
      <c r="A4500" s="46"/>
      <c r="B4500" s="45"/>
    </row>
    <row r="4501" spans="1:2" x14ac:dyDescent="0.2">
      <c r="A4501" s="46"/>
      <c r="B4501" s="45"/>
    </row>
    <row r="4502" spans="1:2" x14ac:dyDescent="0.2">
      <c r="A4502" s="46"/>
      <c r="B4502" s="45"/>
    </row>
    <row r="4503" spans="1:2" x14ac:dyDescent="0.2">
      <c r="A4503" s="46"/>
      <c r="B4503" s="45"/>
    </row>
    <row r="4504" spans="1:2" x14ac:dyDescent="0.2">
      <c r="A4504" s="46"/>
      <c r="B4504" s="45"/>
    </row>
    <row r="4505" spans="1:2" x14ac:dyDescent="0.2">
      <c r="A4505" s="46"/>
      <c r="B4505" s="45"/>
    </row>
    <row r="4506" spans="1:2" x14ac:dyDescent="0.2">
      <c r="A4506" s="46"/>
      <c r="B4506" s="45"/>
    </row>
    <row r="4507" spans="1:2" x14ac:dyDescent="0.2">
      <c r="A4507" s="46"/>
      <c r="B4507" s="45"/>
    </row>
    <row r="4508" spans="1:2" x14ac:dyDescent="0.2">
      <c r="A4508" s="46"/>
      <c r="B4508" s="45"/>
    </row>
    <row r="4509" spans="1:2" x14ac:dyDescent="0.2">
      <c r="A4509" s="46"/>
      <c r="B4509" s="45"/>
    </row>
    <row r="4510" spans="1:2" x14ac:dyDescent="0.2">
      <c r="A4510" s="46"/>
      <c r="B4510" s="45"/>
    </row>
    <row r="4511" spans="1:2" x14ac:dyDescent="0.2">
      <c r="A4511" s="46"/>
      <c r="B4511" s="45"/>
    </row>
    <row r="4512" spans="1:2" x14ac:dyDescent="0.2">
      <c r="A4512" s="46"/>
      <c r="B4512" s="45"/>
    </row>
    <row r="4513" spans="1:2" x14ac:dyDescent="0.2">
      <c r="A4513" s="46"/>
      <c r="B4513" s="45"/>
    </row>
    <row r="4514" spans="1:2" x14ac:dyDescent="0.2">
      <c r="A4514" s="46"/>
      <c r="B4514" s="45"/>
    </row>
    <row r="4515" spans="1:2" x14ac:dyDescent="0.2">
      <c r="A4515" s="46"/>
      <c r="B4515" s="45"/>
    </row>
    <row r="4516" spans="1:2" x14ac:dyDescent="0.2">
      <c r="A4516" s="46"/>
      <c r="B4516" s="45"/>
    </row>
    <row r="4517" spans="1:2" x14ac:dyDescent="0.2">
      <c r="A4517" s="46"/>
      <c r="B4517" s="45"/>
    </row>
    <row r="4518" spans="1:2" x14ac:dyDescent="0.2">
      <c r="A4518" s="46"/>
      <c r="B4518" s="45"/>
    </row>
    <row r="4519" spans="1:2" x14ac:dyDescent="0.2">
      <c r="A4519" s="46"/>
      <c r="B4519" s="45"/>
    </row>
    <row r="4520" spans="1:2" x14ac:dyDescent="0.2">
      <c r="A4520" s="46"/>
      <c r="B4520" s="45"/>
    </row>
    <row r="4521" spans="1:2" x14ac:dyDescent="0.2">
      <c r="A4521" s="46"/>
      <c r="B4521" s="45"/>
    </row>
    <row r="4522" spans="1:2" x14ac:dyDescent="0.2">
      <c r="A4522" s="46"/>
      <c r="B4522" s="45"/>
    </row>
    <row r="4523" spans="1:2" x14ac:dyDescent="0.2">
      <c r="A4523" s="46"/>
      <c r="B4523" s="45"/>
    </row>
    <row r="4524" spans="1:2" x14ac:dyDescent="0.2">
      <c r="A4524" s="46"/>
      <c r="B4524" s="45"/>
    </row>
    <row r="4525" spans="1:2" x14ac:dyDescent="0.2">
      <c r="A4525" s="46"/>
      <c r="B4525" s="45"/>
    </row>
    <row r="4526" spans="1:2" x14ac:dyDescent="0.2">
      <c r="A4526" s="46"/>
      <c r="B4526" s="45"/>
    </row>
    <row r="4527" spans="1:2" x14ac:dyDescent="0.2">
      <c r="A4527" s="46"/>
      <c r="B4527" s="45"/>
    </row>
    <row r="4528" spans="1:2" x14ac:dyDescent="0.2">
      <c r="A4528" s="46"/>
      <c r="B4528" s="45"/>
    </row>
    <row r="4529" spans="1:2" x14ac:dyDescent="0.2">
      <c r="A4529" s="46"/>
      <c r="B4529" s="45"/>
    </row>
    <row r="4530" spans="1:2" x14ac:dyDescent="0.2">
      <c r="A4530" s="46"/>
      <c r="B4530" s="45"/>
    </row>
    <row r="4531" spans="1:2" x14ac:dyDescent="0.2">
      <c r="A4531" s="46"/>
      <c r="B4531" s="45"/>
    </row>
    <row r="4532" spans="1:2" x14ac:dyDescent="0.2">
      <c r="A4532" s="46"/>
      <c r="B4532" s="45"/>
    </row>
    <row r="4533" spans="1:2" x14ac:dyDescent="0.2">
      <c r="A4533" s="46"/>
      <c r="B4533" s="45"/>
    </row>
    <row r="4534" spans="1:2" x14ac:dyDescent="0.2">
      <c r="A4534" s="46"/>
      <c r="B4534" s="45"/>
    </row>
    <row r="4535" spans="1:2" x14ac:dyDescent="0.2">
      <c r="A4535" s="46"/>
      <c r="B4535" s="45"/>
    </row>
    <row r="4536" spans="1:2" x14ac:dyDescent="0.2">
      <c r="A4536" s="46"/>
      <c r="B4536" s="45"/>
    </row>
    <row r="4537" spans="1:2" x14ac:dyDescent="0.2">
      <c r="A4537" s="46"/>
      <c r="B4537" s="45"/>
    </row>
    <row r="4538" spans="1:2" x14ac:dyDescent="0.2">
      <c r="A4538" s="46"/>
      <c r="B4538" s="45"/>
    </row>
    <row r="4539" spans="1:2" x14ac:dyDescent="0.2">
      <c r="A4539" s="46"/>
      <c r="B4539" s="45"/>
    </row>
    <row r="4540" spans="1:2" x14ac:dyDescent="0.2">
      <c r="A4540" s="46"/>
      <c r="B4540" s="45"/>
    </row>
    <row r="4541" spans="1:2" x14ac:dyDescent="0.2">
      <c r="A4541" s="46"/>
      <c r="B4541" s="45"/>
    </row>
    <row r="4542" spans="1:2" x14ac:dyDescent="0.2">
      <c r="A4542" s="46"/>
      <c r="B4542" s="45"/>
    </row>
    <row r="4543" spans="1:2" x14ac:dyDescent="0.2">
      <c r="A4543" s="46"/>
      <c r="B4543" s="45"/>
    </row>
    <row r="4544" spans="1:2" x14ac:dyDescent="0.2">
      <c r="A4544" s="46"/>
      <c r="B4544" s="45"/>
    </row>
    <row r="4545" spans="1:2" x14ac:dyDescent="0.2">
      <c r="A4545" s="46"/>
      <c r="B4545" s="45"/>
    </row>
    <row r="4546" spans="1:2" x14ac:dyDescent="0.2">
      <c r="A4546" s="46"/>
      <c r="B4546" s="45"/>
    </row>
    <row r="4547" spans="1:2" x14ac:dyDescent="0.2">
      <c r="A4547" s="46"/>
      <c r="B4547" s="45"/>
    </row>
    <row r="4548" spans="1:2" x14ac:dyDescent="0.2">
      <c r="A4548" s="46"/>
      <c r="B4548" s="45"/>
    </row>
    <row r="4549" spans="1:2" x14ac:dyDescent="0.2">
      <c r="A4549" s="46"/>
      <c r="B4549" s="45"/>
    </row>
    <row r="4550" spans="1:2" x14ac:dyDescent="0.2">
      <c r="A4550" s="46"/>
      <c r="B4550" s="45"/>
    </row>
    <row r="4551" spans="1:2" x14ac:dyDescent="0.2">
      <c r="A4551" s="46"/>
      <c r="B4551" s="45"/>
    </row>
    <row r="4552" spans="1:2" x14ac:dyDescent="0.2">
      <c r="A4552" s="46"/>
      <c r="B4552" s="45"/>
    </row>
    <row r="4553" spans="1:2" x14ac:dyDescent="0.2">
      <c r="A4553" s="46"/>
      <c r="B4553" s="45"/>
    </row>
    <row r="4554" spans="1:2" x14ac:dyDescent="0.2">
      <c r="A4554" s="46"/>
      <c r="B4554" s="45"/>
    </row>
    <row r="4555" spans="1:2" x14ac:dyDescent="0.2">
      <c r="A4555" s="46"/>
      <c r="B4555" s="45"/>
    </row>
    <row r="4556" spans="1:2" x14ac:dyDescent="0.2">
      <c r="A4556" s="46"/>
      <c r="B4556" s="45"/>
    </row>
    <row r="4557" spans="1:2" x14ac:dyDescent="0.2">
      <c r="A4557" s="46"/>
      <c r="B4557" s="45"/>
    </row>
    <row r="4558" spans="1:2" x14ac:dyDescent="0.2">
      <c r="A4558" s="46"/>
      <c r="B4558" s="45"/>
    </row>
    <row r="4559" spans="1:2" x14ac:dyDescent="0.2">
      <c r="A4559" s="46"/>
      <c r="B4559" s="45"/>
    </row>
    <row r="4560" spans="1:2" x14ac:dyDescent="0.2">
      <c r="A4560" s="46"/>
      <c r="B4560" s="45"/>
    </row>
    <row r="4561" spans="1:2" x14ac:dyDescent="0.2">
      <c r="A4561" s="46"/>
      <c r="B4561" s="45"/>
    </row>
    <row r="4562" spans="1:2" x14ac:dyDescent="0.2">
      <c r="A4562" s="46"/>
      <c r="B4562" s="45"/>
    </row>
    <row r="4563" spans="1:2" x14ac:dyDescent="0.2">
      <c r="A4563" s="46"/>
      <c r="B4563" s="45"/>
    </row>
    <row r="4564" spans="1:2" x14ac:dyDescent="0.2">
      <c r="A4564" s="46"/>
      <c r="B4564" s="45"/>
    </row>
    <row r="4565" spans="1:2" x14ac:dyDescent="0.2">
      <c r="A4565" s="46"/>
      <c r="B4565" s="45"/>
    </row>
    <row r="4566" spans="1:2" x14ac:dyDescent="0.2">
      <c r="A4566" s="46"/>
      <c r="B4566" s="45"/>
    </row>
    <row r="4567" spans="1:2" x14ac:dyDescent="0.2">
      <c r="A4567" s="46"/>
      <c r="B4567" s="45"/>
    </row>
    <row r="4568" spans="1:2" x14ac:dyDescent="0.2">
      <c r="A4568" s="46"/>
      <c r="B4568" s="45"/>
    </row>
    <row r="4569" spans="1:2" x14ac:dyDescent="0.2">
      <c r="A4569" s="46"/>
      <c r="B4569" s="45"/>
    </row>
    <row r="4570" spans="1:2" x14ac:dyDescent="0.2">
      <c r="A4570" s="46"/>
      <c r="B4570" s="45"/>
    </row>
    <row r="4571" spans="1:2" x14ac:dyDescent="0.2">
      <c r="A4571" s="46"/>
      <c r="B4571" s="45"/>
    </row>
    <row r="4572" spans="1:2" x14ac:dyDescent="0.2">
      <c r="A4572" s="46"/>
      <c r="B4572" s="45"/>
    </row>
    <row r="4573" spans="1:2" x14ac:dyDescent="0.2">
      <c r="A4573" s="46"/>
      <c r="B4573" s="45"/>
    </row>
    <row r="4574" spans="1:2" x14ac:dyDescent="0.2">
      <c r="A4574" s="46"/>
      <c r="B4574" s="45"/>
    </row>
    <row r="4575" spans="1:2" x14ac:dyDescent="0.2">
      <c r="A4575" s="46"/>
      <c r="B4575" s="45"/>
    </row>
    <row r="4576" spans="1:2" x14ac:dyDescent="0.2">
      <c r="A4576" s="46"/>
      <c r="B4576" s="45"/>
    </row>
    <row r="4577" spans="1:2" x14ac:dyDescent="0.2">
      <c r="A4577" s="46"/>
      <c r="B4577" s="45"/>
    </row>
    <row r="4578" spans="1:2" x14ac:dyDescent="0.2">
      <c r="A4578" s="46"/>
      <c r="B4578" s="45"/>
    </row>
    <row r="4579" spans="1:2" x14ac:dyDescent="0.2">
      <c r="A4579" s="46"/>
      <c r="B4579" s="45"/>
    </row>
    <row r="4580" spans="1:2" x14ac:dyDescent="0.2">
      <c r="A4580" s="46"/>
      <c r="B4580" s="45"/>
    </row>
    <row r="4581" spans="1:2" x14ac:dyDescent="0.2">
      <c r="A4581" s="46"/>
      <c r="B4581" s="45"/>
    </row>
    <row r="4582" spans="1:2" x14ac:dyDescent="0.2">
      <c r="A4582" s="46"/>
      <c r="B4582" s="45"/>
    </row>
    <row r="4583" spans="1:2" x14ac:dyDescent="0.2">
      <c r="A4583" s="46"/>
      <c r="B4583" s="45"/>
    </row>
    <row r="4584" spans="1:2" x14ac:dyDescent="0.2">
      <c r="A4584" s="46"/>
      <c r="B4584" s="45"/>
    </row>
    <row r="4585" spans="1:2" x14ac:dyDescent="0.2">
      <c r="A4585" s="46"/>
      <c r="B4585" s="45"/>
    </row>
    <row r="4586" spans="1:2" x14ac:dyDescent="0.2">
      <c r="A4586" s="46"/>
      <c r="B4586" s="45"/>
    </row>
    <row r="4587" spans="1:2" x14ac:dyDescent="0.2">
      <c r="A4587" s="46"/>
      <c r="B4587" s="45"/>
    </row>
    <row r="4588" spans="1:2" x14ac:dyDescent="0.2">
      <c r="A4588" s="46"/>
      <c r="B4588" s="45"/>
    </row>
    <row r="4589" spans="1:2" x14ac:dyDescent="0.2">
      <c r="A4589" s="46"/>
      <c r="B4589" s="45"/>
    </row>
    <row r="4590" spans="1:2" x14ac:dyDescent="0.2">
      <c r="A4590" s="46"/>
      <c r="B4590" s="45"/>
    </row>
    <row r="4591" spans="1:2" x14ac:dyDescent="0.2">
      <c r="A4591" s="46"/>
      <c r="B4591" s="45"/>
    </row>
    <row r="4592" spans="1:2" x14ac:dyDescent="0.2">
      <c r="A4592" s="46"/>
      <c r="B4592" s="45"/>
    </row>
    <row r="4593" spans="1:2" x14ac:dyDescent="0.2">
      <c r="A4593" s="46"/>
      <c r="B4593" s="45"/>
    </row>
    <row r="4594" spans="1:2" x14ac:dyDescent="0.2">
      <c r="A4594" s="46"/>
      <c r="B4594" s="45"/>
    </row>
    <row r="4595" spans="1:2" x14ac:dyDescent="0.2">
      <c r="A4595" s="46"/>
      <c r="B4595" s="45"/>
    </row>
    <row r="4596" spans="1:2" x14ac:dyDescent="0.2">
      <c r="A4596" s="46"/>
      <c r="B4596" s="45"/>
    </row>
    <row r="4597" spans="1:2" x14ac:dyDescent="0.2">
      <c r="A4597" s="46"/>
      <c r="B4597" s="45"/>
    </row>
    <row r="4598" spans="1:2" x14ac:dyDescent="0.2">
      <c r="A4598" s="46"/>
      <c r="B4598" s="45"/>
    </row>
    <row r="4599" spans="1:2" x14ac:dyDescent="0.2">
      <c r="A4599" s="46"/>
      <c r="B4599" s="45"/>
    </row>
    <row r="4600" spans="1:2" x14ac:dyDescent="0.2">
      <c r="A4600" s="46"/>
      <c r="B4600" s="45"/>
    </row>
    <row r="4601" spans="1:2" x14ac:dyDescent="0.2">
      <c r="A4601" s="46"/>
      <c r="B4601" s="45"/>
    </row>
    <row r="4602" spans="1:2" x14ac:dyDescent="0.2">
      <c r="A4602" s="46"/>
      <c r="B4602" s="45"/>
    </row>
    <row r="4603" spans="1:2" x14ac:dyDescent="0.2">
      <c r="A4603" s="46"/>
      <c r="B4603" s="45"/>
    </row>
    <row r="4604" spans="1:2" x14ac:dyDescent="0.2">
      <c r="A4604" s="46"/>
      <c r="B4604" s="45"/>
    </row>
    <row r="4605" spans="1:2" x14ac:dyDescent="0.2">
      <c r="A4605" s="46"/>
      <c r="B4605" s="45"/>
    </row>
    <row r="4606" spans="1:2" x14ac:dyDescent="0.2">
      <c r="A4606" s="46"/>
      <c r="B4606" s="45"/>
    </row>
    <row r="4607" spans="1:2" x14ac:dyDescent="0.2">
      <c r="A4607" s="46"/>
      <c r="B4607" s="45"/>
    </row>
    <row r="4608" spans="1:2" x14ac:dyDescent="0.2">
      <c r="A4608" s="46"/>
      <c r="B4608" s="45"/>
    </row>
    <row r="4609" spans="1:2" x14ac:dyDescent="0.2">
      <c r="A4609" s="46"/>
      <c r="B4609" s="45"/>
    </row>
    <row r="4610" spans="1:2" x14ac:dyDescent="0.2">
      <c r="A4610" s="46"/>
      <c r="B4610" s="45"/>
    </row>
    <row r="4611" spans="1:2" x14ac:dyDescent="0.2">
      <c r="A4611" s="46"/>
      <c r="B4611" s="45"/>
    </row>
    <row r="4612" spans="1:2" x14ac:dyDescent="0.2">
      <c r="A4612" s="46"/>
      <c r="B4612" s="45"/>
    </row>
    <row r="4613" spans="1:2" x14ac:dyDescent="0.2">
      <c r="A4613" s="46"/>
      <c r="B4613" s="45"/>
    </row>
    <row r="4614" spans="1:2" x14ac:dyDescent="0.2">
      <c r="A4614" s="46"/>
      <c r="B4614" s="45"/>
    </row>
    <row r="4615" spans="1:2" x14ac:dyDescent="0.2">
      <c r="A4615" s="46"/>
      <c r="B4615" s="45"/>
    </row>
    <row r="4616" spans="1:2" x14ac:dyDescent="0.2">
      <c r="A4616" s="46"/>
      <c r="B4616" s="45"/>
    </row>
    <row r="4617" spans="1:2" x14ac:dyDescent="0.2">
      <c r="A4617" s="46"/>
      <c r="B4617" s="45"/>
    </row>
    <row r="4618" spans="1:2" x14ac:dyDescent="0.2">
      <c r="A4618" s="46"/>
      <c r="B4618" s="45"/>
    </row>
    <row r="4619" spans="1:2" x14ac:dyDescent="0.2">
      <c r="A4619" s="46"/>
      <c r="B4619" s="45"/>
    </row>
    <row r="4620" spans="1:2" x14ac:dyDescent="0.2">
      <c r="A4620" s="46"/>
      <c r="B4620" s="45"/>
    </row>
    <row r="4621" spans="1:2" x14ac:dyDescent="0.2">
      <c r="A4621" s="46"/>
      <c r="B4621" s="45"/>
    </row>
    <row r="4622" spans="1:2" x14ac:dyDescent="0.2">
      <c r="A4622" s="46"/>
      <c r="B4622" s="45"/>
    </row>
    <row r="4623" spans="1:2" x14ac:dyDescent="0.2">
      <c r="A4623" s="46"/>
      <c r="B4623" s="45"/>
    </row>
    <row r="4624" spans="1:2" x14ac:dyDescent="0.2">
      <c r="A4624" s="46"/>
      <c r="B4624" s="45"/>
    </row>
    <row r="4625" spans="1:2" x14ac:dyDescent="0.2">
      <c r="A4625" s="46"/>
      <c r="B4625" s="45"/>
    </row>
    <row r="4626" spans="1:2" x14ac:dyDescent="0.2">
      <c r="A4626" s="46"/>
      <c r="B4626" s="45"/>
    </row>
    <row r="4627" spans="1:2" x14ac:dyDescent="0.2">
      <c r="A4627" s="46"/>
      <c r="B4627" s="45"/>
    </row>
    <row r="4628" spans="1:2" x14ac:dyDescent="0.2">
      <c r="A4628" s="46"/>
      <c r="B4628" s="45"/>
    </row>
    <row r="4629" spans="1:2" x14ac:dyDescent="0.2">
      <c r="A4629" s="46"/>
      <c r="B4629" s="45"/>
    </row>
    <row r="4630" spans="1:2" x14ac:dyDescent="0.2">
      <c r="A4630" s="46"/>
      <c r="B4630" s="45"/>
    </row>
    <row r="4631" spans="1:2" x14ac:dyDescent="0.2">
      <c r="A4631" s="46"/>
      <c r="B4631" s="45"/>
    </row>
    <row r="4632" spans="1:2" x14ac:dyDescent="0.2">
      <c r="A4632" s="46"/>
      <c r="B4632" s="45"/>
    </row>
    <row r="4633" spans="1:2" x14ac:dyDescent="0.2">
      <c r="A4633" s="46"/>
      <c r="B4633" s="45"/>
    </row>
    <row r="4634" spans="1:2" x14ac:dyDescent="0.2">
      <c r="A4634" s="46"/>
      <c r="B4634" s="45"/>
    </row>
    <row r="4635" spans="1:2" x14ac:dyDescent="0.2">
      <c r="A4635" s="46"/>
      <c r="B4635" s="45"/>
    </row>
    <row r="4636" spans="1:2" x14ac:dyDescent="0.2">
      <c r="A4636" s="46"/>
      <c r="B4636" s="45"/>
    </row>
    <row r="4637" spans="1:2" x14ac:dyDescent="0.2">
      <c r="A4637" s="46"/>
      <c r="B4637" s="45"/>
    </row>
    <row r="4638" spans="1:2" x14ac:dyDescent="0.2">
      <c r="A4638" s="46"/>
      <c r="B4638" s="45"/>
    </row>
    <row r="4639" spans="1:2" x14ac:dyDescent="0.2">
      <c r="A4639" s="46"/>
      <c r="B4639" s="45"/>
    </row>
    <row r="4640" spans="1:2" x14ac:dyDescent="0.2">
      <c r="A4640" s="46"/>
      <c r="B4640" s="45"/>
    </row>
    <row r="4641" spans="1:2" x14ac:dyDescent="0.2">
      <c r="A4641" s="46"/>
      <c r="B4641" s="45"/>
    </row>
    <row r="4642" spans="1:2" x14ac:dyDescent="0.2">
      <c r="A4642" s="46"/>
      <c r="B4642" s="45"/>
    </row>
    <row r="4643" spans="1:2" x14ac:dyDescent="0.2">
      <c r="A4643" s="46"/>
      <c r="B4643" s="45"/>
    </row>
    <row r="4644" spans="1:2" x14ac:dyDescent="0.2">
      <c r="A4644" s="46"/>
      <c r="B4644" s="45"/>
    </row>
    <row r="4645" spans="1:2" x14ac:dyDescent="0.2">
      <c r="A4645" s="46"/>
      <c r="B4645" s="45"/>
    </row>
    <row r="4646" spans="1:2" x14ac:dyDescent="0.2">
      <c r="A4646" s="46"/>
      <c r="B4646" s="45"/>
    </row>
    <row r="4647" spans="1:2" x14ac:dyDescent="0.2">
      <c r="A4647" s="46"/>
      <c r="B4647" s="45"/>
    </row>
    <row r="4648" spans="1:2" x14ac:dyDescent="0.2">
      <c r="A4648" s="46"/>
      <c r="B4648" s="45"/>
    </row>
    <row r="4649" spans="1:2" x14ac:dyDescent="0.2">
      <c r="A4649" s="46"/>
      <c r="B4649" s="45"/>
    </row>
    <row r="4650" spans="1:2" x14ac:dyDescent="0.2">
      <c r="A4650" s="46"/>
      <c r="B4650" s="45"/>
    </row>
    <row r="4651" spans="1:2" x14ac:dyDescent="0.2">
      <c r="A4651" s="46"/>
      <c r="B4651" s="45"/>
    </row>
    <row r="4652" spans="1:2" x14ac:dyDescent="0.2">
      <c r="A4652" s="46"/>
      <c r="B4652" s="45"/>
    </row>
    <row r="4653" spans="1:2" x14ac:dyDescent="0.2">
      <c r="A4653" s="46"/>
      <c r="B4653" s="45"/>
    </row>
    <row r="4654" spans="1:2" x14ac:dyDescent="0.2">
      <c r="A4654" s="46"/>
      <c r="B4654" s="45"/>
    </row>
    <row r="4655" spans="1:2" x14ac:dyDescent="0.2">
      <c r="A4655" s="46"/>
      <c r="B4655" s="45"/>
    </row>
    <row r="4656" spans="1:2" x14ac:dyDescent="0.2">
      <c r="A4656" s="46"/>
      <c r="B4656" s="45"/>
    </row>
    <row r="4657" spans="1:2" x14ac:dyDescent="0.2">
      <c r="A4657" s="46"/>
      <c r="B4657" s="45"/>
    </row>
    <row r="4658" spans="1:2" x14ac:dyDescent="0.2">
      <c r="A4658" s="46"/>
      <c r="B4658" s="45"/>
    </row>
    <row r="4659" spans="1:2" x14ac:dyDescent="0.2">
      <c r="A4659" s="46"/>
      <c r="B4659" s="45"/>
    </row>
    <row r="4660" spans="1:2" x14ac:dyDescent="0.2">
      <c r="A4660" s="46"/>
      <c r="B4660" s="45"/>
    </row>
    <row r="4661" spans="1:2" x14ac:dyDescent="0.2">
      <c r="A4661" s="46"/>
      <c r="B4661" s="45"/>
    </row>
    <row r="4662" spans="1:2" x14ac:dyDescent="0.2">
      <c r="A4662" s="46"/>
      <c r="B4662" s="45"/>
    </row>
    <row r="4663" spans="1:2" x14ac:dyDescent="0.2">
      <c r="A4663" s="46"/>
      <c r="B4663" s="45"/>
    </row>
    <row r="4664" spans="1:2" x14ac:dyDescent="0.2">
      <c r="A4664" s="46"/>
      <c r="B4664" s="45"/>
    </row>
    <row r="4665" spans="1:2" x14ac:dyDescent="0.2">
      <c r="A4665" s="46"/>
      <c r="B4665" s="45"/>
    </row>
    <row r="4666" spans="1:2" x14ac:dyDescent="0.2">
      <c r="A4666" s="46"/>
      <c r="B4666" s="45"/>
    </row>
    <row r="4667" spans="1:2" x14ac:dyDescent="0.2">
      <c r="A4667" s="46"/>
      <c r="B4667" s="45"/>
    </row>
    <row r="4668" spans="1:2" x14ac:dyDescent="0.2">
      <c r="A4668" s="46"/>
      <c r="B4668" s="45"/>
    </row>
    <row r="4669" spans="1:2" x14ac:dyDescent="0.2">
      <c r="A4669" s="46"/>
      <c r="B4669" s="45"/>
    </row>
    <row r="4670" spans="1:2" x14ac:dyDescent="0.2">
      <c r="A4670" s="46"/>
      <c r="B4670" s="45"/>
    </row>
    <row r="4671" spans="1:2" x14ac:dyDescent="0.2">
      <c r="A4671" s="46"/>
      <c r="B4671" s="45"/>
    </row>
    <row r="4672" spans="1:2" x14ac:dyDescent="0.2">
      <c r="A4672" s="46"/>
      <c r="B4672" s="45"/>
    </row>
    <row r="4673" spans="1:2" x14ac:dyDescent="0.2">
      <c r="A4673" s="46"/>
      <c r="B4673" s="45"/>
    </row>
    <row r="4674" spans="1:2" x14ac:dyDescent="0.2">
      <c r="A4674" s="46"/>
      <c r="B4674" s="45"/>
    </row>
    <row r="4675" spans="1:2" x14ac:dyDescent="0.2">
      <c r="A4675" s="46"/>
      <c r="B4675" s="45"/>
    </row>
    <row r="4676" spans="1:2" x14ac:dyDescent="0.2">
      <c r="A4676" s="46"/>
      <c r="B4676" s="45"/>
    </row>
    <row r="4677" spans="1:2" x14ac:dyDescent="0.2">
      <c r="A4677" s="46"/>
      <c r="B4677" s="45"/>
    </row>
    <row r="4678" spans="1:2" x14ac:dyDescent="0.2">
      <c r="A4678" s="46"/>
      <c r="B4678" s="45"/>
    </row>
    <row r="4679" spans="1:2" x14ac:dyDescent="0.2">
      <c r="A4679" s="46"/>
      <c r="B4679" s="45"/>
    </row>
    <row r="4680" spans="1:2" x14ac:dyDescent="0.2">
      <c r="A4680" s="46"/>
      <c r="B4680" s="45"/>
    </row>
    <row r="4681" spans="1:2" x14ac:dyDescent="0.2">
      <c r="A4681" s="46"/>
      <c r="B4681" s="45"/>
    </row>
    <row r="4682" spans="1:2" x14ac:dyDescent="0.2">
      <c r="A4682" s="46"/>
      <c r="B4682" s="45"/>
    </row>
    <row r="4683" spans="1:2" x14ac:dyDescent="0.2">
      <c r="A4683" s="46"/>
      <c r="B4683" s="45"/>
    </row>
    <row r="4684" spans="1:2" x14ac:dyDescent="0.2">
      <c r="A4684" s="46"/>
      <c r="B4684" s="45"/>
    </row>
    <row r="4685" spans="1:2" x14ac:dyDescent="0.2">
      <c r="A4685" s="46"/>
      <c r="B4685" s="45"/>
    </row>
    <row r="4686" spans="1:2" x14ac:dyDescent="0.2">
      <c r="A4686" s="46"/>
      <c r="B4686" s="45"/>
    </row>
    <row r="4687" spans="1:2" x14ac:dyDescent="0.2">
      <c r="A4687" s="46"/>
      <c r="B4687" s="45"/>
    </row>
    <row r="4688" spans="1:2" x14ac:dyDescent="0.2">
      <c r="A4688" s="46"/>
      <c r="B4688" s="45"/>
    </row>
    <row r="4689" spans="1:2" x14ac:dyDescent="0.2">
      <c r="A4689" s="46"/>
      <c r="B4689" s="45"/>
    </row>
    <row r="4690" spans="1:2" x14ac:dyDescent="0.2">
      <c r="A4690" s="46"/>
      <c r="B4690" s="45"/>
    </row>
    <row r="4691" spans="1:2" x14ac:dyDescent="0.2">
      <c r="A4691" s="46"/>
      <c r="B4691" s="45"/>
    </row>
    <row r="4692" spans="1:2" x14ac:dyDescent="0.2">
      <c r="A4692" s="46"/>
      <c r="B4692" s="45"/>
    </row>
    <row r="4693" spans="1:2" x14ac:dyDescent="0.2">
      <c r="A4693" s="46"/>
      <c r="B4693" s="45"/>
    </row>
    <row r="4694" spans="1:2" x14ac:dyDescent="0.2">
      <c r="A4694" s="46"/>
      <c r="B4694" s="45"/>
    </row>
    <row r="4695" spans="1:2" x14ac:dyDescent="0.2">
      <c r="A4695" s="46"/>
      <c r="B4695" s="45"/>
    </row>
    <row r="4696" spans="1:2" x14ac:dyDescent="0.2">
      <c r="A4696" s="46"/>
      <c r="B4696" s="45"/>
    </row>
    <row r="4697" spans="1:2" x14ac:dyDescent="0.2">
      <c r="A4697" s="46"/>
      <c r="B4697" s="45"/>
    </row>
    <row r="4698" spans="1:2" x14ac:dyDescent="0.2">
      <c r="A4698" s="46"/>
      <c r="B4698" s="45"/>
    </row>
    <row r="4699" spans="1:2" x14ac:dyDescent="0.2">
      <c r="A4699" s="46"/>
      <c r="B4699" s="45"/>
    </row>
    <row r="4700" spans="1:2" x14ac:dyDescent="0.2">
      <c r="A4700" s="46"/>
      <c r="B4700" s="45"/>
    </row>
    <row r="4701" spans="1:2" x14ac:dyDescent="0.2">
      <c r="A4701" s="46"/>
      <c r="B4701" s="45"/>
    </row>
    <row r="4702" spans="1:2" x14ac:dyDescent="0.2">
      <c r="A4702" s="46"/>
      <c r="B4702" s="45"/>
    </row>
    <row r="4703" spans="1:2" x14ac:dyDescent="0.2">
      <c r="A4703" s="46"/>
      <c r="B4703" s="45"/>
    </row>
    <row r="4704" spans="1:2" x14ac:dyDescent="0.2">
      <c r="A4704" s="46"/>
      <c r="B4704" s="45"/>
    </row>
    <row r="4705" spans="1:2" x14ac:dyDescent="0.2">
      <c r="A4705" s="46"/>
      <c r="B4705" s="45"/>
    </row>
    <row r="4706" spans="1:2" x14ac:dyDescent="0.2">
      <c r="A4706" s="46"/>
      <c r="B4706" s="45"/>
    </row>
    <row r="4707" spans="1:2" x14ac:dyDescent="0.2">
      <c r="A4707" s="46"/>
      <c r="B4707" s="45"/>
    </row>
    <row r="4708" spans="1:2" x14ac:dyDescent="0.2">
      <c r="A4708" s="46"/>
      <c r="B4708" s="45"/>
    </row>
    <row r="4709" spans="1:2" x14ac:dyDescent="0.2">
      <c r="A4709" s="46"/>
      <c r="B4709" s="45"/>
    </row>
    <row r="4710" spans="1:2" x14ac:dyDescent="0.2">
      <c r="A4710" s="46"/>
      <c r="B4710" s="45"/>
    </row>
    <row r="4711" spans="1:2" x14ac:dyDescent="0.2">
      <c r="A4711" s="46"/>
      <c r="B4711" s="45"/>
    </row>
    <row r="4712" spans="1:2" x14ac:dyDescent="0.2">
      <c r="A4712" s="46"/>
      <c r="B4712" s="45"/>
    </row>
    <row r="4713" spans="1:2" x14ac:dyDescent="0.2">
      <c r="A4713" s="46"/>
      <c r="B4713" s="45"/>
    </row>
    <row r="4714" spans="1:2" x14ac:dyDescent="0.2">
      <c r="A4714" s="46"/>
      <c r="B4714" s="45"/>
    </row>
    <row r="4715" spans="1:2" x14ac:dyDescent="0.2">
      <c r="A4715" s="46"/>
      <c r="B4715" s="45"/>
    </row>
    <row r="4716" spans="1:2" x14ac:dyDescent="0.2">
      <c r="A4716" s="46"/>
      <c r="B4716" s="45"/>
    </row>
    <row r="4717" spans="1:2" x14ac:dyDescent="0.2">
      <c r="A4717" s="46"/>
      <c r="B4717" s="45"/>
    </row>
    <row r="4718" spans="1:2" x14ac:dyDescent="0.2">
      <c r="A4718" s="46"/>
      <c r="B4718" s="45"/>
    </row>
    <row r="4719" spans="1:2" x14ac:dyDescent="0.2">
      <c r="A4719" s="46"/>
      <c r="B4719" s="45"/>
    </row>
    <row r="4720" spans="1:2" x14ac:dyDescent="0.2">
      <c r="A4720" s="46"/>
      <c r="B4720" s="45"/>
    </row>
    <row r="4721" spans="1:2" x14ac:dyDescent="0.2">
      <c r="A4721" s="46"/>
      <c r="B4721" s="45"/>
    </row>
    <row r="4722" spans="1:2" x14ac:dyDescent="0.2">
      <c r="A4722" s="46"/>
      <c r="B4722" s="45"/>
    </row>
    <row r="4723" spans="1:2" x14ac:dyDescent="0.2">
      <c r="A4723" s="46"/>
      <c r="B4723" s="45"/>
    </row>
    <row r="4724" spans="1:2" x14ac:dyDescent="0.2">
      <c r="A4724" s="46"/>
      <c r="B4724" s="45"/>
    </row>
    <row r="4725" spans="1:2" x14ac:dyDescent="0.2">
      <c r="A4725" s="46"/>
      <c r="B4725" s="45"/>
    </row>
    <row r="4726" spans="1:2" x14ac:dyDescent="0.2">
      <c r="A4726" s="46"/>
      <c r="B4726" s="45"/>
    </row>
    <row r="4727" spans="1:2" x14ac:dyDescent="0.2">
      <c r="A4727" s="46"/>
      <c r="B4727" s="45"/>
    </row>
    <row r="4728" spans="1:2" x14ac:dyDescent="0.2">
      <c r="A4728" s="46"/>
      <c r="B4728" s="45"/>
    </row>
    <row r="4729" spans="1:2" x14ac:dyDescent="0.2">
      <c r="A4729" s="46"/>
      <c r="B4729" s="45"/>
    </row>
    <row r="4730" spans="1:2" x14ac:dyDescent="0.2">
      <c r="A4730" s="46"/>
      <c r="B4730" s="45"/>
    </row>
    <row r="4731" spans="1:2" x14ac:dyDescent="0.2">
      <c r="A4731" s="46"/>
      <c r="B4731" s="45"/>
    </row>
    <row r="4732" spans="1:2" x14ac:dyDescent="0.2">
      <c r="A4732" s="46"/>
      <c r="B4732" s="45"/>
    </row>
    <row r="4733" spans="1:2" x14ac:dyDescent="0.2">
      <c r="A4733" s="46"/>
      <c r="B4733" s="45"/>
    </row>
    <row r="4734" spans="1:2" x14ac:dyDescent="0.2">
      <c r="A4734" s="46"/>
      <c r="B4734" s="45"/>
    </row>
    <row r="4735" spans="1:2" x14ac:dyDescent="0.2">
      <c r="A4735" s="46"/>
      <c r="B4735" s="45"/>
    </row>
    <row r="4736" spans="1:2" x14ac:dyDescent="0.2">
      <c r="A4736" s="46"/>
      <c r="B4736" s="45"/>
    </row>
    <row r="4737" spans="1:2" x14ac:dyDescent="0.2">
      <c r="A4737" s="46"/>
      <c r="B4737" s="45"/>
    </row>
    <row r="4738" spans="1:2" x14ac:dyDescent="0.2">
      <c r="A4738" s="46"/>
      <c r="B4738" s="45"/>
    </row>
    <row r="4739" spans="1:2" x14ac:dyDescent="0.2">
      <c r="A4739" s="46"/>
      <c r="B4739" s="45"/>
    </row>
    <row r="4740" spans="1:2" x14ac:dyDescent="0.2">
      <c r="A4740" s="46"/>
      <c r="B4740" s="45"/>
    </row>
    <row r="4741" spans="1:2" x14ac:dyDescent="0.2">
      <c r="A4741" s="46"/>
      <c r="B4741" s="45"/>
    </row>
    <row r="4742" spans="1:2" x14ac:dyDescent="0.2">
      <c r="A4742" s="46"/>
      <c r="B4742" s="45"/>
    </row>
    <row r="4743" spans="1:2" x14ac:dyDescent="0.2">
      <c r="A4743" s="46"/>
      <c r="B4743" s="45"/>
    </row>
    <row r="4744" spans="1:2" x14ac:dyDescent="0.2">
      <c r="A4744" s="46"/>
      <c r="B4744" s="45"/>
    </row>
    <row r="4745" spans="1:2" x14ac:dyDescent="0.2">
      <c r="A4745" s="46"/>
      <c r="B4745" s="45"/>
    </row>
    <row r="4746" spans="1:2" x14ac:dyDescent="0.2">
      <c r="A4746" s="46"/>
      <c r="B4746" s="45"/>
    </row>
    <row r="4747" spans="1:2" x14ac:dyDescent="0.2">
      <c r="A4747" s="46"/>
      <c r="B4747" s="45"/>
    </row>
    <row r="4748" spans="1:2" x14ac:dyDescent="0.2">
      <c r="A4748" s="46"/>
      <c r="B4748" s="45"/>
    </row>
    <row r="4749" spans="1:2" x14ac:dyDescent="0.2">
      <c r="A4749" s="46"/>
      <c r="B4749" s="45"/>
    </row>
    <row r="4750" spans="1:2" x14ac:dyDescent="0.2">
      <c r="A4750" s="46"/>
      <c r="B4750" s="45"/>
    </row>
    <row r="4751" spans="1:2" x14ac:dyDescent="0.2">
      <c r="A4751" s="46"/>
      <c r="B4751" s="45"/>
    </row>
    <row r="4752" spans="1:2" x14ac:dyDescent="0.2">
      <c r="A4752" s="46"/>
      <c r="B4752" s="45"/>
    </row>
    <row r="4753" spans="1:2" x14ac:dyDescent="0.2">
      <c r="A4753" s="46"/>
      <c r="B4753" s="45"/>
    </row>
    <row r="4754" spans="1:2" x14ac:dyDescent="0.2">
      <c r="A4754" s="46"/>
      <c r="B4754" s="45"/>
    </row>
    <row r="4755" spans="1:2" x14ac:dyDescent="0.2">
      <c r="A4755" s="46"/>
      <c r="B4755" s="45"/>
    </row>
    <row r="4756" spans="1:2" x14ac:dyDescent="0.2">
      <c r="A4756" s="46"/>
      <c r="B4756" s="45"/>
    </row>
    <row r="4757" spans="1:2" x14ac:dyDescent="0.2">
      <c r="A4757" s="46"/>
      <c r="B4757" s="45"/>
    </row>
    <row r="4758" spans="1:2" x14ac:dyDescent="0.2">
      <c r="A4758" s="46"/>
      <c r="B4758" s="45"/>
    </row>
    <row r="4759" spans="1:2" x14ac:dyDescent="0.2">
      <c r="A4759" s="46"/>
      <c r="B4759" s="45"/>
    </row>
    <row r="4760" spans="1:2" x14ac:dyDescent="0.2">
      <c r="A4760" s="46"/>
      <c r="B4760" s="45"/>
    </row>
    <row r="4761" spans="1:2" x14ac:dyDescent="0.2">
      <c r="A4761" s="46"/>
      <c r="B4761" s="45"/>
    </row>
    <row r="4762" spans="1:2" x14ac:dyDescent="0.2">
      <c r="A4762" s="46"/>
      <c r="B4762" s="45"/>
    </row>
    <row r="4763" spans="1:2" x14ac:dyDescent="0.2">
      <c r="A4763" s="46"/>
      <c r="B4763" s="45"/>
    </row>
    <row r="4764" spans="1:2" x14ac:dyDescent="0.2">
      <c r="A4764" s="46"/>
      <c r="B4764" s="45"/>
    </row>
    <row r="4765" spans="1:2" x14ac:dyDescent="0.2">
      <c r="A4765" s="46"/>
      <c r="B4765" s="45"/>
    </row>
    <row r="4766" spans="1:2" x14ac:dyDescent="0.2">
      <c r="A4766" s="46"/>
      <c r="B4766" s="45"/>
    </row>
    <row r="4767" spans="1:2" x14ac:dyDescent="0.2">
      <c r="A4767" s="46"/>
      <c r="B4767" s="45"/>
    </row>
    <row r="4768" spans="1:2" x14ac:dyDescent="0.2">
      <c r="A4768" s="46"/>
      <c r="B4768" s="45"/>
    </row>
    <row r="4769" spans="1:2" x14ac:dyDescent="0.2">
      <c r="A4769" s="46"/>
      <c r="B4769" s="45"/>
    </row>
    <row r="4770" spans="1:2" x14ac:dyDescent="0.2">
      <c r="A4770" s="46"/>
      <c r="B4770" s="45"/>
    </row>
    <row r="4771" spans="1:2" x14ac:dyDescent="0.2">
      <c r="A4771" s="46"/>
      <c r="B4771" s="45"/>
    </row>
    <row r="4772" spans="1:2" x14ac:dyDescent="0.2">
      <c r="A4772" s="46"/>
      <c r="B4772" s="45"/>
    </row>
    <row r="4773" spans="1:2" x14ac:dyDescent="0.2">
      <c r="A4773" s="46"/>
      <c r="B4773" s="45"/>
    </row>
    <row r="4774" spans="1:2" x14ac:dyDescent="0.2">
      <c r="A4774" s="46"/>
      <c r="B4774" s="45"/>
    </row>
    <row r="4775" spans="1:2" x14ac:dyDescent="0.2">
      <c r="A4775" s="46"/>
      <c r="B4775" s="45"/>
    </row>
    <row r="4776" spans="1:2" x14ac:dyDescent="0.2">
      <c r="A4776" s="46"/>
      <c r="B4776" s="45"/>
    </row>
    <row r="4777" spans="1:2" x14ac:dyDescent="0.2">
      <c r="A4777" s="46"/>
      <c r="B4777" s="45"/>
    </row>
    <row r="4778" spans="1:2" x14ac:dyDescent="0.2">
      <c r="A4778" s="46"/>
      <c r="B4778" s="45"/>
    </row>
    <row r="4779" spans="1:2" x14ac:dyDescent="0.2">
      <c r="A4779" s="46"/>
      <c r="B4779" s="45"/>
    </row>
    <row r="4780" spans="1:2" x14ac:dyDescent="0.2">
      <c r="A4780" s="46"/>
      <c r="B4780" s="45"/>
    </row>
    <row r="4781" spans="1:2" x14ac:dyDescent="0.2">
      <c r="A4781" s="46"/>
      <c r="B4781" s="45"/>
    </row>
    <row r="4782" spans="1:2" x14ac:dyDescent="0.2">
      <c r="A4782" s="46"/>
      <c r="B4782" s="45"/>
    </row>
    <row r="4783" spans="1:2" x14ac:dyDescent="0.2">
      <c r="A4783" s="46"/>
      <c r="B4783" s="45"/>
    </row>
    <row r="4784" spans="1:2" x14ac:dyDescent="0.2">
      <c r="A4784" s="46"/>
      <c r="B4784" s="45"/>
    </row>
    <row r="4785" spans="1:2" x14ac:dyDescent="0.2">
      <c r="A4785" s="46"/>
      <c r="B4785" s="45"/>
    </row>
    <row r="4786" spans="1:2" x14ac:dyDescent="0.2">
      <c r="A4786" s="46"/>
      <c r="B4786" s="45"/>
    </row>
    <row r="4787" spans="1:2" x14ac:dyDescent="0.2">
      <c r="A4787" s="46"/>
      <c r="B4787" s="45"/>
    </row>
    <row r="4788" spans="1:2" x14ac:dyDescent="0.2">
      <c r="A4788" s="46"/>
      <c r="B4788" s="45"/>
    </row>
    <row r="4789" spans="1:2" x14ac:dyDescent="0.2">
      <c r="A4789" s="46"/>
      <c r="B4789" s="45"/>
    </row>
    <row r="4790" spans="1:2" x14ac:dyDescent="0.2">
      <c r="A4790" s="46"/>
      <c r="B4790" s="45"/>
    </row>
    <row r="4791" spans="1:2" x14ac:dyDescent="0.2">
      <c r="A4791" s="46"/>
      <c r="B4791" s="45"/>
    </row>
    <row r="4792" spans="1:2" x14ac:dyDescent="0.2">
      <c r="A4792" s="46"/>
      <c r="B4792" s="45"/>
    </row>
    <row r="4793" spans="1:2" x14ac:dyDescent="0.2">
      <c r="A4793" s="46"/>
      <c r="B4793" s="45"/>
    </row>
    <row r="4794" spans="1:2" x14ac:dyDescent="0.2">
      <c r="A4794" s="46"/>
      <c r="B4794" s="45"/>
    </row>
    <row r="4795" spans="1:2" x14ac:dyDescent="0.2">
      <c r="A4795" s="46"/>
      <c r="B4795" s="45"/>
    </row>
    <row r="4796" spans="1:2" x14ac:dyDescent="0.2">
      <c r="A4796" s="46"/>
      <c r="B4796" s="45"/>
    </row>
    <row r="4797" spans="1:2" x14ac:dyDescent="0.2">
      <c r="A4797" s="46"/>
      <c r="B4797" s="45"/>
    </row>
    <row r="4798" spans="1:2" x14ac:dyDescent="0.2">
      <c r="A4798" s="46"/>
      <c r="B4798" s="45"/>
    </row>
    <row r="4799" spans="1:2" x14ac:dyDescent="0.2">
      <c r="A4799" s="46"/>
      <c r="B4799" s="45"/>
    </row>
    <row r="4800" spans="1:2" x14ac:dyDescent="0.2">
      <c r="A4800" s="46"/>
      <c r="B4800" s="45"/>
    </row>
    <row r="4801" spans="1:2" x14ac:dyDescent="0.2">
      <c r="A4801" s="46"/>
      <c r="B4801" s="45"/>
    </row>
    <row r="4802" spans="1:2" x14ac:dyDescent="0.2">
      <c r="A4802" s="46"/>
      <c r="B4802" s="45"/>
    </row>
    <row r="4803" spans="1:2" x14ac:dyDescent="0.2">
      <c r="A4803" s="46"/>
      <c r="B4803" s="45"/>
    </row>
    <row r="4804" spans="1:2" x14ac:dyDescent="0.2">
      <c r="A4804" s="46"/>
      <c r="B4804" s="45"/>
    </row>
    <row r="4805" spans="1:2" x14ac:dyDescent="0.2">
      <c r="A4805" s="46"/>
      <c r="B4805" s="45"/>
    </row>
    <row r="4806" spans="1:2" x14ac:dyDescent="0.2">
      <c r="A4806" s="46"/>
      <c r="B4806" s="45"/>
    </row>
    <row r="4807" spans="1:2" x14ac:dyDescent="0.2">
      <c r="A4807" s="46"/>
      <c r="B4807" s="45"/>
    </row>
    <row r="4808" spans="1:2" x14ac:dyDescent="0.2">
      <c r="A4808" s="46"/>
      <c r="B4808" s="45"/>
    </row>
    <row r="4809" spans="1:2" x14ac:dyDescent="0.2">
      <c r="A4809" s="46"/>
      <c r="B4809" s="45"/>
    </row>
    <row r="4810" spans="1:2" x14ac:dyDescent="0.2">
      <c r="A4810" s="46"/>
      <c r="B4810" s="45"/>
    </row>
    <row r="4811" spans="1:2" x14ac:dyDescent="0.2">
      <c r="A4811" s="46"/>
      <c r="B4811" s="45"/>
    </row>
    <row r="4812" spans="1:2" x14ac:dyDescent="0.2">
      <c r="A4812" s="46"/>
      <c r="B4812" s="45"/>
    </row>
    <row r="4813" spans="1:2" x14ac:dyDescent="0.2">
      <c r="A4813" s="46"/>
      <c r="B4813" s="45"/>
    </row>
    <row r="4814" spans="1:2" x14ac:dyDescent="0.2">
      <c r="A4814" s="46"/>
      <c r="B4814" s="45"/>
    </row>
    <row r="4815" spans="1:2" x14ac:dyDescent="0.2">
      <c r="A4815" s="46"/>
      <c r="B4815" s="45"/>
    </row>
    <row r="4816" spans="1:2" x14ac:dyDescent="0.2">
      <c r="A4816" s="46"/>
      <c r="B4816" s="45"/>
    </row>
    <row r="4817" spans="1:2" x14ac:dyDescent="0.2">
      <c r="A4817" s="46"/>
      <c r="B4817" s="45"/>
    </row>
    <row r="4818" spans="1:2" x14ac:dyDescent="0.2">
      <c r="A4818" s="46"/>
      <c r="B4818" s="45"/>
    </row>
    <row r="4819" spans="1:2" x14ac:dyDescent="0.2">
      <c r="A4819" s="46"/>
      <c r="B4819" s="45"/>
    </row>
    <row r="4820" spans="1:2" x14ac:dyDescent="0.2">
      <c r="A4820" s="46"/>
      <c r="B4820" s="45"/>
    </row>
    <row r="4821" spans="1:2" x14ac:dyDescent="0.2">
      <c r="A4821" s="46"/>
      <c r="B4821" s="45"/>
    </row>
    <row r="4822" spans="1:2" x14ac:dyDescent="0.2">
      <c r="A4822" s="46"/>
      <c r="B4822" s="45"/>
    </row>
    <row r="4823" spans="1:2" x14ac:dyDescent="0.2">
      <c r="A4823" s="46"/>
      <c r="B4823" s="45"/>
    </row>
    <row r="4824" spans="1:2" x14ac:dyDescent="0.2">
      <c r="A4824" s="46"/>
      <c r="B4824" s="45"/>
    </row>
    <row r="4825" spans="1:2" x14ac:dyDescent="0.2">
      <c r="A4825" s="46"/>
      <c r="B4825" s="45"/>
    </row>
    <row r="4826" spans="1:2" x14ac:dyDescent="0.2">
      <c r="A4826" s="46"/>
      <c r="B4826" s="45"/>
    </row>
    <row r="4827" spans="1:2" x14ac:dyDescent="0.2">
      <c r="A4827" s="46"/>
      <c r="B4827" s="45"/>
    </row>
    <row r="4828" spans="1:2" x14ac:dyDescent="0.2">
      <c r="A4828" s="46"/>
      <c r="B4828" s="45"/>
    </row>
    <row r="4829" spans="1:2" x14ac:dyDescent="0.2">
      <c r="A4829" s="46"/>
      <c r="B4829" s="45"/>
    </row>
    <row r="4830" spans="1:2" x14ac:dyDescent="0.2">
      <c r="A4830" s="46"/>
      <c r="B4830" s="45"/>
    </row>
    <row r="4831" spans="1:2" x14ac:dyDescent="0.2">
      <c r="A4831" s="46"/>
      <c r="B4831" s="45"/>
    </row>
    <row r="4832" spans="1:2" x14ac:dyDescent="0.2">
      <c r="A4832" s="46"/>
      <c r="B4832" s="45"/>
    </row>
    <row r="4833" spans="1:2" x14ac:dyDescent="0.2">
      <c r="A4833" s="46"/>
      <c r="B4833" s="45"/>
    </row>
    <row r="4834" spans="1:2" x14ac:dyDescent="0.2">
      <c r="A4834" s="46"/>
      <c r="B4834" s="45"/>
    </row>
    <row r="4835" spans="1:2" x14ac:dyDescent="0.2">
      <c r="A4835" s="46"/>
      <c r="B4835" s="45"/>
    </row>
    <row r="4836" spans="1:2" x14ac:dyDescent="0.2">
      <c r="A4836" s="46"/>
      <c r="B4836" s="45"/>
    </row>
    <row r="4837" spans="1:2" x14ac:dyDescent="0.2">
      <c r="A4837" s="46"/>
      <c r="B4837" s="45"/>
    </row>
    <row r="4838" spans="1:2" x14ac:dyDescent="0.2">
      <c r="A4838" s="46"/>
      <c r="B4838" s="45"/>
    </row>
    <row r="4839" spans="1:2" x14ac:dyDescent="0.2">
      <c r="A4839" s="46"/>
      <c r="B4839" s="45"/>
    </row>
    <row r="4840" spans="1:2" x14ac:dyDescent="0.2">
      <c r="A4840" s="46"/>
      <c r="B4840" s="45"/>
    </row>
    <row r="4841" spans="1:2" x14ac:dyDescent="0.2">
      <c r="A4841" s="46"/>
      <c r="B4841" s="45"/>
    </row>
    <row r="4842" spans="1:2" x14ac:dyDescent="0.2">
      <c r="A4842" s="46"/>
      <c r="B4842" s="45"/>
    </row>
    <row r="4843" spans="1:2" x14ac:dyDescent="0.2">
      <c r="A4843" s="46"/>
      <c r="B4843" s="45"/>
    </row>
    <row r="4844" spans="1:2" x14ac:dyDescent="0.2">
      <c r="A4844" s="46"/>
      <c r="B4844" s="45"/>
    </row>
    <row r="4845" spans="1:2" x14ac:dyDescent="0.2">
      <c r="A4845" s="46"/>
      <c r="B4845" s="45"/>
    </row>
    <row r="4846" spans="1:2" x14ac:dyDescent="0.2">
      <c r="A4846" s="46"/>
      <c r="B4846" s="45"/>
    </row>
    <row r="4847" spans="1:2" x14ac:dyDescent="0.2">
      <c r="A4847" s="46"/>
      <c r="B4847" s="45"/>
    </row>
    <row r="4848" spans="1:2" x14ac:dyDescent="0.2">
      <c r="A4848" s="46"/>
      <c r="B4848" s="45"/>
    </row>
    <row r="4849" spans="1:2" x14ac:dyDescent="0.2">
      <c r="A4849" s="46"/>
      <c r="B4849" s="45"/>
    </row>
    <row r="4850" spans="1:2" x14ac:dyDescent="0.2">
      <c r="A4850" s="46"/>
      <c r="B4850" s="45"/>
    </row>
    <row r="4851" spans="1:2" x14ac:dyDescent="0.2">
      <c r="A4851" s="46"/>
      <c r="B4851" s="45"/>
    </row>
    <row r="4852" spans="1:2" x14ac:dyDescent="0.2">
      <c r="A4852" s="46"/>
      <c r="B4852" s="45"/>
    </row>
    <row r="4853" spans="1:2" x14ac:dyDescent="0.2">
      <c r="A4853" s="46"/>
      <c r="B4853" s="45"/>
    </row>
    <row r="4854" spans="1:2" x14ac:dyDescent="0.2">
      <c r="A4854" s="46"/>
      <c r="B4854" s="45"/>
    </row>
    <row r="4855" spans="1:2" x14ac:dyDescent="0.2">
      <c r="A4855" s="46"/>
      <c r="B4855" s="45"/>
    </row>
    <row r="4856" spans="1:2" x14ac:dyDescent="0.2">
      <c r="A4856" s="46"/>
      <c r="B4856" s="45"/>
    </row>
    <row r="4857" spans="1:2" x14ac:dyDescent="0.2">
      <c r="A4857" s="46"/>
      <c r="B4857" s="45"/>
    </row>
    <row r="4858" spans="1:2" x14ac:dyDescent="0.2">
      <c r="A4858" s="46"/>
      <c r="B4858" s="45"/>
    </row>
    <row r="4859" spans="1:2" x14ac:dyDescent="0.2">
      <c r="A4859" s="46"/>
      <c r="B4859" s="45"/>
    </row>
    <row r="4860" spans="1:2" x14ac:dyDescent="0.2">
      <c r="A4860" s="46"/>
      <c r="B4860" s="45"/>
    </row>
    <row r="4861" spans="1:2" x14ac:dyDescent="0.2">
      <c r="A4861" s="46"/>
      <c r="B4861" s="45"/>
    </row>
    <row r="4862" spans="1:2" x14ac:dyDescent="0.2">
      <c r="A4862" s="46"/>
      <c r="B4862" s="45"/>
    </row>
    <row r="4863" spans="1:2" x14ac:dyDescent="0.2">
      <c r="A4863" s="46"/>
      <c r="B4863" s="45"/>
    </row>
    <row r="4864" spans="1:2" x14ac:dyDescent="0.2">
      <c r="A4864" s="46"/>
      <c r="B4864" s="45"/>
    </row>
    <row r="4865" spans="1:2" x14ac:dyDescent="0.2">
      <c r="A4865" s="46"/>
      <c r="B4865" s="45"/>
    </row>
    <row r="4866" spans="1:2" x14ac:dyDescent="0.2">
      <c r="A4866" s="46"/>
      <c r="B4866" s="45"/>
    </row>
    <row r="4867" spans="1:2" x14ac:dyDescent="0.2">
      <c r="A4867" s="46"/>
      <c r="B4867" s="45"/>
    </row>
    <row r="4868" spans="1:2" x14ac:dyDescent="0.2">
      <c r="A4868" s="46"/>
      <c r="B4868" s="45"/>
    </row>
    <row r="4869" spans="1:2" x14ac:dyDescent="0.2">
      <c r="A4869" s="46"/>
      <c r="B4869" s="45"/>
    </row>
    <row r="4870" spans="1:2" x14ac:dyDescent="0.2">
      <c r="A4870" s="46"/>
      <c r="B4870" s="45"/>
    </row>
    <row r="4871" spans="1:2" x14ac:dyDescent="0.2">
      <c r="A4871" s="46"/>
      <c r="B4871" s="45"/>
    </row>
    <row r="4872" spans="1:2" x14ac:dyDescent="0.2">
      <c r="A4872" s="46"/>
      <c r="B4872" s="45"/>
    </row>
    <row r="4873" spans="1:2" x14ac:dyDescent="0.2">
      <c r="A4873" s="46"/>
      <c r="B4873" s="45"/>
    </row>
    <row r="4874" spans="1:2" x14ac:dyDescent="0.2">
      <c r="A4874" s="46"/>
      <c r="B4874" s="45"/>
    </row>
    <row r="4875" spans="1:2" x14ac:dyDescent="0.2">
      <c r="A4875" s="46"/>
      <c r="B4875" s="45"/>
    </row>
    <row r="4876" spans="1:2" x14ac:dyDescent="0.2">
      <c r="A4876" s="46"/>
      <c r="B4876" s="45"/>
    </row>
    <row r="4877" spans="1:2" x14ac:dyDescent="0.2">
      <c r="A4877" s="46"/>
      <c r="B4877" s="45"/>
    </row>
    <row r="4878" spans="1:2" x14ac:dyDescent="0.2">
      <c r="A4878" s="46"/>
      <c r="B4878" s="45"/>
    </row>
    <row r="4879" spans="1:2" x14ac:dyDescent="0.2">
      <c r="A4879" s="46"/>
      <c r="B4879" s="45"/>
    </row>
    <row r="4880" spans="1:2" x14ac:dyDescent="0.2">
      <c r="A4880" s="46"/>
      <c r="B4880" s="45"/>
    </row>
    <row r="4881" spans="1:2" x14ac:dyDescent="0.2">
      <c r="A4881" s="46"/>
      <c r="B4881" s="45"/>
    </row>
    <row r="4882" spans="1:2" x14ac:dyDescent="0.2">
      <c r="A4882" s="46"/>
      <c r="B4882" s="45"/>
    </row>
    <row r="4883" spans="1:2" x14ac:dyDescent="0.2">
      <c r="A4883" s="46"/>
      <c r="B4883" s="45"/>
    </row>
    <row r="4884" spans="1:2" x14ac:dyDescent="0.2">
      <c r="A4884" s="46"/>
      <c r="B4884" s="45"/>
    </row>
    <row r="4885" spans="1:2" x14ac:dyDescent="0.2">
      <c r="A4885" s="46"/>
      <c r="B4885" s="45"/>
    </row>
    <row r="4886" spans="1:2" x14ac:dyDescent="0.2">
      <c r="A4886" s="46"/>
      <c r="B4886" s="45"/>
    </row>
    <row r="4887" spans="1:2" x14ac:dyDescent="0.2">
      <c r="A4887" s="46"/>
      <c r="B4887" s="45"/>
    </row>
    <row r="4888" spans="1:2" x14ac:dyDescent="0.2">
      <c r="A4888" s="46"/>
      <c r="B4888" s="45"/>
    </row>
    <row r="4889" spans="1:2" x14ac:dyDescent="0.2">
      <c r="A4889" s="46"/>
      <c r="B4889" s="45"/>
    </row>
    <row r="4890" spans="1:2" x14ac:dyDescent="0.2">
      <c r="A4890" s="46"/>
      <c r="B4890" s="45"/>
    </row>
    <row r="4891" spans="1:2" x14ac:dyDescent="0.2">
      <c r="A4891" s="46"/>
      <c r="B4891" s="45"/>
    </row>
    <row r="4892" spans="1:2" x14ac:dyDescent="0.2">
      <c r="A4892" s="46"/>
      <c r="B4892" s="45"/>
    </row>
    <row r="4893" spans="1:2" x14ac:dyDescent="0.2">
      <c r="A4893" s="46"/>
      <c r="B4893" s="45"/>
    </row>
    <row r="4894" spans="1:2" x14ac:dyDescent="0.2">
      <c r="A4894" s="46"/>
      <c r="B4894" s="45"/>
    </row>
    <row r="4895" spans="1:2" x14ac:dyDescent="0.2">
      <c r="A4895" s="46"/>
      <c r="B4895" s="45"/>
    </row>
    <row r="4896" spans="1:2" x14ac:dyDescent="0.2">
      <c r="A4896" s="46"/>
      <c r="B4896" s="45"/>
    </row>
    <row r="4897" spans="1:2" x14ac:dyDescent="0.2">
      <c r="A4897" s="46"/>
      <c r="B4897" s="45"/>
    </row>
    <row r="4898" spans="1:2" x14ac:dyDescent="0.2">
      <c r="A4898" s="46"/>
      <c r="B4898" s="45"/>
    </row>
    <row r="4899" spans="1:2" x14ac:dyDescent="0.2">
      <c r="A4899" s="46"/>
      <c r="B4899" s="45"/>
    </row>
    <row r="4900" spans="1:2" x14ac:dyDescent="0.2">
      <c r="A4900" s="46"/>
      <c r="B4900" s="45"/>
    </row>
    <row r="4901" spans="1:2" x14ac:dyDescent="0.2">
      <c r="A4901" s="46"/>
      <c r="B4901" s="45"/>
    </row>
    <row r="4902" spans="1:2" x14ac:dyDescent="0.2">
      <c r="A4902" s="46"/>
      <c r="B4902" s="45"/>
    </row>
    <row r="4903" spans="1:2" x14ac:dyDescent="0.2">
      <c r="A4903" s="46"/>
      <c r="B4903" s="45"/>
    </row>
    <row r="4904" spans="1:2" x14ac:dyDescent="0.2">
      <c r="A4904" s="46"/>
      <c r="B4904" s="45"/>
    </row>
    <row r="4905" spans="1:2" x14ac:dyDescent="0.2">
      <c r="A4905" s="46"/>
      <c r="B4905" s="45"/>
    </row>
    <row r="4906" spans="1:2" x14ac:dyDescent="0.2">
      <c r="A4906" s="46"/>
      <c r="B4906" s="45"/>
    </row>
    <row r="4907" spans="1:2" x14ac:dyDescent="0.2">
      <c r="A4907" s="46"/>
      <c r="B4907" s="45"/>
    </row>
    <row r="4908" spans="1:2" x14ac:dyDescent="0.2">
      <c r="A4908" s="46"/>
      <c r="B4908" s="45"/>
    </row>
    <row r="4909" spans="1:2" x14ac:dyDescent="0.2">
      <c r="A4909" s="46"/>
      <c r="B4909" s="45"/>
    </row>
    <row r="4910" spans="1:2" x14ac:dyDescent="0.2">
      <c r="A4910" s="46"/>
      <c r="B4910" s="45"/>
    </row>
    <row r="4911" spans="1:2" x14ac:dyDescent="0.2">
      <c r="A4911" s="46"/>
      <c r="B4911" s="45"/>
    </row>
    <row r="4912" spans="1:2" x14ac:dyDescent="0.2">
      <c r="A4912" s="46"/>
      <c r="B4912" s="45"/>
    </row>
    <row r="4913" spans="1:2" x14ac:dyDescent="0.2">
      <c r="A4913" s="46"/>
      <c r="B4913" s="45"/>
    </row>
    <row r="4914" spans="1:2" x14ac:dyDescent="0.2">
      <c r="A4914" s="46"/>
      <c r="B4914" s="45"/>
    </row>
    <row r="4915" spans="1:2" x14ac:dyDescent="0.2">
      <c r="A4915" s="46"/>
      <c r="B4915" s="45"/>
    </row>
    <row r="4916" spans="1:2" x14ac:dyDescent="0.2">
      <c r="A4916" s="46"/>
      <c r="B4916" s="45"/>
    </row>
    <row r="4917" spans="1:2" x14ac:dyDescent="0.2">
      <c r="A4917" s="46"/>
      <c r="B4917" s="45"/>
    </row>
    <row r="4918" spans="1:2" x14ac:dyDescent="0.2">
      <c r="A4918" s="46"/>
      <c r="B4918" s="45"/>
    </row>
    <row r="4919" spans="1:2" x14ac:dyDescent="0.2">
      <c r="A4919" s="46"/>
      <c r="B4919" s="45"/>
    </row>
    <row r="4920" spans="1:2" x14ac:dyDescent="0.2">
      <c r="A4920" s="46"/>
      <c r="B4920" s="45"/>
    </row>
    <row r="4921" spans="1:2" x14ac:dyDescent="0.2">
      <c r="A4921" s="46"/>
      <c r="B4921" s="45"/>
    </row>
    <row r="4922" spans="1:2" x14ac:dyDescent="0.2">
      <c r="A4922" s="46"/>
      <c r="B4922" s="45"/>
    </row>
    <row r="4923" spans="1:2" x14ac:dyDescent="0.2">
      <c r="A4923" s="46"/>
      <c r="B4923" s="45"/>
    </row>
    <row r="4924" spans="1:2" x14ac:dyDescent="0.2">
      <c r="A4924" s="46"/>
      <c r="B4924" s="45"/>
    </row>
    <row r="4925" spans="1:2" x14ac:dyDescent="0.2">
      <c r="A4925" s="46"/>
      <c r="B4925" s="45"/>
    </row>
    <row r="4926" spans="1:2" x14ac:dyDescent="0.2">
      <c r="A4926" s="46"/>
      <c r="B4926" s="45"/>
    </row>
    <row r="4927" spans="1:2" x14ac:dyDescent="0.2">
      <c r="A4927" s="46"/>
      <c r="B4927" s="45"/>
    </row>
    <row r="4928" spans="1:2" x14ac:dyDescent="0.2">
      <c r="A4928" s="46"/>
      <c r="B4928" s="45"/>
    </row>
    <row r="4929" spans="1:2" x14ac:dyDescent="0.2">
      <c r="A4929" s="46"/>
      <c r="B4929" s="45"/>
    </row>
    <row r="4930" spans="1:2" x14ac:dyDescent="0.2">
      <c r="A4930" s="46"/>
      <c r="B4930" s="45"/>
    </row>
    <row r="4931" spans="1:2" x14ac:dyDescent="0.2">
      <c r="A4931" s="46"/>
      <c r="B4931" s="45"/>
    </row>
    <row r="4932" spans="1:2" x14ac:dyDescent="0.2">
      <c r="A4932" s="46"/>
      <c r="B4932" s="45"/>
    </row>
    <row r="4933" spans="1:2" x14ac:dyDescent="0.2">
      <c r="A4933" s="46"/>
      <c r="B4933" s="45"/>
    </row>
    <row r="4934" spans="1:2" x14ac:dyDescent="0.2">
      <c r="A4934" s="46"/>
      <c r="B4934" s="45"/>
    </row>
    <row r="4935" spans="1:2" x14ac:dyDescent="0.2">
      <c r="A4935" s="46"/>
      <c r="B4935" s="45"/>
    </row>
    <row r="4936" spans="1:2" x14ac:dyDescent="0.2">
      <c r="A4936" s="46"/>
      <c r="B4936" s="45"/>
    </row>
    <row r="4937" spans="1:2" x14ac:dyDescent="0.2">
      <c r="A4937" s="46"/>
      <c r="B4937" s="45"/>
    </row>
    <row r="4938" spans="1:2" x14ac:dyDescent="0.2">
      <c r="A4938" s="46"/>
      <c r="B4938" s="45"/>
    </row>
    <row r="4939" spans="1:2" x14ac:dyDescent="0.2">
      <c r="A4939" s="46"/>
      <c r="B4939" s="45"/>
    </row>
    <row r="4940" spans="1:2" x14ac:dyDescent="0.2">
      <c r="A4940" s="46"/>
      <c r="B4940" s="45"/>
    </row>
    <row r="4941" spans="1:2" x14ac:dyDescent="0.2">
      <c r="A4941" s="46"/>
      <c r="B4941" s="45"/>
    </row>
    <row r="4942" spans="1:2" x14ac:dyDescent="0.2">
      <c r="A4942" s="46"/>
      <c r="B4942" s="45"/>
    </row>
    <row r="4943" spans="1:2" x14ac:dyDescent="0.2">
      <c r="A4943" s="46"/>
      <c r="B4943" s="45"/>
    </row>
    <row r="4944" spans="1:2" x14ac:dyDescent="0.2">
      <c r="A4944" s="46"/>
      <c r="B4944" s="45"/>
    </row>
    <row r="4945" spans="1:2" x14ac:dyDescent="0.2">
      <c r="A4945" s="46"/>
      <c r="B4945" s="45"/>
    </row>
    <row r="4946" spans="1:2" x14ac:dyDescent="0.2">
      <c r="A4946" s="46"/>
      <c r="B4946" s="45"/>
    </row>
    <row r="4947" spans="1:2" x14ac:dyDescent="0.2">
      <c r="A4947" s="46"/>
      <c r="B4947" s="45"/>
    </row>
    <row r="4948" spans="1:2" x14ac:dyDescent="0.2">
      <c r="A4948" s="46"/>
      <c r="B4948" s="45"/>
    </row>
    <row r="4949" spans="1:2" x14ac:dyDescent="0.2">
      <c r="A4949" s="46"/>
      <c r="B4949" s="45"/>
    </row>
    <row r="4950" spans="1:2" x14ac:dyDescent="0.2">
      <c r="A4950" s="46"/>
      <c r="B4950" s="45"/>
    </row>
    <row r="4951" spans="1:2" x14ac:dyDescent="0.2">
      <c r="A4951" s="46"/>
      <c r="B4951" s="45"/>
    </row>
    <row r="4952" spans="1:2" x14ac:dyDescent="0.2">
      <c r="A4952" s="46"/>
      <c r="B4952" s="45"/>
    </row>
    <row r="4953" spans="1:2" x14ac:dyDescent="0.2">
      <c r="A4953" s="46"/>
      <c r="B4953" s="45"/>
    </row>
    <row r="4954" spans="1:2" x14ac:dyDescent="0.2">
      <c r="A4954" s="46"/>
      <c r="B4954" s="45"/>
    </row>
    <row r="4955" spans="1:2" x14ac:dyDescent="0.2">
      <c r="A4955" s="46"/>
      <c r="B4955" s="45"/>
    </row>
    <row r="4956" spans="1:2" x14ac:dyDescent="0.2">
      <c r="A4956" s="46"/>
      <c r="B4956" s="45"/>
    </row>
    <row r="4957" spans="1:2" x14ac:dyDescent="0.2">
      <c r="A4957" s="46"/>
      <c r="B4957" s="45"/>
    </row>
    <row r="4958" spans="1:2" x14ac:dyDescent="0.2">
      <c r="A4958" s="46"/>
      <c r="B4958" s="45"/>
    </row>
    <row r="4959" spans="1:2" x14ac:dyDescent="0.2">
      <c r="A4959" s="46"/>
      <c r="B4959" s="45"/>
    </row>
    <row r="4960" spans="1:2" x14ac:dyDescent="0.2">
      <c r="A4960" s="46"/>
      <c r="B4960" s="45"/>
    </row>
    <row r="4961" spans="1:2" x14ac:dyDescent="0.2">
      <c r="A4961" s="46"/>
      <c r="B4961" s="45"/>
    </row>
    <row r="4962" spans="1:2" x14ac:dyDescent="0.2">
      <c r="A4962" s="46"/>
      <c r="B4962" s="45"/>
    </row>
    <row r="4963" spans="1:2" x14ac:dyDescent="0.2">
      <c r="A4963" s="46"/>
      <c r="B4963" s="45"/>
    </row>
    <row r="4964" spans="1:2" x14ac:dyDescent="0.2">
      <c r="A4964" s="46"/>
      <c r="B4964" s="45"/>
    </row>
    <row r="4965" spans="1:2" x14ac:dyDescent="0.2">
      <c r="A4965" s="46"/>
      <c r="B4965" s="45"/>
    </row>
    <row r="4966" spans="1:2" x14ac:dyDescent="0.2">
      <c r="A4966" s="46"/>
      <c r="B4966" s="45"/>
    </row>
    <row r="4967" spans="1:2" x14ac:dyDescent="0.2">
      <c r="A4967" s="46"/>
      <c r="B4967" s="45"/>
    </row>
    <row r="4968" spans="1:2" x14ac:dyDescent="0.2">
      <c r="A4968" s="46"/>
      <c r="B4968" s="45"/>
    </row>
    <row r="4969" spans="1:2" x14ac:dyDescent="0.2">
      <c r="A4969" s="46"/>
      <c r="B4969" s="45"/>
    </row>
    <row r="4970" spans="1:2" x14ac:dyDescent="0.2">
      <c r="A4970" s="46"/>
      <c r="B4970" s="45"/>
    </row>
    <row r="4971" spans="1:2" x14ac:dyDescent="0.2">
      <c r="A4971" s="46"/>
      <c r="B4971" s="45"/>
    </row>
    <row r="4972" spans="1:2" x14ac:dyDescent="0.2">
      <c r="A4972" s="46"/>
      <c r="B4972" s="45"/>
    </row>
    <row r="4973" spans="1:2" x14ac:dyDescent="0.2">
      <c r="A4973" s="46"/>
      <c r="B4973" s="45"/>
    </row>
    <row r="4974" spans="1:2" x14ac:dyDescent="0.2">
      <c r="A4974" s="46"/>
      <c r="B4974" s="45"/>
    </row>
    <row r="4975" spans="1:2" x14ac:dyDescent="0.2">
      <c r="A4975" s="46"/>
      <c r="B4975" s="45"/>
    </row>
    <row r="4976" spans="1:2" x14ac:dyDescent="0.2">
      <c r="A4976" s="46"/>
      <c r="B4976" s="45"/>
    </row>
    <row r="4977" spans="1:2" x14ac:dyDescent="0.2">
      <c r="A4977" s="46"/>
      <c r="B4977" s="45"/>
    </row>
    <row r="4978" spans="1:2" x14ac:dyDescent="0.2">
      <c r="A4978" s="46"/>
      <c r="B4978" s="45"/>
    </row>
    <row r="4979" spans="1:2" x14ac:dyDescent="0.2">
      <c r="A4979" s="46"/>
      <c r="B4979" s="45"/>
    </row>
    <row r="4980" spans="1:2" x14ac:dyDescent="0.2">
      <c r="A4980" s="46"/>
      <c r="B4980" s="45"/>
    </row>
    <row r="4981" spans="1:2" x14ac:dyDescent="0.2">
      <c r="A4981" s="46"/>
      <c r="B4981" s="45"/>
    </row>
    <row r="4982" spans="1:2" x14ac:dyDescent="0.2">
      <c r="A4982" s="46"/>
      <c r="B4982" s="45"/>
    </row>
    <row r="4983" spans="1:2" x14ac:dyDescent="0.2">
      <c r="A4983" s="46"/>
      <c r="B4983" s="45"/>
    </row>
    <row r="4984" spans="1:2" x14ac:dyDescent="0.2">
      <c r="A4984" s="46"/>
      <c r="B4984" s="45"/>
    </row>
    <row r="4985" spans="1:2" x14ac:dyDescent="0.2">
      <c r="A4985" s="46"/>
      <c r="B4985" s="45"/>
    </row>
    <row r="4986" spans="1:2" x14ac:dyDescent="0.2">
      <c r="A4986" s="46"/>
      <c r="B4986" s="45"/>
    </row>
    <row r="4987" spans="1:2" x14ac:dyDescent="0.2">
      <c r="A4987" s="46"/>
      <c r="B4987" s="45"/>
    </row>
    <row r="4988" spans="1:2" x14ac:dyDescent="0.2">
      <c r="A4988" s="46"/>
      <c r="B4988" s="45"/>
    </row>
    <row r="4989" spans="1:2" x14ac:dyDescent="0.2">
      <c r="A4989" s="46"/>
      <c r="B4989" s="45"/>
    </row>
    <row r="4990" spans="1:2" x14ac:dyDescent="0.2">
      <c r="A4990" s="46"/>
      <c r="B4990" s="45"/>
    </row>
    <row r="4991" spans="1:2" x14ac:dyDescent="0.2">
      <c r="A4991" s="46"/>
      <c r="B4991" s="45"/>
    </row>
    <row r="4992" spans="1:2" x14ac:dyDescent="0.2">
      <c r="A4992" s="46"/>
      <c r="B4992" s="45"/>
    </row>
    <row r="4993" spans="1:2" x14ac:dyDescent="0.2">
      <c r="A4993" s="46"/>
      <c r="B4993" s="45"/>
    </row>
    <row r="4994" spans="1:2" x14ac:dyDescent="0.2">
      <c r="A4994" s="46"/>
      <c r="B4994" s="45"/>
    </row>
    <row r="4995" spans="1:2" x14ac:dyDescent="0.2">
      <c r="A4995" s="46"/>
      <c r="B4995" s="45"/>
    </row>
    <row r="4996" spans="1:2" x14ac:dyDescent="0.2">
      <c r="A4996" s="46"/>
      <c r="B4996" s="45"/>
    </row>
    <row r="4997" spans="1:2" x14ac:dyDescent="0.2">
      <c r="A4997" s="46"/>
      <c r="B4997" s="45"/>
    </row>
    <row r="4998" spans="1:2" x14ac:dyDescent="0.2">
      <c r="A4998" s="46"/>
      <c r="B4998" s="45"/>
    </row>
    <row r="4999" spans="1:2" x14ac:dyDescent="0.2">
      <c r="A4999" s="46"/>
      <c r="B4999" s="45"/>
    </row>
    <row r="5000" spans="1:2" x14ac:dyDescent="0.2">
      <c r="A5000" s="46"/>
      <c r="B5000" s="45"/>
    </row>
    <row r="5001" spans="1:2" x14ac:dyDescent="0.2">
      <c r="A5001" s="46"/>
      <c r="B5001" s="45"/>
    </row>
    <row r="5002" spans="1:2" x14ac:dyDescent="0.2">
      <c r="A5002" s="46"/>
      <c r="B5002" s="45"/>
    </row>
    <row r="5003" spans="1:2" x14ac:dyDescent="0.2">
      <c r="A5003" s="46"/>
      <c r="B5003" s="45"/>
    </row>
    <row r="5004" spans="1:2" x14ac:dyDescent="0.2">
      <c r="A5004" s="46"/>
      <c r="B5004" s="45"/>
    </row>
    <row r="5005" spans="1:2" x14ac:dyDescent="0.2">
      <c r="A5005" s="46"/>
      <c r="B5005" s="45"/>
    </row>
    <row r="5006" spans="1:2" x14ac:dyDescent="0.2">
      <c r="A5006" s="46"/>
      <c r="B5006" s="45"/>
    </row>
    <row r="5007" spans="1:2" x14ac:dyDescent="0.2">
      <c r="A5007" s="46"/>
      <c r="B5007" s="45"/>
    </row>
    <row r="5008" spans="1:2" x14ac:dyDescent="0.2">
      <c r="A5008" s="46"/>
      <c r="B5008" s="45"/>
    </row>
    <row r="5009" spans="1:2" x14ac:dyDescent="0.2">
      <c r="A5009" s="46"/>
      <c r="B5009" s="45"/>
    </row>
    <row r="5010" spans="1:2" x14ac:dyDescent="0.2">
      <c r="A5010" s="46"/>
      <c r="B5010" s="45"/>
    </row>
    <row r="5011" spans="1:2" x14ac:dyDescent="0.2">
      <c r="A5011" s="46"/>
      <c r="B5011" s="45"/>
    </row>
    <row r="5012" spans="1:2" x14ac:dyDescent="0.2">
      <c r="A5012" s="46"/>
      <c r="B5012" s="45"/>
    </row>
    <row r="5013" spans="1:2" x14ac:dyDescent="0.2">
      <c r="A5013" s="46"/>
      <c r="B5013" s="45"/>
    </row>
    <row r="5014" spans="1:2" x14ac:dyDescent="0.2">
      <c r="A5014" s="46"/>
      <c r="B5014" s="45"/>
    </row>
    <row r="5015" spans="1:2" x14ac:dyDescent="0.2">
      <c r="A5015" s="46"/>
      <c r="B5015" s="45"/>
    </row>
    <row r="5016" spans="1:2" x14ac:dyDescent="0.2">
      <c r="A5016" s="46"/>
      <c r="B5016" s="45"/>
    </row>
    <row r="5017" spans="1:2" x14ac:dyDescent="0.2">
      <c r="A5017" s="46"/>
      <c r="B5017" s="45"/>
    </row>
    <row r="5018" spans="1:2" x14ac:dyDescent="0.2">
      <c r="A5018" s="46"/>
      <c r="B5018" s="45"/>
    </row>
    <row r="5019" spans="1:2" x14ac:dyDescent="0.2">
      <c r="A5019" s="46"/>
      <c r="B5019" s="45"/>
    </row>
    <row r="5020" spans="1:2" x14ac:dyDescent="0.2">
      <c r="A5020" s="46"/>
      <c r="B5020" s="45"/>
    </row>
    <row r="5021" spans="1:2" x14ac:dyDescent="0.2">
      <c r="A5021" s="46"/>
      <c r="B5021" s="45"/>
    </row>
    <row r="5022" spans="1:2" x14ac:dyDescent="0.2">
      <c r="A5022" s="46"/>
      <c r="B5022" s="45"/>
    </row>
    <row r="5023" spans="1:2" x14ac:dyDescent="0.2">
      <c r="A5023" s="46"/>
      <c r="B5023" s="45"/>
    </row>
    <row r="5024" spans="1:2" x14ac:dyDescent="0.2">
      <c r="A5024" s="46"/>
      <c r="B5024" s="45"/>
    </row>
    <row r="5025" spans="1:2" x14ac:dyDescent="0.2">
      <c r="A5025" s="46"/>
      <c r="B5025" s="45"/>
    </row>
    <row r="5026" spans="1:2" x14ac:dyDescent="0.2">
      <c r="A5026" s="46"/>
      <c r="B5026" s="45"/>
    </row>
    <row r="5027" spans="1:2" x14ac:dyDescent="0.2">
      <c r="A5027" s="46"/>
      <c r="B5027" s="45"/>
    </row>
    <row r="5028" spans="1:2" x14ac:dyDescent="0.2">
      <c r="A5028" s="46"/>
      <c r="B5028" s="45"/>
    </row>
    <row r="5029" spans="1:2" x14ac:dyDescent="0.2">
      <c r="A5029" s="46"/>
      <c r="B5029" s="45"/>
    </row>
    <row r="5030" spans="1:2" x14ac:dyDescent="0.2">
      <c r="A5030" s="46"/>
      <c r="B5030" s="45"/>
    </row>
    <row r="5031" spans="1:2" x14ac:dyDescent="0.2">
      <c r="A5031" s="46"/>
      <c r="B5031" s="45"/>
    </row>
    <row r="5032" spans="1:2" x14ac:dyDescent="0.2">
      <c r="A5032" s="46"/>
      <c r="B5032" s="45"/>
    </row>
    <row r="5033" spans="1:2" x14ac:dyDescent="0.2">
      <c r="A5033" s="46"/>
      <c r="B5033" s="45"/>
    </row>
    <row r="5034" spans="1:2" x14ac:dyDescent="0.2">
      <c r="A5034" s="46"/>
      <c r="B5034" s="45"/>
    </row>
    <row r="5035" spans="1:2" x14ac:dyDescent="0.2">
      <c r="A5035" s="46"/>
      <c r="B5035" s="45"/>
    </row>
    <row r="5036" spans="1:2" x14ac:dyDescent="0.2">
      <c r="A5036" s="46"/>
      <c r="B5036" s="45"/>
    </row>
    <row r="5037" spans="1:2" x14ac:dyDescent="0.2">
      <c r="A5037" s="46"/>
      <c r="B5037" s="45"/>
    </row>
    <row r="5038" spans="1:2" x14ac:dyDescent="0.2">
      <c r="A5038" s="46"/>
      <c r="B5038" s="45"/>
    </row>
    <row r="5039" spans="1:2" x14ac:dyDescent="0.2">
      <c r="A5039" s="46"/>
      <c r="B5039" s="45"/>
    </row>
    <row r="5040" spans="1:2" x14ac:dyDescent="0.2">
      <c r="A5040" s="46"/>
      <c r="B5040" s="45"/>
    </row>
    <row r="5041" spans="1:2" x14ac:dyDescent="0.2">
      <c r="A5041" s="46"/>
      <c r="B5041" s="45"/>
    </row>
    <row r="5042" spans="1:2" x14ac:dyDescent="0.2">
      <c r="A5042" s="46"/>
      <c r="B5042" s="45"/>
    </row>
    <row r="5043" spans="1:2" x14ac:dyDescent="0.2">
      <c r="A5043" s="46"/>
      <c r="B5043" s="45"/>
    </row>
    <row r="5044" spans="1:2" x14ac:dyDescent="0.2">
      <c r="A5044" s="46"/>
      <c r="B5044" s="45"/>
    </row>
    <row r="5045" spans="1:2" x14ac:dyDescent="0.2">
      <c r="A5045" s="46"/>
      <c r="B5045" s="45"/>
    </row>
    <row r="5046" spans="1:2" x14ac:dyDescent="0.2">
      <c r="A5046" s="46"/>
      <c r="B5046" s="45"/>
    </row>
    <row r="5047" spans="1:2" x14ac:dyDescent="0.2">
      <c r="A5047" s="46"/>
      <c r="B5047" s="45"/>
    </row>
    <row r="5048" spans="1:2" x14ac:dyDescent="0.2">
      <c r="A5048" s="46"/>
      <c r="B5048" s="45"/>
    </row>
    <row r="5049" spans="1:2" x14ac:dyDescent="0.2">
      <c r="A5049" s="46"/>
      <c r="B5049" s="45"/>
    </row>
    <row r="5050" spans="1:2" x14ac:dyDescent="0.2">
      <c r="A5050" s="46"/>
      <c r="B5050" s="45"/>
    </row>
    <row r="5051" spans="1:2" x14ac:dyDescent="0.2">
      <c r="A5051" s="46"/>
      <c r="B5051" s="45"/>
    </row>
    <row r="5052" spans="1:2" x14ac:dyDescent="0.2">
      <c r="A5052" s="46"/>
      <c r="B5052" s="45"/>
    </row>
    <row r="5053" spans="1:2" x14ac:dyDescent="0.2">
      <c r="A5053" s="46"/>
      <c r="B5053" s="45"/>
    </row>
    <row r="5054" spans="1:2" x14ac:dyDescent="0.2">
      <c r="A5054" s="46"/>
      <c r="B5054" s="45"/>
    </row>
    <row r="5055" spans="1:2" x14ac:dyDescent="0.2">
      <c r="A5055" s="46"/>
      <c r="B5055" s="45"/>
    </row>
    <row r="5056" spans="1:2" x14ac:dyDescent="0.2">
      <c r="A5056" s="46"/>
      <c r="B5056" s="45"/>
    </row>
    <row r="5057" spans="1:2" x14ac:dyDescent="0.2">
      <c r="A5057" s="46"/>
      <c r="B5057" s="45"/>
    </row>
    <row r="5058" spans="1:2" x14ac:dyDescent="0.2">
      <c r="A5058" s="46"/>
      <c r="B5058" s="45"/>
    </row>
    <row r="5059" spans="1:2" x14ac:dyDescent="0.2">
      <c r="A5059" s="46"/>
      <c r="B5059" s="45"/>
    </row>
    <row r="5060" spans="1:2" x14ac:dyDescent="0.2">
      <c r="A5060" s="46"/>
      <c r="B5060" s="45"/>
    </row>
    <row r="5061" spans="1:2" x14ac:dyDescent="0.2">
      <c r="A5061" s="46"/>
      <c r="B5061" s="45"/>
    </row>
    <row r="5062" spans="1:2" x14ac:dyDescent="0.2">
      <c r="A5062" s="46"/>
      <c r="B5062" s="45"/>
    </row>
    <row r="5063" spans="1:2" x14ac:dyDescent="0.2">
      <c r="A5063" s="46"/>
      <c r="B5063" s="45"/>
    </row>
    <row r="5064" spans="1:2" x14ac:dyDescent="0.2">
      <c r="A5064" s="46"/>
      <c r="B5064" s="45"/>
    </row>
    <row r="5065" spans="1:2" x14ac:dyDescent="0.2">
      <c r="A5065" s="46"/>
      <c r="B5065" s="45"/>
    </row>
    <row r="5066" spans="1:2" x14ac:dyDescent="0.2">
      <c r="A5066" s="46"/>
      <c r="B5066" s="45"/>
    </row>
    <row r="5067" spans="1:2" x14ac:dyDescent="0.2">
      <c r="A5067" s="46"/>
      <c r="B5067" s="45"/>
    </row>
    <row r="5068" spans="1:2" x14ac:dyDescent="0.2">
      <c r="A5068" s="46"/>
      <c r="B5068" s="45"/>
    </row>
    <row r="5069" spans="1:2" x14ac:dyDescent="0.2">
      <c r="A5069" s="46"/>
      <c r="B5069" s="45"/>
    </row>
    <row r="5070" spans="1:2" x14ac:dyDescent="0.2">
      <c r="A5070" s="46"/>
      <c r="B5070" s="45"/>
    </row>
    <row r="5071" spans="1:2" x14ac:dyDescent="0.2">
      <c r="A5071" s="46"/>
      <c r="B5071" s="45"/>
    </row>
    <row r="5072" spans="1:2" x14ac:dyDescent="0.2">
      <c r="A5072" s="46"/>
      <c r="B5072" s="45"/>
    </row>
    <row r="5073" spans="1:2" x14ac:dyDescent="0.2">
      <c r="A5073" s="46"/>
      <c r="B5073" s="45"/>
    </row>
    <row r="5074" spans="1:2" x14ac:dyDescent="0.2">
      <c r="A5074" s="46"/>
      <c r="B5074" s="45"/>
    </row>
    <row r="5075" spans="1:2" x14ac:dyDescent="0.2">
      <c r="A5075" s="46"/>
      <c r="B5075" s="45"/>
    </row>
    <row r="5076" spans="1:2" x14ac:dyDescent="0.2">
      <c r="A5076" s="46"/>
      <c r="B5076" s="45"/>
    </row>
    <row r="5077" spans="1:2" x14ac:dyDescent="0.2">
      <c r="A5077" s="46"/>
      <c r="B5077" s="45"/>
    </row>
    <row r="5078" spans="1:2" x14ac:dyDescent="0.2">
      <c r="A5078" s="46"/>
      <c r="B5078" s="45"/>
    </row>
    <row r="5079" spans="1:2" x14ac:dyDescent="0.2">
      <c r="A5079" s="46"/>
      <c r="B5079" s="45"/>
    </row>
    <row r="5080" spans="1:2" x14ac:dyDescent="0.2">
      <c r="A5080" s="46"/>
      <c r="B5080" s="45"/>
    </row>
    <row r="5081" spans="1:2" x14ac:dyDescent="0.2">
      <c r="A5081" s="46"/>
      <c r="B5081" s="45"/>
    </row>
    <row r="5082" spans="1:2" x14ac:dyDescent="0.2">
      <c r="A5082" s="46"/>
      <c r="B5082" s="45"/>
    </row>
    <row r="5083" spans="1:2" x14ac:dyDescent="0.2">
      <c r="A5083" s="46"/>
      <c r="B5083" s="45"/>
    </row>
    <row r="5084" spans="1:2" x14ac:dyDescent="0.2">
      <c r="A5084" s="46"/>
      <c r="B5084" s="45"/>
    </row>
    <row r="5085" spans="1:2" x14ac:dyDescent="0.2">
      <c r="A5085" s="46"/>
      <c r="B5085" s="45"/>
    </row>
    <row r="5086" spans="1:2" x14ac:dyDescent="0.2">
      <c r="A5086" s="46"/>
      <c r="B5086" s="45"/>
    </row>
    <row r="5087" spans="1:2" x14ac:dyDescent="0.2">
      <c r="A5087" s="46"/>
      <c r="B5087" s="45"/>
    </row>
    <row r="5088" spans="1:2" x14ac:dyDescent="0.2">
      <c r="A5088" s="46"/>
      <c r="B5088" s="45"/>
    </row>
    <row r="5089" spans="1:2" x14ac:dyDescent="0.2">
      <c r="A5089" s="46"/>
      <c r="B5089" s="45"/>
    </row>
    <row r="5090" spans="1:2" x14ac:dyDescent="0.2">
      <c r="A5090" s="46"/>
      <c r="B5090" s="45"/>
    </row>
    <row r="5091" spans="1:2" x14ac:dyDescent="0.2">
      <c r="A5091" s="46"/>
      <c r="B5091" s="45"/>
    </row>
    <row r="5092" spans="1:2" x14ac:dyDescent="0.2">
      <c r="A5092" s="46"/>
      <c r="B5092" s="45"/>
    </row>
    <row r="5093" spans="1:2" x14ac:dyDescent="0.2">
      <c r="A5093" s="46"/>
      <c r="B5093" s="45"/>
    </row>
    <row r="5094" spans="1:2" x14ac:dyDescent="0.2">
      <c r="A5094" s="46"/>
      <c r="B5094" s="45"/>
    </row>
    <row r="5095" spans="1:2" x14ac:dyDescent="0.2">
      <c r="A5095" s="46"/>
      <c r="B5095" s="45"/>
    </row>
    <row r="5096" spans="1:2" x14ac:dyDescent="0.2">
      <c r="A5096" s="46"/>
      <c r="B5096" s="45"/>
    </row>
    <row r="5097" spans="1:2" x14ac:dyDescent="0.2">
      <c r="A5097" s="46"/>
      <c r="B5097" s="45"/>
    </row>
    <row r="5098" spans="1:2" x14ac:dyDescent="0.2">
      <c r="A5098" s="46"/>
      <c r="B5098" s="45"/>
    </row>
    <row r="5099" spans="1:2" x14ac:dyDescent="0.2">
      <c r="A5099" s="46"/>
      <c r="B5099" s="45"/>
    </row>
    <row r="5100" spans="1:2" x14ac:dyDescent="0.2">
      <c r="A5100" s="46"/>
      <c r="B5100" s="45"/>
    </row>
    <row r="5101" spans="1:2" x14ac:dyDescent="0.2">
      <c r="A5101" s="46"/>
      <c r="B5101" s="45"/>
    </row>
    <row r="5102" spans="1:2" x14ac:dyDescent="0.2">
      <c r="A5102" s="46"/>
      <c r="B5102" s="45"/>
    </row>
    <row r="5103" spans="1:2" x14ac:dyDescent="0.2">
      <c r="A5103" s="46"/>
      <c r="B5103" s="45"/>
    </row>
    <row r="5104" spans="1:2" x14ac:dyDescent="0.2">
      <c r="A5104" s="46"/>
      <c r="B5104" s="45"/>
    </row>
    <row r="5105" spans="1:2" x14ac:dyDescent="0.2">
      <c r="A5105" s="46"/>
      <c r="B5105" s="45"/>
    </row>
    <row r="5106" spans="1:2" x14ac:dyDescent="0.2">
      <c r="A5106" s="46"/>
      <c r="B5106" s="45"/>
    </row>
    <row r="5107" spans="1:2" x14ac:dyDescent="0.2">
      <c r="A5107" s="46"/>
      <c r="B5107" s="45"/>
    </row>
    <row r="5108" spans="1:2" x14ac:dyDescent="0.2">
      <c r="A5108" s="46"/>
      <c r="B5108" s="45"/>
    </row>
    <row r="5109" spans="1:2" x14ac:dyDescent="0.2">
      <c r="A5109" s="46"/>
      <c r="B5109" s="45"/>
    </row>
    <row r="5110" spans="1:2" x14ac:dyDescent="0.2">
      <c r="A5110" s="43"/>
      <c r="B5110" s="43"/>
    </row>
    <row r="5111" spans="1:2" x14ac:dyDescent="0.2">
      <c r="A5111" s="43"/>
      <c r="B5111" s="43"/>
    </row>
    <row r="5112" spans="1:2" x14ac:dyDescent="0.2">
      <c r="A5112" s="43"/>
      <c r="B5112" s="47"/>
    </row>
    <row r="5113" spans="1:2" x14ac:dyDescent="0.2">
      <c r="A5113" s="43"/>
      <c r="B5113" s="47"/>
    </row>
    <row r="5114" spans="1:2" x14ac:dyDescent="0.2">
      <c r="A5114" s="43"/>
      <c r="B5114" s="43"/>
    </row>
    <row r="5115" spans="1:2" x14ac:dyDescent="0.2">
      <c r="A5115" s="43"/>
      <c r="B5115" s="43"/>
    </row>
    <row r="5116" spans="1:2" x14ac:dyDescent="0.2">
      <c r="A5116" s="43"/>
      <c r="B5116" s="47"/>
    </row>
    <row r="5117" spans="1:2" x14ac:dyDescent="0.2">
      <c r="A5117" s="43"/>
      <c r="B5117" s="43"/>
    </row>
    <row r="5118" spans="1:2" x14ac:dyDescent="0.2">
      <c r="A5118" s="43"/>
      <c r="B5118" s="47"/>
    </row>
    <row r="5119" spans="1:2" x14ac:dyDescent="0.2">
      <c r="A5119" s="43"/>
      <c r="B5119" s="43"/>
    </row>
    <row r="5120" spans="1:2" x14ac:dyDescent="0.2">
      <c r="A5120" s="43"/>
      <c r="B5120" s="43"/>
    </row>
    <row r="5121" spans="1:2" x14ac:dyDescent="0.2">
      <c r="A5121" s="43"/>
      <c r="B5121" s="43"/>
    </row>
    <row r="5122" spans="1:2" x14ac:dyDescent="0.2">
      <c r="A5122" s="43"/>
      <c r="B5122" s="43"/>
    </row>
    <row r="5123" spans="1:2" x14ac:dyDescent="0.2">
      <c r="A5123" s="43"/>
      <c r="B5123" s="43"/>
    </row>
    <row r="5124" spans="1:2" x14ac:dyDescent="0.2">
      <c r="A5124" s="43"/>
      <c r="B5124" s="43"/>
    </row>
    <row r="5125" spans="1:2" x14ac:dyDescent="0.2">
      <c r="A5125" s="43"/>
      <c r="B5125" s="47"/>
    </row>
    <row r="5126" spans="1:2" x14ac:dyDescent="0.2">
      <c r="A5126" s="43"/>
      <c r="B5126" s="43"/>
    </row>
    <row r="5127" spans="1:2" x14ac:dyDescent="0.2">
      <c r="A5127" s="43"/>
      <c r="B5127" s="43"/>
    </row>
    <row r="5128" spans="1:2" x14ac:dyDescent="0.2">
      <c r="A5128" s="43"/>
      <c r="B5128" s="47"/>
    </row>
    <row r="5129" spans="1:2" x14ac:dyDescent="0.2">
      <c r="A5129" s="43"/>
      <c r="B5129" s="47"/>
    </row>
    <row r="5130" spans="1:2" x14ac:dyDescent="0.2">
      <c r="A5130" s="43"/>
      <c r="B5130" s="43"/>
    </row>
    <row r="5131" spans="1:2" x14ac:dyDescent="0.2">
      <c r="A5131" s="43"/>
      <c r="B5131" s="43"/>
    </row>
    <row r="5132" spans="1:2" x14ac:dyDescent="0.2">
      <c r="A5132" s="43"/>
      <c r="B5132" s="47"/>
    </row>
    <row r="5133" spans="1:2" x14ac:dyDescent="0.2">
      <c r="A5133" s="43"/>
      <c r="B5133" s="47"/>
    </row>
    <row r="5134" spans="1:2" x14ac:dyDescent="0.2">
      <c r="A5134" s="43"/>
      <c r="B5134" s="47"/>
    </row>
    <row r="5135" spans="1:2" x14ac:dyDescent="0.2">
      <c r="A5135" s="43"/>
      <c r="B5135" s="47"/>
    </row>
    <row r="5136" spans="1:2" x14ac:dyDescent="0.2">
      <c r="A5136" s="43"/>
      <c r="B5136" s="43"/>
    </row>
    <row r="5137" spans="1:2" x14ac:dyDescent="0.2">
      <c r="A5137" s="43"/>
      <c r="B5137" s="43"/>
    </row>
    <row r="5138" spans="1:2" x14ac:dyDescent="0.2">
      <c r="A5138" s="43"/>
      <c r="B5138" s="43"/>
    </row>
    <row r="5139" spans="1:2" x14ac:dyDescent="0.2">
      <c r="A5139" s="43"/>
      <c r="B5139" s="47"/>
    </row>
    <row r="5140" spans="1:2" x14ac:dyDescent="0.2">
      <c r="A5140" s="43"/>
      <c r="B5140" s="47"/>
    </row>
    <row r="5141" spans="1:2" x14ac:dyDescent="0.2">
      <c r="A5141" s="43"/>
      <c r="B5141" s="43"/>
    </row>
    <row r="5142" spans="1:2" x14ac:dyDescent="0.2">
      <c r="A5142" s="43"/>
      <c r="B5142" s="43"/>
    </row>
    <row r="5143" spans="1:2" x14ac:dyDescent="0.2">
      <c r="A5143" s="43"/>
      <c r="B5143" s="47"/>
    </row>
    <row r="5144" spans="1:2" x14ac:dyDescent="0.2">
      <c r="A5144" s="43"/>
      <c r="B5144" s="47"/>
    </row>
    <row r="5145" spans="1:2" x14ac:dyDescent="0.2">
      <c r="A5145" s="43"/>
      <c r="B5145" s="47"/>
    </row>
    <row r="5146" spans="1:2" x14ac:dyDescent="0.2">
      <c r="A5146" s="43"/>
      <c r="B5146" s="44"/>
    </row>
    <row r="5147" spans="1:2" x14ac:dyDescent="0.2">
      <c r="A5147" s="43"/>
      <c r="B5147" s="44"/>
    </row>
    <row r="5148" spans="1:2" x14ac:dyDescent="0.2">
      <c r="A5148" s="43"/>
      <c r="B5148" s="44"/>
    </row>
    <row r="5149" spans="1:2" x14ac:dyDescent="0.2">
      <c r="A5149" s="43"/>
      <c r="B5149" s="44"/>
    </row>
    <row r="5150" spans="1:2" x14ac:dyDescent="0.2">
      <c r="A5150" s="43"/>
      <c r="B5150" s="44"/>
    </row>
    <row r="5151" spans="1:2" x14ac:dyDescent="0.2">
      <c r="A5151" s="43"/>
      <c r="B5151" s="44"/>
    </row>
    <row r="5152" spans="1:2" x14ac:dyDescent="0.2">
      <c r="A5152" s="43"/>
      <c r="B5152" s="44"/>
    </row>
    <row r="5153" spans="1:2" x14ac:dyDescent="0.2">
      <c r="A5153" s="43"/>
      <c r="B5153" s="44"/>
    </row>
    <row r="5154" spans="1:2" x14ac:dyDescent="0.2">
      <c r="A5154" s="43"/>
      <c r="B5154" s="44"/>
    </row>
    <row r="5155" spans="1:2" x14ac:dyDescent="0.2">
      <c r="A5155" s="43"/>
      <c r="B5155" s="44"/>
    </row>
    <row r="5156" spans="1:2" x14ac:dyDescent="0.2">
      <c r="A5156" s="43"/>
      <c r="B5156" s="44"/>
    </row>
    <row r="5157" spans="1:2" ht="15" x14ac:dyDescent="0.25">
      <c r="A5157" s="32"/>
      <c r="B5157" s="33"/>
    </row>
    <row r="5158" spans="1:2" ht="15" x14ac:dyDescent="0.25">
      <c r="A5158" s="32"/>
      <c r="B5158" s="33"/>
    </row>
    <row r="5159" spans="1:2" ht="15" x14ac:dyDescent="0.25">
      <c r="A5159" s="32"/>
      <c r="B5159" s="33"/>
    </row>
    <row r="5160" spans="1:2" ht="15" x14ac:dyDescent="0.25">
      <c r="A5160" s="32"/>
      <c r="B5160" s="33"/>
    </row>
    <row r="5161" spans="1:2" ht="15" x14ac:dyDescent="0.25">
      <c r="A5161" s="32"/>
      <c r="B5161" s="33"/>
    </row>
    <row r="5162" spans="1:2" ht="15" x14ac:dyDescent="0.25">
      <c r="A5162" s="32"/>
      <c r="B5162" s="33"/>
    </row>
    <row r="5163" spans="1:2" ht="15" x14ac:dyDescent="0.25">
      <c r="A5163" s="32"/>
      <c r="B5163" s="33"/>
    </row>
    <row r="5164" spans="1:2" ht="15" x14ac:dyDescent="0.25">
      <c r="A5164" s="32"/>
      <c r="B5164" s="33"/>
    </row>
    <row r="5165" spans="1:2" ht="15" x14ac:dyDescent="0.25">
      <c r="A5165" s="32"/>
      <c r="B5165" s="33"/>
    </row>
    <row r="5166" spans="1:2" ht="15" x14ac:dyDescent="0.25">
      <c r="A5166" s="32"/>
      <c r="B5166" s="33"/>
    </row>
    <row r="5167" spans="1:2" ht="15" x14ac:dyDescent="0.25">
      <c r="A5167" s="32"/>
      <c r="B5167" s="33"/>
    </row>
    <row r="5168" spans="1:2" ht="15" x14ac:dyDescent="0.25">
      <c r="A5168" s="32"/>
      <c r="B5168" s="33"/>
    </row>
    <row r="5169" spans="1:2" ht="15" x14ac:dyDescent="0.25">
      <c r="A5169" s="32"/>
      <c r="B5169" s="33"/>
    </row>
    <row r="5170" spans="1:2" ht="15" x14ac:dyDescent="0.25">
      <c r="A5170" s="32"/>
      <c r="B5170" s="33"/>
    </row>
    <row r="5171" spans="1:2" ht="15" x14ac:dyDescent="0.25">
      <c r="A5171" s="32"/>
      <c r="B5171" s="33"/>
    </row>
    <row r="5172" spans="1:2" ht="15" x14ac:dyDescent="0.25">
      <c r="A5172" s="32"/>
      <c r="B5172" s="33"/>
    </row>
    <row r="5173" spans="1:2" ht="15" x14ac:dyDescent="0.25">
      <c r="A5173" s="32"/>
      <c r="B5173" s="33"/>
    </row>
    <row r="5174" spans="1:2" ht="15" x14ac:dyDescent="0.25">
      <c r="A5174" s="32"/>
      <c r="B5174" s="33"/>
    </row>
    <row r="5175" spans="1:2" ht="15" x14ac:dyDescent="0.25">
      <c r="A5175" s="32"/>
      <c r="B5175" s="33"/>
    </row>
    <row r="5176" spans="1:2" ht="15" x14ac:dyDescent="0.25">
      <c r="A5176" s="32"/>
      <c r="B5176" s="33"/>
    </row>
    <row r="5177" spans="1:2" ht="15" x14ac:dyDescent="0.25">
      <c r="A5177" s="32"/>
      <c r="B5177" s="33"/>
    </row>
    <row r="5178" spans="1:2" ht="15" x14ac:dyDescent="0.25">
      <c r="A5178" s="32"/>
      <c r="B5178" s="33"/>
    </row>
    <row r="5179" spans="1:2" ht="15" x14ac:dyDescent="0.25">
      <c r="A5179" s="32"/>
      <c r="B5179" s="33"/>
    </row>
    <row r="5180" spans="1:2" ht="15" x14ac:dyDescent="0.25">
      <c r="A5180" s="32"/>
      <c r="B5180" s="33"/>
    </row>
    <row r="5181" spans="1:2" ht="15" x14ac:dyDescent="0.25">
      <c r="A5181" s="32"/>
      <c r="B5181" s="33"/>
    </row>
    <row r="5182" spans="1:2" ht="15" x14ac:dyDescent="0.25">
      <c r="A5182" s="32"/>
      <c r="B5182" s="33"/>
    </row>
    <row r="5183" spans="1:2" ht="15" x14ac:dyDescent="0.25">
      <c r="A5183" s="32"/>
      <c r="B5183" s="33"/>
    </row>
    <row r="5184" spans="1:2" ht="15" x14ac:dyDescent="0.25">
      <c r="A5184" s="32"/>
      <c r="B5184" s="33"/>
    </row>
    <row r="5185" spans="1:2" ht="15" x14ac:dyDescent="0.25">
      <c r="A5185" s="32"/>
      <c r="B5185" s="33"/>
    </row>
    <row r="5186" spans="1:2" ht="15" x14ac:dyDescent="0.25">
      <c r="A5186" s="32"/>
      <c r="B5186" s="33"/>
    </row>
    <row r="5187" spans="1:2" ht="15" x14ac:dyDescent="0.25">
      <c r="A5187" s="32"/>
      <c r="B5187" s="33"/>
    </row>
    <row r="5188" spans="1:2" ht="15" x14ac:dyDescent="0.25">
      <c r="A5188" s="32"/>
      <c r="B5188" s="33"/>
    </row>
    <row r="5189" spans="1:2" ht="15" x14ac:dyDescent="0.25">
      <c r="A5189" s="32"/>
      <c r="B5189" s="33"/>
    </row>
    <row r="5190" spans="1:2" ht="15" x14ac:dyDescent="0.25">
      <c r="A5190" s="32"/>
      <c r="B5190" s="33"/>
    </row>
    <row r="5191" spans="1:2" ht="15" x14ac:dyDescent="0.25">
      <c r="A5191" s="32"/>
      <c r="B5191" s="33"/>
    </row>
    <row r="5192" spans="1:2" ht="15" x14ac:dyDescent="0.25">
      <c r="A5192" s="32"/>
      <c r="B5192" s="33"/>
    </row>
    <row r="5193" spans="1:2" ht="15" x14ac:dyDescent="0.25">
      <c r="A5193" s="32"/>
      <c r="B5193" s="33"/>
    </row>
    <row r="5194" spans="1:2" ht="15" x14ac:dyDescent="0.25">
      <c r="A5194" s="32"/>
      <c r="B5194" s="33"/>
    </row>
    <row r="5195" spans="1:2" ht="15" x14ac:dyDescent="0.25">
      <c r="A5195" s="32"/>
      <c r="B5195" s="33"/>
    </row>
    <row r="5196" spans="1:2" ht="15" x14ac:dyDescent="0.25">
      <c r="A5196" s="32"/>
      <c r="B5196" s="33"/>
    </row>
    <row r="5197" spans="1:2" ht="15" x14ac:dyDescent="0.25">
      <c r="A5197" s="32"/>
      <c r="B5197" s="33"/>
    </row>
    <row r="5198" spans="1:2" ht="15" x14ac:dyDescent="0.25">
      <c r="A5198" s="32"/>
      <c r="B5198" s="33"/>
    </row>
    <row r="5199" spans="1:2" ht="15" x14ac:dyDescent="0.25">
      <c r="A5199" s="32"/>
      <c r="B5199" s="33"/>
    </row>
    <row r="5200" spans="1:2" ht="15" x14ac:dyDescent="0.25">
      <c r="A5200" s="32"/>
      <c r="B5200" s="33"/>
    </row>
    <row r="5201" spans="1:2" ht="15" x14ac:dyDescent="0.25">
      <c r="A5201" s="32"/>
      <c r="B5201" s="33"/>
    </row>
    <row r="5202" spans="1:2" ht="15" x14ac:dyDescent="0.25">
      <c r="A5202" s="32"/>
      <c r="B5202" s="33"/>
    </row>
    <row r="5203" spans="1:2" ht="15" x14ac:dyDescent="0.25">
      <c r="A5203" s="32"/>
      <c r="B5203" s="33"/>
    </row>
    <row r="5204" spans="1:2" ht="15" x14ac:dyDescent="0.25">
      <c r="A5204" s="32"/>
      <c r="B5204" s="33"/>
    </row>
    <row r="5205" spans="1:2" ht="15" x14ac:dyDescent="0.25">
      <c r="A5205" s="32"/>
      <c r="B5205" s="33"/>
    </row>
    <row r="5206" spans="1:2" ht="15" x14ac:dyDescent="0.25">
      <c r="A5206" s="32"/>
      <c r="B5206" s="33"/>
    </row>
    <row r="5207" spans="1:2" ht="15" x14ac:dyDescent="0.25">
      <c r="A5207" s="32"/>
      <c r="B5207" s="33"/>
    </row>
    <row r="5208" spans="1:2" ht="15" x14ac:dyDescent="0.25">
      <c r="A5208" s="32"/>
      <c r="B5208" s="33"/>
    </row>
    <row r="5209" spans="1:2" ht="15" x14ac:dyDescent="0.25">
      <c r="A5209" s="32"/>
      <c r="B5209" s="33"/>
    </row>
    <row r="5210" spans="1:2" ht="15" x14ac:dyDescent="0.25">
      <c r="A5210" s="32"/>
      <c r="B5210" s="33"/>
    </row>
    <row r="5211" spans="1:2" ht="15" x14ac:dyDescent="0.25">
      <c r="A5211" s="32"/>
      <c r="B5211" s="33"/>
    </row>
    <row r="5212" spans="1:2" ht="15" x14ac:dyDescent="0.25">
      <c r="A5212" s="32"/>
      <c r="B5212" s="33"/>
    </row>
    <row r="5213" spans="1:2" ht="15" x14ac:dyDescent="0.25">
      <c r="A5213" s="32"/>
      <c r="B5213" s="33"/>
    </row>
    <row r="5214" spans="1:2" ht="15" x14ac:dyDescent="0.25">
      <c r="A5214" s="32"/>
      <c r="B5214" s="33"/>
    </row>
    <row r="5215" spans="1:2" ht="15" x14ac:dyDescent="0.25">
      <c r="A5215" s="32"/>
      <c r="B5215" s="33"/>
    </row>
    <row r="5216" spans="1:2" ht="15" x14ac:dyDescent="0.25">
      <c r="A5216" s="32"/>
      <c r="B5216" s="33"/>
    </row>
    <row r="5217" spans="1:2" ht="15" x14ac:dyDescent="0.25">
      <c r="A5217" s="32"/>
      <c r="B5217" s="33"/>
    </row>
    <row r="5218" spans="1:2" ht="15" x14ac:dyDescent="0.25">
      <c r="A5218" s="32"/>
      <c r="B5218" s="33"/>
    </row>
    <row r="5219" spans="1:2" ht="15" x14ac:dyDescent="0.25">
      <c r="A5219" s="32"/>
      <c r="B5219" s="33"/>
    </row>
    <row r="5220" spans="1:2" ht="15" x14ac:dyDescent="0.25">
      <c r="A5220" s="32"/>
      <c r="B5220" s="33"/>
    </row>
    <row r="5221" spans="1:2" ht="15" x14ac:dyDescent="0.25">
      <c r="A5221" s="32"/>
      <c r="B5221" s="33"/>
    </row>
    <row r="5222" spans="1:2" ht="15" x14ac:dyDescent="0.25">
      <c r="A5222" s="32"/>
      <c r="B5222" s="33"/>
    </row>
    <row r="5223" spans="1:2" ht="15" x14ac:dyDescent="0.25">
      <c r="A5223" s="32"/>
      <c r="B5223" s="33"/>
    </row>
    <row r="5224" spans="1:2" ht="15" x14ac:dyDescent="0.25">
      <c r="A5224" s="32"/>
      <c r="B5224" s="33"/>
    </row>
    <row r="5225" spans="1:2" ht="15" x14ac:dyDescent="0.25">
      <c r="A5225" s="32"/>
      <c r="B5225" s="33"/>
    </row>
    <row r="5226" spans="1:2" ht="15" x14ac:dyDescent="0.25">
      <c r="A5226" s="32"/>
      <c r="B5226" s="33"/>
    </row>
    <row r="5227" spans="1:2" ht="15" x14ac:dyDescent="0.25">
      <c r="A5227" s="32"/>
      <c r="B5227" s="33"/>
    </row>
    <row r="5228" spans="1:2" ht="15" x14ac:dyDescent="0.25">
      <c r="A5228" s="32"/>
      <c r="B5228" s="33"/>
    </row>
    <row r="5229" spans="1:2" ht="15" x14ac:dyDescent="0.25">
      <c r="A5229" s="32"/>
      <c r="B5229" s="33"/>
    </row>
    <row r="5230" spans="1:2" ht="15" x14ac:dyDescent="0.25">
      <c r="A5230" s="32"/>
      <c r="B5230" s="33"/>
    </row>
    <row r="5231" spans="1:2" ht="15" x14ac:dyDescent="0.25">
      <c r="A5231" s="32"/>
      <c r="B5231" s="33"/>
    </row>
    <row r="5232" spans="1:2" ht="15" x14ac:dyDescent="0.25">
      <c r="A5232" s="32"/>
      <c r="B5232" s="33"/>
    </row>
    <row r="5233" spans="1:2" ht="15" x14ac:dyDescent="0.25">
      <c r="A5233" s="32"/>
      <c r="B5233" s="33"/>
    </row>
    <row r="5234" spans="1:2" ht="15" x14ac:dyDescent="0.25">
      <c r="A5234" s="32"/>
      <c r="B5234" s="33"/>
    </row>
    <row r="5235" spans="1:2" ht="15" x14ac:dyDescent="0.25">
      <c r="A5235" s="32"/>
      <c r="B5235" s="33"/>
    </row>
    <row r="5236" spans="1:2" ht="15" x14ac:dyDescent="0.25">
      <c r="A5236" s="32"/>
      <c r="B5236" s="33"/>
    </row>
    <row r="5237" spans="1:2" ht="15" x14ac:dyDescent="0.25">
      <c r="A5237" s="32"/>
      <c r="B5237" s="33"/>
    </row>
    <row r="5238" spans="1:2" ht="15" x14ac:dyDescent="0.25">
      <c r="A5238" s="32"/>
      <c r="B5238" s="33"/>
    </row>
    <row r="5239" spans="1:2" ht="15" x14ac:dyDescent="0.25">
      <c r="A5239" s="32"/>
      <c r="B5239" s="33"/>
    </row>
    <row r="5240" spans="1:2" ht="15" x14ac:dyDescent="0.25">
      <c r="A5240" s="32"/>
      <c r="B5240" s="33"/>
    </row>
    <row r="5241" spans="1:2" ht="15" x14ac:dyDescent="0.25">
      <c r="A5241" s="32"/>
      <c r="B5241" s="33"/>
    </row>
    <row r="5242" spans="1:2" ht="15" x14ac:dyDescent="0.25">
      <c r="A5242" s="32"/>
      <c r="B5242" s="33"/>
    </row>
    <row r="5243" spans="1:2" ht="15" x14ac:dyDescent="0.25">
      <c r="A5243" s="32"/>
      <c r="B5243" s="33"/>
    </row>
    <row r="5244" spans="1:2" ht="15" x14ac:dyDescent="0.25">
      <c r="A5244" s="32"/>
      <c r="B5244" s="33"/>
    </row>
    <row r="5245" spans="1:2" ht="15" x14ac:dyDescent="0.25">
      <c r="A5245" s="32"/>
      <c r="B5245" s="33"/>
    </row>
    <row r="5246" spans="1:2" ht="15" x14ac:dyDescent="0.25">
      <c r="A5246" s="32"/>
      <c r="B5246" s="33"/>
    </row>
    <row r="5247" spans="1:2" ht="15" x14ac:dyDescent="0.25">
      <c r="A5247" s="32"/>
      <c r="B5247" s="33"/>
    </row>
    <row r="5248" spans="1:2" ht="15" x14ac:dyDescent="0.25">
      <c r="A5248" s="32"/>
      <c r="B5248" s="33"/>
    </row>
    <row r="5249" spans="1:2" ht="15" x14ac:dyDescent="0.25">
      <c r="A5249" s="32"/>
      <c r="B5249" s="33"/>
    </row>
    <row r="5250" spans="1:2" ht="15" x14ac:dyDescent="0.25">
      <c r="A5250" s="32"/>
      <c r="B5250" s="33"/>
    </row>
    <row r="5251" spans="1:2" ht="15" x14ac:dyDescent="0.25">
      <c r="A5251" s="32"/>
      <c r="B5251" s="33"/>
    </row>
    <row r="5252" spans="1:2" ht="15" x14ac:dyDescent="0.25">
      <c r="A5252" s="32"/>
      <c r="B5252" s="33"/>
    </row>
    <row r="5253" spans="1:2" ht="15" x14ac:dyDescent="0.25">
      <c r="A5253" s="32"/>
      <c r="B5253" s="33"/>
    </row>
    <row r="5254" spans="1:2" ht="15" x14ac:dyDescent="0.25">
      <c r="A5254" s="32"/>
      <c r="B5254" s="33"/>
    </row>
    <row r="5255" spans="1:2" ht="15" x14ac:dyDescent="0.25">
      <c r="A5255" s="32"/>
      <c r="B5255" s="33"/>
    </row>
    <row r="5256" spans="1:2" ht="15" x14ac:dyDescent="0.25">
      <c r="A5256" s="32"/>
      <c r="B5256" s="33"/>
    </row>
    <row r="5257" spans="1:2" ht="15" x14ac:dyDescent="0.25">
      <c r="A5257" s="32"/>
      <c r="B5257" s="33"/>
    </row>
    <row r="5258" spans="1:2" ht="15" x14ac:dyDescent="0.25">
      <c r="A5258" s="32"/>
      <c r="B5258" s="33"/>
    </row>
    <row r="5259" spans="1:2" ht="15" x14ac:dyDescent="0.25">
      <c r="A5259" s="32"/>
      <c r="B5259" s="33"/>
    </row>
    <row r="5260" spans="1:2" ht="15" x14ac:dyDescent="0.25">
      <c r="A5260" s="32"/>
      <c r="B5260" s="33"/>
    </row>
    <row r="5261" spans="1:2" ht="15" x14ac:dyDescent="0.25">
      <c r="A5261" s="32"/>
      <c r="B5261" s="33"/>
    </row>
    <row r="5262" spans="1:2" ht="15" x14ac:dyDescent="0.25">
      <c r="A5262" s="32"/>
      <c r="B5262" s="33"/>
    </row>
    <row r="5263" spans="1:2" ht="15" x14ac:dyDescent="0.25">
      <c r="A5263" s="32"/>
      <c r="B5263" s="33"/>
    </row>
    <row r="5264" spans="1:2" ht="15" x14ac:dyDescent="0.25">
      <c r="A5264" s="32"/>
      <c r="B5264" s="33"/>
    </row>
    <row r="5265" spans="1:2" ht="15" x14ac:dyDescent="0.25">
      <c r="A5265" s="32"/>
      <c r="B5265" s="33"/>
    </row>
    <row r="5266" spans="1:2" ht="15" x14ac:dyDescent="0.25">
      <c r="A5266" s="32"/>
      <c r="B5266" s="33"/>
    </row>
    <row r="5267" spans="1:2" ht="15" x14ac:dyDescent="0.25">
      <c r="A5267" s="32"/>
      <c r="B5267" s="33"/>
    </row>
    <row r="5268" spans="1:2" ht="15" x14ac:dyDescent="0.25">
      <c r="A5268" s="32"/>
      <c r="B5268" s="33"/>
    </row>
    <row r="5269" spans="1:2" ht="15" x14ac:dyDescent="0.25">
      <c r="A5269" s="32"/>
      <c r="B5269" s="33"/>
    </row>
    <row r="5270" spans="1:2" ht="15" x14ac:dyDescent="0.25">
      <c r="A5270" s="32"/>
      <c r="B5270" s="33"/>
    </row>
    <row r="5271" spans="1:2" ht="15" x14ac:dyDescent="0.25">
      <c r="A5271" s="32"/>
      <c r="B5271" s="33"/>
    </row>
    <row r="5272" spans="1:2" ht="15" x14ac:dyDescent="0.25">
      <c r="A5272" s="32"/>
      <c r="B5272" s="33"/>
    </row>
    <row r="5273" spans="1:2" ht="15" x14ac:dyDescent="0.25">
      <c r="A5273" s="32"/>
      <c r="B5273" s="33"/>
    </row>
    <row r="5274" spans="1:2" ht="15" x14ac:dyDescent="0.25">
      <c r="A5274" s="32"/>
      <c r="B5274" s="33"/>
    </row>
    <row r="5275" spans="1:2" ht="15" x14ac:dyDescent="0.25">
      <c r="A5275" s="32"/>
      <c r="B5275" s="33"/>
    </row>
    <row r="5276" spans="1:2" ht="15" x14ac:dyDescent="0.25">
      <c r="A5276" s="32"/>
      <c r="B5276" s="33"/>
    </row>
    <row r="5277" spans="1:2" ht="15" x14ac:dyDescent="0.25">
      <c r="A5277" s="32"/>
      <c r="B5277" s="33"/>
    </row>
    <row r="5278" spans="1:2" ht="15" x14ac:dyDescent="0.25">
      <c r="A5278" s="32"/>
      <c r="B5278" s="33"/>
    </row>
    <row r="5279" spans="1:2" ht="15" x14ac:dyDescent="0.25">
      <c r="A5279" s="32"/>
      <c r="B5279" s="33"/>
    </row>
    <row r="5280" spans="1:2" ht="15" x14ac:dyDescent="0.25">
      <c r="A5280" s="32"/>
      <c r="B5280" s="33"/>
    </row>
    <row r="5281" spans="1:2" ht="15" x14ac:dyDescent="0.25">
      <c r="A5281" s="32"/>
      <c r="B5281" s="33"/>
    </row>
    <row r="5282" spans="1:2" ht="15" x14ac:dyDescent="0.25">
      <c r="A5282" s="32"/>
      <c r="B5282" s="33"/>
    </row>
    <row r="5283" spans="1:2" ht="15" x14ac:dyDescent="0.25">
      <c r="A5283" s="32"/>
      <c r="B5283" s="33"/>
    </row>
    <row r="5284" spans="1:2" ht="15" x14ac:dyDescent="0.25">
      <c r="A5284" s="32"/>
      <c r="B5284" s="33"/>
    </row>
    <row r="5285" spans="1:2" ht="15" x14ac:dyDescent="0.25">
      <c r="A5285" s="32"/>
      <c r="B5285" s="33"/>
    </row>
    <row r="5286" spans="1:2" ht="15" x14ac:dyDescent="0.25">
      <c r="A5286" s="32"/>
      <c r="B5286" s="33"/>
    </row>
    <row r="5287" spans="1:2" ht="15" x14ac:dyDescent="0.25">
      <c r="A5287" s="32"/>
      <c r="B5287" s="33"/>
    </row>
    <row r="5288" spans="1:2" ht="15" x14ac:dyDescent="0.25">
      <c r="A5288" s="32"/>
      <c r="B5288" s="33"/>
    </row>
    <row r="5289" spans="1:2" ht="15" x14ac:dyDescent="0.25">
      <c r="A5289" s="32"/>
      <c r="B5289" s="33"/>
    </row>
    <row r="5290" spans="1:2" ht="15" x14ac:dyDescent="0.25">
      <c r="A5290" s="32"/>
      <c r="B5290" s="33"/>
    </row>
    <row r="5291" spans="1:2" ht="15" x14ac:dyDescent="0.25">
      <c r="A5291" s="32"/>
      <c r="B5291" s="33"/>
    </row>
    <row r="5292" spans="1:2" ht="15" x14ac:dyDescent="0.25">
      <c r="A5292" s="32"/>
      <c r="B5292" s="33"/>
    </row>
    <row r="5293" spans="1:2" ht="15" x14ac:dyDescent="0.25">
      <c r="A5293" s="32"/>
      <c r="B5293" s="33"/>
    </row>
    <row r="5294" spans="1:2" ht="15" x14ac:dyDescent="0.25">
      <c r="A5294" s="32"/>
      <c r="B5294" s="33"/>
    </row>
    <row r="5295" spans="1:2" ht="15" x14ac:dyDescent="0.25">
      <c r="A5295" s="32"/>
      <c r="B5295" s="33"/>
    </row>
    <row r="5296" spans="1:2" ht="15" x14ac:dyDescent="0.25">
      <c r="A5296" s="32"/>
      <c r="B5296" s="33"/>
    </row>
    <row r="5297" spans="1:2" ht="15" x14ac:dyDescent="0.25">
      <c r="A5297" s="32"/>
      <c r="B5297" s="33"/>
    </row>
    <row r="5298" spans="1:2" ht="15" x14ac:dyDescent="0.25">
      <c r="A5298" s="32"/>
      <c r="B5298" s="33"/>
    </row>
    <row r="5299" spans="1:2" ht="15" x14ac:dyDescent="0.25">
      <c r="A5299" s="32"/>
      <c r="B5299" s="33"/>
    </row>
    <row r="5300" spans="1:2" ht="15" x14ac:dyDescent="0.25">
      <c r="A5300" s="32"/>
      <c r="B5300" s="33"/>
    </row>
    <row r="5301" spans="1:2" ht="15" x14ac:dyDescent="0.25">
      <c r="A5301" s="32"/>
      <c r="B5301" s="33"/>
    </row>
    <row r="5302" spans="1:2" ht="15" x14ac:dyDescent="0.25">
      <c r="A5302" s="32"/>
      <c r="B5302" s="33"/>
    </row>
    <row r="5303" spans="1:2" ht="15" x14ac:dyDescent="0.25">
      <c r="A5303" s="32"/>
      <c r="B5303" s="33"/>
    </row>
    <row r="5304" spans="1:2" ht="15" x14ac:dyDescent="0.25">
      <c r="A5304" s="32"/>
      <c r="B5304" s="33"/>
    </row>
    <row r="5305" spans="1:2" ht="15" x14ac:dyDescent="0.25">
      <c r="A5305" s="32"/>
      <c r="B5305" s="33"/>
    </row>
    <row r="5306" spans="1:2" ht="15" x14ac:dyDescent="0.25">
      <c r="A5306" s="32"/>
      <c r="B5306" s="33"/>
    </row>
    <row r="5307" spans="1:2" ht="15" x14ac:dyDescent="0.25">
      <c r="A5307" s="32"/>
      <c r="B5307" s="33"/>
    </row>
    <row r="5308" spans="1:2" ht="15" x14ac:dyDescent="0.25">
      <c r="A5308" s="32"/>
      <c r="B5308" s="33"/>
    </row>
    <row r="5309" spans="1:2" ht="15" x14ac:dyDescent="0.25">
      <c r="A5309" s="32"/>
      <c r="B5309" s="33"/>
    </row>
    <row r="5310" spans="1:2" ht="15" x14ac:dyDescent="0.25">
      <c r="A5310" s="32"/>
      <c r="B5310" s="33"/>
    </row>
    <row r="5311" spans="1:2" ht="15" x14ac:dyDescent="0.25">
      <c r="A5311" s="32"/>
      <c r="B5311" s="33"/>
    </row>
    <row r="5312" spans="1:2" ht="15" x14ac:dyDescent="0.25">
      <c r="A5312" s="32"/>
      <c r="B5312" s="33"/>
    </row>
    <row r="5313" spans="1:2" ht="15" x14ac:dyDescent="0.25">
      <c r="A5313" s="32"/>
      <c r="B5313" s="33"/>
    </row>
    <row r="5314" spans="1:2" ht="15" x14ac:dyDescent="0.25">
      <c r="A5314" s="32"/>
      <c r="B5314" s="33"/>
    </row>
    <row r="5315" spans="1:2" ht="15" x14ac:dyDescent="0.25">
      <c r="A5315" s="32"/>
      <c r="B5315" s="33"/>
    </row>
    <row r="5316" spans="1:2" ht="15" x14ac:dyDescent="0.25">
      <c r="A5316" s="32"/>
      <c r="B5316" s="33"/>
    </row>
    <row r="5317" spans="1:2" ht="15" x14ac:dyDescent="0.25">
      <c r="A5317" s="32"/>
      <c r="B5317" s="33"/>
    </row>
    <row r="5318" spans="1:2" ht="15" x14ac:dyDescent="0.25">
      <c r="A5318" s="32"/>
      <c r="B5318" s="33"/>
    </row>
    <row r="5319" spans="1:2" ht="15" x14ac:dyDescent="0.25">
      <c r="A5319" s="32"/>
      <c r="B5319" s="33"/>
    </row>
    <row r="5320" spans="1:2" ht="15" x14ac:dyDescent="0.25">
      <c r="A5320" s="32"/>
      <c r="B5320" s="33"/>
    </row>
    <row r="5321" spans="1:2" ht="15" x14ac:dyDescent="0.25">
      <c r="A5321" s="32"/>
      <c r="B5321" s="33"/>
    </row>
    <row r="5322" spans="1:2" ht="15" x14ac:dyDescent="0.25">
      <c r="A5322" s="32"/>
      <c r="B5322" s="33"/>
    </row>
    <row r="5323" spans="1:2" ht="15" x14ac:dyDescent="0.25">
      <c r="A5323" s="32"/>
      <c r="B5323" s="33"/>
    </row>
    <row r="5324" spans="1:2" ht="15" x14ac:dyDescent="0.25">
      <c r="A5324" s="32"/>
      <c r="B5324" s="33"/>
    </row>
    <row r="5325" spans="1:2" ht="15" x14ac:dyDescent="0.25">
      <c r="A5325" s="32"/>
      <c r="B5325" s="33"/>
    </row>
    <row r="5326" spans="1:2" ht="15" x14ac:dyDescent="0.25">
      <c r="A5326" s="32"/>
      <c r="B5326" s="33"/>
    </row>
    <row r="5327" spans="1:2" ht="15" x14ac:dyDescent="0.25">
      <c r="A5327" s="32"/>
      <c r="B5327" s="33"/>
    </row>
    <row r="5328" spans="1:2" ht="15" x14ac:dyDescent="0.25">
      <c r="A5328" s="32"/>
      <c r="B5328" s="33"/>
    </row>
    <row r="5329" spans="1:2" ht="15" x14ac:dyDescent="0.25">
      <c r="A5329" s="32"/>
      <c r="B5329" s="33"/>
    </row>
    <row r="5330" spans="1:2" ht="15" x14ac:dyDescent="0.25">
      <c r="A5330" s="32"/>
      <c r="B5330" s="33"/>
    </row>
    <row r="5331" spans="1:2" ht="15" x14ac:dyDescent="0.25">
      <c r="A5331" s="32"/>
      <c r="B5331" s="33"/>
    </row>
    <row r="5332" spans="1:2" ht="15" x14ac:dyDescent="0.25">
      <c r="A5332" s="32"/>
      <c r="B5332" s="33"/>
    </row>
    <row r="5333" spans="1:2" ht="15" x14ac:dyDescent="0.25">
      <c r="A5333" s="32"/>
      <c r="B5333" s="33"/>
    </row>
    <row r="5334" spans="1:2" ht="15" x14ac:dyDescent="0.25">
      <c r="A5334" s="32"/>
      <c r="B5334" s="33"/>
    </row>
    <row r="5335" spans="1:2" ht="15" x14ac:dyDescent="0.25">
      <c r="A5335" s="32"/>
      <c r="B5335" s="33"/>
    </row>
    <row r="5336" spans="1:2" ht="15" x14ac:dyDescent="0.25">
      <c r="A5336" s="32"/>
      <c r="B5336" s="33"/>
    </row>
    <row r="5337" spans="1:2" ht="15" x14ac:dyDescent="0.25">
      <c r="A5337" s="32"/>
      <c r="B5337" s="33"/>
    </row>
    <row r="5338" spans="1:2" ht="15" x14ac:dyDescent="0.25">
      <c r="A5338" s="32"/>
      <c r="B5338" s="33"/>
    </row>
    <row r="5339" spans="1:2" ht="15" x14ac:dyDescent="0.25">
      <c r="A5339" s="32"/>
      <c r="B5339" s="33"/>
    </row>
    <row r="5340" spans="1:2" ht="15" x14ac:dyDescent="0.25">
      <c r="A5340" s="32"/>
      <c r="B5340" s="33"/>
    </row>
    <row r="5341" spans="1:2" ht="15" x14ac:dyDescent="0.25">
      <c r="A5341" s="32"/>
      <c r="B5341" s="33"/>
    </row>
    <row r="5342" spans="1:2" ht="15" x14ac:dyDescent="0.25">
      <c r="A5342" s="32"/>
      <c r="B5342" s="33"/>
    </row>
    <row r="5343" spans="1:2" ht="15" x14ac:dyDescent="0.25">
      <c r="A5343" s="32"/>
      <c r="B5343" s="33"/>
    </row>
    <row r="5344" spans="1:2" ht="15" x14ac:dyDescent="0.25">
      <c r="A5344" s="32"/>
      <c r="B5344" s="33"/>
    </row>
    <row r="5345" spans="1:2" ht="15" x14ac:dyDescent="0.25">
      <c r="A5345" s="32"/>
      <c r="B5345" s="33"/>
    </row>
    <row r="5346" spans="1:2" ht="15" x14ac:dyDescent="0.25">
      <c r="A5346" s="32"/>
      <c r="B5346" s="33"/>
    </row>
    <row r="5347" spans="1:2" ht="15" x14ac:dyDescent="0.25">
      <c r="A5347" s="32"/>
      <c r="B5347" s="33"/>
    </row>
    <row r="5348" spans="1:2" ht="15" x14ac:dyDescent="0.25">
      <c r="A5348" s="32"/>
      <c r="B5348" s="33"/>
    </row>
    <row r="5349" spans="1:2" ht="15" x14ac:dyDescent="0.25">
      <c r="A5349" s="32"/>
      <c r="B5349" s="33"/>
    </row>
    <row r="5350" spans="1:2" ht="15" x14ac:dyDescent="0.25">
      <c r="A5350" s="32"/>
      <c r="B5350" s="33"/>
    </row>
    <row r="5351" spans="1:2" ht="15" x14ac:dyDescent="0.25">
      <c r="A5351" s="32"/>
      <c r="B5351" s="33"/>
    </row>
    <row r="5352" spans="1:2" ht="15" x14ac:dyDescent="0.25">
      <c r="A5352" s="32"/>
      <c r="B5352" s="33"/>
    </row>
    <row r="5353" spans="1:2" ht="15" x14ac:dyDescent="0.25">
      <c r="A5353" s="32"/>
      <c r="B5353" s="33"/>
    </row>
    <row r="5354" spans="1:2" ht="15" x14ac:dyDescent="0.25">
      <c r="A5354" s="32"/>
      <c r="B5354" s="33"/>
    </row>
    <row r="5355" spans="1:2" ht="15" x14ac:dyDescent="0.25">
      <c r="A5355" s="32"/>
      <c r="B5355" s="33"/>
    </row>
    <row r="5356" spans="1:2" ht="15" x14ac:dyDescent="0.25">
      <c r="A5356" s="32"/>
      <c r="B5356" s="33"/>
    </row>
    <row r="5357" spans="1:2" ht="15" x14ac:dyDescent="0.25">
      <c r="A5357" s="32"/>
      <c r="B5357" s="33"/>
    </row>
    <row r="5358" spans="1:2" ht="15" x14ac:dyDescent="0.25">
      <c r="A5358" s="32"/>
      <c r="B5358" s="33"/>
    </row>
    <row r="5359" spans="1:2" ht="15" x14ac:dyDescent="0.25">
      <c r="A5359" s="32"/>
      <c r="B5359" s="33"/>
    </row>
    <row r="5360" spans="1:2" ht="15" x14ac:dyDescent="0.25">
      <c r="A5360" s="32"/>
      <c r="B5360" s="33"/>
    </row>
    <row r="5361" spans="1:2" ht="15" x14ac:dyDescent="0.25">
      <c r="A5361" s="32"/>
      <c r="B5361" s="33"/>
    </row>
    <row r="5362" spans="1:2" ht="15" x14ac:dyDescent="0.25">
      <c r="A5362" s="32"/>
      <c r="B5362" s="33"/>
    </row>
    <row r="5363" spans="1:2" ht="15" x14ac:dyDescent="0.25">
      <c r="A5363" s="32"/>
      <c r="B5363" s="33"/>
    </row>
    <row r="5364" spans="1:2" ht="15" x14ac:dyDescent="0.25">
      <c r="A5364" s="32"/>
      <c r="B5364" s="33"/>
    </row>
    <row r="5365" spans="1:2" ht="15" x14ac:dyDescent="0.25">
      <c r="A5365" s="32"/>
      <c r="B5365" s="33"/>
    </row>
    <row r="5366" spans="1:2" ht="15" x14ac:dyDescent="0.25">
      <c r="A5366" s="32"/>
      <c r="B5366" s="33"/>
    </row>
    <row r="5367" spans="1:2" ht="15" x14ac:dyDescent="0.25">
      <c r="A5367" s="32"/>
      <c r="B5367" s="33"/>
    </row>
    <row r="5368" spans="1:2" ht="15" x14ac:dyDescent="0.25">
      <c r="A5368" s="32"/>
      <c r="B5368" s="33"/>
    </row>
    <row r="5369" spans="1:2" ht="15" x14ac:dyDescent="0.25">
      <c r="A5369" s="32"/>
      <c r="B5369" s="33"/>
    </row>
    <row r="5370" spans="1:2" ht="15" x14ac:dyDescent="0.25">
      <c r="A5370" s="32"/>
      <c r="B5370" s="33"/>
    </row>
    <row r="5371" spans="1:2" ht="15" x14ac:dyDescent="0.25">
      <c r="A5371" s="32"/>
      <c r="B5371" s="33"/>
    </row>
    <row r="5372" spans="1:2" ht="15" x14ac:dyDescent="0.25">
      <c r="A5372" s="32"/>
      <c r="B5372" s="33"/>
    </row>
    <row r="5373" spans="1:2" ht="15" x14ac:dyDescent="0.25">
      <c r="A5373" s="32"/>
      <c r="B5373" s="33"/>
    </row>
    <row r="5374" spans="1:2" ht="15" x14ac:dyDescent="0.25">
      <c r="A5374" s="32"/>
      <c r="B5374" s="33"/>
    </row>
    <row r="5375" spans="1:2" ht="15" x14ac:dyDescent="0.25">
      <c r="A5375" s="32"/>
      <c r="B5375" s="33"/>
    </row>
    <row r="5376" spans="1:2" ht="15" x14ac:dyDescent="0.25">
      <c r="A5376" s="32"/>
      <c r="B5376" s="33"/>
    </row>
    <row r="5377" spans="1:2" ht="15" x14ac:dyDescent="0.25">
      <c r="A5377" s="32"/>
      <c r="B5377" s="33"/>
    </row>
    <row r="5378" spans="1:2" ht="15" x14ac:dyDescent="0.25">
      <c r="A5378" s="32"/>
      <c r="B5378" s="33"/>
    </row>
  </sheetData>
  <autoFilter ref="A1:B5378" xr:uid="{2EB48FF8-ECD9-4C32-800E-9C767BC7AFD6}"/>
  <conditionalFormatting sqref="A5157:A1048576 A1:A636 A5110:A5145">
    <cfRule type="duplicateValues" dxfId="12347" priority="630"/>
  </conditionalFormatting>
  <conditionalFormatting sqref="A5153:A5156">
    <cfRule type="duplicateValues" dxfId="12346" priority="644"/>
  </conditionalFormatting>
  <conditionalFormatting sqref="A5146:A5152">
    <cfRule type="duplicateValues" dxfId="12345" priority="659"/>
  </conditionalFormatting>
  <conditionalFormatting sqref="A637:A5109">
    <cfRule type="duplicateValues" dxfId="12344" priority="3540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 Base Geral </vt:lpstr>
      <vt:lpstr>Tabelas</vt:lpstr>
      <vt:lpstr>Painel </vt:lpstr>
      <vt:lpstr>R$_ Ferramentas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z003h3uy</cp:lastModifiedBy>
  <cp:revision>1</cp:revision>
  <dcterms:created xsi:type="dcterms:W3CDTF">2018-11-26T13:59:37Z</dcterms:created>
  <dcterms:modified xsi:type="dcterms:W3CDTF">2020-09-01T19:17:16Z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