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1"/>
  </bookViews>
  <sheets>
    <sheet name="Overview" sheetId="1" r:id="rId1"/>
    <sheet name="Detailed Pla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F16" i="2"/>
  <c r="H15" i="2"/>
  <c r="I15" i="2"/>
  <c r="J15" i="2"/>
  <c r="K15" i="2"/>
  <c r="L15" i="2"/>
  <c r="M15" i="2"/>
  <c r="N15" i="2"/>
  <c r="O15" i="2"/>
  <c r="P15" i="2"/>
  <c r="Q15" i="2"/>
  <c r="G15" i="2"/>
  <c r="F15" i="2"/>
  <c r="G14" i="2"/>
  <c r="H14" i="2"/>
  <c r="I14" i="2"/>
  <c r="J14" i="2"/>
  <c r="K14" i="2"/>
  <c r="L14" i="2"/>
  <c r="M14" i="2"/>
  <c r="N14" i="2"/>
  <c r="O14" i="2"/>
  <c r="P14" i="2"/>
  <c r="Q14" i="2"/>
  <c r="F14" i="2"/>
  <c r="G6" i="2"/>
  <c r="H6" i="2"/>
  <c r="I6" i="2"/>
  <c r="J6" i="2"/>
  <c r="K6" i="2"/>
  <c r="L6" i="2"/>
  <c r="M6" i="2"/>
  <c r="N6" i="2"/>
  <c r="O6" i="2"/>
  <c r="P6" i="2"/>
  <c r="Q6" i="2"/>
  <c r="G7" i="2"/>
  <c r="H7" i="2"/>
  <c r="I7" i="2"/>
  <c r="J7" i="2"/>
  <c r="K7" i="2"/>
  <c r="L7" i="2"/>
  <c r="M7" i="2"/>
  <c r="N7" i="2"/>
  <c r="O7" i="2"/>
  <c r="P7" i="2"/>
  <c r="Q7" i="2"/>
  <c r="G8" i="2"/>
  <c r="H8" i="2"/>
  <c r="I8" i="2"/>
  <c r="J8" i="2"/>
  <c r="K8" i="2"/>
  <c r="L8" i="2"/>
  <c r="M8" i="2"/>
  <c r="N8" i="2"/>
  <c r="O8" i="2"/>
  <c r="P8" i="2"/>
  <c r="Q8" i="2"/>
  <c r="G9" i="2"/>
  <c r="H9" i="2"/>
  <c r="I9" i="2"/>
  <c r="J9" i="2"/>
  <c r="K9" i="2"/>
  <c r="L9" i="2"/>
  <c r="M9" i="2"/>
  <c r="N9" i="2"/>
  <c r="O9" i="2"/>
  <c r="P9" i="2"/>
  <c r="Q9" i="2"/>
  <c r="G10" i="2"/>
  <c r="H10" i="2"/>
  <c r="I10" i="2"/>
  <c r="J10" i="2"/>
  <c r="K10" i="2"/>
  <c r="L10" i="2"/>
  <c r="M10" i="2"/>
  <c r="N10" i="2"/>
  <c r="O10" i="2"/>
  <c r="P10" i="2"/>
  <c r="Q10" i="2"/>
  <c r="G11" i="2"/>
  <c r="H11" i="2"/>
  <c r="I11" i="2"/>
  <c r="J11" i="2"/>
  <c r="K11" i="2"/>
  <c r="L11" i="2"/>
  <c r="M11" i="2"/>
  <c r="N11" i="2"/>
  <c r="O11" i="2"/>
  <c r="P11" i="2"/>
  <c r="Q11" i="2"/>
  <c r="G12" i="2"/>
  <c r="H12" i="2"/>
  <c r="I12" i="2"/>
  <c r="J12" i="2"/>
  <c r="K12" i="2"/>
  <c r="L12" i="2"/>
  <c r="M12" i="2"/>
  <c r="N12" i="2"/>
  <c r="O12" i="2"/>
  <c r="P12" i="2"/>
  <c r="Q12" i="2"/>
  <c r="G13" i="2"/>
  <c r="H13" i="2"/>
  <c r="I13" i="2"/>
  <c r="J13" i="2"/>
  <c r="K13" i="2"/>
  <c r="L13" i="2"/>
  <c r="M13" i="2"/>
  <c r="N13" i="2"/>
  <c r="O13" i="2"/>
  <c r="P13" i="2"/>
  <c r="Q13" i="2"/>
  <c r="F6" i="2"/>
  <c r="F7" i="2"/>
  <c r="F8" i="2"/>
  <c r="F9" i="2"/>
  <c r="F10" i="2"/>
  <c r="F11" i="2"/>
  <c r="F12" i="2"/>
  <c r="F13" i="2"/>
  <c r="G5" i="2"/>
  <c r="H5" i="2"/>
  <c r="I5" i="2"/>
  <c r="J5" i="2"/>
  <c r="K5" i="2"/>
  <c r="L5" i="2"/>
  <c r="M5" i="2"/>
  <c r="N5" i="2"/>
  <c r="O5" i="2"/>
  <c r="P5" i="2"/>
  <c r="Q5" i="2"/>
  <c r="F5" i="2"/>
  <c r="B14" i="2"/>
  <c r="C14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C5" i="2"/>
  <c r="D5" i="2"/>
  <c r="E5" i="2"/>
  <c r="B5" i="2"/>
  <c r="C19" i="1"/>
  <c r="B5" i="1"/>
  <c r="B18" i="1"/>
  <c r="B13" i="1"/>
  <c r="B11" i="1"/>
  <c r="B12" i="1"/>
  <c r="B14" i="1"/>
  <c r="B15" i="1"/>
  <c r="B16" i="1"/>
  <c r="B17" i="1"/>
  <c r="B10" i="1"/>
  <c r="B19" i="1"/>
</calcChain>
</file>

<file path=xl/sharedStrings.xml><?xml version="1.0" encoding="utf-8"?>
<sst xmlns="http://schemas.openxmlformats.org/spreadsheetml/2006/main" count="50" uniqueCount="24">
  <si>
    <t>Pre-implementation Research</t>
  </si>
  <si>
    <t>Planning</t>
  </si>
  <si>
    <t>Requirements Specification</t>
  </si>
  <si>
    <t>Design</t>
  </si>
  <si>
    <t>Implementation</t>
  </si>
  <si>
    <t>Final Report</t>
  </si>
  <si>
    <t>Documentation</t>
  </si>
  <si>
    <t>Number of weeks</t>
  </si>
  <si>
    <t>Time available</t>
  </si>
  <si>
    <t>Group Members</t>
  </si>
  <si>
    <t>Hours Per Week/Group Member</t>
  </si>
  <si>
    <t>Total Hours Available</t>
  </si>
  <si>
    <t>Activity</t>
  </si>
  <si>
    <t>Percentage</t>
  </si>
  <si>
    <t>Hours</t>
  </si>
  <si>
    <t>Planned Resource Allocation</t>
  </si>
  <si>
    <t>Administrative Tasks</t>
  </si>
  <si>
    <t>Total</t>
  </si>
  <si>
    <t>Start Week</t>
  </si>
  <si>
    <t>End Week</t>
  </si>
  <si>
    <t>Evaluation/Testing</t>
  </si>
  <si>
    <t>Gantt Chart</t>
  </si>
  <si>
    <t>Cumulative Hours Worked</t>
  </si>
  <si>
    <t>Estimated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</si>
</sst>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6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9" fontId="0" fillId="0" borderId="0" xfId="2" applyFont="1"/>
    <xf numFmtId="0" fontId="0" fillId="0" borderId="0" xfId="0" applyFont="1"/>
    <xf numFmtId="9" fontId="2" fillId="0" borderId="0" xfId="0" applyNumberFormat="1" applyFont="1"/>
    <xf numFmtId="166" fontId="2" fillId="0" borderId="0" xfId="1" applyNumberFormat="1" applyFont="1"/>
    <xf numFmtId="166" fontId="0" fillId="0" borderId="0" xfId="1" applyNumberFormat="1" applyFont="1"/>
    <xf numFmtId="0" fontId="1" fillId="4" borderId="0" xfId="4" applyFill="1"/>
    <xf numFmtId="0" fontId="1" fillId="5" borderId="0" xfId="3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1" xfId="0" applyNumberFormat="1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9" fontId="0" fillId="0" borderId="4" xfId="0" applyNumberFormat="1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9" fontId="0" fillId="0" borderId="6" xfId="0" applyNumberFormat="1" applyBorder="1"/>
    <xf numFmtId="166" fontId="0" fillId="0" borderId="7" xfId="1" applyNumberFormat="1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11" xfId="0" applyBorder="1"/>
    <xf numFmtId="166" fontId="0" fillId="0" borderId="12" xfId="1" applyNumberFormat="1" applyFont="1" applyBorder="1"/>
    <xf numFmtId="0" fontId="0" fillId="0" borderId="11" xfId="0" applyFont="1" applyBorder="1"/>
    <xf numFmtId="166" fontId="0" fillId="0" borderId="1" xfId="1" applyNumberFormat="1" applyFont="1" applyBorder="1"/>
    <xf numFmtId="166" fontId="0" fillId="0" borderId="16" xfId="1" applyNumberFormat="1" applyFont="1" applyBorder="1"/>
    <xf numFmtId="166" fontId="0" fillId="0" borderId="4" xfId="1" applyNumberFormat="1" applyFont="1" applyBorder="1"/>
    <xf numFmtId="166" fontId="0" fillId="0" borderId="6" xfId="1" applyNumberFormat="1" applyFont="1" applyBorder="1"/>
    <xf numFmtId="166" fontId="0" fillId="0" borderId="17" xfId="1" applyNumberFormat="1" applyFont="1" applyBorder="1"/>
    <xf numFmtId="0" fontId="2" fillId="0" borderId="18" xfId="0" applyFont="1" applyBorder="1"/>
    <xf numFmtId="0" fontId="6" fillId="0" borderId="19" xfId="0" applyFont="1" applyBorder="1"/>
    <xf numFmtId="0" fontId="2" fillId="9" borderId="11" xfId="0" applyFont="1" applyFill="1" applyBorder="1"/>
    <xf numFmtId="0" fontId="0" fillId="9" borderId="0" xfId="0" applyFill="1" applyBorder="1"/>
    <xf numFmtId="166" fontId="0" fillId="9" borderId="0" xfId="1" applyNumberFormat="1" applyFont="1" applyFill="1" applyBorder="1"/>
    <xf numFmtId="166" fontId="0" fillId="9" borderId="12" xfId="1" applyNumberFormat="1" applyFont="1" applyFill="1" applyBorder="1"/>
    <xf numFmtId="0" fontId="2" fillId="9" borderId="13" xfId="0" applyFont="1" applyFill="1" applyBorder="1"/>
    <xf numFmtId="0" fontId="0" fillId="9" borderId="14" xfId="0" applyFill="1" applyBorder="1"/>
    <xf numFmtId="9" fontId="0" fillId="9" borderId="14" xfId="2" applyFont="1" applyFill="1" applyBorder="1"/>
    <xf numFmtId="9" fontId="0" fillId="9" borderId="15" xfId="2" applyFont="1" applyFill="1" applyBorder="1"/>
    <xf numFmtId="0" fontId="2" fillId="10" borderId="9" xfId="0" applyFont="1" applyFill="1" applyBorder="1"/>
    <xf numFmtId="0" fontId="2" fillId="10" borderId="10" xfId="0" applyFont="1" applyFill="1" applyBorder="1"/>
  </cellXfs>
  <cellStyles count="49">
    <cellStyle name="20% - Accent2" xfId="3" builtinId="34"/>
    <cellStyle name="20% - Accent4" xfId="4" builtinId="42"/>
    <cellStyle name="Comma" xfId="1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Planned Progress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 Completion</c:v>
          </c:tx>
          <c:marker>
            <c:symbol val="none"/>
          </c:marker>
          <c:cat>
            <c:numRef>
              <c:f>'Detailed Plan'!$F$4:$Q$4</c:f>
              <c:numCache>
                <c:formatCode>General</c:formatCode>
                <c:ptCount val="12"/>
                <c:pt idx="0">
                  <c:v>36.0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40.0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45.0</c:v>
                </c:pt>
                <c:pt idx="10">
                  <c:v>46.0</c:v>
                </c:pt>
                <c:pt idx="11">
                  <c:v>47.0</c:v>
                </c:pt>
              </c:numCache>
            </c:numRef>
          </c:cat>
          <c:val>
            <c:numRef>
              <c:f>'Detailed Plan'!$F$16:$Q$16</c:f>
              <c:numCache>
                <c:formatCode>0%</c:formatCode>
                <c:ptCount val="12"/>
                <c:pt idx="0">
                  <c:v>0.0366300366300366</c:v>
                </c:pt>
                <c:pt idx="1">
                  <c:v>0.0952380952380952</c:v>
                </c:pt>
                <c:pt idx="2">
                  <c:v>0.194139194139194</c:v>
                </c:pt>
                <c:pt idx="3">
                  <c:v>0.344322344322344</c:v>
                </c:pt>
                <c:pt idx="4">
                  <c:v>0.461538461538462</c:v>
                </c:pt>
                <c:pt idx="5">
                  <c:v>0.571428571428571</c:v>
                </c:pt>
                <c:pt idx="6">
                  <c:v>0.681318681318681</c:v>
                </c:pt>
                <c:pt idx="7">
                  <c:v>0.747252747252747</c:v>
                </c:pt>
                <c:pt idx="8">
                  <c:v>0.835164835164835</c:v>
                </c:pt>
                <c:pt idx="9">
                  <c:v>0.89010989010989</c:v>
                </c:pt>
                <c:pt idx="10">
                  <c:v>0.945054945054945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7956808"/>
        <c:axId val="627962504"/>
      </c:lineChart>
      <c:catAx>
        <c:axId val="62795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27962504"/>
        <c:crosses val="autoZero"/>
        <c:auto val="1"/>
        <c:lblAlgn val="ctr"/>
        <c:lblOffset val="100"/>
        <c:noMultiLvlLbl val="0"/>
      </c:catAx>
      <c:valAx>
        <c:axId val="627962504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Complete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2795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18</xdr:row>
      <xdr:rowOff>171450</xdr:rowOff>
    </xdr:from>
    <xdr:to>
      <xdr:col>13</xdr:col>
      <xdr:colOff>127000</xdr:colOff>
      <xdr:row>36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8" workbookViewId="0">
      <selection activeCell="C11" sqref="C11"/>
    </sheetView>
  </sheetViews>
  <sheetFormatPr baseColWidth="10" defaultRowHeight="15" x14ac:dyDescent="0"/>
  <cols>
    <col min="1" max="1" width="27.83203125" bestFit="1" customWidth="1"/>
  </cols>
  <sheetData>
    <row r="1" spans="1:5" ht="20">
      <c r="A1" s="4" t="s">
        <v>8</v>
      </c>
    </row>
    <row r="2" spans="1:5">
      <c r="A2" s="1" t="s">
        <v>7</v>
      </c>
      <c r="B2">
        <v>13</v>
      </c>
    </row>
    <row r="3" spans="1:5">
      <c r="A3" s="1" t="s">
        <v>9</v>
      </c>
      <c r="B3">
        <v>7</v>
      </c>
    </row>
    <row r="4" spans="1:5">
      <c r="A4" s="1" t="s">
        <v>10</v>
      </c>
      <c r="B4">
        <v>25</v>
      </c>
    </row>
    <row r="5" spans="1:5">
      <c r="A5" s="2" t="s">
        <v>11</v>
      </c>
      <c r="B5" s="2">
        <f>B4*B3*B2</f>
        <v>2275</v>
      </c>
    </row>
    <row r="6" spans="1:5">
      <c r="A6" s="2"/>
      <c r="B6" s="2"/>
    </row>
    <row r="7" spans="1:5">
      <c r="A7" s="2"/>
      <c r="B7" s="2"/>
    </row>
    <row r="8" spans="1:5" ht="20">
      <c r="A8" s="4" t="s">
        <v>15</v>
      </c>
    </row>
    <row r="9" spans="1:5">
      <c r="A9" s="2" t="s">
        <v>12</v>
      </c>
      <c r="B9" s="3" t="s">
        <v>13</v>
      </c>
      <c r="C9" s="3" t="s">
        <v>14</v>
      </c>
      <c r="D9" s="3" t="s">
        <v>18</v>
      </c>
      <c r="E9" s="3" t="s">
        <v>19</v>
      </c>
    </row>
    <row r="10" spans="1:5">
      <c r="A10" t="s">
        <v>0</v>
      </c>
      <c r="B10" s="5">
        <f>C10/B$5</f>
        <v>4.3956043956043959E-2</v>
      </c>
      <c r="C10" s="9">
        <v>100</v>
      </c>
      <c r="D10">
        <v>36</v>
      </c>
      <c r="E10">
        <v>38</v>
      </c>
    </row>
    <row r="11" spans="1:5">
      <c r="A11" t="s">
        <v>1</v>
      </c>
      <c r="B11" s="5">
        <f t="shared" ref="B11:B18" si="0">C11/B$5</f>
        <v>4.3956043956043959E-2</v>
      </c>
      <c r="C11" s="9">
        <v>100</v>
      </c>
      <c r="D11">
        <v>36</v>
      </c>
      <c r="E11">
        <v>39</v>
      </c>
    </row>
    <row r="12" spans="1:5">
      <c r="A12" t="s">
        <v>2</v>
      </c>
      <c r="B12" s="5">
        <f t="shared" si="0"/>
        <v>6.5934065934065936E-2</v>
      </c>
      <c r="C12" s="9">
        <v>150</v>
      </c>
      <c r="D12">
        <v>37</v>
      </c>
      <c r="E12">
        <v>39</v>
      </c>
    </row>
    <row r="13" spans="1:5">
      <c r="A13" t="s">
        <v>3</v>
      </c>
      <c r="B13" s="5">
        <f t="shared" si="0"/>
        <v>0.12087912087912088</v>
      </c>
      <c r="C13" s="9">
        <v>275</v>
      </c>
      <c r="D13">
        <v>38</v>
      </c>
      <c r="E13">
        <v>40</v>
      </c>
    </row>
    <row r="14" spans="1:5">
      <c r="A14" t="s">
        <v>4</v>
      </c>
      <c r="B14" s="5">
        <f t="shared" si="0"/>
        <v>0.17582417582417584</v>
      </c>
      <c r="C14" s="9">
        <v>400</v>
      </c>
      <c r="D14">
        <v>39</v>
      </c>
      <c r="E14">
        <v>42</v>
      </c>
    </row>
    <row r="15" spans="1:5">
      <c r="A15" t="s">
        <v>6</v>
      </c>
      <c r="B15" s="5">
        <f t="shared" si="0"/>
        <v>0.10989010989010989</v>
      </c>
      <c r="C15" s="9">
        <v>250</v>
      </c>
      <c r="D15">
        <v>39</v>
      </c>
      <c r="E15">
        <v>43</v>
      </c>
    </row>
    <row r="16" spans="1:5">
      <c r="A16" t="s">
        <v>20</v>
      </c>
      <c r="B16" s="5">
        <f t="shared" si="0"/>
        <v>0.13186813186813187</v>
      </c>
      <c r="C16" s="9">
        <v>300</v>
      </c>
      <c r="D16">
        <v>41</v>
      </c>
      <c r="E16">
        <v>44</v>
      </c>
    </row>
    <row r="17" spans="1:13">
      <c r="A17" t="s">
        <v>5</v>
      </c>
      <c r="B17" s="5">
        <f t="shared" si="0"/>
        <v>0.17582417582417584</v>
      </c>
      <c r="C17" s="9">
        <v>400</v>
      </c>
      <c r="D17">
        <v>44</v>
      </c>
      <c r="E17">
        <v>47</v>
      </c>
    </row>
    <row r="18" spans="1:13">
      <c r="A18" s="6" t="s">
        <v>16</v>
      </c>
      <c r="B18" s="5">
        <f t="shared" si="0"/>
        <v>0.13186813186813187</v>
      </c>
      <c r="C18" s="9">
        <v>300</v>
      </c>
      <c r="D18">
        <v>36</v>
      </c>
      <c r="E18">
        <v>47</v>
      </c>
    </row>
    <row r="19" spans="1:13">
      <c r="A19" s="3" t="s">
        <v>17</v>
      </c>
      <c r="B19" s="7">
        <f>SUM(B10:B18)</f>
        <v>1</v>
      </c>
      <c r="C19" s="8">
        <f>SUM(C10:C18)</f>
        <v>2275</v>
      </c>
    </row>
    <row r="22" spans="1:13" ht="20">
      <c r="A22" s="4" t="s">
        <v>21</v>
      </c>
    </row>
    <row r="23" spans="1:13">
      <c r="A23" s="2" t="s">
        <v>12</v>
      </c>
      <c r="B23">
        <v>36</v>
      </c>
      <c r="C23">
        <v>37</v>
      </c>
      <c r="D23">
        <v>38</v>
      </c>
      <c r="E23">
        <v>39</v>
      </c>
      <c r="F23">
        <v>40</v>
      </c>
      <c r="G23">
        <v>41</v>
      </c>
      <c r="H23">
        <v>42</v>
      </c>
      <c r="I23">
        <v>43</v>
      </c>
      <c r="J23">
        <v>44</v>
      </c>
      <c r="K23">
        <v>45</v>
      </c>
      <c r="L23">
        <v>46</v>
      </c>
      <c r="M23">
        <v>47</v>
      </c>
    </row>
    <row r="24" spans="1:13">
      <c r="A24" t="s">
        <v>0</v>
      </c>
      <c r="B24" s="11"/>
      <c r="C24" s="11"/>
      <c r="D24" s="11"/>
    </row>
    <row r="25" spans="1:13">
      <c r="A25" t="s">
        <v>1</v>
      </c>
      <c r="B25" s="10"/>
      <c r="C25" s="10"/>
      <c r="D25" s="10"/>
      <c r="E25" s="12"/>
    </row>
    <row r="26" spans="1:13">
      <c r="A26" t="s">
        <v>2</v>
      </c>
      <c r="C26" s="13"/>
      <c r="D26" s="13"/>
      <c r="E26" s="13"/>
    </row>
    <row r="27" spans="1:13">
      <c r="A27" t="s">
        <v>3</v>
      </c>
      <c r="D27" s="14"/>
      <c r="E27" s="14"/>
      <c r="F27" s="14"/>
    </row>
    <row r="28" spans="1:13">
      <c r="A28" t="s">
        <v>4</v>
      </c>
      <c r="E28" s="11"/>
      <c r="F28" s="11"/>
      <c r="G28" s="11"/>
      <c r="H28" s="11"/>
    </row>
    <row r="29" spans="1:13">
      <c r="A29" t="s">
        <v>6</v>
      </c>
      <c r="E29" s="10"/>
      <c r="F29" s="10"/>
      <c r="G29" s="12"/>
      <c r="H29" s="12"/>
      <c r="I29" s="12"/>
    </row>
    <row r="30" spans="1:13">
      <c r="A30" t="s">
        <v>20</v>
      </c>
      <c r="G30" s="13"/>
      <c r="H30" s="13"/>
      <c r="I30" s="13"/>
      <c r="J30" s="13"/>
    </row>
    <row r="31" spans="1:13">
      <c r="A31" t="s">
        <v>5</v>
      </c>
      <c r="J31" s="14"/>
      <c r="K31" s="14"/>
      <c r="L31" s="14"/>
      <c r="M31" s="14"/>
    </row>
    <row r="32" spans="1:13">
      <c r="A32" s="6" t="s">
        <v>16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">
      <c r="A33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"/>
  <sheetViews>
    <sheetView tabSelected="1" workbookViewId="0">
      <selection activeCell="T5" sqref="T5"/>
    </sheetView>
  </sheetViews>
  <sheetFormatPr baseColWidth="10" defaultRowHeight="15" x14ac:dyDescent="0"/>
  <cols>
    <col min="1" max="1" width="33.33203125" bestFit="1" customWidth="1"/>
    <col min="2" max="5" width="0" hidden="1" customWidth="1"/>
  </cols>
  <sheetData>
    <row r="3" spans="1:17" ht="21" thickBot="1">
      <c r="A3" s="4" t="s">
        <v>15</v>
      </c>
    </row>
    <row r="4" spans="1:17">
      <c r="A4" s="36" t="s">
        <v>12</v>
      </c>
      <c r="B4" s="26" t="s">
        <v>13</v>
      </c>
      <c r="C4" s="26" t="s">
        <v>14</v>
      </c>
      <c r="D4" s="26" t="s">
        <v>18</v>
      </c>
      <c r="E4" s="26" t="s">
        <v>19</v>
      </c>
      <c r="F4" s="45">
        <v>36</v>
      </c>
      <c r="G4" s="45">
        <v>37</v>
      </c>
      <c r="H4" s="45">
        <v>38</v>
      </c>
      <c r="I4" s="45">
        <v>39</v>
      </c>
      <c r="J4" s="45">
        <v>40</v>
      </c>
      <c r="K4" s="45">
        <v>41</v>
      </c>
      <c r="L4" s="45">
        <v>42</v>
      </c>
      <c r="M4" s="45">
        <v>43</v>
      </c>
      <c r="N4" s="45">
        <v>44</v>
      </c>
      <c r="O4" s="45">
        <v>45</v>
      </c>
      <c r="P4" s="45">
        <v>46</v>
      </c>
      <c r="Q4" s="46">
        <v>47</v>
      </c>
    </row>
    <row r="5" spans="1:17">
      <c r="A5" s="27" t="s">
        <v>0</v>
      </c>
      <c r="B5" s="16">
        <f>Overview!B10</f>
        <v>4.3956043956043959E-2</v>
      </c>
      <c r="C5" s="17">
        <f>Overview!C10</f>
        <v>100</v>
      </c>
      <c r="D5" s="17">
        <f>Overview!D10</f>
        <v>36</v>
      </c>
      <c r="E5" s="18">
        <f>Overview!E10</f>
        <v>38</v>
      </c>
      <c r="F5" s="30">
        <f>IF(AND(F$4&gt;=$D5,F$4&lt;=$E5),$C5/($E5-$D5+1),0)</f>
        <v>33.333333333333336</v>
      </c>
      <c r="G5" s="17">
        <f t="shared" ref="G5:Q5" si="0">IF(AND(G$4&gt;=$D5,G$4&lt;=$E5),$C5/($E5-$D5+1),0)</f>
        <v>33.333333333333336</v>
      </c>
      <c r="H5" s="17">
        <f t="shared" si="0"/>
        <v>33.333333333333336</v>
      </c>
      <c r="I5" s="17">
        <f t="shared" si="0"/>
        <v>0</v>
      </c>
      <c r="J5" s="17">
        <f t="shared" si="0"/>
        <v>0</v>
      </c>
      <c r="K5" s="17">
        <f t="shared" si="0"/>
        <v>0</v>
      </c>
      <c r="L5" s="17">
        <f t="shared" si="0"/>
        <v>0</v>
      </c>
      <c r="M5" s="17">
        <f t="shared" si="0"/>
        <v>0</v>
      </c>
      <c r="N5" s="17">
        <f t="shared" si="0"/>
        <v>0</v>
      </c>
      <c r="O5" s="17">
        <f t="shared" si="0"/>
        <v>0</v>
      </c>
      <c r="P5" s="17">
        <f t="shared" si="0"/>
        <v>0</v>
      </c>
      <c r="Q5" s="31">
        <f t="shared" si="0"/>
        <v>0</v>
      </c>
    </row>
    <row r="6" spans="1:17">
      <c r="A6" s="27" t="s">
        <v>1</v>
      </c>
      <c r="B6" s="19">
        <f>Overview!B11</f>
        <v>4.3956043956043959E-2</v>
      </c>
      <c r="C6" s="20">
        <f>Overview!C11</f>
        <v>100</v>
      </c>
      <c r="D6" s="20">
        <f>Overview!D11</f>
        <v>36</v>
      </c>
      <c r="E6" s="21">
        <f>Overview!E11</f>
        <v>39</v>
      </c>
      <c r="F6" s="32">
        <f t="shared" ref="F6:Q13" si="1">IF(AND(F$4&gt;=$D6,F$4&lt;=$E6),$C6/($E6-$D6+1),0)</f>
        <v>25</v>
      </c>
      <c r="G6" s="20">
        <f t="shared" si="1"/>
        <v>25</v>
      </c>
      <c r="H6" s="20">
        <f t="shared" si="1"/>
        <v>25</v>
      </c>
      <c r="I6" s="20">
        <f t="shared" si="1"/>
        <v>25</v>
      </c>
      <c r="J6" s="20">
        <f t="shared" si="1"/>
        <v>0</v>
      </c>
      <c r="K6" s="20">
        <f t="shared" si="1"/>
        <v>0</v>
      </c>
      <c r="L6" s="20">
        <f t="shared" si="1"/>
        <v>0</v>
      </c>
      <c r="M6" s="20">
        <f t="shared" si="1"/>
        <v>0</v>
      </c>
      <c r="N6" s="20">
        <f t="shared" si="1"/>
        <v>0</v>
      </c>
      <c r="O6" s="20">
        <f t="shared" si="1"/>
        <v>0</v>
      </c>
      <c r="P6" s="20">
        <f t="shared" si="1"/>
        <v>0</v>
      </c>
      <c r="Q6" s="28">
        <f t="shared" si="1"/>
        <v>0</v>
      </c>
    </row>
    <row r="7" spans="1:17">
      <c r="A7" s="27" t="s">
        <v>2</v>
      </c>
      <c r="B7" s="19">
        <f>Overview!B12</f>
        <v>6.5934065934065936E-2</v>
      </c>
      <c r="C7" s="20">
        <f>Overview!C12</f>
        <v>150</v>
      </c>
      <c r="D7" s="20">
        <f>Overview!D12</f>
        <v>37</v>
      </c>
      <c r="E7" s="21">
        <f>Overview!E12</f>
        <v>39</v>
      </c>
      <c r="F7" s="32">
        <f t="shared" si="1"/>
        <v>0</v>
      </c>
      <c r="G7" s="20">
        <f t="shared" si="1"/>
        <v>50</v>
      </c>
      <c r="H7" s="20">
        <f t="shared" si="1"/>
        <v>50</v>
      </c>
      <c r="I7" s="20">
        <f t="shared" si="1"/>
        <v>50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20">
        <f t="shared" si="1"/>
        <v>0</v>
      </c>
      <c r="P7" s="20">
        <f t="shared" si="1"/>
        <v>0</v>
      </c>
      <c r="Q7" s="28">
        <f t="shared" si="1"/>
        <v>0</v>
      </c>
    </row>
    <row r="8" spans="1:17">
      <c r="A8" s="27" t="s">
        <v>3</v>
      </c>
      <c r="B8" s="19">
        <f>Overview!B13</f>
        <v>0.12087912087912088</v>
      </c>
      <c r="C8" s="20">
        <f>Overview!C13</f>
        <v>275</v>
      </c>
      <c r="D8" s="20">
        <f>Overview!D13</f>
        <v>38</v>
      </c>
      <c r="E8" s="21">
        <f>Overview!E13</f>
        <v>40</v>
      </c>
      <c r="F8" s="32">
        <f t="shared" si="1"/>
        <v>0</v>
      </c>
      <c r="G8" s="20">
        <f t="shared" si="1"/>
        <v>0</v>
      </c>
      <c r="H8" s="20">
        <f t="shared" si="1"/>
        <v>91.666666666666671</v>
      </c>
      <c r="I8" s="20">
        <f t="shared" si="1"/>
        <v>91.666666666666671</v>
      </c>
      <c r="J8" s="20">
        <f t="shared" si="1"/>
        <v>91.666666666666671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8">
        <f t="shared" si="1"/>
        <v>0</v>
      </c>
    </row>
    <row r="9" spans="1:17">
      <c r="A9" s="27" t="s">
        <v>4</v>
      </c>
      <c r="B9" s="19">
        <f>Overview!B14</f>
        <v>0.17582417582417584</v>
      </c>
      <c r="C9" s="20">
        <f>Overview!C14</f>
        <v>400</v>
      </c>
      <c r="D9" s="20">
        <f>Overview!D14</f>
        <v>39</v>
      </c>
      <c r="E9" s="21">
        <f>Overview!E14</f>
        <v>42</v>
      </c>
      <c r="F9" s="32">
        <f t="shared" si="1"/>
        <v>0</v>
      </c>
      <c r="G9" s="20">
        <f t="shared" si="1"/>
        <v>0</v>
      </c>
      <c r="H9" s="20">
        <f t="shared" si="1"/>
        <v>0</v>
      </c>
      <c r="I9" s="20">
        <f t="shared" si="1"/>
        <v>100</v>
      </c>
      <c r="J9" s="20">
        <f t="shared" si="1"/>
        <v>100</v>
      </c>
      <c r="K9" s="20">
        <f t="shared" si="1"/>
        <v>100</v>
      </c>
      <c r="L9" s="20">
        <f t="shared" si="1"/>
        <v>100</v>
      </c>
      <c r="M9" s="20">
        <f t="shared" si="1"/>
        <v>0</v>
      </c>
      <c r="N9" s="20">
        <f t="shared" si="1"/>
        <v>0</v>
      </c>
      <c r="O9" s="20">
        <f t="shared" si="1"/>
        <v>0</v>
      </c>
      <c r="P9" s="20">
        <f t="shared" si="1"/>
        <v>0</v>
      </c>
      <c r="Q9" s="28">
        <f t="shared" si="1"/>
        <v>0</v>
      </c>
    </row>
    <row r="10" spans="1:17">
      <c r="A10" s="27" t="s">
        <v>6</v>
      </c>
      <c r="B10" s="19">
        <f>Overview!B15</f>
        <v>0.10989010989010989</v>
      </c>
      <c r="C10" s="20">
        <f>Overview!C15</f>
        <v>250</v>
      </c>
      <c r="D10" s="20">
        <f>Overview!D15</f>
        <v>39</v>
      </c>
      <c r="E10" s="21">
        <f>Overview!E15</f>
        <v>43</v>
      </c>
      <c r="F10" s="32">
        <f t="shared" si="1"/>
        <v>0</v>
      </c>
      <c r="G10" s="20">
        <f t="shared" si="1"/>
        <v>0</v>
      </c>
      <c r="H10" s="20">
        <f t="shared" si="1"/>
        <v>0</v>
      </c>
      <c r="I10" s="20">
        <f t="shared" si="1"/>
        <v>50</v>
      </c>
      <c r="J10" s="20">
        <f t="shared" si="1"/>
        <v>50</v>
      </c>
      <c r="K10" s="20">
        <f t="shared" si="1"/>
        <v>50</v>
      </c>
      <c r="L10" s="20">
        <f t="shared" si="1"/>
        <v>50</v>
      </c>
      <c r="M10" s="20">
        <f t="shared" si="1"/>
        <v>50</v>
      </c>
      <c r="N10" s="20">
        <f t="shared" si="1"/>
        <v>0</v>
      </c>
      <c r="O10" s="20">
        <f t="shared" si="1"/>
        <v>0</v>
      </c>
      <c r="P10" s="20">
        <f t="shared" si="1"/>
        <v>0</v>
      </c>
      <c r="Q10" s="28">
        <f t="shared" si="1"/>
        <v>0</v>
      </c>
    </row>
    <row r="11" spans="1:17">
      <c r="A11" s="27" t="s">
        <v>20</v>
      </c>
      <c r="B11" s="19">
        <f>Overview!B16</f>
        <v>0.13186813186813187</v>
      </c>
      <c r="C11" s="20">
        <f>Overview!C16</f>
        <v>300</v>
      </c>
      <c r="D11" s="20">
        <f>Overview!D16</f>
        <v>41</v>
      </c>
      <c r="E11" s="21">
        <f>Overview!E16</f>
        <v>44</v>
      </c>
      <c r="F11" s="32">
        <f t="shared" si="1"/>
        <v>0</v>
      </c>
      <c r="G11" s="20">
        <f t="shared" si="1"/>
        <v>0</v>
      </c>
      <c r="H11" s="20">
        <f t="shared" si="1"/>
        <v>0</v>
      </c>
      <c r="I11" s="20">
        <f t="shared" si="1"/>
        <v>0</v>
      </c>
      <c r="J11" s="20">
        <f t="shared" si="1"/>
        <v>0</v>
      </c>
      <c r="K11" s="20">
        <f t="shared" si="1"/>
        <v>75</v>
      </c>
      <c r="L11" s="20">
        <f t="shared" si="1"/>
        <v>75</v>
      </c>
      <c r="M11" s="20">
        <f t="shared" si="1"/>
        <v>75</v>
      </c>
      <c r="N11" s="20">
        <f t="shared" si="1"/>
        <v>75</v>
      </c>
      <c r="O11" s="20">
        <f t="shared" si="1"/>
        <v>0</v>
      </c>
      <c r="P11" s="20">
        <f t="shared" si="1"/>
        <v>0</v>
      </c>
      <c r="Q11" s="28">
        <f t="shared" si="1"/>
        <v>0</v>
      </c>
    </row>
    <row r="12" spans="1:17">
      <c r="A12" s="27" t="s">
        <v>5</v>
      </c>
      <c r="B12" s="19">
        <f>Overview!B17</f>
        <v>0.17582417582417584</v>
      </c>
      <c r="C12" s="20">
        <f>Overview!C17</f>
        <v>400</v>
      </c>
      <c r="D12" s="20">
        <f>Overview!D17</f>
        <v>44</v>
      </c>
      <c r="E12" s="21">
        <f>Overview!E17</f>
        <v>47</v>
      </c>
      <c r="F12" s="32">
        <f t="shared" si="1"/>
        <v>0</v>
      </c>
      <c r="G12" s="20">
        <f t="shared" si="1"/>
        <v>0</v>
      </c>
      <c r="H12" s="20">
        <f t="shared" si="1"/>
        <v>0</v>
      </c>
      <c r="I12" s="20">
        <f t="shared" si="1"/>
        <v>0</v>
      </c>
      <c r="J12" s="20">
        <f t="shared" si="1"/>
        <v>0</v>
      </c>
      <c r="K12" s="20">
        <f t="shared" si="1"/>
        <v>0</v>
      </c>
      <c r="L12" s="20">
        <f t="shared" si="1"/>
        <v>0</v>
      </c>
      <c r="M12" s="20">
        <f t="shared" si="1"/>
        <v>0</v>
      </c>
      <c r="N12" s="20">
        <f t="shared" si="1"/>
        <v>100</v>
      </c>
      <c r="O12" s="20">
        <f t="shared" si="1"/>
        <v>100</v>
      </c>
      <c r="P12" s="20">
        <f t="shared" si="1"/>
        <v>100</v>
      </c>
      <c r="Q12" s="28">
        <f t="shared" si="1"/>
        <v>100</v>
      </c>
    </row>
    <row r="13" spans="1:17">
      <c r="A13" s="29" t="s">
        <v>16</v>
      </c>
      <c r="B13" s="19">
        <f>Overview!B18</f>
        <v>0.13186813186813187</v>
      </c>
      <c r="C13" s="20">
        <f>Overview!C18</f>
        <v>300</v>
      </c>
      <c r="D13" s="20">
        <f>Overview!D18</f>
        <v>36</v>
      </c>
      <c r="E13" s="21">
        <f>Overview!E18</f>
        <v>47</v>
      </c>
      <c r="F13" s="32">
        <f t="shared" si="1"/>
        <v>25</v>
      </c>
      <c r="G13" s="20">
        <f t="shared" si="1"/>
        <v>25</v>
      </c>
      <c r="H13" s="20">
        <f t="shared" si="1"/>
        <v>25</v>
      </c>
      <c r="I13" s="20">
        <f t="shared" si="1"/>
        <v>25</v>
      </c>
      <c r="J13" s="20">
        <f t="shared" si="1"/>
        <v>25</v>
      </c>
      <c r="K13" s="20">
        <f t="shared" si="1"/>
        <v>25</v>
      </c>
      <c r="L13" s="20">
        <f t="shared" si="1"/>
        <v>25</v>
      </c>
      <c r="M13" s="20">
        <f t="shared" si="1"/>
        <v>25</v>
      </c>
      <c r="N13" s="20">
        <f t="shared" si="1"/>
        <v>25</v>
      </c>
      <c r="O13" s="20">
        <f t="shared" si="1"/>
        <v>25</v>
      </c>
      <c r="P13" s="20">
        <f t="shared" si="1"/>
        <v>25</v>
      </c>
      <c r="Q13" s="28">
        <f t="shared" si="1"/>
        <v>25</v>
      </c>
    </row>
    <row r="14" spans="1:17">
      <c r="A14" s="35" t="s">
        <v>17</v>
      </c>
      <c r="B14" s="22">
        <f>Overview!B19</f>
        <v>1</v>
      </c>
      <c r="C14" s="23">
        <f>Overview!C19</f>
        <v>2275</v>
      </c>
      <c r="D14" s="24"/>
      <c r="E14" s="25"/>
      <c r="F14" s="33">
        <f>SUM(F5:F13)</f>
        <v>83.333333333333343</v>
      </c>
      <c r="G14" s="23">
        <f t="shared" ref="G14:Q14" si="2">SUM(G5:G13)</f>
        <v>133.33333333333334</v>
      </c>
      <c r="H14" s="23">
        <f t="shared" si="2"/>
        <v>225</v>
      </c>
      <c r="I14" s="23">
        <f t="shared" si="2"/>
        <v>341.66666666666669</v>
      </c>
      <c r="J14" s="23">
        <f t="shared" si="2"/>
        <v>266.66666666666669</v>
      </c>
      <c r="K14" s="23">
        <f t="shared" si="2"/>
        <v>250</v>
      </c>
      <c r="L14" s="23">
        <f t="shared" si="2"/>
        <v>250</v>
      </c>
      <c r="M14" s="23">
        <f t="shared" si="2"/>
        <v>150</v>
      </c>
      <c r="N14" s="23">
        <f t="shared" si="2"/>
        <v>200</v>
      </c>
      <c r="O14" s="23">
        <f t="shared" si="2"/>
        <v>125</v>
      </c>
      <c r="P14" s="23">
        <f t="shared" si="2"/>
        <v>125</v>
      </c>
      <c r="Q14" s="34">
        <f t="shared" si="2"/>
        <v>125</v>
      </c>
    </row>
    <row r="15" spans="1:17">
      <c r="A15" s="37" t="s">
        <v>22</v>
      </c>
      <c r="B15" s="38"/>
      <c r="C15" s="38"/>
      <c r="D15" s="38"/>
      <c r="E15" s="38"/>
      <c r="F15" s="39">
        <f>F14</f>
        <v>83.333333333333343</v>
      </c>
      <c r="G15" s="39">
        <f>F15+G14</f>
        <v>216.66666666666669</v>
      </c>
      <c r="H15" s="39">
        <f t="shared" ref="H15:Q15" si="3">G15+H14</f>
        <v>441.66666666666669</v>
      </c>
      <c r="I15" s="39">
        <f t="shared" si="3"/>
        <v>783.33333333333337</v>
      </c>
      <c r="J15" s="39">
        <f t="shared" si="3"/>
        <v>1050</v>
      </c>
      <c r="K15" s="39">
        <f t="shared" si="3"/>
        <v>1300</v>
      </c>
      <c r="L15" s="39">
        <f t="shared" si="3"/>
        <v>1550</v>
      </c>
      <c r="M15" s="39">
        <f t="shared" si="3"/>
        <v>1700</v>
      </c>
      <c r="N15" s="39">
        <f t="shared" si="3"/>
        <v>1900</v>
      </c>
      <c r="O15" s="39">
        <f t="shared" si="3"/>
        <v>2025</v>
      </c>
      <c r="P15" s="39">
        <f t="shared" si="3"/>
        <v>2150</v>
      </c>
      <c r="Q15" s="40">
        <f t="shared" si="3"/>
        <v>2275</v>
      </c>
    </row>
    <row r="16" spans="1:17" ht="16" thickBot="1">
      <c r="A16" s="41" t="s">
        <v>23</v>
      </c>
      <c r="B16" s="42"/>
      <c r="C16" s="42"/>
      <c r="D16" s="42"/>
      <c r="E16" s="42"/>
      <c r="F16" s="43">
        <f>F15/$C14</f>
        <v>3.6630036630036632E-2</v>
      </c>
      <c r="G16" s="43">
        <f t="shared" ref="G16:Q16" si="4">G15/$C14</f>
        <v>9.5238095238095247E-2</v>
      </c>
      <c r="H16" s="43">
        <f t="shared" si="4"/>
        <v>0.19413919413919414</v>
      </c>
      <c r="I16" s="43">
        <f t="shared" si="4"/>
        <v>0.34432234432234432</v>
      </c>
      <c r="J16" s="43">
        <f t="shared" si="4"/>
        <v>0.46153846153846156</v>
      </c>
      <c r="K16" s="43">
        <f t="shared" si="4"/>
        <v>0.5714285714285714</v>
      </c>
      <c r="L16" s="43">
        <f t="shared" si="4"/>
        <v>0.68131868131868134</v>
      </c>
      <c r="M16" s="43">
        <f t="shared" si="4"/>
        <v>0.74725274725274726</v>
      </c>
      <c r="N16" s="43">
        <f t="shared" si="4"/>
        <v>0.8351648351648352</v>
      </c>
      <c r="O16" s="43">
        <f t="shared" si="4"/>
        <v>0.89010989010989006</v>
      </c>
      <c r="P16" s="43">
        <f t="shared" si="4"/>
        <v>0.94505494505494503</v>
      </c>
      <c r="Q16" s="44">
        <f t="shared" si="4"/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Detailed 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Nore</dc:creator>
  <cp:lastModifiedBy>Ulf Nore</cp:lastModifiedBy>
  <dcterms:created xsi:type="dcterms:W3CDTF">2011-10-03T08:19:39Z</dcterms:created>
  <dcterms:modified xsi:type="dcterms:W3CDTF">2011-10-03T09:55:30Z</dcterms:modified>
</cp:coreProperties>
</file>