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5480" tabRatio="500" activeTab="1"/>
  </bookViews>
  <sheets>
    <sheet name="Overview" sheetId="1" r:id="rId1"/>
    <sheet name="Detailed Plan" sheetId="2" r:id="rId2"/>
    <sheet name="Progress chart" sheetId="3" r:id="rId3"/>
    <sheet name="Save to Fi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C24" i="2"/>
  <c r="C25" i="2"/>
  <c r="C26" i="2"/>
  <c r="C27" i="2"/>
  <c r="C28" i="2"/>
  <c r="C29" i="2"/>
  <c r="C30" i="2"/>
  <c r="C31" i="2"/>
  <c r="C32" i="2"/>
  <c r="C33" i="2"/>
  <c r="C34" i="2"/>
  <c r="B5" i="2"/>
  <c r="C35" i="2"/>
  <c r="D24" i="2"/>
  <c r="D25" i="2"/>
  <c r="D26" i="2"/>
  <c r="D27" i="2"/>
  <c r="D28" i="2"/>
  <c r="D29" i="2"/>
  <c r="D30" i="2"/>
  <c r="D31" i="2"/>
  <c r="D32" i="2"/>
  <c r="D33" i="2"/>
  <c r="D34" i="2"/>
  <c r="D35" i="2"/>
  <c r="E24" i="2"/>
  <c r="E25" i="2"/>
  <c r="E26" i="2"/>
  <c r="E27" i="2"/>
  <c r="E28" i="2"/>
  <c r="E29" i="2"/>
  <c r="E30" i="2"/>
  <c r="E31" i="2"/>
  <c r="E32" i="2"/>
  <c r="E33" i="2"/>
  <c r="E34" i="2"/>
  <c r="E35" i="2"/>
  <c r="F24" i="2"/>
  <c r="F25" i="2"/>
  <c r="F26" i="2"/>
  <c r="F27" i="2"/>
  <c r="F28" i="2"/>
  <c r="F29" i="2"/>
  <c r="F30" i="2"/>
  <c r="F31" i="2"/>
  <c r="F32" i="2"/>
  <c r="F33" i="2"/>
  <c r="F34" i="2"/>
  <c r="F35" i="2"/>
  <c r="G24" i="2"/>
  <c r="G25" i="2"/>
  <c r="G26" i="2"/>
  <c r="G27" i="2"/>
  <c r="G28" i="2"/>
  <c r="G29" i="2"/>
  <c r="G30" i="2"/>
  <c r="G31" i="2"/>
  <c r="G32" i="2"/>
  <c r="G33" i="2"/>
  <c r="G34" i="2"/>
  <c r="G35" i="2"/>
  <c r="H24" i="2"/>
  <c r="H25" i="2"/>
  <c r="H26" i="2"/>
  <c r="H27" i="2"/>
  <c r="H28" i="2"/>
  <c r="H29" i="2"/>
  <c r="H30" i="2"/>
  <c r="H31" i="2"/>
  <c r="H32" i="2"/>
  <c r="H33" i="2"/>
  <c r="H34" i="2"/>
  <c r="H35" i="2"/>
  <c r="I24" i="2"/>
  <c r="I25" i="2"/>
  <c r="I26" i="2"/>
  <c r="I27" i="2"/>
  <c r="I28" i="2"/>
  <c r="I29" i="2"/>
  <c r="I30" i="2"/>
  <c r="I31" i="2"/>
  <c r="I32" i="2"/>
  <c r="I33" i="2"/>
  <c r="I34" i="2"/>
  <c r="I35" i="2"/>
  <c r="J24" i="2"/>
  <c r="J25" i="2"/>
  <c r="J26" i="2"/>
  <c r="J27" i="2"/>
  <c r="J28" i="2"/>
  <c r="J29" i="2"/>
  <c r="J30" i="2"/>
  <c r="J31" i="2"/>
  <c r="J32" i="2"/>
  <c r="J33" i="2"/>
  <c r="J34" i="2"/>
  <c r="J35" i="2"/>
  <c r="K24" i="2"/>
  <c r="K25" i="2"/>
  <c r="K26" i="2"/>
  <c r="K27" i="2"/>
  <c r="K28" i="2"/>
  <c r="K29" i="2"/>
  <c r="K30" i="2"/>
  <c r="K31" i="2"/>
  <c r="K32" i="2"/>
  <c r="K33" i="2"/>
  <c r="K34" i="2"/>
  <c r="K35" i="2"/>
  <c r="L24" i="2"/>
  <c r="L25" i="2"/>
  <c r="L26" i="2"/>
  <c r="L27" i="2"/>
  <c r="L28" i="2"/>
  <c r="L29" i="2"/>
  <c r="L30" i="2"/>
  <c r="L31" i="2"/>
  <c r="L32" i="2"/>
  <c r="L33" i="2"/>
  <c r="L34" i="2"/>
  <c r="L35" i="2"/>
  <c r="M24" i="2"/>
  <c r="M25" i="2"/>
  <c r="M26" i="2"/>
  <c r="M27" i="2"/>
  <c r="M28" i="2"/>
  <c r="M29" i="2"/>
  <c r="M30" i="2"/>
  <c r="M31" i="2"/>
  <c r="M32" i="2"/>
  <c r="M33" i="2"/>
  <c r="M34" i="2"/>
  <c r="M35" i="2"/>
  <c r="B35" i="2"/>
  <c r="C19" i="2"/>
  <c r="B10" i="2"/>
  <c r="B11" i="2"/>
  <c r="B12" i="2"/>
  <c r="B13" i="2"/>
  <c r="B14" i="2"/>
  <c r="B15" i="2"/>
  <c r="B16" i="2"/>
  <c r="B17" i="2"/>
  <c r="B18" i="2"/>
  <c r="B19" i="2"/>
  <c r="C19" i="1"/>
  <c r="B5" i="1"/>
  <c r="B18" i="1"/>
  <c r="B13" i="1"/>
  <c r="B11" i="1"/>
  <c r="B12" i="1"/>
  <c r="B14" i="1"/>
  <c r="B15" i="1"/>
  <c r="B16" i="1"/>
  <c r="B17" i="1"/>
  <c r="B10" i="1"/>
  <c r="B19" i="1"/>
</calcChain>
</file>

<file path=xl/sharedStrings.xml><?xml version="1.0" encoding="utf-8"?>
<sst xmlns="http://schemas.openxmlformats.org/spreadsheetml/2006/main" count="78" uniqueCount="24">
  <si>
    <t>Pre-implementation Research</t>
  </si>
  <si>
    <t>Planning</t>
  </si>
  <si>
    <t>Requirements Specification</t>
  </si>
  <si>
    <t>Design</t>
  </si>
  <si>
    <t>Implementation</t>
  </si>
  <si>
    <t>Final Report</t>
  </si>
  <si>
    <t>Documentation</t>
  </si>
  <si>
    <t>Number of weeks</t>
  </si>
  <si>
    <t>Time available</t>
  </si>
  <si>
    <t>Group Members</t>
  </si>
  <si>
    <t>Hours Per Week/Group Member</t>
  </si>
  <si>
    <t>Total Hours Available</t>
  </si>
  <si>
    <t>Activity</t>
  </si>
  <si>
    <t>Percentage</t>
  </si>
  <si>
    <t>Hours</t>
  </si>
  <si>
    <t>Planned Resource Allocation</t>
  </si>
  <si>
    <t>Administrative Tasks</t>
  </si>
  <si>
    <t>Total</t>
  </si>
  <si>
    <t>Start Week</t>
  </si>
  <si>
    <t>End Week</t>
  </si>
  <si>
    <t>Evaluation/Testing</t>
  </si>
  <si>
    <t>Gantt Chart</t>
  </si>
  <si>
    <t>Cumulative Hours Worked</t>
  </si>
  <si>
    <t>Estimated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</si>
</sst>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9" fontId="0" fillId="0" borderId="0" xfId="2" applyFont="1"/>
    <xf numFmtId="0" fontId="0" fillId="0" borderId="0" xfId="0" applyFont="1"/>
    <xf numFmtId="9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0" fontId="1" fillId="4" borderId="0" xfId="4" applyFill="1"/>
    <xf numFmtId="0" fontId="1" fillId="5" borderId="0" xfId="3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5" xfId="0" applyBorder="1"/>
    <xf numFmtId="0" fontId="6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164" fontId="0" fillId="0" borderId="10" xfId="1" applyNumberFormat="1" applyFont="1" applyBorder="1"/>
    <xf numFmtId="0" fontId="0" fillId="0" borderId="0" xfId="0" applyBorder="1"/>
    <xf numFmtId="0" fontId="2" fillId="0" borderId="11" xfId="0" applyFont="1" applyBorder="1"/>
    <xf numFmtId="0" fontId="0" fillId="0" borderId="12" xfId="0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15" xfId="1" applyNumberFormat="1" applyFont="1" applyBorder="1"/>
    <xf numFmtId="0" fontId="2" fillId="0" borderId="16" xfId="0" applyFont="1" applyBorder="1"/>
    <xf numFmtId="0" fontId="6" fillId="0" borderId="17" xfId="0" applyFont="1" applyBorder="1"/>
    <xf numFmtId="0" fontId="2" fillId="9" borderId="9" xfId="0" applyFont="1" applyFill="1" applyBorder="1"/>
    <xf numFmtId="164" fontId="0" fillId="9" borderId="0" xfId="1" applyNumberFormat="1" applyFont="1" applyFill="1" applyBorder="1"/>
    <xf numFmtId="164" fontId="0" fillId="9" borderId="10" xfId="1" applyNumberFormat="1" applyFont="1" applyFill="1" applyBorder="1"/>
    <xf numFmtId="0" fontId="2" fillId="9" borderId="11" xfId="0" applyFont="1" applyFill="1" applyBorder="1"/>
    <xf numFmtId="9" fontId="0" fillId="9" borderId="12" xfId="2" applyFont="1" applyFill="1" applyBorder="1"/>
    <xf numFmtId="9" fontId="0" fillId="9" borderId="13" xfId="2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0" xfId="0" applyFont="1" applyBorder="1"/>
    <xf numFmtId="9" fontId="0" fillId="0" borderId="2" xfId="2" applyFont="1" applyBorder="1"/>
    <xf numFmtId="0" fontId="0" fillId="0" borderId="2" xfId="0" applyBorder="1"/>
    <xf numFmtId="0" fontId="0" fillId="0" borderId="3" xfId="0" applyBorder="1"/>
    <xf numFmtId="9" fontId="0" fillId="0" borderId="0" xfId="2" applyFont="1" applyBorder="1"/>
    <xf numFmtId="9" fontId="0" fillId="0" borderId="5" xfId="2" applyFont="1" applyBorder="1"/>
    <xf numFmtId="0" fontId="0" fillId="0" borderId="21" xfId="0" applyBorder="1"/>
    <xf numFmtId="0" fontId="0" fillId="0" borderId="14" xfId="0" applyBorder="1"/>
    <xf numFmtId="0" fontId="0" fillId="0" borderId="10" xfId="0" applyBorder="1"/>
    <xf numFmtId="0" fontId="0" fillId="0" borderId="18" xfId="0" applyFont="1" applyBorder="1"/>
    <xf numFmtId="0" fontId="0" fillId="0" borderId="15" xfId="0" applyBorder="1"/>
    <xf numFmtId="9" fontId="2" fillId="0" borderId="12" xfId="0" applyNumberFormat="1" applyFont="1" applyBorder="1"/>
    <xf numFmtId="164" fontId="2" fillId="0" borderId="12" xfId="1" applyNumberFormat="1" applyFont="1" applyBorder="1"/>
    <xf numFmtId="0" fontId="0" fillId="0" borderId="13" xfId="0" applyBorder="1"/>
    <xf numFmtId="0" fontId="5" fillId="0" borderId="9" xfId="0" applyFont="1" applyBorder="1"/>
    <xf numFmtId="0" fontId="6" fillId="0" borderId="11" xfId="0" applyFont="1" applyBorder="1"/>
    <xf numFmtId="0" fontId="6" fillId="0" borderId="13" xfId="0" applyFont="1" applyBorder="1"/>
    <xf numFmtId="0" fontId="1" fillId="5" borderId="0" xfId="3" applyFill="1" applyBorder="1"/>
    <xf numFmtId="0" fontId="1" fillId="4" borderId="0" xfId="4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10" xfId="0" applyFill="1" applyBorder="1"/>
    <xf numFmtId="0" fontId="0" fillId="0" borderId="11" xfId="0" applyFont="1" applyBorder="1"/>
    <xf numFmtId="0" fontId="0" fillId="8" borderId="12" xfId="0" applyFill="1" applyBorder="1"/>
    <xf numFmtId="0" fontId="0" fillId="8" borderId="13" xfId="0" applyFill="1" applyBorder="1"/>
    <xf numFmtId="0" fontId="1" fillId="5" borderId="2" xfId="3" applyFill="1" applyBorder="1"/>
    <xf numFmtId="0" fontId="1" fillId="5" borderId="1" xfId="3" applyFill="1" applyBorder="1"/>
    <xf numFmtId="0" fontId="1" fillId="4" borderId="3" xfId="4" applyFill="1" applyBorder="1"/>
    <xf numFmtId="0" fontId="0" fillId="8" borderId="22" xfId="0" applyFill="1" applyBorder="1"/>
    <xf numFmtId="0" fontId="2" fillId="9" borderId="0" xfId="0" applyFont="1" applyFill="1" applyBorder="1"/>
    <xf numFmtId="9" fontId="0" fillId="9" borderId="0" xfId="2" applyFont="1" applyFill="1" applyBorder="1"/>
  </cellXfs>
  <cellStyles count="69">
    <cellStyle name="20% - Accent2" xfId="3" builtinId="34"/>
    <cellStyle name="20% - Accent4" xfId="4" builtinId="42"/>
    <cellStyle name="Comma" xfId="1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Progress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Completion</c:v>
          </c:tx>
          <c:marker>
            <c:symbol val="none"/>
          </c:marker>
          <c:cat>
            <c:numRef>
              <c:f>'Detailed Plan'!$B$23:$M$23</c:f>
              <c:numCache>
                <c:formatCode>General</c:formatCode>
                <c:ptCount val="1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</c:numCache>
            </c:numRef>
          </c:cat>
          <c:val>
            <c:numRef>
              <c:f>'Detailed Plan'!$B$35:$M$35</c:f>
              <c:numCache>
                <c:formatCode>0%</c:formatCode>
                <c:ptCount val="12"/>
                <c:pt idx="0">
                  <c:v>0.0366300366300366</c:v>
                </c:pt>
                <c:pt idx="1">
                  <c:v>0.0952380952380952</c:v>
                </c:pt>
                <c:pt idx="2">
                  <c:v>0.194139194139194</c:v>
                </c:pt>
                <c:pt idx="3">
                  <c:v>0.344322344322344</c:v>
                </c:pt>
                <c:pt idx="4">
                  <c:v>0.461538461538462</c:v>
                </c:pt>
                <c:pt idx="5">
                  <c:v>0.571428571428571</c:v>
                </c:pt>
                <c:pt idx="6">
                  <c:v>0.681318681318681</c:v>
                </c:pt>
                <c:pt idx="7">
                  <c:v>0.747252747252747</c:v>
                </c:pt>
                <c:pt idx="8">
                  <c:v>0.835164835164835</c:v>
                </c:pt>
                <c:pt idx="9">
                  <c:v>0.89010989010989</c:v>
                </c:pt>
                <c:pt idx="10">
                  <c:v>0.945054945054945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98644680"/>
        <c:axId val="547732520"/>
      </c:lineChart>
      <c:catAx>
        <c:axId val="69864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7732520"/>
        <c:crosses val="autoZero"/>
        <c:auto val="1"/>
        <c:lblAlgn val="ctr"/>
        <c:lblOffset val="100"/>
        <c:noMultiLvlLbl val="0"/>
      </c:catAx>
      <c:valAx>
        <c:axId val="54773252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986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50</xdr:row>
      <xdr:rowOff>25400</xdr:rowOff>
    </xdr:from>
    <xdr:to>
      <xdr:col>11</xdr:col>
      <xdr:colOff>0</xdr:colOff>
      <xdr:row>72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9" sqref="B9:E19"/>
    </sheetView>
  </sheetViews>
  <sheetFormatPr baseColWidth="10" defaultRowHeight="15" x14ac:dyDescent="0"/>
  <cols>
    <col min="1" max="1" width="27.83203125" bestFit="1" customWidth="1"/>
  </cols>
  <sheetData>
    <row r="1" spans="1:5" ht="20">
      <c r="A1" s="4" t="s">
        <v>8</v>
      </c>
    </row>
    <row r="2" spans="1:5">
      <c r="A2" s="1" t="s">
        <v>7</v>
      </c>
      <c r="B2">
        <v>13</v>
      </c>
    </row>
    <row r="3" spans="1:5">
      <c r="A3" s="1" t="s">
        <v>9</v>
      </c>
      <c r="B3">
        <v>7</v>
      </c>
    </row>
    <row r="4" spans="1:5">
      <c r="A4" s="1" t="s">
        <v>10</v>
      </c>
      <c r="B4">
        <v>25</v>
      </c>
    </row>
    <row r="5" spans="1:5">
      <c r="A5" s="2" t="s">
        <v>11</v>
      </c>
      <c r="B5" s="2">
        <f>B4*B3*B2</f>
        <v>2275</v>
      </c>
    </row>
    <row r="6" spans="1:5">
      <c r="A6" s="2"/>
      <c r="B6" s="2"/>
    </row>
    <row r="7" spans="1:5">
      <c r="A7" s="2"/>
      <c r="B7" s="2"/>
    </row>
    <row r="8" spans="1:5" ht="20">
      <c r="A8" s="4" t="s">
        <v>15</v>
      </c>
    </row>
    <row r="9" spans="1:5">
      <c r="A9" s="2" t="s">
        <v>12</v>
      </c>
      <c r="B9" s="3" t="s">
        <v>13</v>
      </c>
      <c r="C9" s="3" t="s">
        <v>14</v>
      </c>
      <c r="D9" s="3" t="s">
        <v>18</v>
      </c>
      <c r="E9" s="3" t="s">
        <v>19</v>
      </c>
    </row>
    <row r="10" spans="1:5">
      <c r="A10" t="s">
        <v>0</v>
      </c>
      <c r="B10" s="5">
        <f>C10/B$5</f>
        <v>4.3956043956043959E-2</v>
      </c>
      <c r="C10" s="9">
        <v>100</v>
      </c>
      <c r="D10">
        <v>36</v>
      </c>
      <c r="E10">
        <v>38</v>
      </c>
    </row>
    <row r="11" spans="1:5">
      <c r="A11" t="s">
        <v>1</v>
      </c>
      <c r="B11" s="5">
        <f t="shared" ref="B11:B18" si="0">C11/B$5</f>
        <v>4.3956043956043959E-2</v>
      </c>
      <c r="C11" s="9">
        <v>100</v>
      </c>
      <c r="D11">
        <v>36</v>
      </c>
      <c r="E11">
        <v>39</v>
      </c>
    </row>
    <row r="12" spans="1:5">
      <c r="A12" t="s">
        <v>2</v>
      </c>
      <c r="B12" s="5">
        <f t="shared" si="0"/>
        <v>6.5934065934065936E-2</v>
      </c>
      <c r="C12" s="9">
        <v>150</v>
      </c>
      <c r="D12">
        <v>37</v>
      </c>
      <c r="E12">
        <v>39</v>
      </c>
    </row>
    <row r="13" spans="1:5">
      <c r="A13" t="s">
        <v>3</v>
      </c>
      <c r="B13" s="5">
        <f t="shared" si="0"/>
        <v>0.12087912087912088</v>
      </c>
      <c r="C13" s="9">
        <v>275</v>
      </c>
      <c r="D13">
        <v>38</v>
      </c>
      <c r="E13">
        <v>40</v>
      </c>
    </row>
    <row r="14" spans="1:5">
      <c r="A14" t="s">
        <v>4</v>
      </c>
      <c r="B14" s="5">
        <f t="shared" si="0"/>
        <v>0.17582417582417584</v>
      </c>
      <c r="C14" s="9">
        <v>400</v>
      </c>
      <c r="D14">
        <v>39</v>
      </c>
      <c r="E14">
        <v>42</v>
      </c>
    </row>
    <row r="15" spans="1:5">
      <c r="A15" t="s">
        <v>6</v>
      </c>
      <c r="B15" s="5">
        <f t="shared" si="0"/>
        <v>0.10989010989010989</v>
      </c>
      <c r="C15" s="9">
        <v>250</v>
      </c>
      <c r="D15">
        <v>39</v>
      </c>
      <c r="E15">
        <v>43</v>
      </c>
    </row>
    <row r="16" spans="1:5">
      <c r="A16" t="s">
        <v>20</v>
      </c>
      <c r="B16" s="5">
        <f t="shared" si="0"/>
        <v>0.13186813186813187</v>
      </c>
      <c r="C16" s="9">
        <v>300</v>
      </c>
      <c r="D16">
        <v>41</v>
      </c>
      <c r="E16">
        <v>44</v>
      </c>
    </row>
    <row r="17" spans="1:13">
      <c r="A17" t="s">
        <v>5</v>
      </c>
      <c r="B17" s="5">
        <f t="shared" si="0"/>
        <v>0.17582417582417584</v>
      </c>
      <c r="C17" s="9">
        <v>400</v>
      </c>
      <c r="D17">
        <v>44</v>
      </c>
      <c r="E17">
        <v>47</v>
      </c>
    </row>
    <row r="18" spans="1:13">
      <c r="A18" s="6" t="s">
        <v>16</v>
      </c>
      <c r="B18" s="5">
        <f t="shared" si="0"/>
        <v>0.13186813186813187</v>
      </c>
      <c r="C18" s="9">
        <v>300</v>
      </c>
      <c r="D18">
        <v>36</v>
      </c>
      <c r="E18">
        <v>47</v>
      </c>
    </row>
    <row r="19" spans="1:13">
      <c r="A19" s="3" t="s">
        <v>17</v>
      </c>
      <c r="B19" s="7">
        <f>SUM(B10:B18)</f>
        <v>1</v>
      </c>
      <c r="C19" s="8">
        <f>SUM(C10:C18)</f>
        <v>2275</v>
      </c>
    </row>
    <row r="22" spans="1:13" ht="20">
      <c r="A22" s="4" t="s">
        <v>21</v>
      </c>
    </row>
    <row r="23" spans="1:13">
      <c r="A23" s="2" t="s">
        <v>12</v>
      </c>
      <c r="B23">
        <v>36</v>
      </c>
      <c r="C23">
        <v>37</v>
      </c>
      <c r="D23">
        <v>38</v>
      </c>
      <c r="E23">
        <v>39</v>
      </c>
      <c r="F23">
        <v>40</v>
      </c>
      <c r="G23">
        <v>41</v>
      </c>
      <c r="H23">
        <v>42</v>
      </c>
      <c r="I23">
        <v>43</v>
      </c>
      <c r="J23">
        <v>44</v>
      </c>
      <c r="K23">
        <v>45</v>
      </c>
      <c r="L23">
        <v>46</v>
      </c>
      <c r="M23">
        <v>47</v>
      </c>
    </row>
    <row r="24" spans="1:13">
      <c r="A24" t="s">
        <v>0</v>
      </c>
      <c r="B24" s="11"/>
      <c r="C24" s="11"/>
      <c r="D24" s="11"/>
    </row>
    <row r="25" spans="1:13">
      <c r="A25" t="s">
        <v>1</v>
      </c>
      <c r="B25" s="10"/>
      <c r="C25" s="10"/>
      <c r="D25" s="10"/>
      <c r="E25" s="12"/>
    </row>
    <row r="26" spans="1:13">
      <c r="A26" t="s">
        <v>2</v>
      </c>
      <c r="C26" s="13"/>
      <c r="D26" s="13"/>
      <c r="E26" s="13"/>
    </row>
    <row r="27" spans="1:13">
      <c r="A27" t="s">
        <v>3</v>
      </c>
      <c r="D27" s="14"/>
      <c r="E27" s="14"/>
      <c r="F27" s="14"/>
    </row>
    <row r="28" spans="1:13">
      <c r="A28" t="s">
        <v>4</v>
      </c>
      <c r="E28" s="11"/>
      <c r="F28" s="11"/>
      <c r="G28" s="11"/>
      <c r="H28" s="11"/>
    </row>
    <row r="29" spans="1:13">
      <c r="A29" t="s">
        <v>6</v>
      </c>
      <c r="E29" s="10"/>
      <c r="F29" s="10"/>
      <c r="G29" s="12"/>
      <c r="H29" s="12"/>
      <c r="I29" s="12"/>
    </row>
    <row r="30" spans="1:13">
      <c r="A30" t="s">
        <v>20</v>
      </c>
      <c r="G30" s="13"/>
      <c r="H30" s="13"/>
      <c r="I30" s="13"/>
      <c r="J30" s="13"/>
    </row>
    <row r="31" spans="1:13">
      <c r="A31" t="s">
        <v>5</v>
      </c>
      <c r="J31" s="14"/>
      <c r="K31" s="14"/>
      <c r="L31" s="14"/>
      <c r="M31" s="14"/>
    </row>
    <row r="32" spans="1:13">
      <c r="A32" s="6" t="s">
        <v>16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">
      <c r="A33" s="3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2" workbookViewId="0">
      <selection activeCell="M68" sqref="M68"/>
    </sheetView>
  </sheetViews>
  <sheetFormatPr baseColWidth="10" defaultRowHeight="15" x14ac:dyDescent="0"/>
  <cols>
    <col min="1" max="1" width="33.33203125" bestFit="1" customWidth="1"/>
    <col min="2" max="5" width="10.83203125" customWidth="1"/>
  </cols>
  <sheetData>
    <row r="1" spans="1:5" ht="20">
      <c r="A1" s="43" t="s">
        <v>8</v>
      </c>
      <c r="B1" s="45"/>
    </row>
    <row r="2" spans="1:5">
      <c r="A2" s="62" t="s">
        <v>7</v>
      </c>
      <c r="B2" s="56">
        <v>13</v>
      </c>
    </row>
    <row r="3" spans="1:5">
      <c r="A3" s="62" t="s">
        <v>9</v>
      </c>
      <c r="B3" s="56">
        <v>7</v>
      </c>
    </row>
    <row r="4" spans="1:5">
      <c r="A4" s="62" t="s">
        <v>10</v>
      </c>
      <c r="B4" s="56">
        <v>25</v>
      </c>
    </row>
    <row r="5" spans="1:5" ht="16" thickBot="1">
      <c r="A5" s="63" t="s">
        <v>11</v>
      </c>
      <c r="B5" s="64">
        <f>B4*B3*B2</f>
        <v>2275</v>
      </c>
    </row>
    <row r="6" spans="1:5">
      <c r="A6" s="2"/>
    </row>
    <row r="7" spans="1:5" ht="16" thickBot="1">
      <c r="A7" s="2"/>
    </row>
    <row r="8" spans="1:5" ht="21" thickBot="1">
      <c r="A8" s="43" t="s">
        <v>15</v>
      </c>
      <c r="B8" s="44"/>
      <c r="C8" s="44"/>
      <c r="D8" s="44"/>
      <c r="E8" s="45"/>
    </row>
    <row r="9" spans="1:5">
      <c r="A9" s="20" t="s">
        <v>12</v>
      </c>
      <c r="B9" s="21" t="s">
        <v>13</v>
      </c>
      <c r="C9" s="21" t="s">
        <v>14</v>
      </c>
      <c r="D9" s="21" t="s">
        <v>18</v>
      </c>
      <c r="E9" s="22" t="s">
        <v>19</v>
      </c>
    </row>
    <row r="10" spans="1:5">
      <c r="A10" s="54" t="s">
        <v>0</v>
      </c>
      <c r="B10" s="49">
        <f>C10/B$5</f>
        <v>4.3956043956043959E-2</v>
      </c>
      <c r="C10" s="16">
        <v>100</v>
      </c>
      <c r="D10" s="50">
        <v>36</v>
      </c>
      <c r="E10" s="55">
        <v>38</v>
      </c>
    </row>
    <row r="11" spans="1:5">
      <c r="A11" s="23" t="s">
        <v>1</v>
      </c>
      <c r="B11" s="52">
        <f t="shared" ref="B11:B18" si="0">C11/B$5</f>
        <v>4.3956043956043959E-2</v>
      </c>
      <c r="C11" s="17">
        <v>100</v>
      </c>
      <c r="D11" s="25">
        <v>36</v>
      </c>
      <c r="E11" s="56">
        <v>39</v>
      </c>
    </row>
    <row r="12" spans="1:5">
      <c r="A12" s="23" t="s">
        <v>2</v>
      </c>
      <c r="B12" s="52">
        <f t="shared" si="0"/>
        <v>6.5934065934065936E-2</v>
      </c>
      <c r="C12" s="17">
        <v>150</v>
      </c>
      <c r="D12" s="25">
        <v>37</v>
      </c>
      <c r="E12" s="56">
        <v>39</v>
      </c>
    </row>
    <row r="13" spans="1:5">
      <c r="A13" s="23" t="s">
        <v>3</v>
      </c>
      <c r="B13" s="52">
        <f t="shared" si="0"/>
        <v>0.12087912087912088</v>
      </c>
      <c r="C13" s="17">
        <v>275</v>
      </c>
      <c r="D13" s="25">
        <v>38</v>
      </c>
      <c r="E13" s="56">
        <v>40</v>
      </c>
    </row>
    <row r="14" spans="1:5">
      <c r="A14" s="23" t="s">
        <v>4</v>
      </c>
      <c r="B14" s="52">
        <f t="shared" si="0"/>
        <v>0.17582417582417584</v>
      </c>
      <c r="C14" s="17">
        <v>400</v>
      </c>
      <c r="D14" s="25">
        <v>39</v>
      </c>
      <c r="E14" s="56">
        <v>42</v>
      </c>
    </row>
    <row r="15" spans="1:5">
      <c r="A15" s="23" t="s">
        <v>6</v>
      </c>
      <c r="B15" s="52">
        <f t="shared" si="0"/>
        <v>0.10989010989010989</v>
      </c>
      <c r="C15" s="17">
        <v>250</v>
      </c>
      <c r="D15" s="25">
        <v>39</v>
      </c>
      <c r="E15" s="56">
        <v>43</v>
      </c>
    </row>
    <row r="16" spans="1:5">
      <c r="A16" s="23" t="s">
        <v>20</v>
      </c>
      <c r="B16" s="52">
        <f t="shared" si="0"/>
        <v>0.13186813186813187</v>
      </c>
      <c r="C16" s="17">
        <v>300</v>
      </c>
      <c r="D16" s="25">
        <v>41</v>
      </c>
      <c r="E16" s="56">
        <v>44</v>
      </c>
    </row>
    <row r="17" spans="1:13">
      <c r="A17" s="23" t="s">
        <v>5</v>
      </c>
      <c r="B17" s="52">
        <f t="shared" si="0"/>
        <v>0.17582417582417584</v>
      </c>
      <c r="C17" s="17">
        <v>400</v>
      </c>
      <c r="D17" s="25">
        <v>44</v>
      </c>
      <c r="E17" s="56">
        <v>47</v>
      </c>
    </row>
    <row r="18" spans="1:13">
      <c r="A18" s="57" t="s">
        <v>16</v>
      </c>
      <c r="B18" s="53">
        <f t="shared" si="0"/>
        <v>0.13186813186813187</v>
      </c>
      <c r="C18" s="18">
        <v>300</v>
      </c>
      <c r="D18" s="19">
        <v>36</v>
      </c>
      <c r="E18" s="58">
        <v>47</v>
      </c>
    </row>
    <row r="19" spans="1:13" ht="16" thickBot="1">
      <c r="A19" s="26" t="s">
        <v>17</v>
      </c>
      <c r="B19" s="59">
        <f>SUM(B10:B18)</f>
        <v>1</v>
      </c>
      <c r="C19" s="60">
        <f>SUM(C10:C18)</f>
        <v>2275</v>
      </c>
      <c r="D19" s="27"/>
      <c r="E19" s="61"/>
    </row>
    <row r="21" spans="1:13" ht="16" thickBot="1">
      <c r="B21" s="2"/>
    </row>
    <row r="22" spans="1:13" ht="21" thickBot="1">
      <c r="A22" s="43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</row>
    <row r="23" spans="1:13">
      <c r="A23" s="34" t="s">
        <v>12</v>
      </c>
      <c r="B23" s="41">
        <v>36</v>
      </c>
      <c r="C23" s="41">
        <v>37</v>
      </c>
      <c r="D23" s="41">
        <v>38</v>
      </c>
      <c r="E23" s="41">
        <v>39</v>
      </c>
      <c r="F23" s="41">
        <v>40</v>
      </c>
      <c r="G23" s="41">
        <v>41</v>
      </c>
      <c r="H23" s="41">
        <v>42</v>
      </c>
      <c r="I23" s="41">
        <v>43</v>
      </c>
      <c r="J23" s="41">
        <v>44</v>
      </c>
      <c r="K23" s="41">
        <v>45</v>
      </c>
      <c r="L23" s="41">
        <v>46</v>
      </c>
      <c r="M23" s="42">
        <v>47</v>
      </c>
    </row>
    <row r="24" spans="1:13">
      <c r="A24" s="46" t="s">
        <v>0</v>
      </c>
      <c r="B24" s="28">
        <f>IF(AND(B$23&gt;=$D10,B$23&lt;=$E10),$C10/($E10-$D10+1),0)</f>
        <v>33.333333333333336</v>
      </c>
      <c r="C24" s="16">
        <f>IF(AND(C$23&gt;=$D10,C$23&lt;=$E10),$C10/($E10-$D10+1),0)</f>
        <v>33.333333333333336</v>
      </c>
      <c r="D24" s="16">
        <f>IF(AND(D$23&gt;=$D10,D$23&lt;=$E10),$C10/($E10-$D10+1),0)</f>
        <v>33.333333333333336</v>
      </c>
      <c r="E24" s="16">
        <f>IF(AND(E$23&gt;=$D10,E$23&lt;=$E10),$C10/($E10-$D10+1),0)</f>
        <v>0</v>
      </c>
      <c r="F24" s="16">
        <f>IF(AND(F$23&gt;=$D10,F$23&lt;=$E10),$C10/($E10-$D10+1),0)</f>
        <v>0</v>
      </c>
      <c r="G24" s="16">
        <f>IF(AND(G$23&gt;=$D10,G$23&lt;=$E10),$C10/($E10-$D10+1),0)</f>
        <v>0</v>
      </c>
      <c r="H24" s="16">
        <f>IF(AND(H$23&gt;=$D10,H$23&lt;=$E10),$C10/($E10-$D10+1),0)</f>
        <v>0</v>
      </c>
      <c r="I24" s="16">
        <f>IF(AND(I$23&gt;=$D10,I$23&lt;=$E10),$C10/($E10-$D10+1),0)</f>
        <v>0</v>
      </c>
      <c r="J24" s="16">
        <f>IF(AND(J$23&gt;=$D10,J$23&lt;=$E10),$C10/($E10-$D10+1),0)</f>
        <v>0</v>
      </c>
      <c r="K24" s="16">
        <f>IF(AND(K$23&gt;=$D10,K$23&lt;=$E10),$C10/($E10-$D10+1),0)</f>
        <v>0</v>
      </c>
      <c r="L24" s="16">
        <f>IF(AND(L$23&gt;=$D10,L$23&lt;=$E10),$C10/($E10-$D10+1),0)</f>
        <v>0</v>
      </c>
      <c r="M24" s="29">
        <f>IF(AND(M$23&gt;=$D10,M$23&lt;=$E10),$C10/($E10-$D10+1),0)</f>
        <v>0</v>
      </c>
    </row>
    <row r="25" spans="1:13">
      <c r="A25" s="47" t="s">
        <v>1</v>
      </c>
      <c r="B25" s="30">
        <f>IF(AND(B$23&gt;=$D11,B$23&lt;=$E11),$C11/($E11-$D11+1),0)</f>
        <v>25</v>
      </c>
      <c r="C25" s="17">
        <f>IF(AND(C$23&gt;=$D11,C$23&lt;=$E11),$C11/($E11-$D11+1),0)</f>
        <v>25</v>
      </c>
      <c r="D25" s="17">
        <f>IF(AND(D$23&gt;=$D11,D$23&lt;=$E11),$C11/($E11-$D11+1),0)</f>
        <v>25</v>
      </c>
      <c r="E25" s="17">
        <f>IF(AND(E$23&gt;=$D11,E$23&lt;=$E11),$C11/($E11-$D11+1),0)</f>
        <v>25</v>
      </c>
      <c r="F25" s="17">
        <f>IF(AND(F$23&gt;=$D11,F$23&lt;=$E11),$C11/($E11-$D11+1),0)</f>
        <v>0</v>
      </c>
      <c r="G25" s="17">
        <f>IF(AND(G$23&gt;=$D11,G$23&lt;=$E11),$C11/($E11-$D11+1),0)</f>
        <v>0</v>
      </c>
      <c r="H25" s="17">
        <f>IF(AND(H$23&gt;=$D11,H$23&lt;=$E11),$C11/($E11-$D11+1),0)</f>
        <v>0</v>
      </c>
      <c r="I25" s="17">
        <f>IF(AND(I$23&gt;=$D11,I$23&lt;=$E11),$C11/($E11-$D11+1),0)</f>
        <v>0</v>
      </c>
      <c r="J25" s="17">
        <f>IF(AND(J$23&gt;=$D11,J$23&lt;=$E11),$C11/($E11-$D11+1),0)</f>
        <v>0</v>
      </c>
      <c r="K25" s="17">
        <f>IF(AND(K$23&gt;=$D11,K$23&lt;=$E11),$C11/($E11-$D11+1),0)</f>
        <v>0</v>
      </c>
      <c r="L25" s="17">
        <f>IF(AND(L$23&gt;=$D11,L$23&lt;=$E11),$C11/($E11-$D11+1),0)</f>
        <v>0</v>
      </c>
      <c r="M25" s="24">
        <f>IF(AND(M$23&gt;=$D11,M$23&lt;=$E11),$C11/($E11-$D11+1),0)</f>
        <v>0</v>
      </c>
    </row>
    <row r="26" spans="1:13">
      <c r="A26" s="47" t="s">
        <v>2</v>
      </c>
      <c r="B26" s="30">
        <f>IF(AND(B$23&gt;=$D12,B$23&lt;=$E12),$C12/($E12-$D12+1),0)</f>
        <v>0</v>
      </c>
      <c r="C26" s="17">
        <f>IF(AND(C$23&gt;=$D12,C$23&lt;=$E12),$C12/($E12-$D12+1),0)</f>
        <v>50</v>
      </c>
      <c r="D26" s="17">
        <f>IF(AND(D$23&gt;=$D12,D$23&lt;=$E12),$C12/($E12-$D12+1),0)</f>
        <v>50</v>
      </c>
      <c r="E26" s="17">
        <f>IF(AND(E$23&gt;=$D12,E$23&lt;=$E12),$C12/($E12-$D12+1),0)</f>
        <v>50</v>
      </c>
      <c r="F26" s="17">
        <f>IF(AND(F$23&gt;=$D12,F$23&lt;=$E12),$C12/($E12-$D12+1),0)</f>
        <v>0</v>
      </c>
      <c r="G26" s="17">
        <f>IF(AND(G$23&gt;=$D12,G$23&lt;=$E12),$C12/($E12-$D12+1),0)</f>
        <v>0</v>
      </c>
      <c r="H26" s="17">
        <f>IF(AND(H$23&gt;=$D12,H$23&lt;=$E12),$C12/($E12-$D12+1),0)</f>
        <v>0</v>
      </c>
      <c r="I26" s="17">
        <f>IF(AND(I$23&gt;=$D12,I$23&lt;=$E12),$C12/($E12-$D12+1),0)</f>
        <v>0</v>
      </c>
      <c r="J26" s="17">
        <f>IF(AND(J$23&gt;=$D12,J$23&lt;=$E12),$C12/($E12-$D12+1),0)</f>
        <v>0</v>
      </c>
      <c r="K26" s="17">
        <f>IF(AND(K$23&gt;=$D12,K$23&lt;=$E12),$C12/($E12-$D12+1),0)</f>
        <v>0</v>
      </c>
      <c r="L26" s="17">
        <f>IF(AND(L$23&gt;=$D12,L$23&lt;=$E12),$C12/($E12-$D12+1),0)</f>
        <v>0</v>
      </c>
      <c r="M26" s="24">
        <f>IF(AND(M$23&gt;=$D12,M$23&lt;=$E12),$C12/($E12-$D12+1),0)</f>
        <v>0</v>
      </c>
    </row>
    <row r="27" spans="1:13">
      <c r="A27" s="47" t="s">
        <v>3</v>
      </c>
      <c r="B27" s="30">
        <f>IF(AND(B$23&gt;=$D13,B$23&lt;=$E13),$C13/($E13-$D13+1),0)</f>
        <v>0</v>
      </c>
      <c r="C27" s="17">
        <f>IF(AND(C$23&gt;=$D13,C$23&lt;=$E13),$C13/($E13-$D13+1),0)</f>
        <v>0</v>
      </c>
      <c r="D27" s="17">
        <f>IF(AND(D$23&gt;=$D13,D$23&lt;=$E13),$C13/($E13-$D13+1),0)</f>
        <v>91.666666666666671</v>
      </c>
      <c r="E27" s="17">
        <f>IF(AND(E$23&gt;=$D13,E$23&lt;=$E13),$C13/($E13-$D13+1),0)</f>
        <v>91.666666666666671</v>
      </c>
      <c r="F27" s="17">
        <f>IF(AND(F$23&gt;=$D13,F$23&lt;=$E13),$C13/($E13-$D13+1),0)</f>
        <v>91.666666666666671</v>
      </c>
      <c r="G27" s="17">
        <f>IF(AND(G$23&gt;=$D13,G$23&lt;=$E13),$C13/($E13-$D13+1),0)</f>
        <v>0</v>
      </c>
      <c r="H27" s="17">
        <f>IF(AND(H$23&gt;=$D13,H$23&lt;=$E13),$C13/($E13-$D13+1),0)</f>
        <v>0</v>
      </c>
      <c r="I27" s="17">
        <f>IF(AND(I$23&gt;=$D13,I$23&lt;=$E13),$C13/($E13-$D13+1),0)</f>
        <v>0</v>
      </c>
      <c r="J27" s="17">
        <f>IF(AND(J$23&gt;=$D13,J$23&lt;=$E13),$C13/($E13-$D13+1),0)</f>
        <v>0</v>
      </c>
      <c r="K27" s="17">
        <f>IF(AND(K$23&gt;=$D13,K$23&lt;=$E13),$C13/($E13-$D13+1),0)</f>
        <v>0</v>
      </c>
      <c r="L27" s="17">
        <f>IF(AND(L$23&gt;=$D13,L$23&lt;=$E13),$C13/($E13-$D13+1),0)</f>
        <v>0</v>
      </c>
      <c r="M27" s="24">
        <f>IF(AND(M$23&gt;=$D13,M$23&lt;=$E13),$C13/($E13-$D13+1),0)</f>
        <v>0</v>
      </c>
    </row>
    <row r="28" spans="1:13">
      <c r="A28" s="47" t="s">
        <v>4</v>
      </c>
      <c r="B28" s="30">
        <f>IF(AND(B$23&gt;=$D14,B$23&lt;=$E14),$C14/($E14-$D14+1),0)</f>
        <v>0</v>
      </c>
      <c r="C28" s="17">
        <f>IF(AND(C$23&gt;=$D14,C$23&lt;=$E14),$C14/($E14-$D14+1),0)</f>
        <v>0</v>
      </c>
      <c r="D28" s="17">
        <f>IF(AND(D$23&gt;=$D14,D$23&lt;=$E14),$C14/($E14-$D14+1),0)</f>
        <v>0</v>
      </c>
      <c r="E28" s="17">
        <f>IF(AND(E$23&gt;=$D14,E$23&lt;=$E14),$C14/($E14-$D14+1),0)</f>
        <v>100</v>
      </c>
      <c r="F28" s="17">
        <f>IF(AND(F$23&gt;=$D14,F$23&lt;=$E14),$C14/($E14-$D14+1),0)</f>
        <v>100</v>
      </c>
      <c r="G28" s="17">
        <f>IF(AND(G$23&gt;=$D14,G$23&lt;=$E14),$C14/($E14-$D14+1),0)</f>
        <v>100</v>
      </c>
      <c r="H28" s="17">
        <f>IF(AND(H$23&gt;=$D14,H$23&lt;=$E14),$C14/($E14-$D14+1),0)</f>
        <v>100</v>
      </c>
      <c r="I28" s="17">
        <f>IF(AND(I$23&gt;=$D14,I$23&lt;=$E14),$C14/($E14-$D14+1),0)</f>
        <v>0</v>
      </c>
      <c r="J28" s="17">
        <f>IF(AND(J$23&gt;=$D14,J$23&lt;=$E14),$C14/($E14-$D14+1),0)</f>
        <v>0</v>
      </c>
      <c r="K28" s="17">
        <f>IF(AND(K$23&gt;=$D14,K$23&lt;=$E14),$C14/($E14-$D14+1),0)</f>
        <v>0</v>
      </c>
      <c r="L28" s="17">
        <f>IF(AND(L$23&gt;=$D14,L$23&lt;=$E14),$C14/($E14-$D14+1),0)</f>
        <v>0</v>
      </c>
      <c r="M28" s="24">
        <f>IF(AND(M$23&gt;=$D14,M$23&lt;=$E14),$C14/($E14-$D14+1),0)</f>
        <v>0</v>
      </c>
    </row>
    <row r="29" spans="1:13">
      <c r="A29" s="47" t="s">
        <v>6</v>
      </c>
      <c r="B29" s="30">
        <f>IF(AND(B$23&gt;=$D15,B$23&lt;=$E15),$C15/($E15-$D15+1),0)</f>
        <v>0</v>
      </c>
      <c r="C29" s="17">
        <f>IF(AND(C$23&gt;=$D15,C$23&lt;=$E15),$C15/($E15-$D15+1),0)</f>
        <v>0</v>
      </c>
      <c r="D29" s="17">
        <f>IF(AND(D$23&gt;=$D15,D$23&lt;=$E15),$C15/($E15-$D15+1),0)</f>
        <v>0</v>
      </c>
      <c r="E29" s="17">
        <f>IF(AND(E$23&gt;=$D15,E$23&lt;=$E15),$C15/($E15-$D15+1),0)</f>
        <v>50</v>
      </c>
      <c r="F29" s="17">
        <f>IF(AND(F$23&gt;=$D15,F$23&lt;=$E15),$C15/($E15-$D15+1),0)</f>
        <v>50</v>
      </c>
      <c r="G29" s="17">
        <f>IF(AND(G$23&gt;=$D15,G$23&lt;=$E15),$C15/($E15-$D15+1),0)</f>
        <v>50</v>
      </c>
      <c r="H29" s="17">
        <f>IF(AND(H$23&gt;=$D15,H$23&lt;=$E15),$C15/($E15-$D15+1),0)</f>
        <v>50</v>
      </c>
      <c r="I29" s="17">
        <f>IF(AND(I$23&gt;=$D15,I$23&lt;=$E15),$C15/($E15-$D15+1),0)</f>
        <v>50</v>
      </c>
      <c r="J29" s="17">
        <f>IF(AND(J$23&gt;=$D15,J$23&lt;=$E15),$C15/($E15-$D15+1),0)</f>
        <v>0</v>
      </c>
      <c r="K29" s="17">
        <f>IF(AND(K$23&gt;=$D15,K$23&lt;=$E15),$C15/($E15-$D15+1),0)</f>
        <v>0</v>
      </c>
      <c r="L29" s="17">
        <f>IF(AND(L$23&gt;=$D15,L$23&lt;=$E15),$C15/($E15-$D15+1),0)</f>
        <v>0</v>
      </c>
      <c r="M29" s="24">
        <f>IF(AND(M$23&gt;=$D15,M$23&lt;=$E15),$C15/($E15-$D15+1),0)</f>
        <v>0</v>
      </c>
    </row>
    <row r="30" spans="1:13">
      <c r="A30" s="47" t="s">
        <v>20</v>
      </c>
      <c r="B30" s="30">
        <f>IF(AND(B$23&gt;=$D16,B$23&lt;=$E16),$C16/($E16-$D16+1),0)</f>
        <v>0</v>
      </c>
      <c r="C30" s="17">
        <f>IF(AND(C$23&gt;=$D16,C$23&lt;=$E16),$C16/($E16-$D16+1),0)</f>
        <v>0</v>
      </c>
      <c r="D30" s="17">
        <f>IF(AND(D$23&gt;=$D16,D$23&lt;=$E16),$C16/($E16-$D16+1),0)</f>
        <v>0</v>
      </c>
      <c r="E30" s="17">
        <f>IF(AND(E$23&gt;=$D16,E$23&lt;=$E16),$C16/($E16-$D16+1),0)</f>
        <v>0</v>
      </c>
      <c r="F30" s="17">
        <f>IF(AND(F$23&gt;=$D16,F$23&lt;=$E16),$C16/($E16-$D16+1),0)</f>
        <v>0</v>
      </c>
      <c r="G30" s="17">
        <f>IF(AND(G$23&gt;=$D16,G$23&lt;=$E16),$C16/($E16-$D16+1),0)</f>
        <v>75</v>
      </c>
      <c r="H30" s="17">
        <f>IF(AND(H$23&gt;=$D16,H$23&lt;=$E16),$C16/($E16-$D16+1),0)</f>
        <v>75</v>
      </c>
      <c r="I30" s="17">
        <f>IF(AND(I$23&gt;=$D16,I$23&lt;=$E16),$C16/($E16-$D16+1),0)</f>
        <v>75</v>
      </c>
      <c r="J30" s="17">
        <f>IF(AND(J$23&gt;=$D16,J$23&lt;=$E16),$C16/($E16-$D16+1),0)</f>
        <v>75</v>
      </c>
      <c r="K30" s="17">
        <f>IF(AND(K$23&gt;=$D16,K$23&lt;=$E16),$C16/($E16-$D16+1),0)</f>
        <v>0</v>
      </c>
      <c r="L30" s="17">
        <f>IF(AND(L$23&gt;=$D16,L$23&lt;=$E16),$C16/($E16-$D16+1),0)</f>
        <v>0</v>
      </c>
      <c r="M30" s="24">
        <f>IF(AND(M$23&gt;=$D16,M$23&lt;=$E16),$C16/($E16-$D16+1),0)</f>
        <v>0</v>
      </c>
    </row>
    <row r="31" spans="1:13">
      <c r="A31" s="47" t="s">
        <v>5</v>
      </c>
      <c r="B31" s="30">
        <f>IF(AND(B$23&gt;=$D17,B$23&lt;=$E17),$C17/($E17-$D17+1),0)</f>
        <v>0</v>
      </c>
      <c r="C31" s="17">
        <f>IF(AND(C$23&gt;=$D17,C$23&lt;=$E17),$C17/($E17-$D17+1),0)</f>
        <v>0</v>
      </c>
      <c r="D31" s="17">
        <f>IF(AND(D$23&gt;=$D17,D$23&lt;=$E17),$C17/($E17-$D17+1),0)</f>
        <v>0</v>
      </c>
      <c r="E31" s="17">
        <f>IF(AND(E$23&gt;=$D17,E$23&lt;=$E17),$C17/($E17-$D17+1),0)</f>
        <v>0</v>
      </c>
      <c r="F31" s="17">
        <f>IF(AND(F$23&gt;=$D17,F$23&lt;=$E17),$C17/($E17-$D17+1),0)</f>
        <v>0</v>
      </c>
      <c r="G31" s="17">
        <f>IF(AND(G$23&gt;=$D17,G$23&lt;=$E17),$C17/($E17-$D17+1),0)</f>
        <v>0</v>
      </c>
      <c r="H31" s="17">
        <f>IF(AND(H$23&gt;=$D17,H$23&lt;=$E17),$C17/($E17-$D17+1),0)</f>
        <v>0</v>
      </c>
      <c r="I31" s="17">
        <f>IF(AND(I$23&gt;=$D17,I$23&lt;=$E17),$C17/($E17-$D17+1),0)</f>
        <v>0</v>
      </c>
      <c r="J31" s="17">
        <f>IF(AND(J$23&gt;=$D17,J$23&lt;=$E17),$C17/($E17-$D17+1),0)</f>
        <v>100</v>
      </c>
      <c r="K31" s="17">
        <f>IF(AND(K$23&gt;=$D17,K$23&lt;=$E17),$C17/($E17-$D17+1),0)</f>
        <v>100</v>
      </c>
      <c r="L31" s="17">
        <f>IF(AND(L$23&gt;=$D17,L$23&lt;=$E17),$C17/($E17-$D17+1),0)</f>
        <v>100</v>
      </c>
      <c r="M31" s="24">
        <f>IF(AND(M$23&gt;=$D17,M$23&lt;=$E17),$C17/($E17-$D17+1),0)</f>
        <v>100</v>
      </c>
    </row>
    <row r="32" spans="1:13">
      <c r="A32" s="48" t="s">
        <v>16</v>
      </c>
      <c r="B32" s="30">
        <f>IF(AND(B$23&gt;=$D18,B$23&lt;=$E18),$C18/($E18-$D18+1),0)</f>
        <v>25</v>
      </c>
      <c r="C32" s="17">
        <f>IF(AND(C$23&gt;=$D18,C$23&lt;=$E18),$C18/($E18-$D18+1),0)</f>
        <v>25</v>
      </c>
      <c r="D32" s="17">
        <f>IF(AND(D$23&gt;=$D18,D$23&lt;=$E18),$C18/($E18-$D18+1),0)</f>
        <v>25</v>
      </c>
      <c r="E32" s="17">
        <f>IF(AND(E$23&gt;=$D18,E$23&lt;=$E18),$C18/($E18-$D18+1),0)</f>
        <v>25</v>
      </c>
      <c r="F32" s="17">
        <f>IF(AND(F$23&gt;=$D18,F$23&lt;=$E18),$C18/($E18-$D18+1),0)</f>
        <v>25</v>
      </c>
      <c r="G32" s="17">
        <f>IF(AND(G$23&gt;=$D18,G$23&lt;=$E18),$C18/($E18-$D18+1),0)</f>
        <v>25</v>
      </c>
      <c r="H32" s="17">
        <f>IF(AND(H$23&gt;=$D18,H$23&lt;=$E18),$C18/($E18-$D18+1),0)</f>
        <v>25</v>
      </c>
      <c r="I32" s="17">
        <f>IF(AND(I$23&gt;=$D18,I$23&lt;=$E18),$C18/($E18-$D18+1),0)</f>
        <v>25</v>
      </c>
      <c r="J32" s="17">
        <f>IF(AND(J$23&gt;=$D18,J$23&lt;=$E18),$C18/($E18-$D18+1),0)</f>
        <v>25</v>
      </c>
      <c r="K32" s="17">
        <f>IF(AND(K$23&gt;=$D18,K$23&lt;=$E18),$C18/($E18-$D18+1),0)</f>
        <v>25</v>
      </c>
      <c r="L32" s="17">
        <f>IF(AND(L$23&gt;=$D18,L$23&lt;=$E18),$C18/($E18-$D18+1),0)</f>
        <v>25</v>
      </c>
      <c r="M32" s="24">
        <f>IF(AND(M$23&gt;=$D18,M$23&lt;=$E18),$C18/($E18-$D18+1),0)</f>
        <v>25</v>
      </c>
    </row>
    <row r="33" spans="1:13">
      <c r="A33" s="33" t="s">
        <v>17</v>
      </c>
      <c r="B33" s="31">
        <f>SUM(B24:B32)</f>
        <v>83.333333333333343</v>
      </c>
      <c r="C33" s="18">
        <f t="shared" ref="C33:M33" si="1">SUM(C24:C32)</f>
        <v>133.33333333333334</v>
      </c>
      <c r="D33" s="18">
        <f t="shared" si="1"/>
        <v>225</v>
      </c>
      <c r="E33" s="18">
        <f t="shared" si="1"/>
        <v>341.66666666666669</v>
      </c>
      <c r="F33" s="18">
        <f t="shared" si="1"/>
        <v>266.66666666666669</v>
      </c>
      <c r="G33" s="18">
        <f t="shared" si="1"/>
        <v>250</v>
      </c>
      <c r="H33" s="18">
        <f t="shared" si="1"/>
        <v>250</v>
      </c>
      <c r="I33" s="18">
        <f t="shared" si="1"/>
        <v>150</v>
      </c>
      <c r="J33" s="18">
        <f t="shared" si="1"/>
        <v>200</v>
      </c>
      <c r="K33" s="18">
        <f t="shared" si="1"/>
        <v>125</v>
      </c>
      <c r="L33" s="18">
        <f t="shared" si="1"/>
        <v>125</v>
      </c>
      <c r="M33" s="32">
        <f t="shared" si="1"/>
        <v>125</v>
      </c>
    </row>
    <row r="34" spans="1:13">
      <c r="A34" s="35" t="s">
        <v>22</v>
      </c>
      <c r="B34" s="36">
        <f>B33</f>
        <v>83.333333333333343</v>
      </c>
      <c r="C34" s="36">
        <f>B34+C33</f>
        <v>216.66666666666669</v>
      </c>
      <c r="D34" s="36">
        <f t="shared" ref="D34:M34" si="2">C34+D33</f>
        <v>441.66666666666669</v>
      </c>
      <c r="E34" s="36">
        <f t="shared" si="2"/>
        <v>783.33333333333337</v>
      </c>
      <c r="F34" s="36">
        <f t="shared" si="2"/>
        <v>1050</v>
      </c>
      <c r="G34" s="36">
        <f t="shared" si="2"/>
        <v>1300</v>
      </c>
      <c r="H34" s="36">
        <f t="shared" si="2"/>
        <v>1550</v>
      </c>
      <c r="I34" s="36">
        <f t="shared" si="2"/>
        <v>1700</v>
      </c>
      <c r="J34" s="36">
        <f t="shared" si="2"/>
        <v>1900</v>
      </c>
      <c r="K34" s="36">
        <f t="shared" si="2"/>
        <v>2025</v>
      </c>
      <c r="L34" s="36">
        <f t="shared" si="2"/>
        <v>2150</v>
      </c>
      <c r="M34" s="37">
        <f t="shared" si="2"/>
        <v>2275</v>
      </c>
    </row>
    <row r="35" spans="1:13" ht="16" thickBot="1">
      <c r="A35" s="38" t="s">
        <v>23</v>
      </c>
      <c r="B35" s="39">
        <f>B34/$B$5</f>
        <v>3.6630036630036632E-2</v>
      </c>
      <c r="C35" s="39">
        <f t="shared" ref="C35:M35" si="3">C34/$B$5</f>
        <v>9.5238095238095247E-2</v>
      </c>
      <c r="D35" s="39">
        <f t="shared" si="3"/>
        <v>0.19413919413919414</v>
      </c>
      <c r="E35" s="39">
        <f t="shared" si="3"/>
        <v>0.34432234432234432</v>
      </c>
      <c r="F35" s="39">
        <f t="shared" si="3"/>
        <v>0.46153846153846156</v>
      </c>
      <c r="G35" s="39">
        <f t="shared" si="3"/>
        <v>0.5714285714285714</v>
      </c>
      <c r="H35" s="39">
        <f t="shared" si="3"/>
        <v>0.68131868131868134</v>
      </c>
      <c r="I35" s="39">
        <f t="shared" si="3"/>
        <v>0.74725274725274726</v>
      </c>
      <c r="J35" s="39">
        <f t="shared" si="3"/>
        <v>0.8351648351648352</v>
      </c>
      <c r="K35" s="39">
        <f t="shared" si="3"/>
        <v>0.89010989010989006</v>
      </c>
      <c r="L35" s="39">
        <f t="shared" si="3"/>
        <v>0.94505494505494503</v>
      </c>
      <c r="M35" s="40">
        <f t="shared" si="3"/>
        <v>1</v>
      </c>
    </row>
    <row r="36" spans="1:13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1:13" ht="16" thickBot="1"/>
    <row r="38" spans="1:13" ht="21" thickBot="1">
      <c r="A38" s="43" t="s">
        <v>21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5"/>
    </row>
    <row r="39" spans="1:13">
      <c r="A39" s="20" t="s">
        <v>12</v>
      </c>
      <c r="B39" s="44">
        <v>36</v>
      </c>
      <c r="C39" s="44">
        <v>37</v>
      </c>
      <c r="D39" s="44">
        <v>38</v>
      </c>
      <c r="E39" s="44">
        <v>39</v>
      </c>
      <c r="F39" s="44">
        <v>40</v>
      </c>
      <c r="G39" s="44">
        <v>41</v>
      </c>
      <c r="H39" s="44">
        <v>42</v>
      </c>
      <c r="I39" s="44">
        <v>43</v>
      </c>
      <c r="J39" s="44">
        <v>44</v>
      </c>
      <c r="K39" s="44">
        <v>45</v>
      </c>
      <c r="L39" s="44">
        <v>46</v>
      </c>
      <c r="M39" s="45">
        <v>47</v>
      </c>
    </row>
    <row r="40" spans="1:13">
      <c r="A40" s="23" t="s">
        <v>0</v>
      </c>
      <c r="B40" s="75"/>
      <c r="C40" s="74"/>
      <c r="D40" s="74"/>
      <c r="E40" s="50"/>
      <c r="F40" s="50"/>
      <c r="G40" s="50"/>
      <c r="H40" s="50"/>
      <c r="I40" s="50"/>
      <c r="J40" s="50"/>
      <c r="K40" s="50"/>
      <c r="L40" s="50"/>
      <c r="M40" s="55"/>
    </row>
    <row r="41" spans="1:13">
      <c r="A41" s="23" t="s">
        <v>1</v>
      </c>
      <c r="B41" s="76"/>
      <c r="C41" s="66"/>
      <c r="D41" s="66"/>
      <c r="E41" s="67"/>
      <c r="F41" s="25"/>
      <c r="G41" s="25"/>
      <c r="H41" s="25"/>
      <c r="I41" s="25"/>
      <c r="J41" s="25"/>
      <c r="K41" s="25"/>
      <c r="L41" s="25"/>
      <c r="M41" s="56"/>
    </row>
    <row r="42" spans="1:13">
      <c r="A42" s="23" t="s">
        <v>2</v>
      </c>
      <c r="B42" s="51"/>
      <c r="C42" s="68"/>
      <c r="D42" s="68"/>
      <c r="E42" s="68"/>
      <c r="F42" s="25"/>
      <c r="G42" s="25"/>
      <c r="H42" s="25"/>
      <c r="I42" s="25"/>
      <c r="J42" s="25"/>
      <c r="K42" s="25"/>
      <c r="L42" s="25"/>
      <c r="M42" s="56"/>
    </row>
    <row r="43" spans="1:13">
      <c r="A43" s="23" t="s">
        <v>3</v>
      </c>
      <c r="B43" s="51"/>
      <c r="C43" s="25"/>
      <c r="D43" s="69"/>
      <c r="E43" s="69"/>
      <c r="F43" s="69"/>
      <c r="G43" s="25"/>
      <c r="H43" s="25"/>
      <c r="I43" s="25"/>
      <c r="J43" s="25"/>
      <c r="K43" s="25"/>
      <c r="L43" s="25"/>
      <c r="M43" s="56"/>
    </row>
    <row r="44" spans="1:13">
      <c r="A44" s="23" t="s">
        <v>4</v>
      </c>
      <c r="B44" s="51"/>
      <c r="C44" s="25"/>
      <c r="D44" s="25"/>
      <c r="E44" s="65"/>
      <c r="F44" s="65"/>
      <c r="G44" s="65"/>
      <c r="H44" s="65"/>
      <c r="I44" s="25"/>
      <c r="J44" s="25"/>
      <c r="K44" s="25"/>
      <c r="L44" s="25"/>
      <c r="M44" s="56"/>
    </row>
    <row r="45" spans="1:13">
      <c r="A45" s="23" t="s">
        <v>6</v>
      </c>
      <c r="B45" s="51"/>
      <c r="C45" s="25"/>
      <c r="D45" s="25"/>
      <c r="E45" s="66"/>
      <c r="F45" s="66"/>
      <c r="G45" s="67"/>
      <c r="H45" s="67"/>
      <c r="I45" s="67"/>
      <c r="J45" s="25"/>
      <c r="K45" s="25"/>
      <c r="L45" s="25"/>
      <c r="M45" s="56"/>
    </row>
    <row r="46" spans="1:13">
      <c r="A46" s="23" t="s">
        <v>20</v>
      </c>
      <c r="B46" s="51"/>
      <c r="C46" s="25"/>
      <c r="D46" s="25"/>
      <c r="E46" s="25"/>
      <c r="F46" s="25"/>
      <c r="G46" s="68"/>
      <c r="H46" s="68"/>
      <c r="I46" s="68"/>
      <c r="J46" s="68"/>
      <c r="K46" s="25"/>
      <c r="L46" s="25"/>
      <c r="M46" s="56"/>
    </row>
    <row r="47" spans="1:13">
      <c r="A47" s="23" t="s">
        <v>5</v>
      </c>
      <c r="B47" s="51"/>
      <c r="C47" s="25"/>
      <c r="D47" s="25"/>
      <c r="E47" s="25"/>
      <c r="F47" s="25"/>
      <c r="G47" s="25"/>
      <c r="H47" s="25"/>
      <c r="I47" s="25"/>
      <c r="J47" s="69"/>
      <c r="K47" s="69"/>
      <c r="L47" s="69"/>
      <c r="M47" s="70"/>
    </row>
    <row r="48" spans="1:13" ht="16" thickBot="1">
      <c r="A48" s="71" t="s">
        <v>16</v>
      </c>
      <c r="B48" s="7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3"/>
    </row>
  </sheetData>
  <phoneticPr fontId="8" type="noConversion"/>
  <pageMargins left="0.75" right="0.75" top="1" bottom="1" header="0.5" footer="0.5"/>
  <pageSetup paperSize="9" scale="4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49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3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Detailed Plan</vt:lpstr>
      <vt:lpstr>Progress chart</vt:lpstr>
      <vt:lpstr>Save to 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Nore</dc:creator>
  <cp:lastModifiedBy>Ulf Nore</cp:lastModifiedBy>
  <cp:lastPrinted>2011-10-03T18:04:36Z</cp:lastPrinted>
  <dcterms:created xsi:type="dcterms:W3CDTF">2011-10-03T08:19:39Z</dcterms:created>
  <dcterms:modified xsi:type="dcterms:W3CDTF">2011-10-03T18:16:18Z</dcterms:modified>
</cp:coreProperties>
</file>