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Ies Verhage\Documents\Elektrotechniek\Jaar 4\AFS30\Onderzoek\Voeding\"/>
    </mc:Choice>
  </mc:AlternateContent>
  <xr:revisionPtr revIDLastSave="0" documentId="13_ncr:1_{6C30D20C-6DFE-4FEA-939F-5308018A92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2" i="1"/>
  <c r="B24" i="1" s="1"/>
  <c r="B7" i="1"/>
  <c r="B27" i="1" l="1"/>
  <c r="B26" i="1"/>
  <c r="B18" i="1"/>
  <c r="B22" i="1" s="1"/>
  <c r="B15" i="1"/>
  <c r="B16" i="1" l="1"/>
</calcChain>
</file>

<file path=xl/sharedStrings.xml><?xml version="1.0" encoding="utf-8"?>
<sst xmlns="http://schemas.openxmlformats.org/spreadsheetml/2006/main" count="58" uniqueCount="40">
  <si>
    <t>Item</t>
  </si>
  <si>
    <t>Value</t>
  </si>
  <si>
    <t>Units</t>
  </si>
  <si>
    <t>Description</t>
  </si>
  <si>
    <t>R1</t>
  </si>
  <si>
    <t>R2</t>
  </si>
  <si>
    <t>Vout</t>
  </si>
  <si>
    <t>Ohm</t>
  </si>
  <si>
    <t>Volt</t>
  </si>
  <si>
    <t>VFB</t>
  </si>
  <si>
    <t>Should be between 5k and 10k.</t>
  </si>
  <si>
    <t>A</t>
  </si>
  <si>
    <t>Full-wave rectifier</t>
  </si>
  <si>
    <t>Half-wave rectifier</t>
  </si>
  <si>
    <t>F</t>
  </si>
  <si>
    <t>uF</t>
  </si>
  <si>
    <t>Ipeak</t>
  </si>
  <si>
    <t>Tminoff</t>
  </si>
  <si>
    <t>Toff</t>
  </si>
  <si>
    <t>Feedback capacitor min.</t>
  </si>
  <si>
    <t>Feedback capacitor max.</t>
  </si>
  <si>
    <t>Iout</t>
  </si>
  <si>
    <t>Pomax</t>
  </si>
  <si>
    <t>s</t>
  </si>
  <si>
    <t>L</t>
  </si>
  <si>
    <t>CCM</t>
  </si>
  <si>
    <t>H</t>
  </si>
  <si>
    <t>Fsw</t>
  </si>
  <si>
    <t>Vin</t>
  </si>
  <si>
    <t>Watt</t>
  </si>
  <si>
    <t>Hz</t>
  </si>
  <si>
    <t>Co</t>
  </si>
  <si>
    <t>Vripple</t>
  </si>
  <si>
    <t>ΔI</t>
  </si>
  <si>
    <t>Rco-esr</t>
  </si>
  <si>
    <t>Feedback capacitor</t>
  </si>
  <si>
    <t>L(min)</t>
  </si>
  <si>
    <t>C1(min)</t>
  </si>
  <si>
    <t>Co(min)</t>
  </si>
  <si>
    <t>Rload(max)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</si>
</sst>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11">
    <xf numFmtId="0" fontId="0" fillId="0" borderId="0" xfId="0"/>
    <xf numFmtId="0" fontId="2" fillId="2" borderId="1" xfId="1"/>
    <xf numFmtId="0" fontId="3" fillId="3" borderId="2" xfId="2"/>
    <xf numFmtId="0" fontId="0" fillId="4" borderId="3" xfId="3" applyFont="1"/>
    <xf numFmtId="11" fontId="0" fillId="4" borderId="3" xfId="3" applyNumberFormat="1" applyFont="1"/>
    <xf numFmtId="11" fontId="2" fillId="2" borderId="1" xfId="1" applyNumberFormat="1"/>
    <xf numFmtId="11" fontId="3" fillId="3" borderId="2" xfId="2" applyNumberFormat="1"/>
    <xf numFmtId="0" fontId="3" fillId="3" borderId="2" xfId="2" applyNumberFormat="1"/>
    <xf numFmtId="0" fontId="2" fillId="2" borderId="1" xfId="1" applyNumberFormat="1"/>
    <xf numFmtId="0" fontId="4" fillId="0" borderId="0" xfId="0" applyFont="1"/>
    <xf numFmtId="0" fontId="4" fillId="0" borderId="0" xfId="0" applyFont="1" applyFill="1" applyBorder="1"/>
  </cellXfs>
  <cellStyles count="4">
    <cellStyle name="Invoer" xfId="1" builtinId="20"/>
    <cellStyle name="Notitie" xfId="3" builtinId="1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7"/>
  <sheetViews>
    <sheetView tabSelected="1" workbookViewId="0">
      <selection activeCell="D14" sqref="D14"/>
    </sheetView>
  </sheetViews>
  <sheetFormatPr defaultRowHeight="15" x14ac:dyDescent="0.25"/>
  <cols>
    <col min="1" max="1" width="29.5703125" customWidth="1"/>
    <col min="2" max="2" width="9" customWidth="1"/>
    <col min="3" max="3" width="10.85546875" customWidth="1"/>
    <col min="4" max="4" width="34.28515625" customWidth="1"/>
  </cols>
  <sheetData>
    <row r="3" spans="1:4" x14ac:dyDescent="0.25">
      <c r="A3" t="s">
        <v>0</v>
      </c>
      <c r="B3" t="s">
        <v>1</v>
      </c>
      <c r="C3" t="s">
        <v>2</v>
      </c>
      <c r="D3" t="s">
        <v>3</v>
      </c>
    </row>
    <row r="4" spans="1:4" x14ac:dyDescent="0.25">
      <c r="A4" t="s">
        <v>28</v>
      </c>
      <c r="B4" s="1">
        <v>230</v>
      </c>
      <c r="C4" t="s">
        <v>8</v>
      </c>
    </row>
    <row r="5" spans="1:4" x14ac:dyDescent="0.25">
      <c r="A5" t="s">
        <v>18</v>
      </c>
      <c r="B5" s="5">
        <v>1.0000000000000001E-5</v>
      </c>
      <c r="C5" t="s">
        <v>23</v>
      </c>
    </row>
    <row r="6" spans="1:4" x14ac:dyDescent="0.25">
      <c r="A6" t="s">
        <v>17</v>
      </c>
      <c r="B6" s="4">
        <v>1.0000000000000001E-5</v>
      </c>
      <c r="C6" t="s">
        <v>23</v>
      </c>
    </row>
    <row r="7" spans="1:4" x14ac:dyDescent="0.25">
      <c r="A7" t="s">
        <v>16</v>
      </c>
      <c r="B7" s="7">
        <f>0.105-((0.0004)*(B5-B6))</f>
        <v>0.105</v>
      </c>
      <c r="C7" t="s">
        <v>11</v>
      </c>
    </row>
    <row r="8" spans="1:4" x14ac:dyDescent="0.25">
      <c r="A8" t="s">
        <v>21</v>
      </c>
      <c r="B8" s="1">
        <v>2.5000000000000001E-2</v>
      </c>
      <c r="C8" t="s">
        <v>11</v>
      </c>
    </row>
    <row r="9" spans="1:4" x14ac:dyDescent="0.25">
      <c r="A9" t="s">
        <v>9</v>
      </c>
      <c r="B9" s="3">
        <v>2.5499999999999998</v>
      </c>
      <c r="C9" t="s">
        <v>8</v>
      </c>
    </row>
    <row r="10" spans="1:4" x14ac:dyDescent="0.25">
      <c r="A10" t="s">
        <v>4</v>
      </c>
      <c r="B10" s="1">
        <v>10000</v>
      </c>
      <c r="C10" t="s">
        <v>7</v>
      </c>
    </row>
    <row r="11" spans="1:4" x14ac:dyDescent="0.25">
      <c r="A11" t="s">
        <v>5</v>
      </c>
      <c r="B11" s="1">
        <v>10000</v>
      </c>
      <c r="C11" t="s">
        <v>7</v>
      </c>
      <c r="D11" t="s">
        <v>10</v>
      </c>
    </row>
    <row r="12" spans="1:4" x14ac:dyDescent="0.25">
      <c r="A12" t="s">
        <v>6</v>
      </c>
      <c r="B12" s="2">
        <f>B9*((B10+B11)/B11)</f>
        <v>5.0999999999999996</v>
      </c>
      <c r="C12" t="s">
        <v>8</v>
      </c>
    </row>
    <row r="13" spans="1:4" x14ac:dyDescent="0.25">
      <c r="A13" t="s">
        <v>37</v>
      </c>
      <c r="B13" s="2">
        <f>3*B12*B8</f>
        <v>0.38250000000000001</v>
      </c>
      <c r="C13" t="s">
        <v>15</v>
      </c>
      <c r="D13" t="s">
        <v>13</v>
      </c>
    </row>
    <row r="14" spans="1:4" x14ac:dyDescent="0.25">
      <c r="A14" t="s">
        <v>37</v>
      </c>
      <c r="B14" s="2">
        <f>1.75*B12*B8</f>
        <v>0.22312499999999999</v>
      </c>
      <c r="C14" t="s">
        <v>15</v>
      </c>
      <c r="D14" t="s">
        <v>12</v>
      </c>
    </row>
    <row r="15" spans="1:4" x14ac:dyDescent="0.25">
      <c r="A15" t="s">
        <v>22</v>
      </c>
      <c r="B15" s="2">
        <f>B12*B8</f>
        <v>0.1275</v>
      </c>
      <c r="C15" t="s">
        <v>29</v>
      </c>
    </row>
    <row r="16" spans="1:4" x14ac:dyDescent="0.25">
      <c r="A16" t="s">
        <v>36</v>
      </c>
      <c r="B16" s="6">
        <f>((-B12*B6)/((B15/B12)-B7))/2</f>
        <v>3.1875000000000002E-4</v>
      </c>
      <c r="C16" t="s">
        <v>26</v>
      </c>
      <c r="D16" t="s">
        <v>25</v>
      </c>
    </row>
    <row r="17" spans="1:4" x14ac:dyDescent="0.25">
      <c r="A17" t="s">
        <v>24</v>
      </c>
      <c r="B17" s="5">
        <v>1E-3</v>
      </c>
      <c r="C17" t="s">
        <v>26</v>
      </c>
    </row>
    <row r="18" spans="1:4" x14ac:dyDescent="0.25">
      <c r="A18" t="s">
        <v>27</v>
      </c>
      <c r="B18" s="7">
        <f>((B4-B12)/(2*B17*(B7-B8)))*(B12/B4)</f>
        <v>31168.206521739132</v>
      </c>
      <c r="C18" t="s">
        <v>30</v>
      </c>
      <c r="D18" t="s">
        <v>25</v>
      </c>
    </row>
    <row r="19" spans="1:4" x14ac:dyDescent="0.25">
      <c r="A19" t="s">
        <v>32</v>
      </c>
      <c r="B19" s="8">
        <v>0.3</v>
      </c>
      <c r="C19" t="s">
        <v>8</v>
      </c>
    </row>
    <row r="20" spans="1:4" x14ac:dyDescent="0.25">
      <c r="A20" s="9" t="s">
        <v>33</v>
      </c>
      <c r="B20" s="8">
        <v>0.01</v>
      </c>
      <c r="C20" t="s">
        <v>11</v>
      </c>
    </row>
    <row r="21" spans="1:4" x14ac:dyDescent="0.25">
      <c r="A21" s="10" t="s">
        <v>34</v>
      </c>
      <c r="B21" s="8">
        <v>0.5</v>
      </c>
      <c r="C21" t="s">
        <v>7</v>
      </c>
    </row>
    <row r="22" spans="1:4" x14ac:dyDescent="0.25">
      <c r="A22" t="s">
        <v>38</v>
      </c>
      <c r="B22" s="6">
        <f>(B20)/(8*B18*(B19-(B20*B21)))</f>
        <v>1.3594905220606152E-7</v>
      </c>
      <c r="C22" t="s">
        <v>14</v>
      </c>
      <c r="D22" t="s">
        <v>25</v>
      </c>
    </row>
    <row r="23" spans="1:4" x14ac:dyDescent="0.25">
      <c r="A23" t="s">
        <v>31</v>
      </c>
      <c r="B23" s="6">
        <v>1.0000000000000001E-5</v>
      </c>
      <c r="C23" t="s">
        <v>14</v>
      </c>
    </row>
    <row r="24" spans="1:4" x14ac:dyDescent="0.25">
      <c r="A24" t="s">
        <v>19</v>
      </c>
      <c r="B24" s="6">
        <f>0.5*(B12/(B10+B11))*(B23/B8)</f>
        <v>5.0999999999999993E-8</v>
      </c>
      <c r="C24" t="s">
        <v>14</v>
      </c>
    </row>
    <row r="25" spans="1:4" x14ac:dyDescent="0.25">
      <c r="A25" t="s">
        <v>35</v>
      </c>
      <c r="B25" s="5">
        <v>9.9999999999999995E-8</v>
      </c>
      <c r="C25" t="s">
        <v>14</v>
      </c>
    </row>
    <row r="26" spans="1:4" x14ac:dyDescent="0.25">
      <c r="A26" t="s">
        <v>20</v>
      </c>
      <c r="B26" s="6">
        <f>(B12/(B10+B11))*(B23/B8)</f>
        <v>1.0199999999999999E-7</v>
      </c>
      <c r="C26" t="s">
        <v>14</v>
      </c>
    </row>
    <row r="27" spans="1:4" x14ac:dyDescent="0.25">
      <c r="A27" t="s">
        <v>39</v>
      </c>
      <c r="B27" s="2">
        <f>B12/0.003</f>
        <v>1699.9999999999998</v>
      </c>
      <c r="C27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Ies Verhage</dc:creator>
  <cp:lastModifiedBy>Ies Verhage</cp:lastModifiedBy>
  <dcterms:created xsi:type="dcterms:W3CDTF">2015-06-05T18:17:20Z</dcterms:created>
  <dcterms:modified xsi:type="dcterms:W3CDTF">2022-05-05T12:39:27Z</dcterms:modified>
</cp:coreProperties>
</file>