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"/>
    </mc:Choice>
  </mc:AlternateContent>
  <bookViews>
    <workbookView xWindow="-120" yWindow="-120" windowWidth="20736" windowHeight="11160" tabRatio="725"/>
  </bookViews>
  <sheets>
    <sheet name="SESION" sheetId="1" r:id="rId1"/>
    <sheet name="MENU" sheetId="2" state="hidden" r:id="rId2"/>
    <sheet name="DATOS GENERALES" sheetId="3" state="hidden" r:id="rId3"/>
    <sheet name="INGRESOS MES" sheetId="4" state="hidden" r:id="rId4"/>
    <sheet name="RESUMEN" sheetId="5" state="hidden" r:id="rId5"/>
    <sheet name="MONTOS" sheetId="6" state="hidden" r:id="rId6"/>
    <sheet name="CSM AGUA" sheetId="7" state="hidden" r:id="rId7"/>
    <sheet name="MULTAS" sheetId="8" state="hidden" r:id="rId8"/>
    <sheet name="RIEGO" sheetId="9" state="hidden" r:id="rId9"/>
    <sheet name="LISTA DE SOCIOS" sheetId="10" state="hidden" r:id="rId10"/>
    <sheet name="ADMINISTRAR" sheetId="11" state="hidden" r:id="rId11"/>
  </sheets>
  <functionGroups builtInGroupCount="18"/>
  <definedNames>
    <definedName name="_xlnm.Print_Area" localSheetId="6">'CSM AGUA'!$A$1:$H$326</definedName>
    <definedName name="_xlnm.Print_Area" localSheetId="2">'DATOS GENERALES'!$A$1:$T$1</definedName>
    <definedName name="_xlnm.Print_Area" localSheetId="3">'INGRESOS MES'!$A$1:$S$366</definedName>
    <definedName name="_xlnm.Print_Area" localSheetId="1">MENU!$J$2:$P$17</definedName>
    <definedName name="_xlnm.Print_Area" localSheetId="5">MONTOS!$C$4:$H$21</definedName>
    <definedName name="_xlnm.Print_Area" localSheetId="7">MULTAS!$A$1:$L$327</definedName>
    <definedName name="_xlnm.Print_Area" localSheetId="4">RESUMEN!$B$2:$P$33</definedName>
    <definedName name="_xlnm.Print_Area" localSheetId="8">RIEGO!$A$1:$G$393</definedName>
    <definedName name="_xlnm.Print_Titles" localSheetId="3">'INGRESOS MES'!$1:$1</definedName>
    <definedName name="Z_495BE3EC_E5E9_4D7F_B5B8_2F63438A1D49_.wvu.PrintArea" localSheetId="6" hidden="1">'CSM AGUA'!$A$1:$H$326</definedName>
    <definedName name="Z_495BE3EC_E5E9_4D7F_B5B8_2F63438A1D49_.wvu.PrintArea" localSheetId="2" hidden="1">'DATOS GENERALES'!$A$1:$T$1</definedName>
    <definedName name="Z_495BE3EC_E5E9_4D7F_B5B8_2F63438A1D49_.wvu.PrintArea" localSheetId="3" hidden="1">'INGRESOS MES'!$A$1:$S$1</definedName>
    <definedName name="Z_495BE3EC_E5E9_4D7F_B5B8_2F63438A1D49_.wvu.PrintArea" localSheetId="1" hidden="1">MENU!$J$2:$P$17</definedName>
    <definedName name="Z_495BE3EC_E5E9_4D7F_B5B8_2F63438A1D49_.wvu.PrintArea" localSheetId="5" hidden="1">MONTOS!$C$4:$H$21</definedName>
    <definedName name="Z_495BE3EC_E5E9_4D7F_B5B8_2F63438A1D49_.wvu.PrintArea" localSheetId="7" hidden="1">MULTAS!$A$1:$L$327</definedName>
    <definedName name="Z_495BE3EC_E5E9_4D7F_B5B8_2F63438A1D49_.wvu.PrintArea" localSheetId="4" hidden="1">RESUMEN!$B$2:$P$33</definedName>
    <definedName name="Z_495BE3EC_E5E9_4D7F_B5B8_2F63438A1D49_.wvu.PrintArea" localSheetId="8" hidden="1">RIEGO!$A$1:$G$393</definedName>
    <definedName name="Z_495BE3EC_E5E9_4D7F_B5B8_2F63438A1D49_.wvu.Rows" localSheetId="6" hidden="1">'CSM AGUA'!#REF!,'CSM AGUA'!$326:$326</definedName>
    <definedName name="Z_495BE3EC_E5E9_4D7F_B5B8_2F63438A1D49_.wvu.Rows" localSheetId="2" hidden="1">'DATOS GENERALES'!$326:$326</definedName>
    <definedName name="Z_495BE3EC_E5E9_4D7F_B5B8_2F63438A1D49_.wvu.Rows" localSheetId="9" hidden="1">'LISTA DE SOCIOS'!$326:$326</definedName>
    <definedName name="Z_495BE3EC_E5E9_4D7F_B5B8_2F63438A1D49_.wvu.Rows" localSheetId="7" hidden="1">MULTAS!#REF!,MULTAS!$326:$326</definedName>
    <definedName name="Z_495BE3EC_E5E9_4D7F_B5B8_2F63438A1D49_.wvu.Rows" localSheetId="8" hidden="1">RIEGO!$326:$326</definedName>
    <definedName name="zonas" localSheetId="2">#REF!</definedName>
    <definedName name="zonas">#REF!</definedName>
  </definedNames>
  <calcPr calcId="152511"/>
  <customWorkbookViews>
    <customWorkbookView name="Gustavo - Vista personalizada" guid="{495BE3EC-E5E9-4D7F-B5B8-2F63438A1D49}" mergeInterval="0" personalView="1" xWindow="960" windowWidth="960" windowHeight="1030" tabRatio="72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" i="9" l="1"/>
  <c r="G244" i="9"/>
  <c r="I1" i="7"/>
  <c r="H244" i="7"/>
  <c r="J244" i="3"/>
  <c r="K244" i="3"/>
  <c r="L244" i="3"/>
  <c r="M244" i="3"/>
  <c r="N244" i="3"/>
  <c r="O244" i="3"/>
  <c r="P244" i="3"/>
  <c r="Q244" i="3"/>
  <c r="R244" i="3"/>
  <c r="R244" i="4"/>
  <c r="I244" i="4"/>
  <c r="H244" i="4"/>
  <c r="G244" i="4"/>
  <c r="G323" i="9"/>
  <c r="J1" i="7"/>
  <c r="H323" i="7"/>
  <c r="J323" i="3"/>
  <c r="K323" i="3"/>
  <c r="L323" i="3"/>
  <c r="M323" i="3"/>
  <c r="N323" i="3"/>
  <c r="O323" i="3"/>
  <c r="P323" i="3"/>
  <c r="Q323" i="3"/>
  <c r="P323" i="4"/>
  <c r="O323" i="4"/>
  <c r="N323" i="4"/>
  <c r="M323" i="4"/>
  <c r="L323" i="4"/>
  <c r="K323" i="4"/>
  <c r="I323" i="4"/>
  <c r="H323" i="4"/>
  <c r="G323" i="4"/>
  <c r="G320" i="9"/>
  <c r="H320" i="7"/>
  <c r="J320" i="3"/>
  <c r="K320" i="3"/>
  <c r="L320" i="3"/>
  <c r="M320" i="3"/>
  <c r="N320" i="3"/>
  <c r="O320" i="3"/>
  <c r="P320" i="3"/>
  <c r="Q320" i="3"/>
  <c r="R320" i="3"/>
  <c r="R320" i="4"/>
  <c r="I320" i="4"/>
  <c r="H320" i="4"/>
  <c r="G320" i="4"/>
  <c r="G163" i="9"/>
  <c r="H163" i="7"/>
  <c r="J163" i="3"/>
  <c r="J163" i="4"/>
  <c r="K163" i="3"/>
  <c r="K163" i="4"/>
  <c r="L163" i="3"/>
  <c r="M163" i="3"/>
  <c r="N163" i="3"/>
  <c r="O163" i="3"/>
  <c r="P163" i="3"/>
  <c r="Q163" i="3"/>
  <c r="R163" i="4"/>
  <c r="O163" i="4"/>
  <c r="N163" i="4"/>
  <c r="M163" i="4"/>
  <c r="L163" i="4"/>
  <c r="I163" i="4"/>
  <c r="H163" i="4"/>
  <c r="G163" i="4"/>
  <c r="G58" i="9"/>
  <c r="H58" i="7"/>
  <c r="J58" i="3"/>
  <c r="K58" i="3"/>
  <c r="L58" i="3"/>
  <c r="M58" i="3"/>
  <c r="N58" i="3"/>
  <c r="O58" i="3"/>
  <c r="P58" i="3"/>
  <c r="Q58" i="3"/>
  <c r="P58" i="4"/>
  <c r="O58" i="4"/>
  <c r="N58" i="4"/>
  <c r="M58" i="4"/>
  <c r="L58" i="4"/>
  <c r="K58" i="4"/>
  <c r="I58" i="4"/>
  <c r="H58" i="4"/>
  <c r="G58" i="4"/>
  <c r="G167" i="9"/>
  <c r="H167" i="7"/>
  <c r="J167" i="3"/>
  <c r="R167" i="4"/>
  <c r="P167" i="3"/>
  <c r="P167" i="4"/>
  <c r="O167" i="3"/>
  <c r="O167" i="4"/>
  <c r="N167" i="3"/>
  <c r="N167" i="4"/>
  <c r="M167" i="3"/>
  <c r="M167" i="4"/>
  <c r="L167" i="3"/>
  <c r="L167" i="4"/>
  <c r="K167" i="3"/>
  <c r="K167" i="4"/>
  <c r="I167" i="4"/>
  <c r="H167" i="4"/>
  <c r="G167" i="4"/>
  <c r="G139" i="9"/>
  <c r="Q139" i="3"/>
  <c r="Q139" i="4"/>
  <c r="H139" i="7"/>
  <c r="J139" i="3"/>
  <c r="K139" i="3"/>
  <c r="L139" i="3"/>
  <c r="L139" i="4"/>
  <c r="M139" i="3"/>
  <c r="N139" i="3"/>
  <c r="N139" i="4"/>
  <c r="O139" i="3"/>
  <c r="O139" i="4"/>
  <c r="P139" i="3"/>
  <c r="P139" i="4"/>
  <c r="I139" i="4"/>
  <c r="H139" i="4"/>
  <c r="G139" i="4"/>
  <c r="G247" i="9"/>
  <c r="H247" i="7"/>
  <c r="J247" i="3"/>
  <c r="K247" i="3"/>
  <c r="L247" i="3"/>
  <c r="M247" i="3"/>
  <c r="N247" i="3"/>
  <c r="O247" i="3"/>
  <c r="P247" i="3"/>
  <c r="Q247" i="3"/>
  <c r="R247" i="3"/>
  <c r="R247" i="4"/>
  <c r="P247" i="4"/>
  <c r="O247" i="4"/>
  <c r="N247" i="4"/>
  <c r="M247" i="4"/>
  <c r="L247" i="4"/>
  <c r="K247" i="4"/>
  <c r="I247" i="4"/>
  <c r="H247" i="4"/>
  <c r="G247" i="4"/>
  <c r="G246" i="9"/>
  <c r="H246" i="7"/>
  <c r="J246" i="3"/>
  <c r="K246" i="3"/>
  <c r="K246" i="4"/>
  <c r="L246" i="3"/>
  <c r="M246" i="3"/>
  <c r="N246" i="3"/>
  <c r="O246" i="3"/>
  <c r="P246" i="3"/>
  <c r="Q246" i="3"/>
  <c r="R246" i="3"/>
  <c r="R246" i="4"/>
  <c r="P246" i="4"/>
  <c r="O246" i="4"/>
  <c r="N246" i="4"/>
  <c r="M246" i="4"/>
  <c r="L246" i="4"/>
  <c r="I246" i="4"/>
  <c r="H246" i="4"/>
  <c r="G246" i="4"/>
  <c r="G80" i="9"/>
  <c r="H80" i="7"/>
  <c r="J80" i="3"/>
  <c r="K80" i="3"/>
  <c r="L80" i="3"/>
  <c r="M80" i="3"/>
  <c r="N80" i="3"/>
  <c r="O80" i="3"/>
  <c r="P80" i="3"/>
  <c r="Q80" i="3"/>
  <c r="R80" i="3"/>
  <c r="R80" i="4"/>
  <c r="P80" i="4"/>
  <c r="O80" i="4"/>
  <c r="N80" i="4"/>
  <c r="M80" i="4"/>
  <c r="L80" i="4"/>
  <c r="K80" i="4"/>
  <c r="I80" i="4"/>
  <c r="H80" i="4"/>
  <c r="G80" i="4"/>
  <c r="G324" i="9"/>
  <c r="H324" i="7"/>
  <c r="R324" i="4"/>
  <c r="I324" i="4"/>
  <c r="H324" i="4"/>
  <c r="G324" i="4"/>
  <c r="I8" i="4"/>
  <c r="I11" i="4"/>
  <c r="I13" i="4"/>
  <c r="I23" i="4"/>
  <c r="I2" i="4"/>
  <c r="I3" i="4"/>
  <c r="I4" i="4"/>
  <c r="I5" i="4"/>
  <c r="I6" i="4"/>
  <c r="I7" i="4"/>
  <c r="I9" i="4"/>
  <c r="I10" i="4"/>
  <c r="I12" i="4"/>
  <c r="I14" i="4"/>
  <c r="I15" i="4"/>
  <c r="I16" i="4"/>
  <c r="I17" i="4"/>
  <c r="I18" i="4"/>
  <c r="I19" i="4"/>
  <c r="I20" i="4"/>
  <c r="I21" i="4"/>
  <c r="I22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4" i="4"/>
  <c r="I165" i="4"/>
  <c r="I166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5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1" i="4"/>
  <c r="I322" i="4"/>
  <c r="H8" i="4"/>
  <c r="H11" i="4"/>
  <c r="H13" i="4"/>
  <c r="H23" i="4"/>
  <c r="H2" i="4"/>
  <c r="H3" i="4"/>
  <c r="H4" i="4"/>
  <c r="H5" i="4"/>
  <c r="H6" i="4"/>
  <c r="H7" i="4"/>
  <c r="H9" i="4"/>
  <c r="H10" i="4"/>
  <c r="H12" i="4"/>
  <c r="H14" i="4"/>
  <c r="H15" i="4"/>
  <c r="H16" i="4"/>
  <c r="H17" i="4"/>
  <c r="H18" i="4"/>
  <c r="H19" i="4"/>
  <c r="H20" i="4"/>
  <c r="H21" i="4"/>
  <c r="H22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4" i="4"/>
  <c r="H165" i="4"/>
  <c r="H166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5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1" i="4"/>
  <c r="H322" i="4"/>
  <c r="G8" i="4"/>
  <c r="G11" i="4"/>
  <c r="G13" i="4"/>
  <c r="G23" i="4"/>
  <c r="G2" i="4"/>
  <c r="G3" i="4"/>
  <c r="G4" i="4"/>
  <c r="G5" i="4"/>
  <c r="G6" i="4"/>
  <c r="G7" i="4"/>
  <c r="G9" i="4"/>
  <c r="G10" i="4"/>
  <c r="G12" i="4"/>
  <c r="G14" i="4"/>
  <c r="G15" i="4"/>
  <c r="G16" i="4"/>
  <c r="G17" i="4"/>
  <c r="G18" i="4"/>
  <c r="G19" i="4"/>
  <c r="G20" i="4"/>
  <c r="G21" i="4"/>
  <c r="G22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4" i="4"/>
  <c r="G165" i="4"/>
  <c r="G166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5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1" i="4"/>
  <c r="G322" i="4"/>
  <c r="Q2" i="3"/>
  <c r="Q2" i="4"/>
  <c r="Q3" i="3"/>
  <c r="Q3" i="4"/>
  <c r="G4" i="9"/>
  <c r="Q4" i="3"/>
  <c r="Q4" i="4"/>
  <c r="Q5" i="3"/>
  <c r="Q5" i="4"/>
  <c r="Q6" i="3"/>
  <c r="Q6" i="4"/>
  <c r="Q7" i="3"/>
  <c r="Q7" i="4"/>
  <c r="Q8" i="3"/>
  <c r="Q8" i="4"/>
  <c r="Q9" i="3"/>
  <c r="Q9" i="4"/>
  <c r="Q10" i="3"/>
  <c r="Q10" i="4"/>
  <c r="Q11" i="3"/>
  <c r="Q11" i="4"/>
  <c r="Q12" i="3"/>
  <c r="Q12" i="4"/>
  <c r="Q13" i="3"/>
  <c r="Q13" i="4"/>
  <c r="Q14" i="3"/>
  <c r="Q14" i="4"/>
  <c r="Q15" i="3"/>
  <c r="Q15" i="4"/>
  <c r="Q16" i="3"/>
  <c r="Q16" i="4"/>
  <c r="Q17" i="3"/>
  <c r="Q17" i="4"/>
  <c r="Q18" i="3"/>
  <c r="Q18" i="4"/>
  <c r="Q19" i="3"/>
  <c r="Q19" i="4"/>
  <c r="Q20" i="3"/>
  <c r="Q20" i="4"/>
  <c r="Q21" i="3"/>
  <c r="Q21" i="4"/>
  <c r="Q22" i="3"/>
  <c r="Q22" i="4"/>
  <c r="Q23" i="3"/>
  <c r="Q23" i="4"/>
  <c r="Q24" i="3"/>
  <c r="Q24" i="4"/>
  <c r="Q25" i="3"/>
  <c r="Q25" i="4"/>
  <c r="Q26" i="3"/>
  <c r="Q26" i="4"/>
  <c r="Q27" i="3"/>
  <c r="Q27" i="4"/>
  <c r="Q28" i="3"/>
  <c r="Q28" i="4"/>
  <c r="Q29" i="3"/>
  <c r="Q29" i="4"/>
  <c r="G30" i="9"/>
  <c r="Q30" i="3"/>
  <c r="Q30" i="4"/>
  <c r="Q31" i="3"/>
  <c r="Q31" i="4"/>
  <c r="Q32" i="3"/>
  <c r="Q32" i="4"/>
  <c r="Q33" i="3"/>
  <c r="Q33" i="4"/>
  <c r="Q34" i="3"/>
  <c r="Q34" i="4"/>
  <c r="Q35" i="3"/>
  <c r="Q35" i="4"/>
  <c r="Q36" i="3"/>
  <c r="Q36" i="4"/>
  <c r="Q37" i="3"/>
  <c r="Q37" i="4"/>
  <c r="Q38" i="3"/>
  <c r="Q38" i="4"/>
  <c r="Q39" i="3"/>
  <c r="Q39" i="4"/>
  <c r="Q40" i="3"/>
  <c r="Q40" i="4"/>
  <c r="Q41" i="3"/>
  <c r="Q41" i="4"/>
  <c r="Q42" i="3"/>
  <c r="Q42" i="4"/>
  <c r="G43" i="9"/>
  <c r="Q43" i="3"/>
  <c r="Q43" i="4"/>
  <c r="Q44" i="3"/>
  <c r="Q44" i="4"/>
  <c r="Q45" i="3"/>
  <c r="Q45" i="4"/>
  <c r="Q46" i="3"/>
  <c r="Q46" i="4"/>
  <c r="Q47" i="3"/>
  <c r="Q47" i="4"/>
  <c r="Q48" i="3"/>
  <c r="Q48" i="4"/>
  <c r="Q49" i="3"/>
  <c r="Q49" i="4"/>
  <c r="Q50" i="3"/>
  <c r="Q50" i="4"/>
  <c r="Q51" i="3"/>
  <c r="Q51" i="4"/>
  <c r="Q52" i="3"/>
  <c r="Q52" i="4"/>
  <c r="Q53" i="3"/>
  <c r="Q53" i="4"/>
  <c r="Q54" i="3"/>
  <c r="Q54" i="4"/>
  <c r="Q55" i="3"/>
  <c r="Q55" i="4"/>
  <c r="Q56" i="3"/>
  <c r="Q56" i="4"/>
  <c r="Q57" i="3"/>
  <c r="Q57" i="4"/>
  <c r="Q58" i="4"/>
  <c r="Q59" i="3"/>
  <c r="Q59" i="4"/>
  <c r="Q60" i="3"/>
  <c r="Q60" i="4"/>
  <c r="Q61" i="3"/>
  <c r="Q61" i="4"/>
  <c r="Q62" i="3"/>
  <c r="Q62" i="4"/>
  <c r="Q63" i="3"/>
  <c r="Q63" i="4"/>
  <c r="Q64" i="3"/>
  <c r="Q64" i="4"/>
  <c r="Q65" i="3"/>
  <c r="Q65" i="4"/>
  <c r="Q66" i="3"/>
  <c r="Q66" i="4"/>
  <c r="Q67" i="3"/>
  <c r="Q67" i="4"/>
  <c r="Q68" i="3"/>
  <c r="Q68" i="4"/>
  <c r="Q69" i="3"/>
  <c r="Q69" i="4"/>
  <c r="Q70" i="3"/>
  <c r="Q70" i="4"/>
  <c r="Q71" i="3"/>
  <c r="Q71" i="4"/>
  <c r="Q72" i="3"/>
  <c r="Q72" i="4"/>
  <c r="Q73" i="3"/>
  <c r="Q73" i="4"/>
  <c r="Q74" i="3"/>
  <c r="Q74" i="4"/>
  <c r="Q75" i="3"/>
  <c r="Q75" i="4"/>
  <c r="Q76" i="3"/>
  <c r="Q76" i="4"/>
  <c r="Q77" i="3"/>
  <c r="Q77" i="4"/>
  <c r="Q78" i="3"/>
  <c r="Q78" i="4"/>
  <c r="Q79" i="3"/>
  <c r="Q79" i="4"/>
  <c r="Q80" i="4"/>
  <c r="Q81" i="3"/>
  <c r="Q81" i="4"/>
  <c r="Q82" i="3"/>
  <c r="Q82" i="4"/>
  <c r="Q83" i="3"/>
  <c r="Q83" i="4"/>
  <c r="Q84" i="3"/>
  <c r="Q84" i="4"/>
  <c r="Q85" i="3"/>
  <c r="Q85" i="4"/>
  <c r="Q86" i="3"/>
  <c r="Q86" i="4"/>
  <c r="Q87" i="3"/>
  <c r="Q87" i="4"/>
  <c r="Q88" i="3"/>
  <c r="Q88" i="4"/>
  <c r="Q89" i="3"/>
  <c r="Q89" i="4"/>
  <c r="Q90" i="3"/>
  <c r="Q90" i="4"/>
  <c r="Q91" i="3"/>
  <c r="Q91" i="4"/>
  <c r="Q92" i="3"/>
  <c r="Q92" i="4"/>
  <c r="Q93" i="3"/>
  <c r="Q93" i="4"/>
  <c r="Q94" i="3"/>
  <c r="Q94" i="4"/>
  <c r="Q95" i="3"/>
  <c r="Q95" i="4"/>
  <c r="Q96" i="3"/>
  <c r="Q96" i="4"/>
  <c r="Q97" i="3"/>
  <c r="Q97" i="4"/>
  <c r="Q98" i="3"/>
  <c r="Q98" i="4"/>
  <c r="Q99" i="3"/>
  <c r="Q99" i="4"/>
  <c r="Q100" i="3"/>
  <c r="Q100" i="4"/>
  <c r="Q101" i="3"/>
  <c r="Q101" i="4"/>
  <c r="Q102" i="3"/>
  <c r="Q102" i="4"/>
  <c r="Q103" i="3"/>
  <c r="Q103" i="4"/>
  <c r="Q104" i="3"/>
  <c r="Q104" i="4"/>
  <c r="G105" i="9"/>
  <c r="Q105" i="3"/>
  <c r="Q106" i="3"/>
  <c r="Q106" i="4"/>
  <c r="G107" i="9"/>
  <c r="Q107" i="3"/>
  <c r="Q108" i="3"/>
  <c r="Q108" i="4"/>
  <c r="Q109" i="3"/>
  <c r="Q109" i="4"/>
  <c r="G110" i="9"/>
  <c r="Q110" i="3"/>
  <c r="Q110" i="4"/>
  <c r="Q111" i="3"/>
  <c r="Q111" i="4"/>
  <c r="Q112" i="3"/>
  <c r="Q112" i="4"/>
  <c r="Q113" i="3"/>
  <c r="Q113" i="4"/>
  <c r="Q114" i="3"/>
  <c r="Q114" i="4"/>
  <c r="G115" i="9"/>
  <c r="Q115" i="3"/>
  <c r="Q116" i="3"/>
  <c r="Q116" i="4"/>
  <c r="Q117" i="3"/>
  <c r="Q117" i="4"/>
  <c r="G118" i="9"/>
  <c r="Q118" i="3"/>
  <c r="Q118" i="4"/>
  <c r="Q119" i="3"/>
  <c r="Q119" i="4"/>
  <c r="G120" i="9"/>
  <c r="Q120" i="3"/>
  <c r="Q120" i="4"/>
  <c r="G121" i="9"/>
  <c r="Q121" i="3"/>
  <c r="Q121" i="4"/>
  <c r="G122" i="9"/>
  <c r="Q122" i="3"/>
  <c r="Q122" i="4"/>
  <c r="G123" i="9"/>
  <c r="Q123" i="3"/>
  <c r="Q123" i="4"/>
  <c r="G124" i="9"/>
  <c r="Q124" i="3"/>
  <c r="G125" i="9"/>
  <c r="Q125" i="3"/>
  <c r="G126" i="9"/>
  <c r="Q126" i="3"/>
  <c r="Q126" i="4"/>
  <c r="G127" i="9"/>
  <c r="Q127" i="3"/>
  <c r="Q127" i="4"/>
  <c r="G128" i="9"/>
  <c r="Q128" i="3"/>
  <c r="Q128" i="4"/>
  <c r="Q129" i="3"/>
  <c r="Q129" i="4"/>
  <c r="Q130" i="3"/>
  <c r="Q130" i="4"/>
  <c r="G131" i="9"/>
  <c r="Q131" i="3"/>
  <c r="Q132" i="3"/>
  <c r="Q132" i="4"/>
  <c r="G133" i="9"/>
  <c r="Q133" i="3"/>
  <c r="Q133" i="4"/>
  <c r="Q134" i="3"/>
  <c r="Q134" i="4"/>
  <c r="Q135" i="3"/>
  <c r="Q135" i="4"/>
  <c r="Q136" i="3"/>
  <c r="Q136" i="4"/>
  <c r="G137" i="9"/>
  <c r="Q137" i="3"/>
  <c r="G138" i="9"/>
  <c r="Q138" i="3"/>
  <c r="Q138" i="4"/>
  <c r="Q140" i="3"/>
  <c r="Q140" i="4"/>
  <c r="Q141" i="3"/>
  <c r="Q141" i="4"/>
  <c r="Q142" i="3"/>
  <c r="Q142" i="4"/>
  <c r="Q143" i="3"/>
  <c r="Q143" i="4"/>
  <c r="Q144" i="3"/>
  <c r="Q144" i="4"/>
  <c r="Q145" i="3"/>
  <c r="Q145" i="4"/>
  <c r="Q146" i="3"/>
  <c r="Q146" i="4"/>
  <c r="Q147" i="3"/>
  <c r="Q147" i="4"/>
  <c r="Q148" i="3"/>
  <c r="Q148" i="4"/>
  <c r="Q149" i="3"/>
  <c r="Q149" i="4"/>
  <c r="Q150" i="3"/>
  <c r="Q150" i="4"/>
  <c r="G151" i="9"/>
  <c r="Q151" i="3"/>
  <c r="Q151" i="4"/>
  <c r="G152" i="9"/>
  <c r="Q152" i="3"/>
  <c r="Q152" i="4"/>
  <c r="Q153" i="3"/>
  <c r="Q153" i="4"/>
  <c r="Q154" i="3"/>
  <c r="Q154" i="4"/>
  <c r="Q155" i="3"/>
  <c r="Q155" i="4"/>
  <c r="Q156" i="3"/>
  <c r="Q156" i="4"/>
  <c r="Q157" i="3"/>
  <c r="Q157" i="4"/>
  <c r="Q158" i="3"/>
  <c r="Q158" i="4"/>
  <c r="Q159" i="3"/>
  <c r="Q159" i="4"/>
  <c r="Q160" i="3"/>
  <c r="Q160" i="4"/>
  <c r="Q161" i="3"/>
  <c r="Q161" i="4"/>
  <c r="Q162" i="3"/>
  <c r="Q162" i="4"/>
  <c r="Q163" i="4"/>
  <c r="Q164" i="3"/>
  <c r="Q164" i="4"/>
  <c r="Q165" i="3"/>
  <c r="Q165" i="4"/>
  <c r="Q166" i="3"/>
  <c r="Q166" i="4"/>
  <c r="Q167" i="3"/>
  <c r="Q167" i="4"/>
  <c r="Q168" i="3"/>
  <c r="Q168" i="4"/>
  <c r="Q169" i="3"/>
  <c r="Q169" i="4"/>
  <c r="Q170" i="3"/>
  <c r="Q170" i="4"/>
  <c r="Q171" i="3"/>
  <c r="Q171" i="4"/>
  <c r="Q172" i="3"/>
  <c r="Q172" i="4"/>
  <c r="Q173" i="3"/>
  <c r="Q173" i="4"/>
  <c r="G174" i="9"/>
  <c r="Q174" i="3"/>
  <c r="Q174" i="4"/>
  <c r="Q175" i="3"/>
  <c r="Q175" i="4"/>
  <c r="Q176" i="3"/>
  <c r="Q176" i="4"/>
  <c r="Q177" i="3"/>
  <c r="Q177" i="4"/>
  <c r="G178" i="9"/>
  <c r="Q178" i="3"/>
  <c r="Q178" i="4"/>
  <c r="Q179" i="3"/>
  <c r="Q179" i="4"/>
  <c r="Q180" i="3"/>
  <c r="Q180" i="4"/>
  <c r="Q181" i="3"/>
  <c r="Q181" i="4"/>
  <c r="G182" i="9"/>
  <c r="Q182" i="3"/>
  <c r="Q183" i="3"/>
  <c r="Q183" i="4"/>
  <c r="Q184" i="3"/>
  <c r="Q184" i="4"/>
  <c r="Q185" i="3"/>
  <c r="Q185" i="4"/>
  <c r="Q186" i="3"/>
  <c r="Q186" i="4"/>
  <c r="Q187" i="3"/>
  <c r="Q187" i="4"/>
  <c r="Q188" i="3"/>
  <c r="Q188" i="4"/>
  <c r="Q189" i="3"/>
  <c r="Q189" i="4"/>
  <c r="Q190" i="3"/>
  <c r="Q190" i="4"/>
  <c r="Q191" i="3"/>
  <c r="Q191" i="4"/>
  <c r="Q192" i="3"/>
  <c r="Q192" i="4"/>
  <c r="Q193" i="3"/>
  <c r="Q193" i="4"/>
  <c r="Q194" i="3"/>
  <c r="Q194" i="4"/>
  <c r="Q195" i="3"/>
  <c r="Q195" i="4"/>
  <c r="Q196" i="3"/>
  <c r="Q196" i="4"/>
  <c r="Q197" i="3"/>
  <c r="Q197" i="4"/>
  <c r="Q198" i="3"/>
  <c r="Q198" i="4"/>
  <c r="Q199" i="3"/>
  <c r="Q199" i="4"/>
  <c r="Q200" i="3"/>
  <c r="Q200" i="4"/>
  <c r="Q201" i="3"/>
  <c r="Q201" i="4"/>
  <c r="Q202" i="3"/>
  <c r="Q202" i="4"/>
  <c r="Q203" i="3"/>
  <c r="Q203" i="4"/>
  <c r="Q204" i="3"/>
  <c r="Q204" i="4"/>
  <c r="Q205" i="3"/>
  <c r="Q205" i="4"/>
  <c r="Q206" i="3"/>
  <c r="Q206" i="4"/>
  <c r="Q207" i="3"/>
  <c r="Q207" i="4"/>
  <c r="Q208" i="3"/>
  <c r="Q208" i="4"/>
  <c r="Q209" i="3"/>
  <c r="Q209" i="4"/>
  <c r="Q210" i="3"/>
  <c r="Q210" i="4"/>
  <c r="Q211" i="3"/>
  <c r="Q211" i="4"/>
  <c r="Q212" i="3"/>
  <c r="Q212" i="4"/>
  <c r="Q213" i="3"/>
  <c r="Q213" i="4"/>
  <c r="Q214" i="3"/>
  <c r="Q214" i="4"/>
  <c r="Q215" i="3"/>
  <c r="Q215" i="4"/>
  <c r="Q216" i="3"/>
  <c r="Q216" i="4"/>
  <c r="Q217" i="3"/>
  <c r="Q217" i="4"/>
  <c r="Q218" i="3"/>
  <c r="Q218" i="4"/>
  <c r="Q219" i="3"/>
  <c r="Q219" i="4"/>
  <c r="Q220" i="3"/>
  <c r="Q220" i="4"/>
  <c r="Q221" i="3"/>
  <c r="Q221" i="4"/>
  <c r="Q222" i="3"/>
  <c r="Q222" i="4"/>
  <c r="Q223" i="3"/>
  <c r="Q223" i="4"/>
  <c r="Q224" i="3"/>
  <c r="Q224" i="4"/>
  <c r="Q225" i="3"/>
  <c r="Q225" i="4"/>
  <c r="Q226" i="3"/>
  <c r="Q226" i="4"/>
  <c r="Q227" i="3"/>
  <c r="Q227" i="4"/>
  <c r="Q228" i="3"/>
  <c r="Q228" i="4"/>
  <c r="Q229" i="3"/>
  <c r="Q229" i="4"/>
  <c r="Q230" i="3"/>
  <c r="Q230" i="4"/>
  <c r="Q231" i="3"/>
  <c r="Q231" i="4"/>
  <c r="Q232" i="3"/>
  <c r="Q232" i="4"/>
  <c r="Q233" i="3"/>
  <c r="Q233" i="4"/>
  <c r="Q234" i="3"/>
  <c r="Q234" i="4"/>
  <c r="Q235" i="3"/>
  <c r="Q235" i="4"/>
  <c r="Q236" i="3"/>
  <c r="Q236" i="4"/>
  <c r="Q237" i="3"/>
  <c r="Q237" i="4"/>
  <c r="Q238" i="3"/>
  <c r="Q238" i="4"/>
  <c r="Q239" i="3"/>
  <c r="Q239" i="4"/>
  <c r="Q240" i="3"/>
  <c r="Q240" i="4"/>
  <c r="Q241" i="3"/>
  <c r="Q241" i="4"/>
  <c r="Q242" i="3"/>
  <c r="Q242" i="4"/>
  <c r="Q243" i="3"/>
  <c r="Q243" i="4"/>
  <c r="Q245" i="3"/>
  <c r="Q245" i="4"/>
  <c r="Q246" i="4"/>
  <c r="Q247" i="4"/>
  <c r="Q248" i="3"/>
  <c r="Q248" i="4"/>
  <c r="Q249" i="3"/>
  <c r="Q249" i="4"/>
  <c r="Q250" i="3"/>
  <c r="Q250" i="4"/>
  <c r="Q251" i="3"/>
  <c r="Q251" i="4"/>
  <c r="Q252" i="3"/>
  <c r="Q252" i="4"/>
  <c r="Q253" i="3"/>
  <c r="Q253" i="4"/>
  <c r="Q254" i="3"/>
  <c r="Q254" i="4"/>
  <c r="Q255" i="3"/>
  <c r="Q255" i="4"/>
  <c r="Q256" i="3"/>
  <c r="Q256" i="4"/>
  <c r="Q257" i="3"/>
  <c r="Q257" i="4"/>
  <c r="Q258" i="3"/>
  <c r="Q258" i="4"/>
  <c r="Q259" i="3"/>
  <c r="Q259" i="4"/>
  <c r="Q260" i="3"/>
  <c r="Q260" i="4"/>
  <c r="Q261" i="3"/>
  <c r="Q261" i="4"/>
  <c r="Q262" i="3"/>
  <c r="Q262" i="4"/>
  <c r="Q263" i="3"/>
  <c r="Q263" i="4"/>
  <c r="Q264" i="3"/>
  <c r="Q264" i="4"/>
  <c r="Q265" i="3"/>
  <c r="Q265" i="4"/>
  <c r="Q266" i="3"/>
  <c r="Q266" i="4"/>
  <c r="Q267" i="3"/>
  <c r="Q267" i="4"/>
  <c r="Q268" i="3"/>
  <c r="Q268" i="4"/>
  <c r="Q269" i="3"/>
  <c r="Q269" i="4"/>
  <c r="Q270" i="3"/>
  <c r="Q270" i="4"/>
  <c r="Q271" i="3"/>
  <c r="Q271" i="4"/>
  <c r="Q272" i="3"/>
  <c r="Q272" i="4"/>
  <c r="Q273" i="3"/>
  <c r="Q273" i="4"/>
  <c r="Q274" i="3"/>
  <c r="Q274" i="4"/>
  <c r="Q275" i="3"/>
  <c r="Q275" i="4"/>
  <c r="Q276" i="3"/>
  <c r="Q276" i="4"/>
  <c r="Q277" i="3"/>
  <c r="Q277" i="4"/>
  <c r="Q278" i="3"/>
  <c r="Q278" i="4"/>
  <c r="Q279" i="3"/>
  <c r="Q279" i="4"/>
  <c r="Q280" i="3"/>
  <c r="Q280" i="4"/>
  <c r="Q281" i="3"/>
  <c r="Q281" i="4"/>
  <c r="Q282" i="3"/>
  <c r="Q282" i="4"/>
  <c r="Q283" i="3"/>
  <c r="Q283" i="4"/>
  <c r="Q284" i="3"/>
  <c r="Q284" i="4"/>
  <c r="Q285" i="3"/>
  <c r="Q285" i="4"/>
  <c r="Q286" i="3"/>
  <c r="Q286" i="4"/>
  <c r="Q287" i="3"/>
  <c r="Q287" i="4"/>
  <c r="Q288" i="3"/>
  <c r="Q288" i="4"/>
  <c r="Q289" i="3"/>
  <c r="Q289" i="4"/>
  <c r="Q290" i="3"/>
  <c r="Q290" i="4"/>
  <c r="Q291" i="3"/>
  <c r="Q291" i="4"/>
  <c r="Q292" i="3"/>
  <c r="Q292" i="4"/>
  <c r="Q293" i="3"/>
  <c r="Q293" i="4"/>
  <c r="Q294" i="3"/>
  <c r="Q294" i="4"/>
  <c r="Q295" i="3"/>
  <c r="Q295" i="4"/>
  <c r="G296" i="9"/>
  <c r="Q296" i="3"/>
  <c r="Q296" i="4"/>
  <c r="Q297" i="3"/>
  <c r="Q297" i="4"/>
  <c r="Q298" i="3"/>
  <c r="Q298" i="4"/>
  <c r="Q299" i="3"/>
  <c r="Q299" i="4"/>
  <c r="Q300" i="3"/>
  <c r="Q300" i="4"/>
  <c r="Q301" i="3"/>
  <c r="Q301" i="4"/>
  <c r="Q302" i="3"/>
  <c r="Q302" i="4"/>
  <c r="Q303" i="3"/>
  <c r="Q303" i="4"/>
  <c r="Q304" i="3"/>
  <c r="Q304" i="4"/>
  <c r="Q305" i="3"/>
  <c r="Q305" i="4"/>
  <c r="Q306" i="3"/>
  <c r="Q306" i="4"/>
  <c r="Q307" i="3"/>
  <c r="Q307" i="4"/>
  <c r="Q308" i="3"/>
  <c r="Q308" i="4"/>
  <c r="Q309" i="3"/>
  <c r="Q309" i="4"/>
  <c r="Q310" i="3"/>
  <c r="Q310" i="4"/>
  <c r="Q311" i="3"/>
  <c r="Q311" i="4"/>
  <c r="Q312" i="3"/>
  <c r="Q312" i="4"/>
  <c r="Q313" i="3"/>
  <c r="Q313" i="4"/>
  <c r="Q314" i="3"/>
  <c r="Q314" i="4"/>
  <c r="Q315" i="3"/>
  <c r="Q315" i="4"/>
  <c r="Q316" i="3"/>
  <c r="Q316" i="4"/>
  <c r="Q317" i="3"/>
  <c r="Q317" i="4"/>
  <c r="Q318" i="3"/>
  <c r="Q318" i="4"/>
  <c r="Q319" i="3"/>
  <c r="Q319" i="4"/>
  <c r="Q320" i="4"/>
  <c r="Q321" i="3"/>
  <c r="Q321" i="4"/>
  <c r="Q322" i="3"/>
  <c r="Q322" i="4"/>
  <c r="Q323" i="4"/>
  <c r="Q324" i="3"/>
  <c r="Q324" i="4"/>
  <c r="Q105" i="4"/>
  <c r="Q244" i="4"/>
  <c r="Q115" i="4"/>
  <c r="Q124" i="4"/>
  <c r="Q125" i="4"/>
  <c r="Q131" i="4"/>
  <c r="Q107" i="4"/>
  <c r="Q137" i="4"/>
  <c r="Q182" i="4"/>
  <c r="Q325" i="4"/>
  <c r="E17" i="5" s="1"/>
  <c r="P2" i="3"/>
  <c r="P2" i="4"/>
  <c r="P3" i="3"/>
  <c r="P3" i="4"/>
  <c r="P4" i="3"/>
  <c r="P4" i="4"/>
  <c r="P5" i="3"/>
  <c r="P5" i="4"/>
  <c r="P6" i="3"/>
  <c r="P6" i="4"/>
  <c r="P7" i="3"/>
  <c r="P7" i="4"/>
  <c r="P8" i="3"/>
  <c r="P8" i="4"/>
  <c r="P9" i="3"/>
  <c r="P9" i="4"/>
  <c r="P10" i="3"/>
  <c r="P10" i="4"/>
  <c r="P11" i="3"/>
  <c r="P11" i="4"/>
  <c r="P12" i="3"/>
  <c r="P12" i="4"/>
  <c r="P13" i="3"/>
  <c r="P13" i="4"/>
  <c r="P14" i="3"/>
  <c r="P14" i="4"/>
  <c r="P15" i="3"/>
  <c r="P15" i="4"/>
  <c r="P16" i="3"/>
  <c r="P16" i="4"/>
  <c r="P17" i="3"/>
  <c r="P17" i="4"/>
  <c r="P18" i="3"/>
  <c r="P18" i="4"/>
  <c r="P19" i="3"/>
  <c r="P19" i="4"/>
  <c r="P20" i="3"/>
  <c r="P20" i="4"/>
  <c r="P21" i="3"/>
  <c r="P21" i="4"/>
  <c r="P22" i="3"/>
  <c r="P22" i="4"/>
  <c r="P23" i="3"/>
  <c r="P23" i="4"/>
  <c r="P24" i="3"/>
  <c r="P24" i="4"/>
  <c r="P25" i="3"/>
  <c r="P25" i="4"/>
  <c r="P26" i="3"/>
  <c r="P26" i="4"/>
  <c r="P27" i="3"/>
  <c r="P27" i="4"/>
  <c r="P28" i="3"/>
  <c r="P28" i="4"/>
  <c r="P29" i="3"/>
  <c r="P29" i="4"/>
  <c r="P30" i="3"/>
  <c r="P30" i="4"/>
  <c r="P31" i="3"/>
  <c r="P31" i="4"/>
  <c r="P32" i="3"/>
  <c r="P32" i="4"/>
  <c r="P33" i="3"/>
  <c r="P33" i="4"/>
  <c r="P34" i="3"/>
  <c r="P34" i="4"/>
  <c r="P35" i="3"/>
  <c r="P35" i="4"/>
  <c r="P36" i="3"/>
  <c r="P36" i="4"/>
  <c r="P37" i="3"/>
  <c r="P37" i="4"/>
  <c r="P38" i="3"/>
  <c r="P38" i="4"/>
  <c r="P39" i="3"/>
  <c r="P39" i="4"/>
  <c r="P40" i="3"/>
  <c r="P40" i="4"/>
  <c r="P41" i="3"/>
  <c r="P41" i="4"/>
  <c r="P42" i="3"/>
  <c r="P42" i="4"/>
  <c r="P43" i="3"/>
  <c r="P43" i="4"/>
  <c r="P44" i="3"/>
  <c r="P44" i="4"/>
  <c r="P45" i="3"/>
  <c r="P45" i="4"/>
  <c r="P46" i="3"/>
  <c r="P46" i="4"/>
  <c r="P47" i="3"/>
  <c r="P47" i="4"/>
  <c r="P48" i="3"/>
  <c r="P48" i="4"/>
  <c r="P49" i="3"/>
  <c r="P49" i="4"/>
  <c r="P50" i="3"/>
  <c r="P50" i="4"/>
  <c r="P51" i="3"/>
  <c r="P51" i="4"/>
  <c r="P52" i="3"/>
  <c r="P52" i="4"/>
  <c r="P53" i="3"/>
  <c r="P53" i="4"/>
  <c r="P54" i="3"/>
  <c r="P54" i="4"/>
  <c r="P55" i="3"/>
  <c r="P55" i="4"/>
  <c r="P56" i="3"/>
  <c r="P56" i="4"/>
  <c r="P57" i="3"/>
  <c r="P57" i="4"/>
  <c r="P59" i="3"/>
  <c r="P59" i="4"/>
  <c r="P60" i="3"/>
  <c r="P60" i="4"/>
  <c r="P61" i="3"/>
  <c r="P61" i="4"/>
  <c r="P62" i="3"/>
  <c r="P62" i="4"/>
  <c r="P63" i="3"/>
  <c r="P63" i="4"/>
  <c r="P64" i="3"/>
  <c r="P64" i="4"/>
  <c r="P65" i="3"/>
  <c r="P65" i="4"/>
  <c r="P66" i="3"/>
  <c r="P66" i="4"/>
  <c r="P67" i="3"/>
  <c r="P67" i="4"/>
  <c r="P68" i="3"/>
  <c r="P68" i="4"/>
  <c r="P69" i="3"/>
  <c r="P69" i="4"/>
  <c r="P70" i="3"/>
  <c r="P70" i="4"/>
  <c r="P71" i="3"/>
  <c r="P71" i="4"/>
  <c r="P72" i="3"/>
  <c r="P72" i="4"/>
  <c r="P73" i="3"/>
  <c r="P73" i="4"/>
  <c r="P74" i="3"/>
  <c r="P74" i="4"/>
  <c r="P75" i="3"/>
  <c r="P75" i="4"/>
  <c r="P76" i="3"/>
  <c r="P76" i="4"/>
  <c r="P77" i="3"/>
  <c r="P77" i="4"/>
  <c r="P78" i="3"/>
  <c r="P78" i="4"/>
  <c r="P79" i="3"/>
  <c r="P79" i="4"/>
  <c r="P81" i="3"/>
  <c r="P81" i="4"/>
  <c r="P82" i="3"/>
  <c r="P82" i="4"/>
  <c r="P83" i="3"/>
  <c r="P83" i="4"/>
  <c r="P84" i="3"/>
  <c r="P84" i="4"/>
  <c r="P85" i="3"/>
  <c r="P85" i="4"/>
  <c r="P86" i="3"/>
  <c r="P86" i="4"/>
  <c r="P87" i="3"/>
  <c r="P87" i="4"/>
  <c r="P88" i="3"/>
  <c r="P88" i="4"/>
  <c r="P89" i="3"/>
  <c r="P89" i="4"/>
  <c r="P90" i="3"/>
  <c r="P90" i="4"/>
  <c r="P91" i="3"/>
  <c r="P91" i="4"/>
  <c r="P92" i="3"/>
  <c r="P92" i="4"/>
  <c r="P93" i="3"/>
  <c r="P93" i="4"/>
  <c r="P94" i="3"/>
  <c r="P94" i="4"/>
  <c r="P95" i="3"/>
  <c r="P95" i="4"/>
  <c r="P96" i="3"/>
  <c r="P96" i="4"/>
  <c r="P97" i="3"/>
  <c r="P97" i="4"/>
  <c r="P98" i="3"/>
  <c r="P98" i="4"/>
  <c r="P99" i="3"/>
  <c r="P99" i="4"/>
  <c r="P100" i="3"/>
  <c r="P100" i="4"/>
  <c r="P101" i="3"/>
  <c r="P101" i="4"/>
  <c r="P102" i="3"/>
  <c r="P102" i="4"/>
  <c r="P103" i="3"/>
  <c r="P103" i="4"/>
  <c r="P104" i="3"/>
  <c r="P104" i="4"/>
  <c r="P105" i="3"/>
  <c r="P105" i="4"/>
  <c r="P106" i="3"/>
  <c r="P106" i="4"/>
  <c r="P107" i="3"/>
  <c r="P107" i="4"/>
  <c r="P108" i="3"/>
  <c r="P108" i="4"/>
  <c r="P109" i="3"/>
  <c r="P109" i="4"/>
  <c r="P110" i="3"/>
  <c r="P110" i="4"/>
  <c r="P111" i="3"/>
  <c r="P111" i="4"/>
  <c r="P112" i="3"/>
  <c r="P112" i="4"/>
  <c r="P113" i="3"/>
  <c r="P113" i="4"/>
  <c r="P114" i="3"/>
  <c r="P114" i="4"/>
  <c r="P115" i="3"/>
  <c r="P115" i="4"/>
  <c r="P116" i="3"/>
  <c r="P116" i="4"/>
  <c r="P117" i="3"/>
  <c r="P117" i="4"/>
  <c r="P118" i="3"/>
  <c r="P118" i="4"/>
  <c r="P119" i="3"/>
  <c r="P119" i="4"/>
  <c r="P120" i="3"/>
  <c r="P120" i="4"/>
  <c r="P121" i="3"/>
  <c r="P121" i="4"/>
  <c r="P122" i="3"/>
  <c r="P122" i="4"/>
  <c r="P123" i="3"/>
  <c r="P123" i="4"/>
  <c r="P124" i="3"/>
  <c r="P124" i="4"/>
  <c r="P125" i="3"/>
  <c r="P125" i="4"/>
  <c r="P126" i="3"/>
  <c r="P126" i="4"/>
  <c r="P127" i="3"/>
  <c r="P127" i="4"/>
  <c r="P128" i="3"/>
  <c r="P128" i="4"/>
  <c r="P129" i="3"/>
  <c r="P129" i="4"/>
  <c r="P130" i="3"/>
  <c r="P130" i="4"/>
  <c r="P131" i="3"/>
  <c r="P131" i="4"/>
  <c r="P132" i="3"/>
  <c r="P132" i="4"/>
  <c r="P133" i="3"/>
  <c r="P133" i="4"/>
  <c r="P134" i="3"/>
  <c r="P134" i="4"/>
  <c r="P135" i="3"/>
  <c r="P135" i="4"/>
  <c r="P136" i="3"/>
  <c r="P136" i="4"/>
  <c r="P137" i="3"/>
  <c r="P137" i="4"/>
  <c r="P138" i="3"/>
  <c r="P138" i="4"/>
  <c r="P140" i="3"/>
  <c r="P140" i="4"/>
  <c r="P141" i="3"/>
  <c r="P141" i="4"/>
  <c r="P142" i="3"/>
  <c r="P142" i="4"/>
  <c r="P143" i="3"/>
  <c r="P143" i="4"/>
  <c r="P144" i="3"/>
  <c r="P144" i="4"/>
  <c r="P145" i="3"/>
  <c r="P145" i="4"/>
  <c r="P146" i="3"/>
  <c r="P146" i="4"/>
  <c r="P147" i="3"/>
  <c r="P147" i="4"/>
  <c r="P148" i="3"/>
  <c r="P148" i="4"/>
  <c r="P149" i="3"/>
  <c r="P149" i="4"/>
  <c r="P150" i="3"/>
  <c r="P150" i="4"/>
  <c r="P151" i="3"/>
  <c r="P151" i="4"/>
  <c r="P152" i="3"/>
  <c r="P152" i="4"/>
  <c r="P153" i="3"/>
  <c r="P153" i="4"/>
  <c r="P154" i="3"/>
  <c r="P154" i="4"/>
  <c r="P155" i="3"/>
  <c r="P155" i="4"/>
  <c r="P156" i="3"/>
  <c r="P156" i="4"/>
  <c r="P157" i="3"/>
  <c r="P157" i="4"/>
  <c r="P158" i="3"/>
  <c r="P158" i="4"/>
  <c r="P159" i="3"/>
  <c r="P159" i="4"/>
  <c r="P160" i="3"/>
  <c r="P160" i="4"/>
  <c r="P161" i="3"/>
  <c r="P161" i="4"/>
  <c r="P162" i="3"/>
  <c r="P162" i="4"/>
  <c r="P163" i="4"/>
  <c r="P164" i="3"/>
  <c r="P164" i="4"/>
  <c r="P165" i="3"/>
  <c r="P165" i="4"/>
  <c r="P166" i="3"/>
  <c r="P166" i="4"/>
  <c r="P168" i="3"/>
  <c r="P168" i="4"/>
  <c r="P169" i="3"/>
  <c r="P169" i="4"/>
  <c r="P170" i="3"/>
  <c r="P170" i="4"/>
  <c r="P171" i="3"/>
  <c r="P171" i="4"/>
  <c r="P172" i="3"/>
  <c r="P172" i="4"/>
  <c r="P173" i="3"/>
  <c r="P173" i="4"/>
  <c r="P174" i="3"/>
  <c r="P174" i="4"/>
  <c r="P175" i="3"/>
  <c r="P175" i="4"/>
  <c r="P176" i="3"/>
  <c r="P176" i="4"/>
  <c r="P177" i="3"/>
  <c r="P177" i="4"/>
  <c r="P178" i="3"/>
  <c r="P178" i="4"/>
  <c r="P179" i="3"/>
  <c r="P179" i="4"/>
  <c r="P180" i="3"/>
  <c r="P180" i="4"/>
  <c r="P181" i="3"/>
  <c r="P181" i="4"/>
  <c r="P182" i="3"/>
  <c r="P182" i="4"/>
  <c r="P183" i="3"/>
  <c r="P183" i="4"/>
  <c r="P184" i="3"/>
  <c r="P184" i="4"/>
  <c r="P185" i="3"/>
  <c r="P185" i="4"/>
  <c r="P186" i="3"/>
  <c r="P186" i="4"/>
  <c r="P187" i="3"/>
  <c r="P187" i="4"/>
  <c r="P188" i="3"/>
  <c r="P188" i="4"/>
  <c r="P189" i="3"/>
  <c r="P189" i="4"/>
  <c r="P190" i="3"/>
  <c r="P190" i="4"/>
  <c r="P191" i="3"/>
  <c r="P191" i="4"/>
  <c r="P192" i="3"/>
  <c r="P192" i="4"/>
  <c r="P193" i="3"/>
  <c r="P193" i="4"/>
  <c r="P194" i="3"/>
  <c r="P194" i="4"/>
  <c r="P195" i="3"/>
  <c r="P195" i="4"/>
  <c r="P196" i="3"/>
  <c r="P196" i="4"/>
  <c r="P197" i="3"/>
  <c r="P197" i="4"/>
  <c r="P198" i="3"/>
  <c r="P198" i="4"/>
  <c r="P199" i="3"/>
  <c r="P199" i="4"/>
  <c r="P200" i="3"/>
  <c r="P200" i="4"/>
  <c r="P201" i="3"/>
  <c r="P201" i="4"/>
  <c r="P202" i="3"/>
  <c r="P202" i="4"/>
  <c r="P203" i="3"/>
  <c r="P203" i="4"/>
  <c r="P204" i="3"/>
  <c r="P204" i="4"/>
  <c r="P205" i="3"/>
  <c r="P205" i="4"/>
  <c r="P206" i="3"/>
  <c r="P206" i="4"/>
  <c r="P207" i="3"/>
  <c r="P207" i="4"/>
  <c r="P208" i="3"/>
  <c r="P208" i="4"/>
  <c r="P209" i="3"/>
  <c r="P209" i="4"/>
  <c r="P210" i="3"/>
  <c r="P210" i="4"/>
  <c r="P211" i="3"/>
  <c r="P211" i="4"/>
  <c r="P212" i="3"/>
  <c r="P212" i="4"/>
  <c r="P213" i="3"/>
  <c r="P213" i="4"/>
  <c r="P214" i="3"/>
  <c r="P214" i="4"/>
  <c r="P215" i="3"/>
  <c r="P215" i="4"/>
  <c r="P216" i="3"/>
  <c r="P216" i="4"/>
  <c r="P217" i="3"/>
  <c r="P217" i="4"/>
  <c r="P218" i="3"/>
  <c r="P218" i="4"/>
  <c r="P219" i="3"/>
  <c r="P219" i="4"/>
  <c r="P220" i="3"/>
  <c r="P220" i="4"/>
  <c r="P221" i="3"/>
  <c r="P221" i="4"/>
  <c r="P222" i="3"/>
  <c r="P222" i="4"/>
  <c r="P223" i="3"/>
  <c r="P223" i="4"/>
  <c r="P224" i="3"/>
  <c r="P224" i="4"/>
  <c r="P225" i="3"/>
  <c r="P225" i="4"/>
  <c r="P226" i="3"/>
  <c r="P226" i="4"/>
  <c r="P227" i="3"/>
  <c r="P227" i="4"/>
  <c r="P228" i="3"/>
  <c r="P228" i="4"/>
  <c r="P229" i="3"/>
  <c r="P229" i="4"/>
  <c r="P230" i="3"/>
  <c r="P230" i="4"/>
  <c r="P231" i="3"/>
  <c r="P231" i="4"/>
  <c r="P232" i="3"/>
  <c r="P232" i="4"/>
  <c r="P233" i="3"/>
  <c r="P233" i="4"/>
  <c r="P234" i="3"/>
  <c r="P234" i="4"/>
  <c r="P235" i="3"/>
  <c r="P235" i="4"/>
  <c r="P236" i="3"/>
  <c r="P236" i="4"/>
  <c r="P237" i="3"/>
  <c r="P237" i="4"/>
  <c r="P238" i="3"/>
  <c r="P238" i="4"/>
  <c r="P239" i="3"/>
  <c r="P239" i="4"/>
  <c r="P240" i="3"/>
  <c r="P240" i="4"/>
  <c r="P241" i="3"/>
  <c r="P241" i="4"/>
  <c r="P242" i="3"/>
  <c r="P242" i="4"/>
  <c r="P243" i="3"/>
  <c r="P243" i="4"/>
  <c r="P244" i="4"/>
  <c r="P245" i="3"/>
  <c r="P245" i="4"/>
  <c r="P248" i="3"/>
  <c r="P248" i="4"/>
  <c r="P249" i="3"/>
  <c r="P249" i="4"/>
  <c r="P250" i="3"/>
  <c r="P250" i="4"/>
  <c r="P251" i="3"/>
  <c r="P251" i="4"/>
  <c r="P252" i="3"/>
  <c r="P252" i="4"/>
  <c r="P253" i="3"/>
  <c r="P253" i="4"/>
  <c r="P254" i="3"/>
  <c r="P254" i="4"/>
  <c r="P255" i="3"/>
  <c r="P255" i="4"/>
  <c r="P256" i="3"/>
  <c r="P256" i="4"/>
  <c r="P257" i="3"/>
  <c r="P257" i="4"/>
  <c r="P258" i="3"/>
  <c r="P258" i="4"/>
  <c r="P259" i="3"/>
  <c r="P259" i="4"/>
  <c r="P260" i="3"/>
  <c r="P260" i="4"/>
  <c r="P261" i="3"/>
  <c r="P261" i="4"/>
  <c r="P262" i="3"/>
  <c r="P262" i="4"/>
  <c r="P263" i="3"/>
  <c r="P263" i="4"/>
  <c r="P264" i="3"/>
  <c r="P264" i="4"/>
  <c r="P265" i="3"/>
  <c r="P265" i="4"/>
  <c r="P266" i="3"/>
  <c r="P266" i="4"/>
  <c r="P267" i="3"/>
  <c r="P267" i="4"/>
  <c r="P268" i="3"/>
  <c r="P268" i="4"/>
  <c r="P269" i="3"/>
  <c r="P269" i="4"/>
  <c r="P270" i="3"/>
  <c r="P270" i="4"/>
  <c r="P271" i="3"/>
  <c r="P271" i="4"/>
  <c r="P272" i="3"/>
  <c r="P272" i="4"/>
  <c r="P273" i="3"/>
  <c r="P273" i="4"/>
  <c r="P274" i="3"/>
  <c r="P274" i="4"/>
  <c r="P275" i="3"/>
  <c r="P275" i="4"/>
  <c r="P276" i="3"/>
  <c r="P276" i="4"/>
  <c r="P277" i="3"/>
  <c r="P277" i="4"/>
  <c r="P278" i="3"/>
  <c r="P278" i="4"/>
  <c r="P279" i="3"/>
  <c r="P279" i="4"/>
  <c r="P280" i="3"/>
  <c r="P280" i="4"/>
  <c r="P281" i="3"/>
  <c r="P281" i="4"/>
  <c r="P282" i="3"/>
  <c r="P282" i="4"/>
  <c r="P283" i="3"/>
  <c r="P283" i="4"/>
  <c r="P284" i="3"/>
  <c r="P284" i="4"/>
  <c r="P285" i="3"/>
  <c r="P285" i="4"/>
  <c r="P286" i="3"/>
  <c r="P286" i="4"/>
  <c r="P287" i="3"/>
  <c r="P287" i="4"/>
  <c r="P288" i="3"/>
  <c r="P288" i="4"/>
  <c r="P289" i="3"/>
  <c r="P289" i="4"/>
  <c r="P290" i="3"/>
  <c r="P290" i="4"/>
  <c r="P291" i="3"/>
  <c r="P291" i="4"/>
  <c r="P292" i="3"/>
  <c r="P292" i="4"/>
  <c r="P293" i="3"/>
  <c r="P293" i="4"/>
  <c r="P294" i="3"/>
  <c r="P294" i="4"/>
  <c r="P295" i="3"/>
  <c r="P295" i="4"/>
  <c r="P296" i="3"/>
  <c r="P296" i="4"/>
  <c r="P297" i="3"/>
  <c r="P297" i="4"/>
  <c r="P298" i="3"/>
  <c r="P298" i="4"/>
  <c r="P299" i="3"/>
  <c r="P299" i="4"/>
  <c r="P300" i="3"/>
  <c r="P300" i="4"/>
  <c r="P301" i="3"/>
  <c r="P301" i="4"/>
  <c r="P302" i="3"/>
  <c r="P302" i="4"/>
  <c r="P303" i="3"/>
  <c r="P303" i="4"/>
  <c r="P304" i="3"/>
  <c r="P304" i="4"/>
  <c r="P305" i="3"/>
  <c r="P305" i="4"/>
  <c r="P306" i="3"/>
  <c r="P306" i="4"/>
  <c r="P307" i="3"/>
  <c r="P307" i="4"/>
  <c r="P308" i="3"/>
  <c r="P308" i="4"/>
  <c r="P309" i="3"/>
  <c r="P309" i="4"/>
  <c r="P310" i="3"/>
  <c r="P310" i="4"/>
  <c r="P311" i="3"/>
  <c r="P311" i="4"/>
  <c r="P312" i="3"/>
  <c r="P312" i="4"/>
  <c r="P313" i="3"/>
  <c r="P313" i="4"/>
  <c r="P314" i="3"/>
  <c r="P314" i="4"/>
  <c r="P315" i="3"/>
  <c r="P315" i="4"/>
  <c r="P316" i="3"/>
  <c r="P316" i="4"/>
  <c r="P317" i="3"/>
  <c r="P317" i="4"/>
  <c r="P318" i="3"/>
  <c r="P318" i="4"/>
  <c r="P319" i="3"/>
  <c r="P319" i="4"/>
  <c r="P320" i="4"/>
  <c r="P321" i="3"/>
  <c r="P321" i="4"/>
  <c r="P322" i="3"/>
  <c r="P322" i="4"/>
  <c r="P324" i="3"/>
  <c r="P324" i="4"/>
  <c r="O2" i="3"/>
  <c r="O2" i="4"/>
  <c r="O3" i="3"/>
  <c r="O3" i="4"/>
  <c r="O4" i="3"/>
  <c r="O4" i="4"/>
  <c r="O5" i="3"/>
  <c r="O5" i="4"/>
  <c r="O6" i="3"/>
  <c r="O6" i="4"/>
  <c r="O7" i="3"/>
  <c r="O7" i="4"/>
  <c r="O8" i="3"/>
  <c r="O8" i="4"/>
  <c r="O9" i="3"/>
  <c r="O9" i="4"/>
  <c r="O10" i="3"/>
  <c r="O10" i="4"/>
  <c r="O11" i="3"/>
  <c r="O11" i="4"/>
  <c r="O12" i="3"/>
  <c r="O12" i="4"/>
  <c r="O13" i="3"/>
  <c r="O13" i="4"/>
  <c r="O14" i="3"/>
  <c r="O14" i="4"/>
  <c r="O15" i="3"/>
  <c r="O15" i="4"/>
  <c r="O16" i="3"/>
  <c r="O16" i="4"/>
  <c r="O17" i="3"/>
  <c r="O17" i="4"/>
  <c r="O18" i="3"/>
  <c r="O18" i="4"/>
  <c r="O19" i="3"/>
  <c r="O19" i="4"/>
  <c r="O20" i="3"/>
  <c r="O20" i="4"/>
  <c r="O21" i="3"/>
  <c r="O21" i="4"/>
  <c r="O22" i="3"/>
  <c r="O22" i="4"/>
  <c r="O23" i="3"/>
  <c r="O23" i="4"/>
  <c r="O24" i="3"/>
  <c r="O24" i="4"/>
  <c r="O25" i="3"/>
  <c r="O25" i="4"/>
  <c r="O26" i="3"/>
  <c r="O26" i="4"/>
  <c r="O27" i="3"/>
  <c r="O27" i="4"/>
  <c r="O28" i="3"/>
  <c r="O28" i="4"/>
  <c r="O29" i="3"/>
  <c r="O29" i="4"/>
  <c r="O30" i="3"/>
  <c r="O30" i="4"/>
  <c r="O31" i="3"/>
  <c r="O31" i="4"/>
  <c r="O32" i="3"/>
  <c r="O32" i="4"/>
  <c r="O33" i="3"/>
  <c r="O33" i="4"/>
  <c r="O34" i="3"/>
  <c r="O34" i="4"/>
  <c r="O35" i="3"/>
  <c r="O35" i="4"/>
  <c r="O36" i="3"/>
  <c r="O36" i="4"/>
  <c r="O37" i="3"/>
  <c r="O37" i="4"/>
  <c r="O38" i="3"/>
  <c r="O38" i="4"/>
  <c r="O39" i="3"/>
  <c r="O39" i="4"/>
  <c r="O40" i="3"/>
  <c r="O40" i="4"/>
  <c r="O41" i="3"/>
  <c r="O41" i="4"/>
  <c r="O42" i="3"/>
  <c r="O42" i="4"/>
  <c r="O43" i="3"/>
  <c r="O43" i="4"/>
  <c r="O44" i="3"/>
  <c r="O44" i="4"/>
  <c r="O45" i="3"/>
  <c r="O45" i="4"/>
  <c r="O46" i="3"/>
  <c r="O46" i="4"/>
  <c r="O47" i="3"/>
  <c r="O47" i="4"/>
  <c r="O48" i="3"/>
  <c r="O48" i="4"/>
  <c r="O49" i="3"/>
  <c r="O49" i="4"/>
  <c r="O50" i="3"/>
  <c r="O50" i="4"/>
  <c r="O51" i="3"/>
  <c r="O51" i="4"/>
  <c r="O52" i="3"/>
  <c r="O52" i="4"/>
  <c r="O53" i="3"/>
  <c r="O53" i="4"/>
  <c r="O54" i="3"/>
  <c r="O54" i="4"/>
  <c r="O55" i="3"/>
  <c r="O55" i="4"/>
  <c r="O56" i="3"/>
  <c r="O56" i="4"/>
  <c r="O57" i="3"/>
  <c r="O57" i="4"/>
  <c r="O59" i="3"/>
  <c r="O59" i="4"/>
  <c r="O60" i="3"/>
  <c r="O60" i="4"/>
  <c r="O61" i="3"/>
  <c r="O61" i="4"/>
  <c r="O62" i="3"/>
  <c r="O62" i="4"/>
  <c r="O63" i="3"/>
  <c r="O63" i="4"/>
  <c r="O64" i="3"/>
  <c r="O64" i="4"/>
  <c r="O65" i="3"/>
  <c r="O65" i="4"/>
  <c r="O66" i="3"/>
  <c r="O66" i="4"/>
  <c r="O67" i="3"/>
  <c r="O67" i="4"/>
  <c r="O68" i="3"/>
  <c r="O68" i="4"/>
  <c r="O69" i="3"/>
  <c r="O69" i="4"/>
  <c r="O70" i="3"/>
  <c r="O70" i="4"/>
  <c r="O71" i="3"/>
  <c r="O71" i="4"/>
  <c r="O72" i="3"/>
  <c r="O72" i="4"/>
  <c r="O73" i="3"/>
  <c r="O73" i="4"/>
  <c r="O74" i="3"/>
  <c r="O74" i="4"/>
  <c r="O75" i="3"/>
  <c r="O75" i="4"/>
  <c r="O76" i="3"/>
  <c r="O76" i="4"/>
  <c r="O77" i="3"/>
  <c r="O77" i="4"/>
  <c r="O78" i="3"/>
  <c r="O78" i="4"/>
  <c r="O79" i="3"/>
  <c r="O79" i="4"/>
  <c r="O81" i="3"/>
  <c r="O81" i="4"/>
  <c r="O82" i="3"/>
  <c r="O82" i="4"/>
  <c r="O83" i="3"/>
  <c r="O83" i="4"/>
  <c r="O84" i="3"/>
  <c r="O84" i="4"/>
  <c r="O85" i="3"/>
  <c r="O85" i="4"/>
  <c r="O86" i="3"/>
  <c r="O86" i="4"/>
  <c r="O87" i="3"/>
  <c r="O87" i="4"/>
  <c r="O88" i="3"/>
  <c r="O88" i="4"/>
  <c r="O89" i="3"/>
  <c r="O89" i="4"/>
  <c r="O90" i="3"/>
  <c r="O90" i="4"/>
  <c r="O91" i="3"/>
  <c r="O91" i="4"/>
  <c r="O92" i="3"/>
  <c r="O92" i="4"/>
  <c r="O93" i="3"/>
  <c r="O93" i="4"/>
  <c r="O94" i="3"/>
  <c r="O94" i="4"/>
  <c r="O95" i="3"/>
  <c r="O95" i="4"/>
  <c r="O96" i="3"/>
  <c r="O96" i="4"/>
  <c r="O97" i="3"/>
  <c r="O97" i="4"/>
  <c r="O98" i="3"/>
  <c r="O98" i="4"/>
  <c r="O99" i="3"/>
  <c r="O99" i="4"/>
  <c r="O100" i="3"/>
  <c r="O100" i="4"/>
  <c r="O101" i="3"/>
  <c r="O101" i="4"/>
  <c r="O102" i="3"/>
  <c r="O102" i="4"/>
  <c r="O103" i="3"/>
  <c r="O103" i="4"/>
  <c r="O104" i="3"/>
  <c r="O104" i="4"/>
  <c r="O105" i="3"/>
  <c r="O105" i="4"/>
  <c r="O106" i="3"/>
  <c r="O106" i="4"/>
  <c r="O107" i="3"/>
  <c r="O107" i="4"/>
  <c r="O108" i="3"/>
  <c r="O108" i="4"/>
  <c r="O109" i="3"/>
  <c r="O109" i="4"/>
  <c r="O110" i="3"/>
  <c r="O110" i="4"/>
  <c r="O111" i="3"/>
  <c r="O111" i="4"/>
  <c r="O112" i="3"/>
  <c r="O112" i="4"/>
  <c r="O113" i="3"/>
  <c r="O113" i="4"/>
  <c r="O114" i="3"/>
  <c r="O114" i="4"/>
  <c r="O115" i="3"/>
  <c r="O115" i="4"/>
  <c r="O116" i="3"/>
  <c r="O116" i="4"/>
  <c r="O117" i="3"/>
  <c r="O117" i="4"/>
  <c r="O118" i="3"/>
  <c r="O118" i="4"/>
  <c r="O119" i="3"/>
  <c r="O119" i="4"/>
  <c r="O120" i="3"/>
  <c r="O120" i="4"/>
  <c r="O121" i="3"/>
  <c r="O121" i="4"/>
  <c r="O122" i="3"/>
  <c r="O122" i="4"/>
  <c r="O123" i="3"/>
  <c r="O123" i="4"/>
  <c r="O124" i="3"/>
  <c r="O124" i="4"/>
  <c r="O125" i="3"/>
  <c r="O125" i="4"/>
  <c r="O126" i="3"/>
  <c r="O126" i="4"/>
  <c r="O127" i="3"/>
  <c r="O127" i="4"/>
  <c r="O128" i="3"/>
  <c r="O128" i="4"/>
  <c r="O129" i="3"/>
  <c r="O129" i="4"/>
  <c r="O130" i="3"/>
  <c r="O130" i="4"/>
  <c r="O131" i="3"/>
  <c r="O131" i="4"/>
  <c r="O132" i="3"/>
  <c r="O132" i="4"/>
  <c r="O133" i="3"/>
  <c r="O133" i="4"/>
  <c r="O134" i="3"/>
  <c r="O134" i="4"/>
  <c r="O135" i="3"/>
  <c r="O135" i="4"/>
  <c r="O136" i="3"/>
  <c r="O136" i="4"/>
  <c r="O137" i="3"/>
  <c r="O137" i="4"/>
  <c r="O138" i="3"/>
  <c r="O138" i="4"/>
  <c r="O140" i="3"/>
  <c r="O140" i="4"/>
  <c r="O141" i="3"/>
  <c r="O141" i="4"/>
  <c r="O142" i="3"/>
  <c r="O142" i="4"/>
  <c r="O143" i="3"/>
  <c r="O143" i="4"/>
  <c r="O144" i="3"/>
  <c r="O144" i="4"/>
  <c r="O145" i="3"/>
  <c r="O145" i="4"/>
  <c r="O146" i="3"/>
  <c r="O146" i="4"/>
  <c r="O147" i="3"/>
  <c r="O147" i="4"/>
  <c r="O148" i="3"/>
  <c r="O148" i="4"/>
  <c r="O149" i="3"/>
  <c r="O149" i="4"/>
  <c r="O150" i="3"/>
  <c r="O150" i="4"/>
  <c r="O151" i="3"/>
  <c r="O151" i="4"/>
  <c r="O152" i="3"/>
  <c r="O152" i="4"/>
  <c r="O153" i="3"/>
  <c r="O153" i="4"/>
  <c r="O154" i="3"/>
  <c r="O154" i="4"/>
  <c r="O155" i="3"/>
  <c r="O155" i="4"/>
  <c r="O156" i="3"/>
  <c r="O156" i="4"/>
  <c r="O157" i="3"/>
  <c r="O157" i="4"/>
  <c r="O158" i="3"/>
  <c r="O158" i="4"/>
  <c r="O159" i="3"/>
  <c r="O159" i="4"/>
  <c r="O160" i="3"/>
  <c r="O160" i="4"/>
  <c r="O161" i="3"/>
  <c r="O161" i="4"/>
  <c r="O162" i="3"/>
  <c r="O162" i="4"/>
  <c r="O164" i="3"/>
  <c r="O164" i="4"/>
  <c r="O165" i="3"/>
  <c r="O165" i="4"/>
  <c r="O166" i="3"/>
  <c r="O166" i="4"/>
  <c r="O168" i="3"/>
  <c r="O168" i="4"/>
  <c r="O169" i="3"/>
  <c r="O169" i="4"/>
  <c r="O170" i="3"/>
  <c r="O170" i="4"/>
  <c r="O171" i="3"/>
  <c r="O171" i="4"/>
  <c r="O172" i="3"/>
  <c r="O172" i="4"/>
  <c r="O173" i="3"/>
  <c r="O173" i="4"/>
  <c r="O174" i="3"/>
  <c r="O174" i="4"/>
  <c r="O175" i="3"/>
  <c r="O175" i="4"/>
  <c r="O176" i="3"/>
  <c r="O176" i="4"/>
  <c r="O177" i="3"/>
  <c r="O177" i="4"/>
  <c r="O178" i="3"/>
  <c r="O178" i="4"/>
  <c r="O179" i="3"/>
  <c r="O179" i="4"/>
  <c r="O180" i="3"/>
  <c r="O180" i="4"/>
  <c r="O181" i="3"/>
  <c r="O181" i="4"/>
  <c r="O182" i="3"/>
  <c r="O182" i="4"/>
  <c r="O183" i="3"/>
  <c r="O183" i="4"/>
  <c r="O184" i="3"/>
  <c r="O184" i="4"/>
  <c r="O185" i="3"/>
  <c r="O185" i="4"/>
  <c r="O186" i="3"/>
  <c r="O186" i="4"/>
  <c r="O187" i="3"/>
  <c r="O187" i="4"/>
  <c r="O188" i="3"/>
  <c r="O188" i="4"/>
  <c r="O189" i="3"/>
  <c r="O189" i="4"/>
  <c r="O190" i="3"/>
  <c r="O190" i="4"/>
  <c r="O191" i="3"/>
  <c r="O191" i="4"/>
  <c r="O192" i="3"/>
  <c r="O192" i="4"/>
  <c r="O193" i="3"/>
  <c r="O193" i="4"/>
  <c r="O194" i="3"/>
  <c r="O194" i="4"/>
  <c r="O195" i="3"/>
  <c r="O195" i="4"/>
  <c r="O196" i="3"/>
  <c r="O196" i="4"/>
  <c r="O197" i="3"/>
  <c r="O197" i="4"/>
  <c r="O198" i="3"/>
  <c r="O198" i="4"/>
  <c r="O199" i="3"/>
  <c r="O199" i="4"/>
  <c r="O200" i="3"/>
  <c r="O200" i="4"/>
  <c r="O201" i="3"/>
  <c r="O201" i="4"/>
  <c r="O202" i="3"/>
  <c r="O202" i="4"/>
  <c r="O203" i="3"/>
  <c r="O203" i="4"/>
  <c r="O204" i="3"/>
  <c r="O204" i="4"/>
  <c r="O205" i="3"/>
  <c r="O205" i="4"/>
  <c r="O206" i="3"/>
  <c r="O206" i="4"/>
  <c r="O207" i="3"/>
  <c r="O207" i="4"/>
  <c r="O208" i="3"/>
  <c r="O208" i="4"/>
  <c r="O209" i="3"/>
  <c r="O209" i="4"/>
  <c r="O210" i="3"/>
  <c r="O210" i="4"/>
  <c r="O211" i="3"/>
  <c r="O211" i="4"/>
  <c r="O212" i="3"/>
  <c r="O212" i="4"/>
  <c r="O213" i="3"/>
  <c r="O213" i="4"/>
  <c r="O214" i="3"/>
  <c r="O214" i="4"/>
  <c r="O215" i="3"/>
  <c r="O215" i="4"/>
  <c r="O216" i="3"/>
  <c r="O216" i="4"/>
  <c r="O217" i="3"/>
  <c r="O217" i="4"/>
  <c r="O218" i="3"/>
  <c r="O218" i="4"/>
  <c r="O219" i="3"/>
  <c r="O219" i="4"/>
  <c r="O220" i="3"/>
  <c r="O220" i="4"/>
  <c r="O221" i="3"/>
  <c r="O221" i="4"/>
  <c r="O222" i="3"/>
  <c r="O222" i="4"/>
  <c r="O223" i="3"/>
  <c r="O223" i="4"/>
  <c r="O224" i="3"/>
  <c r="O224" i="4"/>
  <c r="O225" i="3"/>
  <c r="O225" i="4"/>
  <c r="O226" i="3"/>
  <c r="O226" i="4"/>
  <c r="O227" i="3"/>
  <c r="O227" i="4"/>
  <c r="O228" i="3"/>
  <c r="O228" i="4"/>
  <c r="O229" i="3"/>
  <c r="O229" i="4"/>
  <c r="O230" i="3"/>
  <c r="O230" i="4"/>
  <c r="O231" i="3"/>
  <c r="O231" i="4"/>
  <c r="O232" i="3"/>
  <c r="O232" i="4"/>
  <c r="O233" i="3"/>
  <c r="O233" i="4"/>
  <c r="O234" i="3"/>
  <c r="O234" i="4"/>
  <c r="O235" i="3"/>
  <c r="O235" i="4"/>
  <c r="O236" i="3"/>
  <c r="O236" i="4"/>
  <c r="O237" i="3"/>
  <c r="O237" i="4"/>
  <c r="O238" i="3"/>
  <c r="O238" i="4"/>
  <c r="O239" i="3"/>
  <c r="O239" i="4"/>
  <c r="O240" i="3"/>
  <c r="O240" i="4"/>
  <c r="O241" i="3"/>
  <c r="O241" i="4"/>
  <c r="O242" i="3"/>
  <c r="O242" i="4"/>
  <c r="O243" i="3"/>
  <c r="O243" i="4"/>
  <c r="O244" i="4"/>
  <c r="O245" i="3"/>
  <c r="O245" i="4"/>
  <c r="O248" i="3"/>
  <c r="O248" i="4"/>
  <c r="O249" i="3"/>
  <c r="O249" i="4"/>
  <c r="O250" i="3"/>
  <c r="O250" i="4"/>
  <c r="O251" i="3"/>
  <c r="O251" i="4"/>
  <c r="O252" i="3"/>
  <c r="O252" i="4"/>
  <c r="O253" i="3"/>
  <c r="O253" i="4"/>
  <c r="O254" i="3"/>
  <c r="O254" i="4"/>
  <c r="O255" i="3"/>
  <c r="O255" i="4"/>
  <c r="O256" i="3"/>
  <c r="O256" i="4"/>
  <c r="O257" i="3"/>
  <c r="O257" i="4"/>
  <c r="O258" i="3"/>
  <c r="O258" i="4"/>
  <c r="O259" i="3"/>
  <c r="O259" i="4"/>
  <c r="O260" i="3"/>
  <c r="O260" i="4"/>
  <c r="O261" i="3"/>
  <c r="O261" i="4"/>
  <c r="O262" i="3"/>
  <c r="O262" i="4"/>
  <c r="O263" i="3"/>
  <c r="O263" i="4"/>
  <c r="O264" i="3"/>
  <c r="O264" i="4"/>
  <c r="O265" i="3"/>
  <c r="O265" i="4"/>
  <c r="O266" i="3"/>
  <c r="O266" i="4"/>
  <c r="O267" i="3"/>
  <c r="O267" i="4"/>
  <c r="O268" i="3"/>
  <c r="O268" i="4"/>
  <c r="O269" i="3"/>
  <c r="O269" i="4"/>
  <c r="O270" i="3"/>
  <c r="O270" i="4"/>
  <c r="O271" i="3"/>
  <c r="O271" i="4"/>
  <c r="O272" i="3"/>
  <c r="O272" i="4"/>
  <c r="O273" i="3"/>
  <c r="O273" i="4"/>
  <c r="O274" i="3"/>
  <c r="O274" i="4"/>
  <c r="O275" i="3"/>
  <c r="O275" i="4"/>
  <c r="O276" i="3"/>
  <c r="O276" i="4"/>
  <c r="O277" i="3"/>
  <c r="O277" i="4"/>
  <c r="O278" i="3"/>
  <c r="O278" i="4"/>
  <c r="O279" i="3"/>
  <c r="O279" i="4"/>
  <c r="O280" i="3"/>
  <c r="O280" i="4"/>
  <c r="O281" i="3"/>
  <c r="O281" i="4"/>
  <c r="O282" i="3"/>
  <c r="O282" i="4"/>
  <c r="O283" i="3"/>
  <c r="O283" i="4"/>
  <c r="O284" i="3"/>
  <c r="O284" i="4"/>
  <c r="O285" i="3"/>
  <c r="O285" i="4"/>
  <c r="O286" i="3"/>
  <c r="O286" i="4"/>
  <c r="O287" i="3"/>
  <c r="O287" i="4"/>
  <c r="O288" i="3"/>
  <c r="O288" i="4"/>
  <c r="O289" i="3"/>
  <c r="O289" i="4"/>
  <c r="O290" i="3"/>
  <c r="O290" i="4"/>
  <c r="O291" i="3"/>
  <c r="O291" i="4"/>
  <c r="O292" i="3"/>
  <c r="O292" i="4"/>
  <c r="O293" i="3"/>
  <c r="O293" i="4"/>
  <c r="O294" i="3"/>
  <c r="O294" i="4"/>
  <c r="O295" i="3"/>
  <c r="O295" i="4"/>
  <c r="O296" i="3"/>
  <c r="O296" i="4"/>
  <c r="O297" i="3"/>
  <c r="O297" i="4"/>
  <c r="O298" i="3"/>
  <c r="O298" i="4"/>
  <c r="O299" i="3"/>
  <c r="O299" i="4"/>
  <c r="O300" i="3"/>
  <c r="O300" i="4"/>
  <c r="O301" i="3"/>
  <c r="O301" i="4"/>
  <c r="O302" i="3"/>
  <c r="O302" i="4"/>
  <c r="O303" i="3"/>
  <c r="O303" i="4"/>
  <c r="O304" i="3"/>
  <c r="O304" i="4"/>
  <c r="O305" i="3"/>
  <c r="O305" i="4"/>
  <c r="O306" i="3"/>
  <c r="O306" i="4"/>
  <c r="O307" i="3"/>
  <c r="O307" i="4"/>
  <c r="O308" i="3"/>
  <c r="O308" i="4"/>
  <c r="O309" i="3"/>
  <c r="O309" i="4"/>
  <c r="O310" i="3"/>
  <c r="O310" i="4"/>
  <c r="O311" i="3"/>
  <c r="O311" i="4"/>
  <c r="O312" i="3"/>
  <c r="O312" i="4"/>
  <c r="O313" i="3"/>
  <c r="O313" i="4"/>
  <c r="O314" i="3"/>
  <c r="O314" i="4"/>
  <c r="O315" i="3"/>
  <c r="O315" i="4"/>
  <c r="O316" i="3"/>
  <c r="O316" i="4"/>
  <c r="O317" i="3"/>
  <c r="O317" i="4"/>
  <c r="O318" i="3"/>
  <c r="O318" i="4"/>
  <c r="O319" i="3"/>
  <c r="O319" i="4"/>
  <c r="O320" i="4"/>
  <c r="O321" i="3"/>
  <c r="O321" i="4"/>
  <c r="O322" i="3"/>
  <c r="O322" i="4"/>
  <c r="O324" i="3"/>
  <c r="O324" i="4"/>
  <c r="N2" i="3"/>
  <c r="N2" i="4"/>
  <c r="N3" i="3"/>
  <c r="N3" i="4"/>
  <c r="N4" i="3"/>
  <c r="N4" i="4"/>
  <c r="N5" i="3"/>
  <c r="N5" i="4"/>
  <c r="N6" i="3"/>
  <c r="N6" i="4"/>
  <c r="N7" i="3"/>
  <c r="N7" i="4"/>
  <c r="N8" i="3"/>
  <c r="N8" i="4"/>
  <c r="N9" i="3"/>
  <c r="N9" i="4"/>
  <c r="N10" i="3"/>
  <c r="N10" i="4"/>
  <c r="N11" i="3"/>
  <c r="N11" i="4"/>
  <c r="N12" i="3"/>
  <c r="N12" i="4"/>
  <c r="N13" i="3"/>
  <c r="N13" i="4"/>
  <c r="N14" i="3"/>
  <c r="N14" i="4"/>
  <c r="N15" i="3"/>
  <c r="N15" i="4"/>
  <c r="N16" i="3"/>
  <c r="N16" i="4"/>
  <c r="N17" i="3"/>
  <c r="N17" i="4"/>
  <c r="N18" i="3"/>
  <c r="N18" i="4"/>
  <c r="N19" i="3"/>
  <c r="N19" i="4"/>
  <c r="N20" i="3"/>
  <c r="N20" i="4"/>
  <c r="N21" i="3"/>
  <c r="N21" i="4"/>
  <c r="N22" i="3"/>
  <c r="N22" i="4"/>
  <c r="N23" i="3"/>
  <c r="N23" i="4"/>
  <c r="N24" i="3"/>
  <c r="N24" i="4"/>
  <c r="N25" i="3"/>
  <c r="N25" i="4"/>
  <c r="N26" i="3"/>
  <c r="N26" i="4"/>
  <c r="N27" i="3"/>
  <c r="N27" i="4"/>
  <c r="N28" i="3"/>
  <c r="N28" i="4"/>
  <c r="N29" i="3"/>
  <c r="N29" i="4"/>
  <c r="N30" i="3"/>
  <c r="N30" i="4"/>
  <c r="N31" i="3"/>
  <c r="N31" i="4"/>
  <c r="N32" i="3"/>
  <c r="N32" i="4"/>
  <c r="N33" i="3"/>
  <c r="N33" i="4"/>
  <c r="N34" i="3"/>
  <c r="N34" i="4"/>
  <c r="N35" i="3"/>
  <c r="N35" i="4"/>
  <c r="N36" i="3"/>
  <c r="N36" i="4"/>
  <c r="N37" i="3"/>
  <c r="N37" i="4"/>
  <c r="N38" i="3"/>
  <c r="N38" i="4"/>
  <c r="N39" i="3"/>
  <c r="N39" i="4"/>
  <c r="N40" i="3"/>
  <c r="N40" i="4"/>
  <c r="N41" i="3"/>
  <c r="N41" i="4"/>
  <c r="N42" i="3"/>
  <c r="N42" i="4"/>
  <c r="N43" i="3"/>
  <c r="N43" i="4"/>
  <c r="N44" i="3"/>
  <c r="N44" i="4"/>
  <c r="N45" i="3"/>
  <c r="N45" i="4"/>
  <c r="N46" i="3"/>
  <c r="N46" i="4"/>
  <c r="N47" i="3"/>
  <c r="N47" i="4"/>
  <c r="N48" i="3"/>
  <c r="N48" i="4"/>
  <c r="N49" i="3"/>
  <c r="N49" i="4"/>
  <c r="N50" i="3"/>
  <c r="N50" i="4"/>
  <c r="N51" i="3"/>
  <c r="N51" i="4"/>
  <c r="N52" i="3"/>
  <c r="N52" i="4"/>
  <c r="N53" i="3"/>
  <c r="N53" i="4"/>
  <c r="N54" i="3"/>
  <c r="N54" i="4"/>
  <c r="N55" i="3"/>
  <c r="N55" i="4"/>
  <c r="N56" i="3"/>
  <c r="N56" i="4"/>
  <c r="N57" i="3"/>
  <c r="N57" i="4"/>
  <c r="N59" i="3"/>
  <c r="N59" i="4"/>
  <c r="N60" i="3"/>
  <c r="N60" i="4"/>
  <c r="N61" i="3"/>
  <c r="N61" i="4"/>
  <c r="N62" i="3"/>
  <c r="N62" i="4"/>
  <c r="N63" i="3"/>
  <c r="N63" i="4"/>
  <c r="N64" i="3"/>
  <c r="N64" i="4"/>
  <c r="N65" i="3"/>
  <c r="N65" i="4"/>
  <c r="N66" i="3"/>
  <c r="N66" i="4"/>
  <c r="N67" i="3"/>
  <c r="N67" i="4"/>
  <c r="N68" i="3"/>
  <c r="N68" i="4"/>
  <c r="N69" i="3"/>
  <c r="N69" i="4"/>
  <c r="N70" i="3"/>
  <c r="N70" i="4"/>
  <c r="N71" i="3"/>
  <c r="N71" i="4"/>
  <c r="N72" i="3"/>
  <c r="N72" i="4"/>
  <c r="N73" i="3"/>
  <c r="N73" i="4"/>
  <c r="N74" i="3"/>
  <c r="N74" i="4"/>
  <c r="N75" i="3"/>
  <c r="N75" i="4"/>
  <c r="N76" i="3"/>
  <c r="N76" i="4"/>
  <c r="N77" i="3"/>
  <c r="N77" i="4"/>
  <c r="N78" i="3"/>
  <c r="N78" i="4"/>
  <c r="N79" i="3"/>
  <c r="N79" i="4"/>
  <c r="N81" i="3"/>
  <c r="N81" i="4"/>
  <c r="N82" i="3"/>
  <c r="N82" i="4"/>
  <c r="N83" i="3"/>
  <c r="N83" i="4"/>
  <c r="N84" i="3"/>
  <c r="N84" i="4"/>
  <c r="N85" i="3"/>
  <c r="N85" i="4"/>
  <c r="N86" i="3"/>
  <c r="N86" i="4"/>
  <c r="N87" i="3"/>
  <c r="N87" i="4"/>
  <c r="N88" i="3"/>
  <c r="N88" i="4"/>
  <c r="N89" i="3"/>
  <c r="N89" i="4"/>
  <c r="N90" i="3"/>
  <c r="N90" i="4"/>
  <c r="N91" i="3"/>
  <c r="N91" i="4"/>
  <c r="N92" i="3"/>
  <c r="N92" i="4"/>
  <c r="N93" i="3"/>
  <c r="N93" i="4"/>
  <c r="N94" i="3"/>
  <c r="N94" i="4"/>
  <c r="N95" i="3"/>
  <c r="N95" i="4"/>
  <c r="N96" i="3"/>
  <c r="N96" i="4"/>
  <c r="N97" i="3"/>
  <c r="N97" i="4"/>
  <c r="N98" i="3"/>
  <c r="N98" i="4"/>
  <c r="N99" i="3"/>
  <c r="N99" i="4"/>
  <c r="N100" i="3"/>
  <c r="N100" i="4"/>
  <c r="N101" i="3"/>
  <c r="N101" i="4"/>
  <c r="N102" i="3"/>
  <c r="N102" i="4"/>
  <c r="N103" i="3"/>
  <c r="N103" i="4"/>
  <c r="N104" i="3"/>
  <c r="N104" i="4"/>
  <c r="N105" i="3"/>
  <c r="N105" i="4"/>
  <c r="N106" i="3"/>
  <c r="N106" i="4"/>
  <c r="N107" i="3"/>
  <c r="N107" i="4"/>
  <c r="N108" i="3"/>
  <c r="N108" i="4"/>
  <c r="N109" i="3"/>
  <c r="N109" i="4"/>
  <c r="N110" i="3"/>
  <c r="N110" i="4"/>
  <c r="N111" i="3"/>
  <c r="N111" i="4"/>
  <c r="N112" i="3"/>
  <c r="N112" i="4"/>
  <c r="N113" i="3"/>
  <c r="N113" i="4"/>
  <c r="N114" i="3"/>
  <c r="N114" i="4"/>
  <c r="N115" i="3"/>
  <c r="N115" i="4"/>
  <c r="N116" i="3"/>
  <c r="N116" i="4"/>
  <c r="N117" i="3"/>
  <c r="N117" i="4"/>
  <c r="N118" i="3"/>
  <c r="N118" i="4"/>
  <c r="N119" i="3"/>
  <c r="N119" i="4"/>
  <c r="N120" i="3"/>
  <c r="N120" i="4"/>
  <c r="N121" i="3"/>
  <c r="N121" i="4"/>
  <c r="N122" i="3"/>
  <c r="N122" i="4"/>
  <c r="N123" i="3"/>
  <c r="N123" i="4"/>
  <c r="N124" i="3"/>
  <c r="N124" i="4"/>
  <c r="N125" i="3"/>
  <c r="N125" i="4"/>
  <c r="N126" i="3"/>
  <c r="N126" i="4"/>
  <c r="N127" i="3"/>
  <c r="N127" i="4"/>
  <c r="N128" i="3"/>
  <c r="N128" i="4"/>
  <c r="N129" i="3"/>
  <c r="N129" i="4"/>
  <c r="N130" i="3"/>
  <c r="N130" i="4"/>
  <c r="N131" i="3"/>
  <c r="N131" i="4"/>
  <c r="N132" i="3"/>
  <c r="N132" i="4"/>
  <c r="N133" i="3"/>
  <c r="N133" i="4"/>
  <c r="N134" i="3"/>
  <c r="N134" i="4"/>
  <c r="N135" i="3"/>
  <c r="N135" i="4"/>
  <c r="N136" i="3"/>
  <c r="N136" i="4"/>
  <c r="N137" i="3"/>
  <c r="N137" i="4"/>
  <c r="N138" i="3"/>
  <c r="N138" i="4"/>
  <c r="N140" i="3"/>
  <c r="N140" i="4"/>
  <c r="N141" i="3"/>
  <c r="N141" i="4"/>
  <c r="N142" i="3"/>
  <c r="N142" i="4"/>
  <c r="N143" i="3"/>
  <c r="N143" i="4"/>
  <c r="N144" i="3"/>
  <c r="N144" i="4"/>
  <c r="N145" i="3"/>
  <c r="N145" i="4"/>
  <c r="N146" i="3"/>
  <c r="N146" i="4"/>
  <c r="N147" i="3"/>
  <c r="N147" i="4"/>
  <c r="N148" i="3"/>
  <c r="N148" i="4"/>
  <c r="N149" i="3"/>
  <c r="N149" i="4"/>
  <c r="N150" i="3"/>
  <c r="N150" i="4"/>
  <c r="N151" i="3"/>
  <c r="N151" i="4"/>
  <c r="N152" i="3"/>
  <c r="N152" i="4"/>
  <c r="N153" i="3"/>
  <c r="N153" i="4"/>
  <c r="N154" i="3"/>
  <c r="N154" i="4"/>
  <c r="N155" i="3"/>
  <c r="N155" i="4"/>
  <c r="N156" i="3"/>
  <c r="N156" i="4"/>
  <c r="N157" i="3"/>
  <c r="N157" i="4"/>
  <c r="N158" i="3"/>
  <c r="N158" i="4"/>
  <c r="N159" i="3"/>
  <c r="N159" i="4"/>
  <c r="N160" i="3"/>
  <c r="N160" i="4"/>
  <c r="N161" i="3"/>
  <c r="N161" i="4"/>
  <c r="N162" i="3"/>
  <c r="N162" i="4"/>
  <c r="N164" i="3"/>
  <c r="N164" i="4"/>
  <c r="N165" i="3"/>
  <c r="N165" i="4"/>
  <c r="N166" i="3"/>
  <c r="N166" i="4"/>
  <c r="N168" i="3"/>
  <c r="N168" i="4"/>
  <c r="N169" i="3"/>
  <c r="N169" i="4"/>
  <c r="N170" i="3"/>
  <c r="N170" i="4"/>
  <c r="N171" i="3"/>
  <c r="N171" i="4"/>
  <c r="N172" i="3"/>
  <c r="N172" i="4"/>
  <c r="N173" i="3"/>
  <c r="N173" i="4"/>
  <c r="N174" i="3"/>
  <c r="N174" i="4"/>
  <c r="N175" i="3"/>
  <c r="N175" i="4"/>
  <c r="N176" i="3"/>
  <c r="N176" i="4"/>
  <c r="N177" i="3"/>
  <c r="N177" i="4"/>
  <c r="N178" i="3"/>
  <c r="N178" i="4"/>
  <c r="N179" i="3"/>
  <c r="N179" i="4"/>
  <c r="N180" i="3"/>
  <c r="N180" i="4"/>
  <c r="N181" i="3"/>
  <c r="N181" i="4"/>
  <c r="N182" i="3"/>
  <c r="N182" i="4"/>
  <c r="N183" i="3"/>
  <c r="N183" i="4"/>
  <c r="N184" i="3"/>
  <c r="N184" i="4"/>
  <c r="N185" i="3"/>
  <c r="N185" i="4"/>
  <c r="N186" i="3"/>
  <c r="N186" i="4"/>
  <c r="N187" i="3"/>
  <c r="N187" i="4"/>
  <c r="N188" i="3"/>
  <c r="N188" i="4"/>
  <c r="N189" i="3"/>
  <c r="N189" i="4"/>
  <c r="N190" i="3"/>
  <c r="N190" i="4"/>
  <c r="N191" i="3"/>
  <c r="N191" i="4"/>
  <c r="N192" i="3"/>
  <c r="N192" i="4"/>
  <c r="N193" i="3"/>
  <c r="N193" i="4"/>
  <c r="N194" i="3"/>
  <c r="N194" i="4"/>
  <c r="N195" i="3"/>
  <c r="N195" i="4"/>
  <c r="N196" i="3"/>
  <c r="N196" i="4"/>
  <c r="N197" i="3"/>
  <c r="N197" i="4"/>
  <c r="N198" i="3"/>
  <c r="N198" i="4"/>
  <c r="N199" i="3"/>
  <c r="N199" i="4"/>
  <c r="N200" i="3"/>
  <c r="N200" i="4"/>
  <c r="N201" i="3"/>
  <c r="N201" i="4"/>
  <c r="N202" i="3"/>
  <c r="N202" i="4"/>
  <c r="N203" i="3"/>
  <c r="N203" i="4"/>
  <c r="N204" i="3"/>
  <c r="N204" i="4"/>
  <c r="N205" i="3"/>
  <c r="N205" i="4"/>
  <c r="N206" i="3"/>
  <c r="N206" i="4"/>
  <c r="N207" i="3"/>
  <c r="N207" i="4"/>
  <c r="N208" i="3"/>
  <c r="N208" i="4"/>
  <c r="N209" i="3"/>
  <c r="N209" i="4"/>
  <c r="N210" i="3"/>
  <c r="N210" i="4"/>
  <c r="N211" i="3"/>
  <c r="N211" i="4"/>
  <c r="N212" i="3"/>
  <c r="N212" i="4"/>
  <c r="N213" i="3"/>
  <c r="N213" i="4"/>
  <c r="N214" i="3"/>
  <c r="N214" i="4"/>
  <c r="N215" i="3"/>
  <c r="N215" i="4"/>
  <c r="N216" i="3"/>
  <c r="N216" i="4"/>
  <c r="N217" i="3"/>
  <c r="N217" i="4"/>
  <c r="N218" i="3"/>
  <c r="N218" i="4"/>
  <c r="N219" i="3"/>
  <c r="N219" i="4"/>
  <c r="N220" i="3"/>
  <c r="N220" i="4"/>
  <c r="N221" i="3"/>
  <c r="N221" i="4"/>
  <c r="N222" i="3"/>
  <c r="N222" i="4"/>
  <c r="N223" i="3"/>
  <c r="N223" i="4"/>
  <c r="N224" i="3"/>
  <c r="N224" i="4"/>
  <c r="N225" i="3"/>
  <c r="N225" i="4"/>
  <c r="N226" i="3"/>
  <c r="N226" i="4"/>
  <c r="N227" i="3"/>
  <c r="N227" i="4"/>
  <c r="N228" i="3"/>
  <c r="N228" i="4"/>
  <c r="N229" i="3"/>
  <c r="N229" i="4"/>
  <c r="N230" i="3"/>
  <c r="N230" i="4"/>
  <c r="N231" i="3"/>
  <c r="N231" i="4"/>
  <c r="N232" i="3"/>
  <c r="N232" i="4"/>
  <c r="N233" i="3"/>
  <c r="N233" i="4"/>
  <c r="N234" i="3"/>
  <c r="N234" i="4"/>
  <c r="N235" i="3"/>
  <c r="N235" i="4"/>
  <c r="N236" i="3"/>
  <c r="N236" i="4"/>
  <c r="N237" i="3"/>
  <c r="N237" i="4"/>
  <c r="N238" i="3"/>
  <c r="N238" i="4"/>
  <c r="N239" i="3"/>
  <c r="N239" i="4"/>
  <c r="N240" i="3"/>
  <c r="N240" i="4"/>
  <c r="N241" i="3"/>
  <c r="N241" i="4"/>
  <c r="N242" i="3"/>
  <c r="N242" i="4"/>
  <c r="N243" i="3"/>
  <c r="N243" i="4"/>
  <c r="N244" i="4"/>
  <c r="N245" i="3"/>
  <c r="N245" i="4"/>
  <c r="N248" i="3"/>
  <c r="N248" i="4"/>
  <c r="N249" i="3"/>
  <c r="N249" i="4"/>
  <c r="N250" i="3"/>
  <c r="N250" i="4"/>
  <c r="N251" i="3"/>
  <c r="N251" i="4"/>
  <c r="N252" i="3"/>
  <c r="N252" i="4"/>
  <c r="N253" i="3"/>
  <c r="N253" i="4"/>
  <c r="N254" i="3"/>
  <c r="N254" i="4"/>
  <c r="N255" i="3"/>
  <c r="N255" i="4"/>
  <c r="N256" i="3"/>
  <c r="N256" i="4"/>
  <c r="N257" i="3"/>
  <c r="N257" i="4"/>
  <c r="N258" i="3"/>
  <c r="N258" i="4"/>
  <c r="N259" i="3"/>
  <c r="N259" i="4"/>
  <c r="N260" i="3"/>
  <c r="N260" i="4"/>
  <c r="N261" i="3"/>
  <c r="N261" i="4"/>
  <c r="N262" i="3"/>
  <c r="N262" i="4"/>
  <c r="N263" i="3"/>
  <c r="N263" i="4"/>
  <c r="N264" i="3"/>
  <c r="N264" i="4"/>
  <c r="N265" i="3"/>
  <c r="N265" i="4"/>
  <c r="N266" i="3"/>
  <c r="N266" i="4"/>
  <c r="N267" i="3"/>
  <c r="N267" i="4"/>
  <c r="N268" i="3"/>
  <c r="N268" i="4"/>
  <c r="N269" i="3"/>
  <c r="N269" i="4"/>
  <c r="N270" i="3"/>
  <c r="N270" i="4"/>
  <c r="N271" i="3"/>
  <c r="N271" i="4"/>
  <c r="N272" i="3"/>
  <c r="N272" i="4"/>
  <c r="N273" i="3"/>
  <c r="N273" i="4"/>
  <c r="N274" i="3"/>
  <c r="N274" i="4"/>
  <c r="N275" i="3"/>
  <c r="N275" i="4"/>
  <c r="N276" i="3"/>
  <c r="N276" i="4"/>
  <c r="N277" i="3"/>
  <c r="N277" i="4"/>
  <c r="N278" i="3"/>
  <c r="N278" i="4"/>
  <c r="N279" i="3"/>
  <c r="N279" i="4"/>
  <c r="N280" i="3"/>
  <c r="N280" i="4"/>
  <c r="N281" i="3"/>
  <c r="N281" i="4"/>
  <c r="N282" i="3"/>
  <c r="N282" i="4"/>
  <c r="N283" i="3"/>
  <c r="N283" i="4"/>
  <c r="N284" i="3"/>
  <c r="N284" i="4"/>
  <c r="N285" i="3"/>
  <c r="N285" i="4"/>
  <c r="N286" i="3"/>
  <c r="N286" i="4"/>
  <c r="N287" i="3"/>
  <c r="N287" i="4"/>
  <c r="N288" i="3"/>
  <c r="N288" i="4"/>
  <c r="N289" i="3"/>
  <c r="N289" i="4"/>
  <c r="N290" i="3"/>
  <c r="N290" i="4"/>
  <c r="N291" i="3"/>
  <c r="N291" i="4"/>
  <c r="N292" i="3"/>
  <c r="N292" i="4"/>
  <c r="N293" i="3"/>
  <c r="N293" i="4"/>
  <c r="N294" i="3"/>
  <c r="N294" i="4"/>
  <c r="N295" i="3"/>
  <c r="N295" i="4"/>
  <c r="N296" i="3"/>
  <c r="N296" i="4"/>
  <c r="N297" i="3"/>
  <c r="N297" i="4"/>
  <c r="N298" i="3"/>
  <c r="N298" i="4"/>
  <c r="N299" i="3"/>
  <c r="N299" i="4"/>
  <c r="N300" i="3"/>
  <c r="N300" i="4"/>
  <c r="N301" i="3"/>
  <c r="N301" i="4"/>
  <c r="N302" i="3"/>
  <c r="N302" i="4"/>
  <c r="N303" i="3"/>
  <c r="N303" i="4"/>
  <c r="N304" i="3"/>
  <c r="N304" i="4"/>
  <c r="N305" i="3"/>
  <c r="N305" i="4"/>
  <c r="N306" i="3"/>
  <c r="N306" i="4"/>
  <c r="N307" i="3"/>
  <c r="N307" i="4"/>
  <c r="N308" i="3"/>
  <c r="N308" i="4"/>
  <c r="N309" i="3"/>
  <c r="N309" i="4"/>
  <c r="N310" i="3"/>
  <c r="N310" i="4"/>
  <c r="N311" i="3"/>
  <c r="N311" i="4"/>
  <c r="N312" i="3"/>
  <c r="N312" i="4"/>
  <c r="N313" i="3"/>
  <c r="N313" i="4"/>
  <c r="N314" i="3"/>
  <c r="N314" i="4"/>
  <c r="N315" i="3"/>
  <c r="N315" i="4"/>
  <c r="N316" i="3"/>
  <c r="N316" i="4"/>
  <c r="N317" i="3"/>
  <c r="N317" i="4"/>
  <c r="N318" i="3"/>
  <c r="N318" i="4"/>
  <c r="N319" i="3"/>
  <c r="N319" i="4"/>
  <c r="N320" i="4"/>
  <c r="N321" i="3"/>
  <c r="N321" i="4"/>
  <c r="N322" i="3"/>
  <c r="N322" i="4"/>
  <c r="N324" i="3"/>
  <c r="N324" i="4"/>
  <c r="M2" i="3"/>
  <c r="M2" i="4"/>
  <c r="M3" i="3"/>
  <c r="M3" i="4"/>
  <c r="M4" i="3"/>
  <c r="M4" i="4"/>
  <c r="M5" i="3"/>
  <c r="M5" i="4"/>
  <c r="M6" i="3"/>
  <c r="M6" i="4"/>
  <c r="M7" i="3"/>
  <c r="M7" i="4"/>
  <c r="M8" i="3"/>
  <c r="M8" i="4"/>
  <c r="M9" i="3"/>
  <c r="M9" i="4"/>
  <c r="M10" i="3"/>
  <c r="M10" i="4"/>
  <c r="M11" i="3"/>
  <c r="M11" i="4"/>
  <c r="M12" i="3"/>
  <c r="M12" i="4"/>
  <c r="M13" i="3"/>
  <c r="M13" i="4"/>
  <c r="M14" i="3"/>
  <c r="M14" i="4"/>
  <c r="M15" i="3"/>
  <c r="M15" i="4"/>
  <c r="M16" i="3"/>
  <c r="M16" i="4"/>
  <c r="M17" i="3"/>
  <c r="M17" i="4"/>
  <c r="M18" i="3"/>
  <c r="M18" i="4"/>
  <c r="M19" i="3"/>
  <c r="M19" i="4"/>
  <c r="M20" i="3"/>
  <c r="M20" i="4"/>
  <c r="M21" i="3"/>
  <c r="M21" i="4"/>
  <c r="M22" i="3"/>
  <c r="M22" i="4"/>
  <c r="M23" i="3"/>
  <c r="M23" i="4"/>
  <c r="M24" i="3"/>
  <c r="M24" i="4"/>
  <c r="M25" i="3"/>
  <c r="M25" i="4"/>
  <c r="M26" i="3"/>
  <c r="M26" i="4"/>
  <c r="M27" i="3"/>
  <c r="M27" i="4"/>
  <c r="M28" i="3"/>
  <c r="M28" i="4"/>
  <c r="M29" i="3"/>
  <c r="M29" i="4"/>
  <c r="M30" i="3"/>
  <c r="M30" i="4"/>
  <c r="M31" i="3"/>
  <c r="M31" i="4"/>
  <c r="M32" i="3"/>
  <c r="M32" i="4"/>
  <c r="M33" i="3"/>
  <c r="M33" i="4"/>
  <c r="M34" i="3"/>
  <c r="M34" i="4"/>
  <c r="M35" i="3"/>
  <c r="M35" i="4"/>
  <c r="M36" i="3"/>
  <c r="M36" i="4"/>
  <c r="M37" i="3"/>
  <c r="M37" i="4"/>
  <c r="M38" i="3"/>
  <c r="M38" i="4"/>
  <c r="M39" i="3"/>
  <c r="M39" i="4"/>
  <c r="M40" i="3"/>
  <c r="M40" i="4"/>
  <c r="M41" i="3"/>
  <c r="M41" i="4"/>
  <c r="M42" i="3"/>
  <c r="M42" i="4"/>
  <c r="M43" i="3"/>
  <c r="M43" i="4"/>
  <c r="M44" i="3"/>
  <c r="M44" i="4"/>
  <c r="M45" i="3"/>
  <c r="M45" i="4"/>
  <c r="M46" i="3"/>
  <c r="M46" i="4"/>
  <c r="M47" i="3"/>
  <c r="M47" i="4"/>
  <c r="M48" i="3"/>
  <c r="M48" i="4"/>
  <c r="M49" i="3"/>
  <c r="M49" i="4"/>
  <c r="M50" i="3"/>
  <c r="M50" i="4"/>
  <c r="M51" i="3"/>
  <c r="M51" i="4"/>
  <c r="M52" i="3"/>
  <c r="M52" i="4"/>
  <c r="M53" i="3"/>
  <c r="M53" i="4"/>
  <c r="M54" i="3"/>
  <c r="M54" i="4"/>
  <c r="M55" i="3"/>
  <c r="M55" i="4"/>
  <c r="M56" i="3"/>
  <c r="M56" i="4"/>
  <c r="M57" i="3"/>
  <c r="M57" i="4"/>
  <c r="M59" i="3"/>
  <c r="M59" i="4"/>
  <c r="M60" i="3"/>
  <c r="M60" i="4"/>
  <c r="M61" i="3"/>
  <c r="M61" i="4"/>
  <c r="M62" i="3"/>
  <c r="M62" i="4"/>
  <c r="M63" i="3"/>
  <c r="M63" i="4"/>
  <c r="M64" i="3"/>
  <c r="M64" i="4"/>
  <c r="M65" i="3"/>
  <c r="M65" i="4"/>
  <c r="M66" i="3"/>
  <c r="M66" i="4"/>
  <c r="M67" i="3"/>
  <c r="M67" i="4"/>
  <c r="M68" i="3"/>
  <c r="M68" i="4"/>
  <c r="M69" i="3"/>
  <c r="M69" i="4"/>
  <c r="M70" i="3"/>
  <c r="M70" i="4"/>
  <c r="M71" i="3"/>
  <c r="M71" i="4"/>
  <c r="M72" i="3"/>
  <c r="M72" i="4"/>
  <c r="M73" i="3"/>
  <c r="M73" i="4"/>
  <c r="M74" i="3"/>
  <c r="M74" i="4"/>
  <c r="M75" i="3"/>
  <c r="M75" i="4"/>
  <c r="M76" i="3"/>
  <c r="M76" i="4"/>
  <c r="M77" i="3"/>
  <c r="M77" i="4"/>
  <c r="M78" i="3"/>
  <c r="M78" i="4"/>
  <c r="M79" i="3"/>
  <c r="M79" i="4"/>
  <c r="M81" i="3"/>
  <c r="M81" i="4"/>
  <c r="M82" i="3"/>
  <c r="M82" i="4"/>
  <c r="M83" i="3"/>
  <c r="M83" i="4"/>
  <c r="M84" i="3"/>
  <c r="M84" i="4"/>
  <c r="M85" i="3"/>
  <c r="M85" i="4"/>
  <c r="M86" i="3"/>
  <c r="M86" i="4"/>
  <c r="M87" i="3"/>
  <c r="M87" i="4"/>
  <c r="M88" i="3"/>
  <c r="M88" i="4"/>
  <c r="M89" i="3"/>
  <c r="M89" i="4"/>
  <c r="M90" i="3"/>
  <c r="M90" i="4"/>
  <c r="M91" i="3"/>
  <c r="M91" i="4"/>
  <c r="M92" i="3"/>
  <c r="M92" i="4"/>
  <c r="M93" i="3"/>
  <c r="M93" i="4"/>
  <c r="M94" i="3"/>
  <c r="M94" i="4"/>
  <c r="M95" i="3"/>
  <c r="M95" i="4"/>
  <c r="M96" i="3"/>
  <c r="M96" i="4"/>
  <c r="M97" i="3"/>
  <c r="M97" i="4"/>
  <c r="M98" i="3"/>
  <c r="M98" i="4"/>
  <c r="M99" i="3"/>
  <c r="M99" i="4"/>
  <c r="M100" i="3"/>
  <c r="M100" i="4"/>
  <c r="M101" i="3"/>
  <c r="M101" i="4"/>
  <c r="M102" i="3"/>
  <c r="M102" i="4"/>
  <c r="M103" i="3"/>
  <c r="M103" i="4"/>
  <c r="M104" i="3"/>
  <c r="M104" i="4"/>
  <c r="M105" i="3"/>
  <c r="M105" i="4"/>
  <c r="M106" i="3"/>
  <c r="M106" i="4"/>
  <c r="M107" i="3"/>
  <c r="M107" i="4"/>
  <c r="M108" i="3"/>
  <c r="M108" i="4"/>
  <c r="M109" i="3"/>
  <c r="M109" i="4"/>
  <c r="M110" i="3"/>
  <c r="M110" i="4"/>
  <c r="M111" i="3"/>
  <c r="M111" i="4"/>
  <c r="M112" i="3"/>
  <c r="M112" i="4"/>
  <c r="M113" i="3"/>
  <c r="M113" i="4"/>
  <c r="M114" i="3"/>
  <c r="M114" i="4"/>
  <c r="M115" i="3"/>
  <c r="M115" i="4"/>
  <c r="M116" i="3"/>
  <c r="M116" i="4"/>
  <c r="M117" i="3"/>
  <c r="M117" i="4"/>
  <c r="M118" i="3"/>
  <c r="M118" i="4"/>
  <c r="M119" i="3"/>
  <c r="M119" i="4"/>
  <c r="M120" i="3"/>
  <c r="M120" i="4"/>
  <c r="M121" i="3"/>
  <c r="M121" i="4"/>
  <c r="M122" i="3"/>
  <c r="M122" i="4"/>
  <c r="M123" i="3"/>
  <c r="M123" i="4"/>
  <c r="M124" i="3"/>
  <c r="M124" i="4"/>
  <c r="M125" i="3"/>
  <c r="M125" i="4"/>
  <c r="M126" i="3"/>
  <c r="M126" i="4"/>
  <c r="M127" i="3"/>
  <c r="M127" i="4"/>
  <c r="M128" i="3"/>
  <c r="M128" i="4"/>
  <c r="M129" i="3"/>
  <c r="M129" i="4"/>
  <c r="M130" i="3"/>
  <c r="M130" i="4"/>
  <c r="M131" i="3"/>
  <c r="M131" i="4"/>
  <c r="M132" i="3"/>
  <c r="M132" i="4"/>
  <c r="M133" i="3"/>
  <c r="M133" i="4"/>
  <c r="M134" i="3"/>
  <c r="M134" i="4"/>
  <c r="M135" i="3"/>
  <c r="M135" i="4"/>
  <c r="M136" i="3"/>
  <c r="M136" i="4"/>
  <c r="M137" i="3"/>
  <c r="M137" i="4"/>
  <c r="M138" i="3"/>
  <c r="M138" i="4"/>
  <c r="M139" i="4"/>
  <c r="M140" i="3"/>
  <c r="M140" i="4"/>
  <c r="M141" i="3"/>
  <c r="M141" i="4"/>
  <c r="M142" i="3"/>
  <c r="M142" i="4"/>
  <c r="M143" i="3"/>
  <c r="M143" i="4"/>
  <c r="M144" i="3"/>
  <c r="M144" i="4"/>
  <c r="M145" i="3"/>
  <c r="M145" i="4"/>
  <c r="M146" i="3"/>
  <c r="M146" i="4"/>
  <c r="M147" i="3"/>
  <c r="M147" i="4"/>
  <c r="M148" i="3"/>
  <c r="M148" i="4"/>
  <c r="M149" i="3"/>
  <c r="M149" i="4"/>
  <c r="M150" i="3"/>
  <c r="M150" i="4"/>
  <c r="M151" i="3"/>
  <c r="M151" i="4"/>
  <c r="M152" i="3"/>
  <c r="M152" i="4"/>
  <c r="M153" i="3"/>
  <c r="M153" i="4"/>
  <c r="M154" i="3"/>
  <c r="M154" i="4"/>
  <c r="M155" i="3"/>
  <c r="M155" i="4"/>
  <c r="M156" i="3"/>
  <c r="M156" i="4"/>
  <c r="M157" i="3"/>
  <c r="M157" i="4"/>
  <c r="M158" i="3"/>
  <c r="M158" i="4"/>
  <c r="M159" i="3"/>
  <c r="M159" i="4"/>
  <c r="M160" i="3"/>
  <c r="M160" i="4"/>
  <c r="M161" i="3"/>
  <c r="M161" i="4"/>
  <c r="M162" i="3"/>
  <c r="M162" i="4"/>
  <c r="M164" i="3"/>
  <c r="M164" i="4"/>
  <c r="M165" i="3"/>
  <c r="M165" i="4"/>
  <c r="M166" i="3"/>
  <c r="M166" i="4"/>
  <c r="M168" i="3"/>
  <c r="M168" i="4"/>
  <c r="M169" i="3"/>
  <c r="M169" i="4"/>
  <c r="M170" i="3"/>
  <c r="M170" i="4"/>
  <c r="M171" i="3"/>
  <c r="M171" i="4"/>
  <c r="M172" i="3"/>
  <c r="M172" i="4"/>
  <c r="M173" i="3"/>
  <c r="M173" i="4"/>
  <c r="M174" i="3"/>
  <c r="M174" i="4"/>
  <c r="M175" i="3"/>
  <c r="M175" i="4"/>
  <c r="M176" i="3"/>
  <c r="M176" i="4"/>
  <c r="M177" i="3"/>
  <c r="M177" i="4"/>
  <c r="M178" i="3"/>
  <c r="M178" i="4"/>
  <c r="M179" i="3"/>
  <c r="M179" i="4"/>
  <c r="M180" i="3"/>
  <c r="M180" i="4"/>
  <c r="M181" i="3"/>
  <c r="M181" i="4"/>
  <c r="M182" i="3"/>
  <c r="M182" i="4"/>
  <c r="M183" i="3"/>
  <c r="M183" i="4"/>
  <c r="M184" i="3"/>
  <c r="M184" i="4"/>
  <c r="M185" i="3"/>
  <c r="M185" i="4"/>
  <c r="M186" i="3"/>
  <c r="M186" i="4"/>
  <c r="M187" i="3"/>
  <c r="M187" i="4"/>
  <c r="M188" i="3"/>
  <c r="M188" i="4"/>
  <c r="M189" i="3"/>
  <c r="M189" i="4"/>
  <c r="M190" i="3"/>
  <c r="M190" i="4"/>
  <c r="M191" i="3"/>
  <c r="M191" i="4"/>
  <c r="M192" i="3"/>
  <c r="M192" i="4"/>
  <c r="M193" i="3"/>
  <c r="M193" i="4"/>
  <c r="M194" i="3"/>
  <c r="M194" i="4"/>
  <c r="M195" i="3"/>
  <c r="M195" i="4"/>
  <c r="M196" i="3"/>
  <c r="M196" i="4"/>
  <c r="M197" i="3"/>
  <c r="M197" i="4"/>
  <c r="M198" i="3"/>
  <c r="M198" i="4"/>
  <c r="M199" i="3"/>
  <c r="M199" i="4"/>
  <c r="M200" i="3"/>
  <c r="M200" i="4"/>
  <c r="M201" i="3"/>
  <c r="M201" i="4"/>
  <c r="M202" i="3"/>
  <c r="M202" i="4"/>
  <c r="M203" i="3"/>
  <c r="M203" i="4"/>
  <c r="M204" i="3"/>
  <c r="M204" i="4"/>
  <c r="M205" i="3"/>
  <c r="M205" i="4"/>
  <c r="M206" i="3"/>
  <c r="M206" i="4"/>
  <c r="M207" i="3"/>
  <c r="M207" i="4"/>
  <c r="M208" i="3"/>
  <c r="M208" i="4"/>
  <c r="M209" i="3"/>
  <c r="M209" i="4"/>
  <c r="M210" i="3"/>
  <c r="M210" i="4"/>
  <c r="M211" i="3"/>
  <c r="M211" i="4"/>
  <c r="M212" i="3"/>
  <c r="M212" i="4"/>
  <c r="M213" i="3"/>
  <c r="M213" i="4"/>
  <c r="M214" i="3"/>
  <c r="M214" i="4"/>
  <c r="M215" i="3"/>
  <c r="M215" i="4"/>
  <c r="M216" i="3"/>
  <c r="M216" i="4"/>
  <c r="M217" i="3"/>
  <c r="M217" i="4"/>
  <c r="M218" i="3"/>
  <c r="M218" i="4"/>
  <c r="M219" i="3"/>
  <c r="M219" i="4"/>
  <c r="M220" i="3"/>
  <c r="M220" i="4"/>
  <c r="M221" i="3"/>
  <c r="M221" i="4"/>
  <c r="M222" i="3"/>
  <c r="M222" i="4"/>
  <c r="M223" i="3"/>
  <c r="M223" i="4"/>
  <c r="M224" i="3"/>
  <c r="M224" i="4"/>
  <c r="M225" i="3"/>
  <c r="M225" i="4"/>
  <c r="M226" i="3"/>
  <c r="M226" i="4"/>
  <c r="M227" i="3"/>
  <c r="M227" i="4"/>
  <c r="M228" i="3"/>
  <c r="M228" i="4"/>
  <c r="M229" i="3"/>
  <c r="M229" i="4"/>
  <c r="M230" i="3"/>
  <c r="M230" i="4"/>
  <c r="M231" i="3"/>
  <c r="M231" i="4"/>
  <c r="M232" i="3"/>
  <c r="M232" i="4"/>
  <c r="M233" i="3"/>
  <c r="M233" i="4"/>
  <c r="M234" i="3"/>
  <c r="M234" i="4"/>
  <c r="M235" i="3"/>
  <c r="M235" i="4"/>
  <c r="M236" i="3"/>
  <c r="M236" i="4"/>
  <c r="M237" i="3"/>
  <c r="M237" i="4"/>
  <c r="M238" i="3"/>
  <c r="M238" i="4"/>
  <c r="M239" i="3"/>
  <c r="M239" i="4"/>
  <c r="M240" i="3"/>
  <c r="M240" i="4"/>
  <c r="M241" i="3"/>
  <c r="M241" i="4"/>
  <c r="M242" i="3"/>
  <c r="M242" i="4"/>
  <c r="M243" i="3"/>
  <c r="M243" i="4"/>
  <c r="M244" i="4"/>
  <c r="M245" i="3"/>
  <c r="M245" i="4"/>
  <c r="M248" i="3"/>
  <c r="M248" i="4"/>
  <c r="M249" i="3"/>
  <c r="M249" i="4"/>
  <c r="M250" i="3"/>
  <c r="M250" i="4"/>
  <c r="M251" i="3"/>
  <c r="M251" i="4"/>
  <c r="M252" i="3"/>
  <c r="M252" i="4"/>
  <c r="M253" i="3"/>
  <c r="M253" i="4"/>
  <c r="M254" i="3"/>
  <c r="M254" i="4"/>
  <c r="M255" i="3"/>
  <c r="M255" i="4"/>
  <c r="M256" i="3"/>
  <c r="M256" i="4"/>
  <c r="M257" i="3"/>
  <c r="M257" i="4"/>
  <c r="M258" i="3"/>
  <c r="M258" i="4"/>
  <c r="M259" i="3"/>
  <c r="M259" i="4"/>
  <c r="M260" i="3"/>
  <c r="M260" i="4"/>
  <c r="M261" i="3"/>
  <c r="M261" i="4"/>
  <c r="M262" i="3"/>
  <c r="M262" i="4"/>
  <c r="M263" i="3"/>
  <c r="M263" i="4"/>
  <c r="M264" i="3"/>
  <c r="M264" i="4"/>
  <c r="M265" i="3"/>
  <c r="M265" i="4"/>
  <c r="M266" i="3"/>
  <c r="M266" i="4"/>
  <c r="M267" i="3"/>
  <c r="M267" i="4"/>
  <c r="M268" i="3"/>
  <c r="M268" i="4"/>
  <c r="M269" i="3"/>
  <c r="M269" i="4"/>
  <c r="M270" i="3"/>
  <c r="M270" i="4"/>
  <c r="M271" i="3"/>
  <c r="M271" i="4"/>
  <c r="M272" i="3"/>
  <c r="M272" i="4"/>
  <c r="M273" i="3"/>
  <c r="M273" i="4"/>
  <c r="M274" i="3"/>
  <c r="M274" i="4"/>
  <c r="M275" i="3"/>
  <c r="M275" i="4"/>
  <c r="M276" i="3"/>
  <c r="M276" i="4"/>
  <c r="M277" i="3"/>
  <c r="M277" i="4"/>
  <c r="M278" i="3"/>
  <c r="M278" i="4"/>
  <c r="M279" i="3"/>
  <c r="M279" i="4"/>
  <c r="M280" i="3"/>
  <c r="M280" i="4"/>
  <c r="M281" i="3"/>
  <c r="M281" i="4"/>
  <c r="M282" i="3"/>
  <c r="M282" i="4"/>
  <c r="M283" i="3"/>
  <c r="M283" i="4"/>
  <c r="M284" i="3"/>
  <c r="M284" i="4"/>
  <c r="M285" i="3"/>
  <c r="M285" i="4"/>
  <c r="M286" i="3"/>
  <c r="M286" i="4"/>
  <c r="M287" i="3"/>
  <c r="M287" i="4"/>
  <c r="M288" i="3"/>
  <c r="M288" i="4"/>
  <c r="M289" i="3"/>
  <c r="M289" i="4"/>
  <c r="M290" i="3"/>
  <c r="M290" i="4"/>
  <c r="M291" i="3"/>
  <c r="M291" i="4"/>
  <c r="M292" i="3"/>
  <c r="M292" i="4"/>
  <c r="M293" i="3"/>
  <c r="M293" i="4"/>
  <c r="M294" i="3"/>
  <c r="M294" i="4"/>
  <c r="M295" i="3"/>
  <c r="M295" i="4"/>
  <c r="M296" i="3"/>
  <c r="M296" i="4"/>
  <c r="M297" i="3"/>
  <c r="M297" i="4"/>
  <c r="M298" i="3"/>
  <c r="M298" i="4"/>
  <c r="M299" i="3"/>
  <c r="M299" i="4"/>
  <c r="M300" i="3"/>
  <c r="M300" i="4"/>
  <c r="M301" i="3"/>
  <c r="M301" i="4"/>
  <c r="M302" i="3"/>
  <c r="M302" i="4"/>
  <c r="M303" i="3"/>
  <c r="M303" i="4"/>
  <c r="M304" i="3"/>
  <c r="M304" i="4"/>
  <c r="M305" i="3"/>
  <c r="M305" i="4"/>
  <c r="M306" i="3"/>
  <c r="M306" i="4"/>
  <c r="M307" i="3"/>
  <c r="M307" i="4"/>
  <c r="M308" i="3"/>
  <c r="M308" i="4"/>
  <c r="M309" i="3"/>
  <c r="M309" i="4"/>
  <c r="M310" i="3"/>
  <c r="M310" i="4"/>
  <c r="M311" i="3"/>
  <c r="M311" i="4"/>
  <c r="M312" i="3"/>
  <c r="M312" i="4"/>
  <c r="M313" i="3"/>
  <c r="M313" i="4"/>
  <c r="M314" i="3"/>
  <c r="M314" i="4"/>
  <c r="M315" i="3"/>
  <c r="M315" i="4"/>
  <c r="M316" i="3"/>
  <c r="M316" i="4"/>
  <c r="M317" i="3"/>
  <c r="M317" i="4"/>
  <c r="M318" i="3"/>
  <c r="M318" i="4"/>
  <c r="M319" i="3"/>
  <c r="M319" i="4"/>
  <c r="M320" i="4"/>
  <c r="M321" i="3"/>
  <c r="M321" i="4"/>
  <c r="M322" i="3"/>
  <c r="M322" i="4"/>
  <c r="M324" i="3"/>
  <c r="M324" i="4"/>
  <c r="L2" i="3"/>
  <c r="L2" i="4"/>
  <c r="L3" i="3"/>
  <c r="L3" i="4"/>
  <c r="L4" i="3"/>
  <c r="L4" i="4"/>
  <c r="L5" i="3"/>
  <c r="L5" i="4"/>
  <c r="L6" i="3"/>
  <c r="L6" i="4"/>
  <c r="L7" i="3"/>
  <c r="L7" i="4"/>
  <c r="L8" i="3"/>
  <c r="L8" i="4"/>
  <c r="L9" i="3"/>
  <c r="L9" i="4"/>
  <c r="L10" i="3"/>
  <c r="L10" i="4"/>
  <c r="L11" i="3"/>
  <c r="L11" i="4"/>
  <c r="L12" i="3"/>
  <c r="L12" i="4"/>
  <c r="L13" i="3"/>
  <c r="L13" i="4"/>
  <c r="L14" i="3"/>
  <c r="L14" i="4"/>
  <c r="L15" i="3"/>
  <c r="L15" i="4"/>
  <c r="L16" i="3"/>
  <c r="L16" i="4"/>
  <c r="L17" i="3"/>
  <c r="L17" i="4"/>
  <c r="L18" i="3"/>
  <c r="L18" i="4"/>
  <c r="L19" i="3"/>
  <c r="L19" i="4"/>
  <c r="L20" i="3"/>
  <c r="L20" i="4"/>
  <c r="L21" i="3"/>
  <c r="L21" i="4"/>
  <c r="L22" i="3"/>
  <c r="L22" i="4"/>
  <c r="L23" i="3"/>
  <c r="L23" i="4"/>
  <c r="L24" i="3"/>
  <c r="L24" i="4"/>
  <c r="L25" i="3"/>
  <c r="L25" i="4"/>
  <c r="L26" i="3"/>
  <c r="L26" i="4"/>
  <c r="L27" i="3"/>
  <c r="L27" i="4"/>
  <c r="L28" i="3"/>
  <c r="L28" i="4"/>
  <c r="L29" i="3"/>
  <c r="L29" i="4"/>
  <c r="L30" i="3"/>
  <c r="L30" i="4"/>
  <c r="L31" i="3"/>
  <c r="L31" i="4"/>
  <c r="L32" i="3"/>
  <c r="L32" i="4"/>
  <c r="L33" i="3"/>
  <c r="L33" i="4"/>
  <c r="L34" i="3"/>
  <c r="L34" i="4"/>
  <c r="L35" i="3"/>
  <c r="L35" i="4"/>
  <c r="L36" i="3"/>
  <c r="L36" i="4"/>
  <c r="L37" i="3"/>
  <c r="L37" i="4"/>
  <c r="L38" i="3"/>
  <c r="L38" i="4"/>
  <c r="L39" i="3"/>
  <c r="L39" i="4"/>
  <c r="L40" i="3"/>
  <c r="L40" i="4"/>
  <c r="L41" i="3"/>
  <c r="L41" i="4"/>
  <c r="L42" i="3"/>
  <c r="L42" i="4"/>
  <c r="L43" i="3"/>
  <c r="L43" i="4"/>
  <c r="L44" i="3"/>
  <c r="L44" i="4"/>
  <c r="L45" i="3"/>
  <c r="L45" i="4"/>
  <c r="L46" i="3"/>
  <c r="L46" i="4"/>
  <c r="L47" i="3"/>
  <c r="L47" i="4"/>
  <c r="L48" i="3"/>
  <c r="L48" i="4"/>
  <c r="L49" i="3"/>
  <c r="L49" i="4"/>
  <c r="L50" i="3"/>
  <c r="L50" i="4"/>
  <c r="L51" i="3"/>
  <c r="L51" i="4"/>
  <c r="L52" i="3"/>
  <c r="L52" i="4"/>
  <c r="L53" i="3"/>
  <c r="L53" i="4"/>
  <c r="L54" i="3"/>
  <c r="L54" i="4"/>
  <c r="L55" i="3"/>
  <c r="L55" i="4"/>
  <c r="L56" i="3"/>
  <c r="L56" i="4"/>
  <c r="L57" i="3"/>
  <c r="L57" i="4"/>
  <c r="L59" i="3"/>
  <c r="L59" i="4"/>
  <c r="L60" i="3"/>
  <c r="L60" i="4"/>
  <c r="L61" i="3"/>
  <c r="L61" i="4"/>
  <c r="L62" i="3"/>
  <c r="L62" i="4"/>
  <c r="L63" i="3"/>
  <c r="L63" i="4"/>
  <c r="L64" i="3"/>
  <c r="L64" i="4"/>
  <c r="L65" i="3"/>
  <c r="L65" i="4"/>
  <c r="L66" i="3"/>
  <c r="L66" i="4"/>
  <c r="L67" i="3"/>
  <c r="L67" i="4"/>
  <c r="L68" i="3"/>
  <c r="L68" i="4"/>
  <c r="L69" i="3"/>
  <c r="L69" i="4"/>
  <c r="L70" i="3"/>
  <c r="L70" i="4"/>
  <c r="L71" i="3"/>
  <c r="L71" i="4"/>
  <c r="L72" i="3"/>
  <c r="L72" i="4"/>
  <c r="L73" i="3"/>
  <c r="L73" i="4"/>
  <c r="L74" i="3"/>
  <c r="L74" i="4"/>
  <c r="L75" i="3"/>
  <c r="L75" i="4"/>
  <c r="L76" i="3"/>
  <c r="L76" i="4"/>
  <c r="L77" i="3"/>
  <c r="L77" i="4"/>
  <c r="L78" i="3"/>
  <c r="L78" i="4"/>
  <c r="L79" i="3"/>
  <c r="L79" i="4"/>
  <c r="L81" i="3"/>
  <c r="L81" i="4"/>
  <c r="L82" i="3"/>
  <c r="L82" i="4"/>
  <c r="L83" i="3"/>
  <c r="L83" i="4"/>
  <c r="L84" i="3"/>
  <c r="L84" i="4"/>
  <c r="L85" i="3"/>
  <c r="L85" i="4"/>
  <c r="L86" i="3"/>
  <c r="L86" i="4"/>
  <c r="L87" i="3"/>
  <c r="L87" i="4"/>
  <c r="L88" i="3"/>
  <c r="L88" i="4"/>
  <c r="L89" i="3"/>
  <c r="L89" i="4"/>
  <c r="L90" i="3"/>
  <c r="L90" i="4"/>
  <c r="L91" i="3"/>
  <c r="L91" i="4"/>
  <c r="L92" i="3"/>
  <c r="L92" i="4"/>
  <c r="L93" i="3"/>
  <c r="L93" i="4"/>
  <c r="L94" i="3"/>
  <c r="L94" i="4"/>
  <c r="L95" i="3"/>
  <c r="L95" i="4"/>
  <c r="L96" i="3"/>
  <c r="L96" i="4"/>
  <c r="L97" i="3"/>
  <c r="L97" i="4"/>
  <c r="L98" i="3"/>
  <c r="L98" i="4"/>
  <c r="L99" i="3"/>
  <c r="L99" i="4"/>
  <c r="L100" i="3"/>
  <c r="L100" i="4"/>
  <c r="L101" i="3"/>
  <c r="L101" i="4"/>
  <c r="L102" i="3"/>
  <c r="L102" i="4"/>
  <c r="L103" i="3"/>
  <c r="L103" i="4"/>
  <c r="L104" i="3"/>
  <c r="L104" i="4"/>
  <c r="L105" i="3"/>
  <c r="L105" i="4"/>
  <c r="L106" i="3"/>
  <c r="L106" i="4"/>
  <c r="L107" i="3"/>
  <c r="L107" i="4"/>
  <c r="L108" i="3"/>
  <c r="L108" i="4"/>
  <c r="L109" i="3"/>
  <c r="L109" i="4"/>
  <c r="L110" i="3"/>
  <c r="L110" i="4"/>
  <c r="L111" i="3"/>
  <c r="L111" i="4"/>
  <c r="L112" i="3"/>
  <c r="L112" i="4"/>
  <c r="L113" i="3"/>
  <c r="L113" i="4"/>
  <c r="L114" i="3"/>
  <c r="L114" i="4"/>
  <c r="L115" i="3"/>
  <c r="L115" i="4"/>
  <c r="L116" i="3"/>
  <c r="L116" i="4"/>
  <c r="L117" i="3"/>
  <c r="L117" i="4"/>
  <c r="L118" i="3"/>
  <c r="L118" i="4"/>
  <c r="L119" i="3"/>
  <c r="L119" i="4"/>
  <c r="L120" i="3"/>
  <c r="L120" i="4"/>
  <c r="L121" i="3"/>
  <c r="L121" i="4"/>
  <c r="L122" i="3"/>
  <c r="L122" i="4"/>
  <c r="L123" i="3"/>
  <c r="L123" i="4"/>
  <c r="L124" i="3"/>
  <c r="L124" i="4"/>
  <c r="L125" i="3"/>
  <c r="L125" i="4"/>
  <c r="L126" i="3"/>
  <c r="L126" i="4"/>
  <c r="L127" i="3"/>
  <c r="L127" i="4"/>
  <c r="L128" i="3"/>
  <c r="L128" i="4"/>
  <c r="L129" i="3"/>
  <c r="L129" i="4"/>
  <c r="L130" i="3"/>
  <c r="L130" i="4"/>
  <c r="L131" i="3"/>
  <c r="L131" i="4"/>
  <c r="L132" i="3"/>
  <c r="L132" i="4"/>
  <c r="L133" i="3"/>
  <c r="L133" i="4"/>
  <c r="L134" i="3"/>
  <c r="L134" i="4"/>
  <c r="L135" i="3"/>
  <c r="L135" i="4"/>
  <c r="L136" i="3"/>
  <c r="L136" i="4"/>
  <c r="L137" i="3"/>
  <c r="L137" i="4"/>
  <c r="L138" i="3"/>
  <c r="L138" i="4"/>
  <c r="L140" i="3"/>
  <c r="L140" i="4"/>
  <c r="L141" i="3"/>
  <c r="L141" i="4"/>
  <c r="L142" i="3"/>
  <c r="L142" i="4"/>
  <c r="L143" i="3"/>
  <c r="L143" i="4"/>
  <c r="L144" i="3"/>
  <c r="L144" i="4"/>
  <c r="L145" i="3"/>
  <c r="L145" i="4"/>
  <c r="L146" i="3"/>
  <c r="L146" i="4"/>
  <c r="L147" i="3"/>
  <c r="L147" i="4"/>
  <c r="L148" i="3"/>
  <c r="L148" i="4"/>
  <c r="L149" i="3"/>
  <c r="L149" i="4"/>
  <c r="L150" i="3"/>
  <c r="L150" i="4"/>
  <c r="L151" i="3"/>
  <c r="L151" i="4"/>
  <c r="L152" i="3"/>
  <c r="L152" i="4"/>
  <c r="L153" i="3"/>
  <c r="L153" i="4"/>
  <c r="L154" i="3"/>
  <c r="L154" i="4"/>
  <c r="L155" i="3"/>
  <c r="L155" i="4"/>
  <c r="L156" i="3"/>
  <c r="L156" i="4"/>
  <c r="L157" i="3"/>
  <c r="L157" i="4"/>
  <c r="L158" i="3"/>
  <c r="L158" i="4"/>
  <c r="L159" i="3"/>
  <c r="L159" i="4"/>
  <c r="L160" i="3"/>
  <c r="L160" i="4"/>
  <c r="L161" i="3"/>
  <c r="L161" i="4"/>
  <c r="L162" i="3"/>
  <c r="L162" i="4"/>
  <c r="L164" i="3"/>
  <c r="L164" i="4"/>
  <c r="L165" i="3"/>
  <c r="L165" i="4"/>
  <c r="L166" i="3"/>
  <c r="L166" i="4"/>
  <c r="L168" i="3"/>
  <c r="L168" i="4"/>
  <c r="L169" i="3"/>
  <c r="L169" i="4"/>
  <c r="L170" i="3"/>
  <c r="L170" i="4"/>
  <c r="L171" i="3"/>
  <c r="L171" i="4"/>
  <c r="L172" i="3"/>
  <c r="L172" i="4"/>
  <c r="L173" i="3"/>
  <c r="L173" i="4"/>
  <c r="L174" i="3"/>
  <c r="L174" i="4"/>
  <c r="L175" i="3"/>
  <c r="L175" i="4"/>
  <c r="L176" i="3"/>
  <c r="L176" i="4"/>
  <c r="L177" i="3"/>
  <c r="L177" i="4"/>
  <c r="L178" i="3"/>
  <c r="L178" i="4"/>
  <c r="L179" i="3"/>
  <c r="L179" i="4"/>
  <c r="L180" i="3"/>
  <c r="L180" i="4"/>
  <c r="L181" i="3"/>
  <c r="L181" i="4"/>
  <c r="L182" i="3"/>
  <c r="L182" i="4"/>
  <c r="L183" i="3"/>
  <c r="L183" i="4"/>
  <c r="L184" i="3"/>
  <c r="L184" i="4"/>
  <c r="L185" i="3"/>
  <c r="L185" i="4"/>
  <c r="L186" i="3"/>
  <c r="L186" i="4"/>
  <c r="L187" i="3"/>
  <c r="L187" i="4"/>
  <c r="L188" i="3"/>
  <c r="L188" i="4"/>
  <c r="L189" i="3"/>
  <c r="L189" i="4"/>
  <c r="L190" i="3"/>
  <c r="L190" i="4"/>
  <c r="L191" i="3"/>
  <c r="L191" i="4"/>
  <c r="L192" i="3"/>
  <c r="L192" i="4"/>
  <c r="L193" i="3"/>
  <c r="L193" i="4"/>
  <c r="L194" i="3"/>
  <c r="L194" i="4"/>
  <c r="L195" i="3"/>
  <c r="L195" i="4"/>
  <c r="L196" i="3"/>
  <c r="L196" i="4"/>
  <c r="L197" i="3"/>
  <c r="L197" i="4"/>
  <c r="L198" i="3"/>
  <c r="L198" i="4"/>
  <c r="L199" i="3"/>
  <c r="L199" i="4"/>
  <c r="L200" i="3"/>
  <c r="L200" i="4"/>
  <c r="L201" i="3"/>
  <c r="L201" i="4"/>
  <c r="L202" i="3"/>
  <c r="L202" i="4"/>
  <c r="L203" i="3"/>
  <c r="L203" i="4"/>
  <c r="L204" i="3"/>
  <c r="L204" i="4"/>
  <c r="L205" i="3"/>
  <c r="L205" i="4"/>
  <c r="L206" i="3"/>
  <c r="L206" i="4"/>
  <c r="L207" i="3"/>
  <c r="L207" i="4"/>
  <c r="L208" i="3"/>
  <c r="L208" i="4"/>
  <c r="L209" i="3"/>
  <c r="L209" i="4"/>
  <c r="L210" i="3"/>
  <c r="L210" i="4"/>
  <c r="L211" i="3"/>
  <c r="L211" i="4"/>
  <c r="L212" i="3"/>
  <c r="L212" i="4"/>
  <c r="L213" i="3"/>
  <c r="L213" i="4"/>
  <c r="L214" i="3"/>
  <c r="L214" i="4"/>
  <c r="L215" i="3"/>
  <c r="L215" i="4"/>
  <c r="L216" i="3"/>
  <c r="L216" i="4"/>
  <c r="L217" i="3"/>
  <c r="L217" i="4"/>
  <c r="L218" i="3"/>
  <c r="L218" i="4"/>
  <c r="L219" i="3"/>
  <c r="L219" i="4"/>
  <c r="L220" i="3"/>
  <c r="L220" i="4"/>
  <c r="L221" i="3"/>
  <c r="L221" i="4"/>
  <c r="L222" i="3"/>
  <c r="L222" i="4"/>
  <c r="L223" i="3"/>
  <c r="L223" i="4"/>
  <c r="L224" i="3"/>
  <c r="L224" i="4"/>
  <c r="L225" i="3"/>
  <c r="L225" i="4"/>
  <c r="L226" i="3"/>
  <c r="L226" i="4"/>
  <c r="L227" i="3"/>
  <c r="L227" i="4"/>
  <c r="L228" i="3"/>
  <c r="L228" i="4"/>
  <c r="L229" i="3"/>
  <c r="L229" i="4"/>
  <c r="L230" i="3"/>
  <c r="L230" i="4"/>
  <c r="L231" i="3"/>
  <c r="L231" i="4"/>
  <c r="L232" i="3"/>
  <c r="L232" i="4"/>
  <c r="L233" i="3"/>
  <c r="L233" i="4"/>
  <c r="L234" i="3"/>
  <c r="L234" i="4"/>
  <c r="L235" i="3"/>
  <c r="L235" i="4"/>
  <c r="L236" i="3"/>
  <c r="L236" i="4"/>
  <c r="L237" i="3"/>
  <c r="L237" i="4"/>
  <c r="L238" i="3"/>
  <c r="L238" i="4"/>
  <c r="L239" i="3"/>
  <c r="L239" i="4"/>
  <c r="L240" i="3"/>
  <c r="L240" i="4"/>
  <c r="L241" i="3"/>
  <c r="L241" i="4"/>
  <c r="L242" i="3"/>
  <c r="L242" i="4"/>
  <c r="L243" i="3"/>
  <c r="L243" i="4"/>
  <c r="L244" i="4"/>
  <c r="L245" i="3"/>
  <c r="L245" i="4"/>
  <c r="L248" i="3"/>
  <c r="L248" i="4"/>
  <c r="L249" i="3"/>
  <c r="L249" i="4"/>
  <c r="L250" i="3"/>
  <c r="L250" i="4"/>
  <c r="L251" i="3"/>
  <c r="L251" i="4"/>
  <c r="L252" i="3"/>
  <c r="L252" i="4"/>
  <c r="L253" i="3"/>
  <c r="L253" i="4"/>
  <c r="L254" i="3"/>
  <c r="L254" i="4"/>
  <c r="L255" i="3"/>
  <c r="L255" i="4"/>
  <c r="L256" i="3"/>
  <c r="L256" i="4"/>
  <c r="L257" i="3"/>
  <c r="L257" i="4"/>
  <c r="L258" i="3"/>
  <c r="L258" i="4"/>
  <c r="L259" i="3"/>
  <c r="L259" i="4"/>
  <c r="L260" i="3"/>
  <c r="L260" i="4"/>
  <c r="L261" i="3"/>
  <c r="L261" i="4"/>
  <c r="L262" i="3"/>
  <c r="L262" i="4"/>
  <c r="L263" i="3"/>
  <c r="L263" i="4"/>
  <c r="L264" i="3"/>
  <c r="L264" i="4"/>
  <c r="L265" i="3"/>
  <c r="L265" i="4"/>
  <c r="L266" i="3"/>
  <c r="L266" i="4"/>
  <c r="L267" i="3"/>
  <c r="L267" i="4"/>
  <c r="L268" i="3"/>
  <c r="L268" i="4"/>
  <c r="L269" i="3"/>
  <c r="L269" i="4"/>
  <c r="L270" i="3"/>
  <c r="L270" i="4"/>
  <c r="L271" i="3"/>
  <c r="L271" i="4"/>
  <c r="L272" i="3"/>
  <c r="L272" i="4"/>
  <c r="L273" i="3"/>
  <c r="L273" i="4"/>
  <c r="L274" i="3"/>
  <c r="L274" i="4"/>
  <c r="L275" i="3"/>
  <c r="L275" i="4"/>
  <c r="L276" i="3"/>
  <c r="L276" i="4"/>
  <c r="L277" i="3"/>
  <c r="L277" i="4"/>
  <c r="L278" i="3"/>
  <c r="L278" i="4"/>
  <c r="L279" i="3"/>
  <c r="L279" i="4"/>
  <c r="L280" i="3"/>
  <c r="L280" i="4"/>
  <c r="L281" i="3"/>
  <c r="L281" i="4"/>
  <c r="L282" i="3"/>
  <c r="L282" i="4"/>
  <c r="L283" i="3"/>
  <c r="L283" i="4"/>
  <c r="L284" i="3"/>
  <c r="L284" i="4"/>
  <c r="L285" i="3"/>
  <c r="L285" i="4"/>
  <c r="L286" i="3"/>
  <c r="L286" i="4"/>
  <c r="L287" i="3"/>
  <c r="L287" i="4"/>
  <c r="L288" i="3"/>
  <c r="L288" i="4"/>
  <c r="L289" i="3"/>
  <c r="L289" i="4"/>
  <c r="L290" i="3"/>
  <c r="L290" i="4"/>
  <c r="L291" i="3"/>
  <c r="L291" i="4"/>
  <c r="L292" i="3"/>
  <c r="L292" i="4"/>
  <c r="L293" i="3"/>
  <c r="L293" i="4"/>
  <c r="L294" i="3"/>
  <c r="L294" i="4"/>
  <c r="L295" i="3"/>
  <c r="L295" i="4"/>
  <c r="L296" i="3"/>
  <c r="L296" i="4"/>
  <c r="L297" i="3"/>
  <c r="L297" i="4"/>
  <c r="L298" i="3"/>
  <c r="L298" i="4"/>
  <c r="L299" i="3"/>
  <c r="L299" i="4"/>
  <c r="L300" i="3"/>
  <c r="L300" i="4"/>
  <c r="L301" i="3"/>
  <c r="L301" i="4"/>
  <c r="L302" i="3"/>
  <c r="L302" i="4"/>
  <c r="L303" i="3"/>
  <c r="L303" i="4"/>
  <c r="L304" i="3"/>
  <c r="L304" i="4"/>
  <c r="L305" i="3"/>
  <c r="L305" i="4"/>
  <c r="L306" i="3"/>
  <c r="L306" i="4"/>
  <c r="L307" i="3"/>
  <c r="L307" i="4"/>
  <c r="L308" i="3"/>
  <c r="L308" i="4"/>
  <c r="L309" i="3"/>
  <c r="L309" i="4"/>
  <c r="L310" i="3"/>
  <c r="L310" i="4"/>
  <c r="L311" i="3"/>
  <c r="L311" i="4"/>
  <c r="L312" i="3"/>
  <c r="L312" i="4"/>
  <c r="L313" i="3"/>
  <c r="L313" i="4"/>
  <c r="L314" i="3"/>
  <c r="L314" i="4"/>
  <c r="L315" i="3"/>
  <c r="L315" i="4"/>
  <c r="L316" i="3"/>
  <c r="L317" i="3"/>
  <c r="L317" i="4"/>
  <c r="L318" i="3"/>
  <c r="L318" i="4"/>
  <c r="L319" i="3"/>
  <c r="L319" i="4"/>
  <c r="L320" i="4"/>
  <c r="L321" i="3"/>
  <c r="L321" i="4"/>
  <c r="L322" i="3"/>
  <c r="L322" i="4"/>
  <c r="L324" i="3"/>
  <c r="L324" i="4"/>
  <c r="K2" i="3"/>
  <c r="K2" i="4"/>
  <c r="K3" i="3"/>
  <c r="K3" i="4"/>
  <c r="K4" i="3"/>
  <c r="K4" i="4"/>
  <c r="K5" i="3"/>
  <c r="K5" i="4"/>
  <c r="K6" i="3"/>
  <c r="K6" i="4"/>
  <c r="K7" i="3"/>
  <c r="K7" i="4"/>
  <c r="K8" i="3"/>
  <c r="K8" i="4"/>
  <c r="K9" i="3"/>
  <c r="K9" i="4"/>
  <c r="K10" i="3"/>
  <c r="K10" i="4"/>
  <c r="K11" i="3"/>
  <c r="K11" i="4"/>
  <c r="K12" i="3"/>
  <c r="K12" i="4"/>
  <c r="K13" i="3"/>
  <c r="K13" i="4"/>
  <c r="K14" i="3"/>
  <c r="K14" i="4"/>
  <c r="K15" i="3"/>
  <c r="K15" i="4"/>
  <c r="K16" i="3"/>
  <c r="K16" i="4"/>
  <c r="K17" i="3"/>
  <c r="K17" i="4"/>
  <c r="K18" i="3"/>
  <c r="K18" i="4"/>
  <c r="K19" i="3"/>
  <c r="K19" i="4"/>
  <c r="K20" i="3"/>
  <c r="K20" i="4"/>
  <c r="K21" i="3"/>
  <c r="K21" i="4"/>
  <c r="K22" i="3"/>
  <c r="K22" i="4"/>
  <c r="K23" i="3"/>
  <c r="K23" i="4"/>
  <c r="K24" i="3"/>
  <c r="K24" i="4"/>
  <c r="K25" i="3"/>
  <c r="K25" i="4"/>
  <c r="K26" i="3"/>
  <c r="K26" i="4"/>
  <c r="K27" i="3"/>
  <c r="K27" i="4"/>
  <c r="K28" i="3"/>
  <c r="K28" i="4"/>
  <c r="K29" i="3"/>
  <c r="K29" i="4"/>
  <c r="K30" i="3"/>
  <c r="K30" i="4"/>
  <c r="K31" i="3"/>
  <c r="K31" i="4"/>
  <c r="K32" i="3"/>
  <c r="K32" i="4"/>
  <c r="K33" i="3"/>
  <c r="K33" i="4"/>
  <c r="K34" i="3"/>
  <c r="K34" i="4"/>
  <c r="K35" i="3"/>
  <c r="K35" i="4"/>
  <c r="K36" i="3"/>
  <c r="K36" i="4"/>
  <c r="K37" i="3"/>
  <c r="K37" i="4"/>
  <c r="K38" i="3"/>
  <c r="K38" i="4"/>
  <c r="K39" i="3"/>
  <c r="K39" i="4"/>
  <c r="K40" i="3"/>
  <c r="K40" i="4"/>
  <c r="K41" i="3"/>
  <c r="K41" i="4"/>
  <c r="K42" i="3"/>
  <c r="K42" i="4"/>
  <c r="K43" i="3"/>
  <c r="K43" i="4"/>
  <c r="K44" i="3"/>
  <c r="K44" i="4"/>
  <c r="K45" i="3"/>
  <c r="K45" i="4"/>
  <c r="K46" i="3"/>
  <c r="K46" i="4"/>
  <c r="K47" i="3"/>
  <c r="K47" i="4"/>
  <c r="K48" i="3"/>
  <c r="K48" i="4"/>
  <c r="K49" i="3"/>
  <c r="K49" i="4"/>
  <c r="K50" i="3"/>
  <c r="K50" i="4"/>
  <c r="K51" i="3"/>
  <c r="K51" i="4"/>
  <c r="K52" i="3"/>
  <c r="K52" i="4"/>
  <c r="K53" i="3"/>
  <c r="K53" i="4"/>
  <c r="K54" i="3"/>
  <c r="K54" i="4"/>
  <c r="K55" i="3"/>
  <c r="K55" i="4"/>
  <c r="K56" i="3"/>
  <c r="K56" i="4"/>
  <c r="K57" i="3"/>
  <c r="K57" i="4"/>
  <c r="K59" i="3"/>
  <c r="K59" i="4"/>
  <c r="K60" i="3"/>
  <c r="K60" i="4"/>
  <c r="K61" i="3"/>
  <c r="K61" i="4"/>
  <c r="K62" i="3"/>
  <c r="K62" i="4"/>
  <c r="K63" i="3"/>
  <c r="K63" i="4"/>
  <c r="K64" i="3"/>
  <c r="K64" i="4"/>
  <c r="K65" i="3"/>
  <c r="K65" i="4"/>
  <c r="K66" i="3"/>
  <c r="K66" i="4"/>
  <c r="K67" i="3"/>
  <c r="K67" i="4"/>
  <c r="K68" i="3"/>
  <c r="K68" i="4"/>
  <c r="K69" i="3"/>
  <c r="K69" i="4"/>
  <c r="K70" i="3"/>
  <c r="K70" i="4"/>
  <c r="K71" i="3"/>
  <c r="K71" i="4"/>
  <c r="K72" i="3"/>
  <c r="K72" i="4"/>
  <c r="K73" i="3"/>
  <c r="K73" i="4"/>
  <c r="K74" i="3"/>
  <c r="K74" i="4"/>
  <c r="K75" i="3"/>
  <c r="K75" i="4"/>
  <c r="K76" i="3"/>
  <c r="K76" i="4"/>
  <c r="K77" i="3"/>
  <c r="K77" i="4"/>
  <c r="K78" i="3"/>
  <c r="K78" i="4"/>
  <c r="K79" i="3"/>
  <c r="K79" i="4"/>
  <c r="K81" i="3"/>
  <c r="K81" i="4"/>
  <c r="K82" i="3"/>
  <c r="K82" i="4"/>
  <c r="K83" i="3"/>
  <c r="K83" i="4"/>
  <c r="K84" i="3"/>
  <c r="K84" i="4"/>
  <c r="K85" i="3"/>
  <c r="K85" i="4"/>
  <c r="K86" i="3"/>
  <c r="K86" i="4"/>
  <c r="K87" i="3"/>
  <c r="K87" i="4"/>
  <c r="K88" i="3"/>
  <c r="K88" i="4"/>
  <c r="K89" i="3"/>
  <c r="K89" i="4"/>
  <c r="K90" i="3"/>
  <c r="K90" i="4"/>
  <c r="K91" i="3"/>
  <c r="K91" i="4"/>
  <c r="K92" i="3"/>
  <c r="K92" i="4"/>
  <c r="K93" i="3"/>
  <c r="K93" i="4"/>
  <c r="K94" i="3"/>
  <c r="K94" i="4"/>
  <c r="K95" i="3"/>
  <c r="K95" i="4"/>
  <c r="K96" i="3"/>
  <c r="K96" i="4"/>
  <c r="K97" i="3"/>
  <c r="K97" i="4"/>
  <c r="K98" i="3"/>
  <c r="K98" i="4"/>
  <c r="K99" i="3"/>
  <c r="K99" i="4"/>
  <c r="K100" i="3"/>
  <c r="K100" i="4"/>
  <c r="K101" i="3"/>
  <c r="K101" i="4"/>
  <c r="K102" i="3"/>
  <c r="K102" i="4"/>
  <c r="K103" i="3"/>
  <c r="K103" i="4"/>
  <c r="K104" i="3"/>
  <c r="K104" i="4"/>
  <c r="K105" i="3"/>
  <c r="K105" i="4"/>
  <c r="K106" i="3"/>
  <c r="K106" i="4"/>
  <c r="K107" i="3"/>
  <c r="K107" i="4"/>
  <c r="K108" i="3"/>
  <c r="K108" i="4"/>
  <c r="K109" i="3"/>
  <c r="K109" i="4"/>
  <c r="K110" i="3"/>
  <c r="K110" i="4"/>
  <c r="K111" i="3"/>
  <c r="K111" i="4"/>
  <c r="K112" i="3"/>
  <c r="K112" i="4"/>
  <c r="K113" i="3"/>
  <c r="K113" i="4"/>
  <c r="K114" i="3"/>
  <c r="K114" i="4"/>
  <c r="K115" i="3"/>
  <c r="K115" i="4"/>
  <c r="K116" i="3"/>
  <c r="K116" i="4"/>
  <c r="K117" i="3"/>
  <c r="K117" i="4"/>
  <c r="K118" i="3"/>
  <c r="K118" i="4"/>
  <c r="K119" i="3"/>
  <c r="K119" i="4"/>
  <c r="K120" i="3"/>
  <c r="K120" i="4"/>
  <c r="K121" i="3"/>
  <c r="K121" i="4"/>
  <c r="K122" i="3"/>
  <c r="K122" i="4"/>
  <c r="K123" i="3"/>
  <c r="K123" i="4"/>
  <c r="K124" i="3"/>
  <c r="K124" i="4"/>
  <c r="K125" i="3"/>
  <c r="K125" i="4"/>
  <c r="K126" i="3"/>
  <c r="K126" i="4"/>
  <c r="K127" i="3"/>
  <c r="K127" i="4"/>
  <c r="K128" i="3"/>
  <c r="K128" i="4"/>
  <c r="K129" i="3"/>
  <c r="K129" i="4"/>
  <c r="K130" i="3"/>
  <c r="K130" i="4"/>
  <c r="K131" i="3"/>
  <c r="K131" i="4"/>
  <c r="K132" i="3"/>
  <c r="K132" i="4"/>
  <c r="K133" i="3"/>
  <c r="K133" i="4"/>
  <c r="K134" i="3"/>
  <c r="K134" i="4"/>
  <c r="K135" i="3"/>
  <c r="K135" i="4"/>
  <c r="K136" i="3"/>
  <c r="K136" i="4"/>
  <c r="K137" i="3"/>
  <c r="K137" i="4"/>
  <c r="K138" i="3"/>
  <c r="K138" i="4"/>
  <c r="K140" i="3"/>
  <c r="K140" i="4"/>
  <c r="K141" i="3"/>
  <c r="K141" i="4"/>
  <c r="K142" i="3"/>
  <c r="K142" i="4"/>
  <c r="K143" i="3"/>
  <c r="K143" i="4"/>
  <c r="K144" i="3"/>
  <c r="K144" i="4"/>
  <c r="K145" i="3"/>
  <c r="K145" i="4"/>
  <c r="K146" i="3"/>
  <c r="K146" i="4"/>
  <c r="K147" i="3"/>
  <c r="K147" i="4"/>
  <c r="K148" i="3"/>
  <c r="K148" i="4"/>
  <c r="K149" i="3"/>
  <c r="K149" i="4"/>
  <c r="K150" i="3"/>
  <c r="K150" i="4"/>
  <c r="K151" i="3"/>
  <c r="K151" i="4"/>
  <c r="K152" i="3"/>
  <c r="K152" i="4"/>
  <c r="K153" i="3"/>
  <c r="K153" i="4"/>
  <c r="K154" i="3"/>
  <c r="K154" i="4"/>
  <c r="K155" i="3"/>
  <c r="K155" i="4"/>
  <c r="K156" i="3"/>
  <c r="K156" i="4"/>
  <c r="K157" i="3"/>
  <c r="K157" i="4"/>
  <c r="K158" i="3"/>
  <c r="K158" i="4"/>
  <c r="K159" i="3"/>
  <c r="K159" i="4"/>
  <c r="K160" i="3"/>
  <c r="K160" i="4"/>
  <c r="K161" i="3"/>
  <c r="K161" i="4"/>
  <c r="K162" i="3"/>
  <c r="K162" i="4"/>
  <c r="K164" i="3"/>
  <c r="K164" i="4"/>
  <c r="K165" i="3"/>
  <c r="K165" i="4"/>
  <c r="K166" i="3"/>
  <c r="K166" i="4"/>
  <c r="K168" i="3"/>
  <c r="K168" i="4"/>
  <c r="K169" i="3"/>
  <c r="K169" i="4"/>
  <c r="K170" i="3"/>
  <c r="K170" i="4"/>
  <c r="K171" i="3"/>
  <c r="K171" i="4"/>
  <c r="K172" i="3"/>
  <c r="K172" i="4"/>
  <c r="K173" i="3"/>
  <c r="K173" i="4"/>
  <c r="K174" i="3"/>
  <c r="K174" i="4"/>
  <c r="K175" i="3"/>
  <c r="K175" i="4"/>
  <c r="H175" i="7"/>
  <c r="J175" i="3"/>
  <c r="J175" i="4"/>
  <c r="K176" i="3"/>
  <c r="K176" i="4"/>
  <c r="K177" i="3"/>
  <c r="K177" i="4"/>
  <c r="K178" i="3"/>
  <c r="K178" i="4"/>
  <c r="K179" i="3"/>
  <c r="K179" i="4"/>
  <c r="K180" i="3"/>
  <c r="K180" i="4"/>
  <c r="K181" i="3"/>
  <c r="K181" i="4"/>
  <c r="K182" i="3"/>
  <c r="K182" i="4"/>
  <c r="K183" i="3"/>
  <c r="K183" i="4"/>
  <c r="K184" i="3"/>
  <c r="K184" i="4"/>
  <c r="K185" i="3"/>
  <c r="K185" i="4"/>
  <c r="K186" i="3"/>
  <c r="K186" i="4"/>
  <c r="K187" i="3"/>
  <c r="K187" i="4"/>
  <c r="K188" i="3"/>
  <c r="K188" i="4"/>
  <c r="K189" i="3"/>
  <c r="K189" i="4"/>
  <c r="K190" i="3"/>
  <c r="K190" i="4"/>
  <c r="K191" i="3"/>
  <c r="K191" i="4"/>
  <c r="K192" i="3"/>
  <c r="K192" i="4"/>
  <c r="K193" i="3"/>
  <c r="K193" i="4"/>
  <c r="K194" i="3"/>
  <c r="K194" i="4"/>
  <c r="K195" i="3"/>
  <c r="K195" i="4"/>
  <c r="K196" i="3"/>
  <c r="K196" i="4"/>
  <c r="K197" i="3"/>
  <c r="K197" i="4"/>
  <c r="K198" i="3"/>
  <c r="K198" i="4"/>
  <c r="K199" i="3"/>
  <c r="K199" i="4"/>
  <c r="K200" i="3"/>
  <c r="H200" i="7"/>
  <c r="J200" i="3"/>
  <c r="R200" i="3"/>
  <c r="S200" i="4"/>
  <c r="K200" i="4"/>
  <c r="K201" i="3"/>
  <c r="K201" i="4"/>
  <c r="K202" i="3"/>
  <c r="K202" i="4"/>
  <c r="K203" i="3"/>
  <c r="K203" i="4"/>
  <c r="K204" i="3"/>
  <c r="K204" i="4"/>
  <c r="K205" i="3"/>
  <c r="K205" i="4"/>
  <c r="K206" i="3"/>
  <c r="K206" i="4"/>
  <c r="K207" i="3"/>
  <c r="K207" i="4"/>
  <c r="K208" i="3"/>
  <c r="K208" i="4"/>
  <c r="K209" i="3"/>
  <c r="K209" i="4"/>
  <c r="K210" i="3"/>
  <c r="K210" i="4"/>
  <c r="K211" i="3"/>
  <c r="K211" i="4"/>
  <c r="K212" i="3"/>
  <c r="K212" i="4"/>
  <c r="K213" i="3"/>
  <c r="K213" i="4"/>
  <c r="K214" i="3"/>
  <c r="K214" i="4"/>
  <c r="K215" i="3"/>
  <c r="K215" i="4"/>
  <c r="K216" i="3"/>
  <c r="K216" i="4"/>
  <c r="K217" i="3"/>
  <c r="K217" i="4"/>
  <c r="K218" i="3"/>
  <c r="K218" i="4"/>
  <c r="K219" i="3"/>
  <c r="K219" i="4"/>
  <c r="K220" i="3"/>
  <c r="K220" i="4"/>
  <c r="K221" i="3"/>
  <c r="K221" i="4"/>
  <c r="K222" i="3"/>
  <c r="K222" i="4"/>
  <c r="K223" i="3"/>
  <c r="K223" i="4"/>
  <c r="K224" i="3"/>
  <c r="K224" i="4"/>
  <c r="K225" i="3"/>
  <c r="K225" i="4"/>
  <c r="K226" i="3"/>
  <c r="K226" i="4"/>
  <c r="K227" i="3"/>
  <c r="K227" i="4"/>
  <c r="K228" i="3"/>
  <c r="K228" i="4"/>
  <c r="K229" i="3"/>
  <c r="K229" i="4"/>
  <c r="K230" i="3"/>
  <c r="K230" i="4"/>
  <c r="K231" i="3"/>
  <c r="K231" i="4"/>
  <c r="K232" i="3"/>
  <c r="K232" i="4"/>
  <c r="K233" i="3"/>
  <c r="K233" i="4"/>
  <c r="K234" i="3"/>
  <c r="K234" i="4"/>
  <c r="K235" i="3"/>
  <c r="K235" i="4"/>
  <c r="K236" i="3"/>
  <c r="K236" i="4"/>
  <c r="K237" i="3"/>
  <c r="K237" i="4"/>
  <c r="K238" i="3"/>
  <c r="K238" i="4"/>
  <c r="K239" i="3"/>
  <c r="K239" i="4"/>
  <c r="K240" i="3"/>
  <c r="K240" i="4"/>
  <c r="K241" i="3"/>
  <c r="K241" i="4"/>
  <c r="K242" i="3"/>
  <c r="K242" i="4"/>
  <c r="K243" i="3"/>
  <c r="K243" i="4"/>
  <c r="K244" i="4"/>
  <c r="K245" i="3"/>
  <c r="K245" i="4"/>
  <c r="K248" i="3"/>
  <c r="K248" i="4"/>
  <c r="K249" i="3"/>
  <c r="K249" i="4"/>
  <c r="K250" i="3"/>
  <c r="K250" i="4"/>
  <c r="K251" i="3"/>
  <c r="K251" i="4"/>
  <c r="K252" i="3"/>
  <c r="K252" i="4"/>
  <c r="K253" i="3"/>
  <c r="K253" i="4"/>
  <c r="K254" i="3"/>
  <c r="K254" i="4"/>
  <c r="K255" i="3"/>
  <c r="K255" i="4"/>
  <c r="K256" i="3"/>
  <c r="K256" i="4"/>
  <c r="K257" i="3"/>
  <c r="K257" i="4"/>
  <c r="K258" i="3"/>
  <c r="K258" i="4"/>
  <c r="K259" i="3"/>
  <c r="K259" i="4"/>
  <c r="K260" i="3"/>
  <c r="K260" i="4"/>
  <c r="K261" i="3"/>
  <c r="K261" i="4"/>
  <c r="K262" i="3"/>
  <c r="K262" i="4"/>
  <c r="K263" i="3"/>
  <c r="K263" i="4"/>
  <c r="K264" i="3"/>
  <c r="K264" i="4"/>
  <c r="K265" i="3"/>
  <c r="K265" i="4"/>
  <c r="K266" i="3"/>
  <c r="K266" i="4"/>
  <c r="K267" i="3"/>
  <c r="K267" i="4"/>
  <c r="K268" i="3"/>
  <c r="K268" i="4"/>
  <c r="K269" i="3"/>
  <c r="K269" i="4"/>
  <c r="K270" i="3"/>
  <c r="K270" i="4"/>
  <c r="K271" i="3"/>
  <c r="K271" i="4"/>
  <c r="K272" i="3"/>
  <c r="K272" i="4"/>
  <c r="K273" i="3"/>
  <c r="K273" i="4"/>
  <c r="K274" i="3"/>
  <c r="K274" i="4"/>
  <c r="K275" i="3"/>
  <c r="K275" i="4"/>
  <c r="K276" i="3"/>
  <c r="K276" i="4"/>
  <c r="K277" i="3"/>
  <c r="K277" i="4"/>
  <c r="K278" i="3"/>
  <c r="K278" i="4"/>
  <c r="K279" i="3"/>
  <c r="K279" i="4"/>
  <c r="K280" i="3"/>
  <c r="K280" i="4"/>
  <c r="K281" i="3"/>
  <c r="K281" i="4"/>
  <c r="K282" i="3"/>
  <c r="K282" i="4"/>
  <c r="K283" i="3"/>
  <c r="K283" i="4"/>
  <c r="K284" i="3"/>
  <c r="K284" i="4"/>
  <c r="K285" i="3"/>
  <c r="K285" i="4"/>
  <c r="K286" i="3"/>
  <c r="K286" i="4"/>
  <c r="K287" i="3"/>
  <c r="K287" i="4"/>
  <c r="K288" i="3"/>
  <c r="K288" i="4"/>
  <c r="K289" i="3"/>
  <c r="K289" i="4"/>
  <c r="K290" i="3"/>
  <c r="K290" i="4"/>
  <c r="K291" i="3"/>
  <c r="K291" i="4"/>
  <c r="K292" i="3"/>
  <c r="K292" i="4"/>
  <c r="K293" i="3"/>
  <c r="K293" i="4"/>
  <c r="K294" i="3"/>
  <c r="K294" i="4"/>
  <c r="K295" i="3"/>
  <c r="K295" i="4"/>
  <c r="K296" i="3"/>
  <c r="K296" i="4"/>
  <c r="K297" i="3"/>
  <c r="K297" i="4"/>
  <c r="K298" i="3"/>
  <c r="K298" i="4"/>
  <c r="K299" i="3"/>
  <c r="K299" i="4"/>
  <c r="K300" i="3"/>
  <c r="K300" i="4"/>
  <c r="K301" i="3"/>
  <c r="K301" i="4"/>
  <c r="K302" i="3"/>
  <c r="K302" i="4"/>
  <c r="K303" i="3"/>
  <c r="K304" i="3"/>
  <c r="K304" i="4"/>
  <c r="K305" i="3"/>
  <c r="K305" i="4"/>
  <c r="K306" i="3"/>
  <c r="K306" i="4"/>
  <c r="K307" i="3"/>
  <c r="K307" i="4"/>
  <c r="K308" i="3"/>
  <c r="K308" i="4"/>
  <c r="K309" i="3"/>
  <c r="K309" i="4"/>
  <c r="K310" i="3"/>
  <c r="K310" i="4"/>
  <c r="K311" i="3"/>
  <c r="K311" i="4"/>
  <c r="K312" i="3"/>
  <c r="K312" i="4"/>
  <c r="K313" i="3"/>
  <c r="K313" i="4"/>
  <c r="K314" i="3"/>
  <c r="K314" i="4"/>
  <c r="K315" i="3"/>
  <c r="K315" i="4"/>
  <c r="K316" i="3"/>
  <c r="K316" i="4"/>
  <c r="K317" i="3"/>
  <c r="K317" i="4"/>
  <c r="K318" i="3"/>
  <c r="K318" i="4"/>
  <c r="K319" i="3"/>
  <c r="K319" i="4"/>
  <c r="K320" i="4"/>
  <c r="K321" i="3"/>
  <c r="K321" i="4"/>
  <c r="K322" i="3"/>
  <c r="K322" i="4"/>
  <c r="K324" i="3"/>
  <c r="K324" i="4"/>
  <c r="H2" i="7"/>
  <c r="J2" i="3"/>
  <c r="J2" i="4"/>
  <c r="H3" i="7"/>
  <c r="J3" i="3"/>
  <c r="H4" i="7"/>
  <c r="J4" i="3"/>
  <c r="H5" i="7"/>
  <c r="J5" i="3"/>
  <c r="H6" i="7"/>
  <c r="J6" i="3"/>
  <c r="H7" i="7"/>
  <c r="J7" i="3"/>
  <c r="R7" i="3"/>
  <c r="S7" i="4"/>
  <c r="H8" i="7"/>
  <c r="J8" i="3"/>
  <c r="H9" i="7"/>
  <c r="J9" i="3"/>
  <c r="J9" i="4"/>
  <c r="H10" i="7"/>
  <c r="J10" i="3"/>
  <c r="J10" i="4"/>
  <c r="H11" i="7"/>
  <c r="J11" i="3"/>
  <c r="H12" i="7"/>
  <c r="J12" i="3"/>
  <c r="J12" i="4"/>
  <c r="H13" i="7"/>
  <c r="J13" i="3"/>
  <c r="H14" i="7"/>
  <c r="J14" i="3"/>
  <c r="H15" i="7"/>
  <c r="J15" i="3"/>
  <c r="H16" i="7"/>
  <c r="J16" i="3"/>
  <c r="H17" i="7"/>
  <c r="J17" i="3"/>
  <c r="J17" i="4"/>
  <c r="J18" i="3"/>
  <c r="J18" i="4"/>
  <c r="H19" i="7"/>
  <c r="J19" i="3"/>
  <c r="J19" i="4"/>
  <c r="H20" i="7"/>
  <c r="J20" i="3"/>
  <c r="J20" i="4"/>
  <c r="H21" i="7"/>
  <c r="J21" i="3"/>
  <c r="H22" i="7"/>
  <c r="J22" i="3"/>
  <c r="J22" i="4"/>
  <c r="H23" i="7"/>
  <c r="J23" i="3"/>
  <c r="J23" i="4"/>
  <c r="H24" i="7"/>
  <c r="J24" i="3"/>
  <c r="R24" i="3"/>
  <c r="S24" i="4"/>
  <c r="J25" i="3"/>
  <c r="J25" i="4"/>
  <c r="H26" i="7"/>
  <c r="J26" i="3"/>
  <c r="H27" i="7"/>
  <c r="J27" i="3"/>
  <c r="H28" i="7"/>
  <c r="J28" i="3"/>
  <c r="J28" i="4"/>
  <c r="H29" i="7"/>
  <c r="J29" i="3"/>
  <c r="H30" i="7"/>
  <c r="J30" i="3"/>
  <c r="J30" i="4"/>
  <c r="H31" i="7"/>
  <c r="J31" i="3"/>
  <c r="J32" i="3"/>
  <c r="J32" i="4"/>
  <c r="H33" i="7"/>
  <c r="J33" i="3"/>
  <c r="H34" i="7"/>
  <c r="J34" i="3"/>
  <c r="R34" i="3"/>
  <c r="S34" i="4"/>
  <c r="H35" i="7"/>
  <c r="J35" i="3"/>
  <c r="H36" i="7"/>
  <c r="J36" i="3"/>
  <c r="J36" i="4"/>
  <c r="H37" i="7"/>
  <c r="J37" i="3"/>
  <c r="J38" i="3"/>
  <c r="J38" i="4"/>
  <c r="H39" i="7"/>
  <c r="J39" i="3"/>
  <c r="H40" i="7"/>
  <c r="J40" i="3"/>
  <c r="H41" i="7"/>
  <c r="J41" i="3"/>
  <c r="H42" i="7"/>
  <c r="J42" i="3"/>
  <c r="J42" i="4"/>
  <c r="H43" i="7"/>
  <c r="J43" i="3"/>
  <c r="H44" i="7"/>
  <c r="J44" i="3"/>
  <c r="J44" i="4"/>
  <c r="H45" i="7"/>
  <c r="J45" i="3"/>
  <c r="R45" i="3"/>
  <c r="H46" i="7"/>
  <c r="J46" i="3"/>
  <c r="J46" i="4"/>
  <c r="H47" i="7"/>
  <c r="J47" i="3"/>
  <c r="H48" i="7"/>
  <c r="J48" i="3"/>
  <c r="J48" i="4"/>
  <c r="H49" i="7"/>
  <c r="J49" i="3"/>
  <c r="H50" i="7"/>
  <c r="J50" i="3"/>
  <c r="H51" i="7"/>
  <c r="J51" i="3"/>
  <c r="J51" i="4"/>
  <c r="H52" i="7"/>
  <c r="J52" i="3"/>
  <c r="J52" i="4"/>
  <c r="H53" i="7"/>
  <c r="J53" i="3"/>
  <c r="J53" i="4"/>
  <c r="H54" i="7"/>
  <c r="J54" i="3"/>
  <c r="H55" i="7"/>
  <c r="J55" i="3"/>
  <c r="J55" i="4"/>
  <c r="J56" i="3"/>
  <c r="J56" i="4"/>
  <c r="H57" i="7"/>
  <c r="J57" i="3"/>
  <c r="H59" i="7"/>
  <c r="J59" i="3"/>
  <c r="H60" i="7"/>
  <c r="J60" i="3"/>
  <c r="H61" i="7"/>
  <c r="J61" i="3"/>
  <c r="H62" i="7"/>
  <c r="J62" i="3"/>
  <c r="H63" i="7"/>
  <c r="J63" i="3"/>
  <c r="H64" i="7"/>
  <c r="J64" i="3"/>
  <c r="H65" i="7"/>
  <c r="J65" i="3"/>
  <c r="H66" i="7"/>
  <c r="J66" i="3"/>
  <c r="J66" i="4"/>
  <c r="H67" i="7"/>
  <c r="J67" i="3"/>
  <c r="J67" i="4"/>
  <c r="H68" i="7"/>
  <c r="J68" i="3"/>
  <c r="H69" i="7"/>
  <c r="J69" i="3"/>
  <c r="J69" i="4"/>
  <c r="H70" i="7"/>
  <c r="J70" i="3"/>
  <c r="J70" i="4"/>
  <c r="H71" i="7"/>
  <c r="J71" i="3"/>
  <c r="H72" i="7"/>
  <c r="J72" i="3"/>
  <c r="J72" i="4"/>
  <c r="H73" i="7"/>
  <c r="J73" i="3"/>
  <c r="J73" i="4"/>
  <c r="H74" i="7"/>
  <c r="J74" i="3"/>
  <c r="J74" i="4"/>
  <c r="H75" i="7"/>
  <c r="J75" i="3"/>
  <c r="H76" i="7"/>
  <c r="J76" i="3"/>
  <c r="J76" i="4"/>
  <c r="H77" i="7"/>
  <c r="J77" i="3"/>
  <c r="H78" i="7"/>
  <c r="J78" i="3"/>
  <c r="J78" i="4"/>
  <c r="H79" i="7"/>
  <c r="J79" i="3"/>
  <c r="J79" i="4"/>
  <c r="H81" i="7"/>
  <c r="J81" i="3"/>
  <c r="J81" i="4"/>
  <c r="H82" i="7"/>
  <c r="J82" i="3"/>
  <c r="H83" i="7"/>
  <c r="J83" i="3"/>
  <c r="H84" i="7"/>
  <c r="J84" i="3"/>
  <c r="H85" i="7"/>
  <c r="J85" i="3"/>
  <c r="H86" i="7"/>
  <c r="J86" i="3"/>
  <c r="H87" i="7"/>
  <c r="J87" i="3"/>
  <c r="H88" i="7"/>
  <c r="J88" i="3"/>
  <c r="H89" i="7"/>
  <c r="J89" i="3"/>
  <c r="H90" i="7"/>
  <c r="J90" i="3"/>
  <c r="J90" i="4"/>
  <c r="H91" i="7"/>
  <c r="J91" i="3"/>
  <c r="H92" i="7"/>
  <c r="J92" i="3"/>
  <c r="J92" i="4"/>
  <c r="J93" i="3"/>
  <c r="J93" i="4"/>
  <c r="H94" i="7"/>
  <c r="J94" i="3"/>
  <c r="J94" i="4"/>
  <c r="H95" i="7"/>
  <c r="J95" i="3"/>
  <c r="H96" i="7"/>
  <c r="J96" i="3"/>
  <c r="J96" i="4"/>
  <c r="H97" i="7"/>
  <c r="J97" i="3"/>
  <c r="R97" i="3"/>
  <c r="H98" i="7"/>
  <c r="J98" i="3"/>
  <c r="H99" i="7"/>
  <c r="J99" i="3"/>
  <c r="H100" i="7"/>
  <c r="J100" i="3"/>
  <c r="H101" i="7"/>
  <c r="J101" i="3"/>
  <c r="R101" i="3"/>
  <c r="S101" i="4"/>
  <c r="H102" i="7"/>
  <c r="J102" i="3"/>
  <c r="H103" i="7"/>
  <c r="J103" i="3"/>
  <c r="H104" i="7"/>
  <c r="J104" i="3"/>
  <c r="R104" i="3"/>
  <c r="S104" i="4"/>
  <c r="H105" i="7"/>
  <c r="J105" i="3"/>
  <c r="J105" i="4"/>
  <c r="H106" i="7"/>
  <c r="J106" i="3"/>
  <c r="H107" i="7"/>
  <c r="J107" i="3"/>
  <c r="J107" i="4"/>
  <c r="H108" i="7"/>
  <c r="J108" i="3"/>
  <c r="J109" i="3"/>
  <c r="J109" i="4"/>
  <c r="H110" i="7"/>
  <c r="J110" i="3"/>
  <c r="J110" i="4"/>
  <c r="H111" i="7"/>
  <c r="J111" i="3"/>
  <c r="H112" i="7"/>
  <c r="J112" i="3"/>
  <c r="J112" i="4"/>
  <c r="H113" i="7"/>
  <c r="J113" i="3"/>
  <c r="J113" i="4"/>
  <c r="H114" i="7"/>
  <c r="J114" i="3"/>
  <c r="R114" i="3"/>
  <c r="S114" i="4"/>
  <c r="H115" i="7"/>
  <c r="J115" i="3"/>
  <c r="J115" i="4"/>
  <c r="H116" i="7"/>
  <c r="J116" i="3"/>
  <c r="H117" i="7"/>
  <c r="J117" i="3"/>
  <c r="H118" i="7"/>
  <c r="J118" i="3"/>
  <c r="J118" i="4"/>
  <c r="J119" i="3"/>
  <c r="J119" i="4"/>
  <c r="H120" i="7"/>
  <c r="J120" i="3"/>
  <c r="J120" i="4"/>
  <c r="H121" i="7"/>
  <c r="J121" i="3"/>
  <c r="J121" i="4"/>
  <c r="H122" i="7"/>
  <c r="J122" i="3"/>
  <c r="J122" i="4"/>
  <c r="H123" i="7"/>
  <c r="J123" i="3"/>
  <c r="H124" i="7"/>
  <c r="J124" i="3"/>
  <c r="J124" i="4"/>
  <c r="H125" i="7"/>
  <c r="J125" i="3"/>
  <c r="J125" i="4"/>
  <c r="H126" i="7"/>
  <c r="J126" i="3"/>
  <c r="H127" i="7"/>
  <c r="J127" i="3"/>
  <c r="J127" i="4"/>
  <c r="H128" i="7"/>
  <c r="J128" i="3"/>
  <c r="J129" i="3"/>
  <c r="J129" i="4"/>
  <c r="H130" i="7"/>
  <c r="J130" i="3"/>
  <c r="H131" i="7"/>
  <c r="J131" i="3"/>
  <c r="J131" i="4"/>
  <c r="H132" i="7"/>
  <c r="J132" i="3"/>
  <c r="H133" i="7"/>
  <c r="J133" i="3"/>
  <c r="H134" i="7"/>
  <c r="J134" i="3"/>
  <c r="H135" i="7"/>
  <c r="J135" i="3"/>
  <c r="R135" i="3"/>
  <c r="S135" i="4"/>
  <c r="H136" i="7"/>
  <c r="J136" i="3"/>
  <c r="J136" i="4"/>
  <c r="H137" i="7"/>
  <c r="J137" i="3"/>
  <c r="J137" i="4"/>
  <c r="H138" i="7"/>
  <c r="J138" i="3"/>
  <c r="J138" i="4"/>
  <c r="J139" i="4"/>
  <c r="J140" i="3"/>
  <c r="J140" i="4"/>
  <c r="H141" i="7"/>
  <c r="J141" i="3"/>
  <c r="H142" i="7"/>
  <c r="J142" i="3"/>
  <c r="H143" i="7"/>
  <c r="J143" i="3"/>
  <c r="H144" i="7"/>
  <c r="J144" i="3"/>
  <c r="H145" i="7"/>
  <c r="J145" i="3"/>
  <c r="J145" i="4"/>
  <c r="H146" i="7"/>
  <c r="J146" i="3"/>
  <c r="H147" i="7"/>
  <c r="J147" i="3"/>
  <c r="J147" i="4"/>
  <c r="H148" i="7"/>
  <c r="J148" i="3"/>
  <c r="H149" i="7"/>
  <c r="J149" i="3"/>
  <c r="H150" i="7"/>
  <c r="J150" i="3"/>
  <c r="J150" i="4"/>
  <c r="H151" i="7"/>
  <c r="J151" i="3"/>
  <c r="H152" i="7"/>
  <c r="J152" i="3"/>
  <c r="J152" i="4"/>
  <c r="H153" i="7"/>
  <c r="J153" i="3"/>
  <c r="J153" i="4"/>
  <c r="H154" i="7"/>
  <c r="J154" i="3"/>
  <c r="H155" i="7"/>
  <c r="J155" i="3"/>
  <c r="H156" i="7"/>
  <c r="J156" i="3"/>
  <c r="J156" i="4"/>
  <c r="H157" i="7"/>
  <c r="J157" i="3"/>
  <c r="R157" i="3"/>
  <c r="S157" i="4"/>
  <c r="H158" i="7"/>
  <c r="J158" i="3"/>
  <c r="J158" i="4"/>
  <c r="H159" i="7"/>
  <c r="J159" i="3"/>
  <c r="H160" i="7"/>
  <c r="J160" i="3"/>
  <c r="H161" i="7"/>
  <c r="J161" i="3"/>
  <c r="R161" i="3"/>
  <c r="S161" i="4"/>
  <c r="H162" i="7"/>
  <c r="J162" i="3"/>
  <c r="H164" i="7"/>
  <c r="J164" i="3"/>
  <c r="H165" i="7"/>
  <c r="J165" i="3"/>
  <c r="J165" i="4"/>
  <c r="H166" i="7"/>
  <c r="J166" i="3"/>
  <c r="R166" i="3"/>
  <c r="S166" i="4"/>
  <c r="J168" i="3"/>
  <c r="J168" i="4"/>
  <c r="H169" i="7"/>
  <c r="J169" i="3"/>
  <c r="H170" i="7"/>
  <c r="J170" i="3"/>
  <c r="R170" i="3"/>
  <c r="S170" i="4"/>
  <c r="J171" i="3"/>
  <c r="J171" i="4"/>
  <c r="J172" i="3"/>
  <c r="J172" i="4"/>
  <c r="H173" i="7"/>
  <c r="J173" i="3"/>
  <c r="J173" i="4"/>
  <c r="H174" i="7"/>
  <c r="J174" i="3"/>
  <c r="H176" i="7"/>
  <c r="J176" i="3"/>
  <c r="H177" i="7"/>
  <c r="J177" i="3"/>
  <c r="J177" i="4"/>
  <c r="H178" i="7"/>
  <c r="J178" i="3"/>
  <c r="H179" i="7"/>
  <c r="J179" i="3"/>
  <c r="H180" i="7"/>
  <c r="J180" i="3"/>
  <c r="H181" i="7"/>
  <c r="J181" i="3"/>
  <c r="J182" i="3"/>
  <c r="J182" i="4"/>
  <c r="H183" i="7"/>
  <c r="J183" i="3"/>
  <c r="J183" i="4"/>
  <c r="H184" i="7"/>
  <c r="J184" i="3"/>
  <c r="H185" i="7"/>
  <c r="J185" i="3"/>
  <c r="J185" i="4"/>
  <c r="H186" i="7"/>
  <c r="J186" i="3"/>
  <c r="H187" i="7"/>
  <c r="J187" i="3"/>
  <c r="H188" i="7"/>
  <c r="J188" i="3"/>
  <c r="J188" i="4"/>
  <c r="H189" i="7"/>
  <c r="J189" i="3"/>
  <c r="J189" i="4"/>
  <c r="J190" i="3"/>
  <c r="J190" i="4"/>
  <c r="H191" i="7"/>
  <c r="J191" i="3"/>
  <c r="H192" i="7"/>
  <c r="J192" i="3"/>
  <c r="R192" i="3"/>
  <c r="S192" i="4"/>
  <c r="H193" i="7"/>
  <c r="J193" i="3"/>
  <c r="H194" i="7"/>
  <c r="J194" i="3"/>
  <c r="J194" i="4"/>
  <c r="H195" i="7"/>
  <c r="J195" i="3"/>
  <c r="H196" i="7"/>
  <c r="J196" i="3"/>
  <c r="H197" i="7"/>
  <c r="J197" i="3"/>
  <c r="H198" i="7"/>
  <c r="J198" i="3"/>
  <c r="H199" i="7"/>
  <c r="J199" i="3"/>
  <c r="J199" i="4"/>
  <c r="H201" i="7"/>
  <c r="J201" i="3"/>
  <c r="H202" i="7"/>
  <c r="J202" i="3"/>
  <c r="J202" i="4"/>
  <c r="H203" i="7"/>
  <c r="J203" i="3"/>
  <c r="J203" i="4"/>
  <c r="H204" i="7"/>
  <c r="J204" i="3"/>
  <c r="H205" i="7"/>
  <c r="J205" i="3"/>
  <c r="H206" i="7"/>
  <c r="J206" i="3"/>
  <c r="J207" i="3"/>
  <c r="J207" i="4"/>
  <c r="H208" i="7"/>
  <c r="J208" i="3"/>
  <c r="H209" i="7"/>
  <c r="J209" i="3"/>
  <c r="H210" i="7"/>
  <c r="J210" i="3"/>
  <c r="J210" i="4"/>
  <c r="H211" i="7"/>
  <c r="J211" i="3"/>
  <c r="H212" i="7"/>
  <c r="J212" i="3"/>
  <c r="J212" i="4"/>
  <c r="H213" i="7"/>
  <c r="J213" i="3"/>
  <c r="H214" i="7"/>
  <c r="J214" i="3"/>
  <c r="H215" i="7"/>
  <c r="J215" i="3"/>
  <c r="H216" i="7"/>
  <c r="J216" i="3"/>
  <c r="H217" i="7"/>
  <c r="J217" i="3"/>
  <c r="H218" i="7"/>
  <c r="J218" i="3"/>
  <c r="J218" i="4"/>
  <c r="H219" i="7"/>
  <c r="J219" i="3"/>
  <c r="J220" i="3"/>
  <c r="J220" i="4"/>
  <c r="H221" i="7"/>
  <c r="J221" i="3"/>
  <c r="J221" i="4"/>
  <c r="H222" i="7"/>
  <c r="J222" i="3"/>
  <c r="H223" i="7"/>
  <c r="J223" i="3"/>
  <c r="H224" i="7"/>
  <c r="J224" i="3"/>
  <c r="J225" i="3"/>
  <c r="J225" i="4"/>
  <c r="H226" i="7"/>
  <c r="J226" i="3"/>
  <c r="J226" i="4"/>
  <c r="H227" i="7"/>
  <c r="J227" i="3"/>
  <c r="H228" i="7"/>
  <c r="J228" i="3"/>
  <c r="H229" i="7"/>
  <c r="J229" i="3"/>
  <c r="J229" i="4"/>
  <c r="H230" i="7"/>
  <c r="J230" i="3"/>
  <c r="H231" i="7"/>
  <c r="J231" i="3"/>
  <c r="J231" i="4"/>
  <c r="J232" i="3"/>
  <c r="J232" i="4"/>
  <c r="H233" i="7"/>
  <c r="J233" i="3"/>
  <c r="H234" i="7"/>
  <c r="J234" i="3"/>
  <c r="H235" i="7"/>
  <c r="J235" i="3"/>
  <c r="H236" i="7"/>
  <c r="J236" i="3"/>
  <c r="H237" i="7"/>
  <c r="J237" i="3"/>
  <c r="J237" i="4"/>
  <c r="H238" i="7"/>
  <c r="J238" i="3"/>
  <c r="H239" i="7"/>
  <c r="J239" i="3"/>
  <c r="R239" i="3"/>
  <c r="S239" i="4"/>
  <c r="H240" i="7"/>
  <c r="J240" i="3"/>
  <c r="H241" i="7"/>
  <c r="J241" i="3"/>
  <c r="J241" i="4"/>
  <c r="H242" i="7"/>
  <c r="J242" i="3"/>
  <c r="R242" i="3"/>
  <c r="S242" i="4"/>
  <c r="J243" i="3"/>
  <c r="J243" i="4"/>
  <c r="H245" i="7"/>
  <c r="J245" i="3"/>
  <c r="J245" i="4"/>
  <c r="H249" i="7"/>
  <c r="J249" i="3"/>
  <c r="H250" i="7"/>
  <c r="J250" i="3"/>
  <c r="J250" i="4"/>
  <c r="H251" i="7"/>
  <c r="J251" i="3"/>
  <c r="R251" i="3"/>
  <c r="H252" i="7"/>
  <c r="J252" i="3"/>
  <c r="J252" i="4"/>
  <c r="H253" i="7"/>
  <c r="J253" i="3"/>
  <c r="J253" i="4"/>
  <c r="H254" i="7"/>
  <c r="J254" i="3"/>
  <c r="H255" i="7"/>
  <c r="J255" i="3"/>
  <c r="H256" i="7"/>
  <c r="J256" i="3"/>
  <c r="H257" i="7"/>
  <c r="J257" i="3"/>
  <c r="H258" i="7"/>
  <c r="J258" i="3"/>
  <c r="R258" i="3"/>
  <c r="S258" i="4"/>
  <c r="H259" i="7"/>
  <c r="J259" i="3"/>
  <c r="H260" i="7"/>
  <c r="J260" i="3"/>
  <c r="H261" i="7"/>
  <c r="J261" i="3"/>
  <c r="J261" i="4"/>
  <c r="H262" i="7"/>
  <c r="J262" i="3"/>
  <c r="J262" i="4"/>
  <c r="H263" i="7"/>
  <c r="J263" i="3"/>
  <c r="H264" i="7"/>
  <c r="J264" i="3"/>
  <c r="H265" i="7"/>
  <c r="J265" i="3"/>
  <c r="H266" i="7"/>
  <c r="J266" i="3"/>
  <c r="H267" i="7"/>
  <c r="J267" i="3"/>
  <c r="H268" i="7"/>
  <c r="J268" i="3"/>
  <c r="H269" i="7"/>
  <c r="J269" i="3"/>
  <c r="H270" i="7"/>
  <c r="J270" i="3"/>
  <c r="J270" i="4"/>
  <c r="H271" i="7"/>
  <c r="J271" i="3"/>
  <c r="H272" i="7"/>
  <c r="J272" i="3"/>
  <c r="J272" i="4"/>
  <c r="H273" i="7"/>
  <c r="J273" i="3"/>
  <c r="J274" i="3"/>
  <c r="J274" i="4"/>
  <c r="H275" i="7"/>
  <c r="J275" i="3"/>
  <c r="J275" i="4"/>
  <c r="H276" i="7"/>
  <c r="J276" i="3"/>
  <c r="J276" i="4"/>
  <c r="H277" i="7"/>
  <c r="J277" i="3"/>
  <c r="J277" i="4"/>
  <c r="H278" i="7"/>
  <c r="J278" i="3"/>
  <c r="J278" i="4"/>
  <c r="H279" i="7"/>
  <c r="J279" i="3"/>
  <c r="R279" i="3"/>
  <c r="S279" i="4"/>
  <c r="H280" i="7"/>
  <c r="J280" i="3"/>
  <c r="H281" i="7"/>
  <c r="J281" i="3"/>
  <c r="H282" i="7"/>
  <c r="J282" i="3"/>
  <c r="H283" i="7"/>
  <c r="J283" i="3"/>
  <c r="H284" i="7"/>
  <c r="J284" i="3"/>
  <c r="H285" i="7"/>
  <c r="J285" i="3"/>
  <c r="J286" i="3"/>
  <c r="J286" i="4"/>
  <c r="H287" i="7"/>
  <c r="J287" i="3"/>
  <c r="H288" i="7"/>
  <c r="J288" i="3"/>
  <c r="H289" i="7"/>
  <c r="J289" i="3"/>
  <c r="H290" i="7"/>
  <c r="J290" i="3"/>
  <c r="J290" i="4"/>
  <c r="H291" i="7"/>
  <c r="J291" i="3"/>
  <c r="R291" i="3"/>
  <c r="S291" i="4"/>
  <c r="J292" i="3"/>
  <c r="J292" i="4"/>
  <c r="H293" i="7"/>
  <c r="J293" i="3"/>
  <c r="H294" i="7"/>
  <c r="J294" i="3"/>
  <c r="J294" i="4"/>
  <c r="H295" i="7"/>
  <c r="J295" i="3"/>
  <c r="H296" i="7"/>
  <c r="J296" i="3"/>
  <c r="H297" i="7"/>
  <c r="J297" i="3"/>
  <c r="J298" i="3"/>
  <c r="J298" i="4"/>
  <c r="H299" i="7"/>
  <c r="J299" i="3"/>
  <c r="H300" i="7"/>
  <c r="J300" i="3"/>
  <c r="J300" i="4"/>
  <c r="H301" i="7"/>
  <c r="J301" i="3"/>
  <c r="J302" i="3"/>
  <c r="J302" i="4"/>
  <c r="H303" i="7"/>
  <c r="J303" i="3"/>
  <c r="J303" i="4"/>
  <c r="J304" i="3"/>
  <c r="J304" i="4"/>
  <c r="J305" i="3"/>
  <c r="J305" i="4"/>
  <c r="H306" i="7"/>
  <c r="J306" i="3"/>
  <c r="H307" i="7"/>
  <c r="J307" i="3"/>
  <c r="H308" i="7"/>
  <c r="J308" i="3"/>
  <c r="J308" i="4"/>
  <c r="H309" i="7"/>
  <c r="J309" i="3"/>
  <c r="J309" i="4"/>
  <c r="H310" i="7"/>
  <c r="J310" i="3"/>
  <c r="J310" i="4"/>
  <c r="H311" i="7"/>
  <c r="J311" i="3"/>
  <c r="J311" i="4"/>
  <c r="H312" i="7"/>
  <c r="J312" i="3"/>
  <c r="J312" i="4"/>
  <c r="H313" i="7"/>
  <c r="J313" i="3"/>
  <c r="J313" i="4"/>
  <c r="H314" i="7"/>
  <c r="J314" i="3"/>
  <c r="J314" i="4"/>
  <c r="H315" i="7"/>
  <c r="J315" i="3"/>
  <c r="H316" i="7"/>
  <c r="J316" i="3"/>
  <c r="H317" i="7"/>
  <c r="J317" i="3"/>
  <c r="J317" i="4"/>
  <c r="H318" i="7"/>
  <c r="J318" i="3"/>
  <c r="H319" i="7"/>
  <c r="J319" i="3"/>
  <c r="J320" i="4"/>
  <c r="H321" i="7"/>
  <c r="J321" i="3"/>
  <c r="H322" i="7"/>
  <c r="J322" i="3"/>
  <c r="J322" i="4"/>
  <c r="J324" i="3"/>
  <c r="J324" i="4"/>
  <c r="J7" i="4"/>
  <c r="J45" i="4"/>
  <c r="J47" i="4"/>
  <c r="J49" i="4"/>
  <c r="J91" i="4"/>
  <c r="J103" i="4"/>
  <c r="J114" i="4"/>
  <c r="J116" i="4"/>
  <c r="J157" i="4"/>
  <c r="J184" i="4"/>
  <c r="J222" i="4"/>
  <c r="J244" i="4"/>
  <c r="H248" i="7"/>
  <c r="J248" i="3"/>
  <c r="J248" i="4"/>
  <c r="J3" i="4"/>
  <c r="J4" i="4"/>
  <c r="J5" i="4"/>
  <c r="J6" i="4"/>
  <c r="J8" i="4"/>
  <c r="J11" i="4"/>
  <c r="J13" i="4"/>
  <c r="J14" i="4"/>
  <c r="J15" i="4"/>
  <c r="J16" i="4"/>
  <c r="J21" i="4"/>
  <c r="J24" i="4"/>
  <c r="J26" i="4"/>
  <c r="J27" i="4"/>
  <c r="J29" i="4"/>
  <c r="J31" i="4"/>
  <c r="J33" i="4"/>
  <c r="J34" i="4"/>
  <c r="J35" i="4"/>
  <c r="J37" i="4"/>
  <c r="J39" i="4"/>
  <c r="J40" i="4"/>
  <c r="J41" i="4"/>
  <c r="J43" i="4"/>
  <c r="J50" i="4"/>
  <c r="J54" i="4"/>
  <c r="J57" i="4"/>
  <c r="J58" i="4"/>
  <c r="J59" i="4"/>
  <c r="J60" i="4"/>
  <c r="J61" i="4"/>
  <c r="J62" i="4"/>
  <c r="J63" i="4"/>
  <c r="J64" i="4"/>
  <c r="J65" i="4"/>
  <c r="J68" i="4"/>
  <c r="J71" i="4"/>
  <c r="J75" i="4"/>
  <c r="J77" i="4"/>
  <c r="J80" i="4"/>
  <c r="J82" i="4"/>
  <c r="J83" i="4"/>
  <c r="J84" i="4"/>
  <c r="J85" i="4"/>
  <c r="J86" i="4"/>
  <c r="J87" i="4"/>
  <c r="J88" i="4"/>
  <c r="J89" i="4"/>
  <c r="J95" i="4"/>
  <c r="J97" i="4"/>
  <c r="J98" i="4"/>
  <c r="J99" i="4"/>
  <c r="J100" i="4"/>
  <c r="J101" i="4"/>
  <c r="J102" i="4"/>
  <c r="J104" i="4"/>
  <c r="J106" i="4"/>
  <c r="J108" i="4"/>
  <c r="J111" i="4"/>
  <c r="J117" i="4"/>
  <c r="J123" i="4"/>
  <c r="J126" i="4"/>
  <c r="J128" i="4"/>
  <c r="J130" i="4"/>
  <c r="J132" i="4"/>
  <c r="J133" i="4"/>
  <c r="J134" i="4"/>
  <c r="J135" i="4"/>
  <c r="J141" i="4"/>
  <c r="J142" i="4"/>
  <c r="J143" i="4"/>
  <c r="J144" i="4"/>
  <c r="J146" i="4"/>
  <c r="J148" i="4"/>
  <c r="J149" i="4"/>
  <c r="J151" i="4"/>
  <c r="J154" i="4"/>
  <c r="J155" i="4"/>
  <c r="J159" i="4"/>
  <c r="J160" i="4"/>
  <c r="J161" i="4"/>
  <c r="J162" i="4"/>
  <c r="J164" i="4"/>
  <c r="J166" i="4"/>
  <c r="J167" i="4"/>
  <c r="J169" i="4"/>
  <c r="J170" i="4"/>
  <c r="J174" i="4"/>
  <c r="J176" i="4"/>
  <c r="J178" i="4"/>
  <c r="J179" i="4"/>
  <c r="J180" i="4"/>
  <c r="J181" i="4"/>
  <c r="J186" i="4"/>
  <c r="J187" i="4"/>
  <c r="J191" i="4"/>
  <c r="J192" i="4"/>
  <c r="J193" i="4"/>
  <c r="J195" i="4"/>
  <c r="J196" i="4"/>
  <c r="J197" i="4"/>
  <c r="J198" i="4"/>
  <c r="J200" i="4"/>
  <c r="J201" i="4"/>
  <c r="J204" i="4"/>
  <c r="J205" i="4"/>
  <c r="J206" i="4"/>
  <c r="J208" i="4"/>
  <c r="J209" i="4"/>
  <c r="J211" i="4"/>
  <c r="J213" i="4"/>
  <c r="J214" i="4"/>
  <c r="J215" i="4"/>
  <c r="J216" i="4"/>
  <c r="J217" i="4"/>
  <c r="J219" i="4"/>
  <c r="J223" i="4"/>
  <c r="J224" i="4"/>
  <c r="J227" i="4"/>
  <c r="J228" i="4"/>
  <c r="J230" i="4"/>
  <c r="J233" i="4"/>
  <c r="J234" i="4"/>
  <c r="J235" i="4"/>
  <c r="J236" i="4"/>
  <c r="J238" i="4"/>
  <c r="J239" i="4"/>
  <c r="J240" i="4"/>
  <c r="J242" i="4"/>
  <c r="J246" i="4"/>
  <c r="J247" i="4"/>
  <c r="J249" i="4"/>
  <c r="J251" i="4"/>
  <c r="J254" i="4"/>
  <c r="J255" i="4"/>
  <c r="J256" i="4"/>
  <c r="J257" i="4"/>
  <c r="J258" i="4"/>
  <c r="J259" i="4"/>
  <c r="J260" i="4"/>
  <c r="J263" i="4"/>
  <c r="J264" i="4"/>
  <c r="J265" i="4"/>
  <c r="J266" i="4"/>
  <c r="J267" i="4"/>
  <c r="J268" i="4"/>
  <c r="J269" i="4"/>
  <c r="J271" i="4"/>
  <c r="J273" i="4"/>
  <c r="J279" i="4"/>
  <c r="J280" i="4"/>
  <c r="J281" i="4"/>
  <c r="J282" i="4"/>
  <c r="J283" i="4"/>
  <c r="J284" i="4"/>
  <c r="J285" i="4"/>
  <c r="J287" i="4"/>
  <c r="J288" i="4"/>
  <c r="J289" i="4"/>
  <c r="J291" i="4"/>
  <c r="J293" i="4"/>
  <c r="J295" i="4"/>
  <c r="J296" i="4"/>
  <c r="J297" i="4"/>
  <c r="J299" i="4"/>
  <c r="J301" i="4"/>
  <c r="J306" i="4"/>
  <c r="J307" i="4"/>
  <c r="J315" i="4"/>
  <c r="J316" i="4"/>
  <c r="J318" i="4"/>
  <c r="J319" i="4"/>
  <c r="J321" i="4"/>
  <c r="J323" i="4"/>
  <c r="J325" i="4"/>
  <c r="E9" i="5" s="1"/>
  <c r="H325" i="4"/>
  <c r="E6" i="5" s="1"/>
  <c r="F6" i="5" s="1"/>
  <c r="R233" i="4"/>
  <c r="R52" i="4"/>
  <c r="R270" i="3"/>
  <c r="R270" i="4"/>
  <c r="R265" i="4"/>
  <c r="R225" i="4"/>
  <c r="R211" i="4"/>
  <c r="R209" i="4"/>
  <c r="R188" i="4"/>
  <c r="R182" i="4"/>
  <c r="H182" i="7"/>
  <c r="R181" i="4"/>
  <c r="R174" i="4"/>
  <c r="R170" i="4"/>
  <c r="R147" i="3"/>
  <c r="S147" i="4"/>
  <c r="R147" i="4"/>
  <c r="R129" i="4"/>
  <c r="R93" i="4"/>
  <c r="R85" i="4"/>
  <c r="R41" i="4"/>
  <c r="R34" i="4"/>
  <c r="R33" i="4"/>
  <c r="R32" i="4"/>
  <c r="R8" i="3"/>
  <c r="R8" i="4"/>
  <c r="G315" i="9"/>
  <c r="G314" i="9"/>
  <c r="G316" i="9"/>
  <c r="G233" i="9"/>
  <c r="G54" i="9"/>
  <c r="G322" i="9"/>
  <c r="G52" i="9"/>
  <c r="G249" i="9"/>
  <c r="G267" i="9"/>
  <c r="G203" i="9"/>
  <c r="G245" i="9"/>
  <c r="G102" i="9"/>
  <c r="G202" i="9"/>
  <c r="G3" i="9"/>
  <c r="G2" i="9"/>
  <c r="G71" i="9"/>
  <c r="G180" i="9"/>
  <c r="G99" i="9"/>
  <c r="G321" i="9"/>
  <c r="G318" i="9"/>
  <c r="G319" i="9"/>
  <c r="G317" i="9"/>
  <c r="G312" i="9"/>
  <c r="G313" i="9"/>
  <c r="G310" i="9"/>
  <c r="G311" i="9"/>
  <c r="G308" i="9"/>
  <c r="G309" i="9"/>
  <c r="G306" i="9"/>
  <c r="G307" i="9"/>
  <c r="G304" i="9"/>
  <c r="G305" i="9"/>
  <c r="G302" i="9"/>
  <c r="G303" i="9"/>
  <c r="G300" i="9"/>
  <c r="G301" i="9"/>
  <c r="G298" i="9"/>
  <c r="G299" i="9"/>
  <c r="G297" i="9"/>
  <c r="G294" i="9"/>
  <c r="G295" i="9"/>
  <c r="G292" i="9"/>
  <c r="G293" i="9"/>
  <c r="G290" i="9"/>
  <c r="G291" i="9"/>
  <c r="G288" i="9"/>
  <c r="G289" i="9"/>
  <c r="G286" i="9"/>
  <c r="G287" i="9"/>
  <c r="G284" i="9"/>
  <c r="G285" i="9"/>
  <c r="G282" i="9"/>
  <c r="G283" i="9"/>
  <c r="G280" i="9"/>
  <c r="G281" i="9"/>
  <c r="G278" i="9"/>
  <c r="G279" i="9"/>
  <c r="G276" i="9"/>
  <c r="G277" i="9"/>
  <c r="G274" i="9"/>
  <c r="G275" i="9"/>
  <c r="G272" i="9"/>
  <c r="G273" i="9"/>
  <c r="G270" i="9"/>
  <c r="G271" i="9"/>
  <c r="G268" i="9"/>
  <c r="G269" i="9"/>
  <c r="G266" i="9"/>
  <c r="G264" i="9"/>
  <c r="G265" i="9"/>
  <c r="G262" i="9"/>
  <c r="G263" i="9"/>
  <c r="G260" i="9"/>
  <c r="G261" i="9"/>
  <c r="G258" i="9"/>
  <c r="G259" i="9"/>
  <c r="G256" i="9"/>
  <c r="G257" i="9"/>
  <c r="G254" i="9"/>
  <c r="G255" i="9"/>
  <c r="G252" i="9"/>
  <c r="G253" i="9"/>
  <c r="G250" i="9"/>
  <c r="G251" i="9"/>
  <c r="G248" i="9"/>
  <c r="G242" i="9"/>
  <c r="G243" i="9"/>
  <c r="G240" i="9"/>
  <c r="G241" i="9"/>
  <c r="G238" i="9"/>
  <c r="G239" i="9"/>
  <c r="G236" i="9"/>
  <c r="G237" i="9"/>
  <c r="G234" i="9"/>
  <c r="G235" i="9"/>
  <c r="G232" i="9"/>
  <c r="G230" i="9"/>
  <c r="G231" i="9"/>
  <c r="G228" i="9"/>
  <c r="G229" i="9"/>
  <c r="G226" i="9"/>
  <c r="G227" i="9"/>
  <c r="G224" i="9"/>
  <c r="G225" i="9"/>
  <c r="G222" i="9"/>
  <c r="G223" i="9"/>
  <c r="G220" i="9"/>
  <c r="G221" i="9"/>
  <c r="G218" i="9"/>
  <c r="G219" i="9"/>
  <c r="G216" i="9"/>
  <c r="G217" i="9"/>
  <c r="G214" i="9"/>
  <c r="G215" i="9"/>
  <c r="G212" i="9"/>
  <c r="G213" i="9"/>
  <c r="G210" i="9"/>
  <c r="G211" i="9"/>
  <c r="G208" i="9"/>
  <c r="G209" i="9"/>
  <c r="G206" i="9"/>
  <c r="G207" i="9"/>
  <c r="G204" i="9"/>
  <c r="G205" i="9"/>
  <c r="G201" i="9"/>
  <c r="G199" i="9"/>
  <c r="G200" i="9"/>
  <c r="G197" i="9"/>
  <c r="G198" i="9"/>
  <c r="G195" i="9"/>
  <c r="G196" i="9"/>
  <c r="G193" i="9"/>
  <c r="G194" i="9"/>
  <c r="G191" i="9"/>
  <c r="G192" i="9"/>
  <c r="G189" i="9"/>
  <c r="G190" i="9"/>
  <c r="G187" i="9"/>
  <c r="G188" i="9"/>
  <c r="G186" i="9"/>
  <c r="G184" i="9"/>
  <c r="G183" i="9"/>
  <c r="G185" i="9"/>
  <c r="G181" i="9"/>
  <c r="G179" i="9"/>
  <c r="G176" i="9"/>
  <c r="G177" i="9"/>
  <c r="G175" i="9"/>
  <c r="G172" i="9"/>
  <c r="G173" i="9"/>
  <c r="G170" i="9"/>
  <c r="G171" i="9"/>
  <c r="G168" i="9"/>
  <c r="G169" i="9"/>
  <c r="G166" i="9"/>
  <c r="G164" i="9"/>
  <c r="G165" i="9"/>
  <c r="G162" i="9"/>
  <c r="G160" i="9"/>
  <c r="G161" i="9"/>
  <c r="G158" i="9"/>
  <c r="G159" i="9"/>
  <c r="G156" i="9"/>
  <c r="G157" i="9"/>
  <c r="G154" i="9"/>
  <c r="G155" i="9"/>
  <c r="G153" i="9"/>
  <c r="G150" i="9"/>
  <c r="G148" i="9"/>
  <c r="G149" i="9"/>
  <c r="G146" i="9"/>
  <c r="G147" i="9"/>
  <c r="G145" i="9"/>
  <c r="G144" i="9"/>
  <c r="G143" i="9"/>
  <c r="G142" i="9"/>
  <c r="G140" i="9"/>
  <c r="G141" i="9"/>
  <c r="G136" i="9"/>
  <c r="G134" i="9"/>
  <c r="G135" i="9"/>
  <c r="G132" i="9"/>
  <c r="G130" i="9"/>
  <c r="G129" i="9"/>
  <c r="G119" i="9"/>
  <c r="G117" i="9"/>
  <c r="G116" i="9"/>
  <c r="G113" i="9"/>
  <c r="G114" i="9"/>
  <c r="G111" i="9"/>
  <c r="G112" i="9"/>
  <c r="G109" i="9"/>
  <c r="G108" i="9"/>
  <c r="G106" i="9"/>
  <c r="G103" i="9"/>
  <c r="G104" i="9"/>
  <c r="G101" i="9"/>
  <c r="G100" i="9"/>
  <c r="G97" i="9"/>
  <c r="G98" i="9"/>
  <c r="G95" i="9"/>
  <c r="G96" i="9"/>
  <c r="G93" i="9"/>
  <c r="G94" i="9"/>
  <c r="G91" i="9"/>
  <c r="G92" i="9"/>
  <c r="G89" i="9"/>
  <c r="G90" i="9"/>
  <c r="G87" i="9"/>
  <c r="G88" i="9"/>
  <c r="G85" i="9"/>
  <c r="G86" i="9"/>
  <c r="G83" i="9"/>
  <c r="G84" i="9"/>
  <c r="G81" i="9"/>
  <c r="G82" i="9"/>
  <c r="G79" i="9"/>
  <c r="G77" i="9"/>
  <c r="G78" i="9"/>
  <c r="G75" i="9"/>
  <c r="G76" i="9"/>
  <c r="G73" i="9"/>
  <c r="G74" i="9"/>
  <c r="G72" i="9"/>
  <c r="G69" i="9"/>
  <c r="G70" i="9"/>
  <c r="G67" i="9"/>
  <c r="G68" i="9"/>
  <c r="G65" i="9"/>
  <c r="G66" i="9"/>
  <c r="G63" i="9"/>
  <c r="G64" i="9"/>
  <c r="G61" i="9"/>
  <c r="G62" i="9"/>
  <c r="G59" i="9"/>
  <c r="G60" i="9"/>
  <c r="G57" i="9"/>
  <c r="G55" i="9"/>
  <c r="G56" i="9"/>
  <c r="G53" i="9"/>
  <c r="G50" i="9"/>
  <c r="G51" i="9"/>
  <c r="G48" i="9"/>
  <c r="G49" i="9"/>
  <c r="G46" i="9"/>
  <c r="G47" i="9"/>
  <c r="G44" i="9"/>
  <c r="G45" i="9"/>
  <c r="G42" i="9"/>
  <c r="G40" i="9"/>
  <c r="G41" i="9"/>
  <c r="G38" i="9"/>
  <c r="G39" i="9"/>
  <c r="G36" i="9"/>
  <c r="G37" i="9"/>
  <c r="G34" i="9"/>
  <c r="G35" i="9"/>
  <c r="G32" i="9"/>
  <c r="G33" i="9"/>
  <c r="G31" i="9"/>
  <c r="G28" i="9"/>
  <c r="G29" i="9"/>
  <c r="G26" i="9"/>
  <c r="G27" i="9"/>
  <c r="G24" i="9"/>
  <c r="G25" i="9"/>
  <c r="G22" i="9"/>
  <c r="G23" i="9"/>
  <c r="G20" i="9"/>
  <c r="G21" i="9"/>
  <c r="G18" i="9"/>
  <c r="G19" i="9"/>
  <c r="G16" i="9"/>
  <c r="G17" i="9"/>
  <c r="G14" i="9"/>
  <c r="G15" i="9"/>
  <c r="G13" i="9"/>
  <c r="G11" i="9"/>
  <c r="G12" i="9"/>
  <c r="G9" i="9"/>
  <c r="G10" i="9"/>
  <c r="G7" i="9"/>
  <c r="G8" i="9"/>
  <c r="G5" i="9"/>
  <c r="G6" i="9"/>
  <c r="C14" i="5"/>
  <c r="U1" i="4"/>
  <c r="C17" i="5"/>
  <c r="C15" i="5"/>
  <c r="C13" i="5"/>
  <c r="C12" i="5"/>
  <c r="C11" i="5"/>
  <c r="C10" i="5"/>
  <c r="C9" i="5"/>
  <c r="C7" i="5"/>
  <c r="C6" i="5"/>
  <c r="C5" i="5"/>
  <c r="E1" i="2"/>
  <c r="H304" i="7"/>
  <c r="R304" i="3"/>
  <c r="H305" i="7"/>
  <c r="H302" i="7"/>
  <c r="R302" i="3"/>
  <c r="H298" i="7"/>
  <c r="R298" i="3"/>
  <c r="H292" i="7"/>
  <c r="R292" i="3"/>
  <c r="H286" i="7"/>
  <c r="R286" i="3"/>
  <c r="H274" i="7"/>
  <c r="R274" i="3"/>
  <c r="H243" i="7"/>
  <c r="H232" i="7"/>
  <c r="R232" i="3"/>
  <c r="H225" i="7"/>
  <c r="H220" i="7"/>
  <c r="R220" i="3"/>
  <c r="H207" i="7"/>
  <c r="H190" i="7"/>
  <c r="H172" i="7"/>
  <c r="R172" i="3"/>
  <c r="H171" i="7"/>
  <c r="H168" i="7"/>
  <c r="R168" i="3"/>
  <c r="H140" i="7"/>
  <c r="R140" i="3"/>
  <c r="H129" i="7"/>
  <c r="H119" i="7"/>
  <c r="R119" i="3"/>
  <c r="H109" i="7"/>
  <c r="R109" i="3"/>
  <c r="H93" i="7"/>
  <c r="R93" i="3"/>
  <c r="S93" i="4"/>
  <c r="R73" i="3"/>
  <c r="R73" i="4"/>
  <c r="H56" i="7"/>
  <c r="H38" i="7"/>
  <c r="R38" i="3"/>
  <c r="H32" i="7"/>
  <c r="R32" i="3"/>
  <c r="S32" i="4"/>
  <c r="R30" i="3"/>
  <c r="S30" i="4"/>
  <c r="H25" i="7"/>
  <c r="H18" i="7"/>
  <c r="R18" i="3"/>
  <c r="R142" i="3"/>
  <c r="R142" i="4"/>
  <c r="S274" i="4"/>
  <c r="R274" i="4"/>
  <c r="R117" i="3"/>
  <c r="R117" i="4"/>
  <c r="R218" i="3"/>
  <c r="R218" i="4"/>
  <c r="R284" i="3"/>
  <c r="R284" i="4"/>
  <c r="R312" i="3"/>
  <c r="R312" i="4"/>
  <c r="R40" i="3"/>
  <c r="R40" i="4"/>
  <c r="S168" i="4"/>
  <c r="R168" i="4"/>
  <c r="R57" i="3"/>
  <c r="R57" i="4"/>
  <c r="R240" i="3"/>
  <c r="R240" i="4"/>
  <c r="R322" i="3"/>
  <c r="R322" i="4"/>
  <c r="S320" i="4"/>
  <c r="R52" i="3"/>
  <c r="S52" i="4"/>
  <c r="S18" i="4"/>
  <c r="R18" i="4"/>
  <c r="R42" i="3"/>
  <c r="R42" i="4"/>
  <c r="R107" i="4"/>
  <c r="R208" i="3"/>
  <c r="R208" i="4"/>
  <c r="S220" i="4"/>
  <c r="R220" i="4"/>
  <c r="S232" i="4"/>
  <c r="R232" i="4"/>
  <c r="R256" i="3"/>
  <c r="R256" i="4"/>
  <c r="R268" i="3"/>
  <c r="R268" i="4"/>
  <c r="R296" i="3"/>
  <c r="R296" i="4"/>
  <c r="S304" i="4"/>
  <c r="R304" i="4"/>
  <c r="R7" i="4"/>
  <c r="R59" i="3"/>
  <c r="R59" i="4"/>
  <c r="R63" i="3"/>
  <c r="R63" i="4"/>
  <c r="R67" i="3"/>
  <c r="R67" i="4"/>
  <c r="R79" i="3"/>
  <c r="R79" i="4"/>
  <c r="R83" i="3"/>
  <c r="R83" i="4"/>
  <c r="R91" i="3"/>
  <c r="R91" i="4"/>
  <c r="R95" i="3"/>
  <c r="R95" i="4"/>
  <c r="R103" i="3"/>
  <c r="R103" i="4"/>
  <c r="R124" i="3"/>
  <c r="R124" i="4"/>
  <c r="R132" i="3"/>
  <c r="R132" i="4"/>
  <c r="R136" i="3"/>
  <c r="S136" i="4"/>
  <c r="R136" i="4"/>
  <c r="S140" i="4"/>
  <c r="R140" i="4"/>
  <c r="R148" i="3"/>
  <c r="R148" i="4"/>
  <c r="R152" i="3"/>
  <c r="R152" i="4"/>
  <c r="R156" i="3"/>
  <c r="R156" i="4"/>
  <c r="R160" i="3"/>
  <c r="R160" i="4"/>
  <c r="R164" i="3"/>
  <c r="R164" i="4"/>
  <c r="S172" i="4"/>
  <c r="R172" i="4"/>
  <c r="R176" i="3"/>
  <c r="R176" i="4"/>
  <c r="R189" i="3"/>
  <c r="S189" i="4"/>
  <c r="R189" i="4"/>
  <c r="R193" i="3"/>
  <c r="R193" i="4"/>
  <c r="R197" i="3"/>
  <c r="R197" i="4"/>
  <c r="R14" i="3"/>
  <c r="R14" i="4"/>
  <c r="R26" i="3"/>
  <c r="R26" i="4"/>
  <c r="S38" i="4"/>
  <c r="R38" i="4"/>
  <c r="R50" i="3"/>
  <c r="R50" i="4"/>
  <c r="R111" i="4"/>
  <c r="R201" i="3"/>
  <c r="R201" i="4"/>
  <c r="R212" i="3"/>
  <c r="S212" i="4"/>
  <c r="R212" i="4"/>
  <c r="R224" i="3"/>
  <c r="R224" i="4"/>
  <c r="R248" i="3"/>
  <c r="R248" i="4"/>
  <c r="R272" i="3"/>
  <c r="S272" i="4"/>
  <c r="R272" i="4"/>
  <c r="R280" i="3"/>
  <c r="R280" i="4"/>
  <c r="S292" i="4"/>
  <c r="R292" i="4"/>
  <c r="R13" i="3"/>
  <c r="R13" i="4"/>
  <c r="R16" i="3"/>
  <c r="R16" i="4"/>
  <c r="R20" i="3"/>
  <c r="R20" i="4"/>
  <c r="R24" i="4"/>
  <c r="R28" i="3"/>
  <c r="R28" i="4"/>
  <c r="R36" i="4"/>
  <c r="R44" i="3"/>
  <c r="R44" i="4"/>
  <c r="R48" i="3"/>
  <c r="R48" i="4"/>
  <c r="S109" i="4"/>
  <c r="R109" i="4"/>
  <c r="R113" i="3"/>
  <c r="S113" i="4"/>
  <c r="R113" i="4"/>
  <c r="R206" i="3"/>
  <c r="R206" i="4"/>
  <c r="R226" i="3"/>
  <c r="S226" i="4"/>
  <c r="R226" i="4"/>
  <c r="R230" i="3"/>
  <c r="R230" i="4"/>
  <c r="R234" i="3"/>
  <c r="R234" i="4"/>
  <c r="R238" i="3"/>
  <c r="R238" i="4"/>
  <c r="R254" i="3"/>
  <c r="R254" i="4"/>
  <c r="R258" i="4"/>
  <c r="R262" i="3"/>
  <c r="R262" i="4"/>
  <c r="R266" i="4"/>
  <c r="R282" i="3"/>
  <c r="R282" i="4"/>
  <c r="S286" i="4"/>
  <c r="R286" i="4"/>
  <c r="R290" i="3"/>
  <c r="S290" i="4"/>
  <c r="R290" i="4"/>
  <c r="S298" i="4"/>
  <c r="R298" i="4"/>
  <c r="S302" i="4"/>
  <c r="R302" i="4"/>
  <c r="R306" i="3"/>
  <c r="R306" i="4"/>
  <c r="R310" i="3"/>
  <c r="R310" i="4"/>
  <c r="R318" i="3"/>
  <c r="R318" i="4"/>
  <c r="R22" i="3"/>
  <c r="R22" i="4"/>
  <c r="R30" i="4"/>
  <c r="R204" i="3"/>
  <c r="R204" i="4"/>
  <c r="R216" i="3"/>
  <c r="R216" i="4"/>
  <c r="R228" i="4"/>
  <c r="R236" i="3"/>
  <c r="R236" i="4"/>
  <c r="R252" i="3"/>
  <c r="R252" i="4"/>
  <c r="R264" i="3"/>
  <c r="R264" i="4"/>
  <c r="R276" i="3"/>
  <c r="R276" i="4"/>
  <c r="R288" i="4"/>
  <c r="R300" i="3"/>
  <c r="R300" i="4"/>
  <c r="R308" i="3"/>
  <c r="R308" i="4"/>
  <c r="R9" i="3"/>
  <c r="R9" i="4"/>
  <c r="R61" i="3"/>
  <c r="R61" i="4"/>
  <c r="R65" i="3"/>
  <c r="R65" i="4"/>
  <c r="R69" i="3"/>
  <c r="R69" i="4"/>
  <c r="R77" i="3"/>
  <c r="R77" i="4"/>
  <c r="R81" i="3"/>
  <c r="S81" i="4"/>
  <c r="R81" i="4"/>
  <c r="R89" i="3"/>
  <c r="R89" i="4"/>
  <c r="R101" i="4"/>
  <c r="S119" i="4"/>
  <c r="R119" i="4"/>
  <c r="R126" i="3"/>
  <c r="R126" i="4"/>
  <c r="R130" i="3"/>
  <c r="R130" i="4"/>
  <c r="R138" i="3"/>
  <c r="S138" i="4"/>
  <c r="R138" i="4"/>
  <c r="R146" i="4"/>
  <c r="R150" i="3"/>
  <c r="R150" i="4"/>
  <c r="R154" i="3"/>
  <c r="R154" i="4"/>
  <c r="R158" i="3"/>
  <c r="R158" i="4"/>
  <c r="R162" i="3"/>
  <c r="R162" i="4"/>
  <c r="R166" i="4"/>
  <c r="R178" i="3"/>
  <c r="R178" i="4"/>
  <c r="R187" i="3"/>
  <c r="R187" i="4"/>
  <c r="R191" i="3"/>
  <c r="R191" i="4"/>
  <c r="R195" i="3"/>
  <c r="R195" i="4"/>
  <c r="R199" i="3"/>
  <c r="S199" i="4"/>
  <c r="R199" i="4"/>
  <c r="R180" i="3"/>
  <c r="R180" i="4"/>
  <c r="R305" i="3"/>
  <c r="R243" i="3"/>
  <c r="R241" i="3"/>
  <c r="S241" i="4"/>
  <c r="R225" i="3"/>
  <c r="S225" i="4"/>
  <c r="R207" i="3"/>
  <c r="R190" i="3"/>
  <c r="R185" i="3"/>
  <c r="S185" i="4"/>
  <c r="R185" i="4"/>
  <c r="R173" i="3"/>
  <c r="R173" i="4"/>
  <c r="R171" i="3"/>
  <c r="R143" i="3"/>
  <c r="R143" i="4"/>
  <c r="R129" i="3"/>
  <c r="S129" i="4"/>
  <c r="R120" i="3"/>
  <c r="R120" i="4"/>
  <c r="R68" i="3"/>
  <c r="R68" i="4"/>
  <c r="R56" i="3"/>
  <c r="R25" i="3"/>
  <c r="R17" i="3"/>
  <c r="R17" i="4"/>
  <c r="R99" i="3"/>
  <c r="R99" i="4"/>
  <c r="R90" i="3"/>
  <c r="S90" i="4"/>
  <c r="R90" i="4"/>
  <c r="R141" i="3"/>
  <c r="R141" i="4"/>
  <c r="R149" i="3"/>
  <c r="R149" i="4"/>
  <c r="R287" i="3"/>
  <c r="R287" i="4"/>
  <c r="R311" i="3"/>
  <c r="R311" i="4"/>
  <c r="R315" i="3"/>
  <c r="R315" i="4"/>
  <c r="R15" i="3"/>
  <c r="R15" i="4"/>
  <c r="R184" i="3"/>
  <c r="S184" i="4"/>
  <c r="R184" i="4"/>
  <c r="R221" i="3"/>
  <c r="R221" i="4"/>
  <c r="R94" i="3"/>
  <c r="R94" i="4"/>
  <c r="S171" i="4"/>
  <c r="R171" i="4"/>
  <c r="R219" i="3"/>
  <c r="R219" i="4"/>
  <c r="R241" i="4"/>
  <c r="R283" i="3"/>
  <c r="R283" i="4"/>
  <c r="R54" i="3"/>
  <c r="R54" i="4"/>
  <c r="R314" i="3"/>
  <c r="S314" i="4"/>
  <c r="R314" i="4"/>
  <c r="R267" i="3"/>
  <c r="R267" i="4"/>
  <c r="R245" i="3"/>
  <c r="S245" i="4"/>
  <c r="R245" i="4"/>
  <c r="R151" i="3"/>
  <c r="R151" i="4"/>
  <c r="R249" i="3"/>
  <c r="R249" i="4"/>
  <c r="R35" i="4"/>
  <c r="R70" i="4"/>
  <c r="R128" i="3"/>
  <c r="R128" i="4"/>
  <c r="R183" i="3"/>
  <c r="R183" i="4"/>
  <c r="R269" i="3"/>
  <c r="R269" i="4"/>
  <c r="R277" i="3"/>
  <c r="R277" i="4"/>
  <c r="R301" i="3"/>
  <c r="R301" i="4"/>
  <c r="R5" i="3"/>
  <c r="R5" i="4"/>
  <c r="S25" i="4"/>
  <c r="R25" i="4"/>
  <c r="R31" i="3"/>
  <c r="R31" i="4"/>
  <c r="R49" i="3"/>
  <c r="R49" i="4"/>
  <c r="R60" i="3"/>
  <c r="R60" i="4"/>
  <c r="R74" i="3"/>
  <c r="R74" i="4"/>
  <c r="R82" i="3"/>
  <c r="R82" i="4"/>
  <c r="R98" i="3"/>
  <c r="R98" i="4"/>
  <c r="R104" i="4"/>
  <c r="R108" i="4"/>
  <c r="R110" i="3"/>
  <c r="R110" i="4"/>
  <c r="R118" i="3"/>
  <c r="R118" i="4"/>
  <c r="R135" i="4"/>
  <c r="R144" i="4"/>
  <c r="R175" i="3"/>
  <c r="R175" i="4"/>
  <c r="R192" i="4"/>
  <c r="R200" i="4"/>
  <c r="R227" i="3"/>
  <c r="R227" i="4"/>
  <c r="R235" i="3"/>
  <c r="R235" i="4"/>
  <c r="S243" i="4"/>
  <c r="R243" i="4"/>
  <c r="R275" i="3"/>
  <c r="S275" i="4"/>
  <c r="R275" i="4"/>
  <c r="R291" i="4"/>
  <c r="R299" i="3"/>
  <c r="R299" i="4"/>
  <c r="R307" i="3"/>
  <c r="R307" i="4"/>
  <c r="R321" i="3"/>
  <c r="R321" i="4"/>
  <c r="R3" i="3"/>
  <c r="R3" i="4"/>
  <c r="R43" i="3"/>
  <c r="R43" i="4"/>
  <c r="R76" i="3"/>
  <c r="R76" i="4"/>
  <c r="R121" i="3"/>
  <c r="R121" i="4"/>
  <c r="R153" i="3"/>
  <c r="R153" i="4"/>
  <c r="R186" i="3"/>
  <c r="R186" i="4"/>
  <c r="R213" i="3"/>
  <c r="R213" i="4"/>
  <c r="R293" i="3"/>
  <c r="R293" i="4"/>
  <c r="R309" i="3"/>
  <c r="S309" i="4"/>
  <c r="R309" i="4"/>
  <c r="R4" i="3"/>
  <c r="R4" i="4"/>
  <c r="R12" i="3"/>
  <c r="R12" i="4"/>
  <c r="R116" i="3"/>
  <c r="S116" i="4"/>
  <c r="R116" i="4"/>
  <c r="R125" i="3"/>
  <c r="R125" i="4"/>
  <c r="R157" i="4"/>
  <c r="R179" i="3"/>
  <c r="R179" i="4"/>
  <c r="S190" i="4"/>
  <c r="R190" i="4"/>
  <c r="R198" i="3"/>
  <c r="R198" i="4"/>
  <c r="R215" i="3"/>
  <c r="R215" i="4"/>
  <c r="R257" i="3"/>
  <c r="R257" i="4"/>
  <c r="R271" i="3"/>
  <c r="R271" i="4"/>
  <c r="R289" i="3"/>
  <c r="R289" i="4"/>
  <c r="R297" i="3"/>
  <c r="R297" i="4"/>
  <c r="S305" i="4"/>
  <c r="R305" i="4"/>
  <c r="R6" i="3"/>
  <c r="R6" i="4"/>
  <c r="R84" i="3"/>
  <c r="R84" i="4"/>
  <c r="R92" i="3"/>
  <c r="R92" i="4"/>
  <c r="R112" i="3"/>
  <c r="R112" i="4"/>
  <c r="R137" i="3"/>
  <c r="R137" i="4"/>
  <c r="R159" i="3"/>
  <c r="R159" i="4"/>
  <c r="R169" i="3"/>
  <c r="R169" i="4"/>
  <c r="R177" i="3"/>
  <c r="S177" i="4"/>
  <c r="R177" i="4"/>
  <c r="R237" i="3"/>
  <c r="R237" i="4"/>
  <c r="R253" i="3"/>
  <c r="R253" i="4"/>
  <c r="R23" i="3"/>
  <c r="R23" i="4"/>
  <c r="R39" i="3"/>
  <c r="R39" i="4"/>
  <c r="R66" i="3"/>
  <c r="R66" i="4"/>
  <c r="R88" i="3"/>
  <c r="R88" i="4"/>
  <c r="R96" i="3"/>
  <c r="R96" i="4"/>
  <c r="R133" i="3"/>
  <c r="R133" i="4"/>
  <c r="R165" i="3"/>
  <c r="R165" i="4"/>
  <c r="R21" i="3"/>
  <c r="R21" i="4"/>
  <c r="R29" i="3"/>
  <c r="R29" i="4"/>
  <c r="R51" i="3"/>
  <c r="R51" i="4"/>
  <c r="R53" i="3"/>
  <c r="R53" i="4"/>
  <c r="S56" i="4"/>
  <c r="R56" i="4"/>
  <c r="R64" i="3"/>
  <c r="R64" i="4"/>
  <c r="R78" i="3"/>
  <c r="S78" i="4"/>
  <c r="R78" i="4"/>
  <c r="R100" i="3"/>
  <c r="R100" i="4"/>
  <c r="R114" i="4"/>
  <c r="R155" i="3"/>
  <c r="R155" i="4"/>
  <c r="R161" i="4"/>
  <c r="R196" i="4"/>
  <c r="S207" i="4"/>
  <c r="R207" i="4"/>
  <c r="R223" i="3"/>
  <c r="R223" i="4"/>
  <c r="R231" i="3"/>
  <c r="R231" i="4"/>
  <c r="R239" i="4"/>
  <c r="R250" i="3"/>
  <c r="R250" i="4"/>
  <c r="R255" i="3"/>
  <c r="R255" i="4"/>
  <c r="R261" i="3"/>
  <c r="R261" i="4"/>
  <c r="R263" i="3"/>
  <c r="R263" i="4"/>
  <c r="R279" i="4"/>
  <c r="R295" i="3"/>
  <c r="R295" i="4"/>
  <c r="R303" i="3"/>
  <c r="R303" i="4"/>
  <c r="R319" i="3"/>
  <c r="R319" i="4"/>
  <c r="R71" i="4"/>
  <c r="R2" i="3"/>
  <c r="R2" i="4"/>
  <c r="S270" i="4"/>
  <c r="R222" i="3"/>
  <c r="S222" i="4"/>
  <c r="S73" i="4"/>
  <c r="S66" i="4"/>
  <c r="S49" i="4"/>
  <c r="R47" i="3"/>
  <c r="S23" i="4"/>
  <c r="R19" i="3"/>
  <c r="S19" i="4"/>
  <c r="R19" i="4"/>
  <c r="S308" i="4"/>
  <c r="S300" i="4"/>
  <c r="R210" i="3"/>
  <c r="S210" i="4"/>
  <c r="S91" i="4"/>
  <c r="R70" i="3"/>
  <c r="S70" i="4"/>
  <c r="S69" i="4"/>
  <c r="S53" i="4"/>
  <c r="R46" i="3"/>
  <c r="S46" i="4"/>
  <c r="R36" i="3"/>
  <c r="S36" i="4"/>
  <c r="S28" i="4"/>
  <c r="S22" i="4"/>
  <c r="S12" i="4"/>
  <c r="S94" i="4"/>
  <c r="R55" i="3"/>
  <c r="S55" i="4"/>
  <c r="G325" i="4"/>
  <c r="E5" i="5" s="1"/>
  <c r="G326" i="4"/>
  <c r="S244" i="4"/>
  <c r="R317" i="3"/>
  <c r="S317" i="4"/>
  <c r="R294" i="3"/>
  <c r="S294" i="4"/>
  <c r="R278" i="3"/>
  <c r="R203" i="3"/>
  <c r="R202" i="3"/>
  <c r="R194" i="3"/>
  <c r="S194" i="4"/>
  <c r="R139" i="3"/>
  <c r="S139" i="4"/>
  <c r="R127" i="3"/>
  <c r="S127" i="4"/>
  <c r="R122" i="3"/>
  <c r="S122" i="4"/>
  <c r="S118" i="4"/>
  <c r="R10" i="3"/>
  <c r="M325" i="4"/>
  <c r="E12" i="5" s="1"/>
  <c r="F12" i="5" s="1"/>
  <c r="L316" i="4"/>
  <c r="L325" i="4"/>
  <c r="E11" i="5" s="1"/>
  <c r="F11" i="5" s="1"/>
  <c r="O325" i="4"/>
  <c r="E14" i="5" s="1"/>
  <c r="F14" i="5" s="1"/>
  <c r="N325" i="4"/>
  <c r="E13" i="5" s="1"/>
  <c r="F13" i="5" s="1"/>
  <c r="K139" i="4"/>
  <c r="K303" i="4"/>
  <c r="K325" i="4"/>
  <c r="E10" i="5" s="1"/>
  <c r="F10" i="5" s="1"/>
  <c r="P325" i="4"/>
  <c r="E15" i="5" s="1"/>
  <c r="F15" i="5" s="1"/>
  <c r="R273" i="3"/>
  <c r="R273" i="4"/>
  <c r="R222" i="4"/>
  <c r="R134" i="3"/>
  <c r="R134" i="4"/>
  <c r="R86" i="3"/>
  <c r="R86" i="4"/>
  <c r="R62" i="3"/>
  <c r="R62" i="4"/>
  <c r="R47" i="4"/>
  <c r="S47" i="4"/>
  <c r="R37" i="4"/>
  <c r="R317" i="4"/>
  <c r="R316" i="3"/>
  <c r="R316" i="4"/>
  <c r="R313" i="3"/>
  <c r="R313" i="4"/>
  <c r="R294" i="4"/>
  <c r="R281" i="3"/>
  <c r="R281" i="4"/>
  <c r="R278" i="4"/>
  <c r="S278" i="4"/>
  <c r="R260" i="3"/>
  <c r="R260" i="4"/>
  <c r="R242" i="4"/>
  <c r="R229" i="3"/>
  <c r="R229" i="4"/>
  <c r="R210" i="4"/>
  <c r="R205" i="3"/>
  <c r="R205" i="4"/>
  <c r="R203" i="4"/>
  <c r="S203" i="4"/>
  <c r="R202" i="4"/>
  <c r="S202" i="4"/>
  <c r="R194" i="4"/>
  <c r="R145" i="3"/>
  <c r="R145" i="4"/>
  <c r="R123" i="4"/>
  <c r="R87" i="3"/>
  <c r="R87" i="4"/>
  <c r="R46" i="4"/>
  <c r="R325" i="4" s="1"/>
  <c r="R27" i="3"/>
  <c r="R27" i="4"/>
  <c r="R10" i="4"/>
  <c r="S10" i="4"/>
  <c r="R139" i="4"/>
  <c r="R127" i="4"/>
  <c r="R122" i="4"/>
  <c r="R115" i="3"/>
  <c r="R115" i="4"/>
  <c r="R105" i="3"/>
  <c r="R105" i="4"/>
  <c r="R214" i="3"/>
  <c r="R214" i="4"/>
  <c r="R131" i="3"/>
  <c r="R131" i="4"/>
  <c r="R55" i="4"/>
  <c r="S115" i="4"/>
  <c r="S322" i="4"/>
  <c r="S319" i="4"/>
  <c r="R324" i="3"/>
  <c r="S324" i="4"/>
  <c r="O326" i="4"/>
  <c r="P326" i="4"/>
  <c r="M326" i="4"/>
  <c r="N326" i="4"/>
  <c r="L326" i="4"/>
  <c r="S318" i="4"/>
  <c r="S316" i="4"/>
  <c r="S315" i="4"/>
  <c r="S313" i="4"/>
  <c r="S307" i="4"/>
  <c r="S306" i="4"/>
  <c r="S299" i="4"/>
  <c r="S296" i="4"/>
  <c r="S295" i="4"/>
  <c r="S293" i="4"/>
  <c r="S287" i="4"/>
  <c r="R285" i="3"/>
  <c r="S284" i="4"/>
  <c r="S283" i="4"/>
  <c r="S282" i="4"/>
  <c r="S281" i="4"/>
  <c r="S280" i="4"/>
  <c r="S273" i="4"/>
  <c r="S271" i="4"/>
  <c r="S269" i="4"/>
  <c r="S268" i="4"/>
  <c r="S267" i="4"/>
  <c r="R266" i="3"/>
  <c r="S266" i="4"/>
  <c r="R265" i="3"/>
  <c r="S265" i="4"/>
  <c r="S264" i="4"/>
  <c r="S263" i="4"/>
  <c r="S260" i="4"/>
  <c r="R259" i="3"/>
  <c r="S257" i="4"/>
  <c r="S256" i="4"/>
  <c r="S255" i="4"/>
  <c r="S254" i="4"/>
  <c r="S247" i="4"/>
  <c r="S240" i="4"/>
  <c r="S238" i="4"/>
  <c r="S236" i="4"/>
  <c r="S235" i="4"/>
  <c r="S234" i="4"/>
  <c r="R233" i="3"/>
  <c r="S233" i="4"/>
  <c r="S230" i="4"/>
  <c r="R228" i="3"/>
  <c r="S228" i="4"/>
  <c r="S227" i="4"/>
  <c r="S224" i="4"/>
  <c r="S223" i="4"/>
  <c r="S219" i="4"/>
  <c r="R217" i="3"/>
  <c r="S216" i="4"/>
  <c r="S213" i="4"/>
  <c r="R211" i="3"/>
  <c r="S211" i="4"/>
  <c r="R209" i="3"/>
  <c r="S209" i="4"/>
  <c r="S208" i="4"/>
  <c r="S204" i="4"/>
  <c r="S198" i="4"/>
  <c r="S197" i="4"/>
  <c r="R196" i="3"/>
  <c r="S196" i="4"/>
  <c r="S195" i="4"/>
  <c r="S193" i="4"/>
  <c r="S191" i="4"/>
  <c r="S187" i="4"/>
  <c r="S186" i="4"/>
  <c r="S183" i="4"/>
  <c r="R181" i="3"/>
  <c r="S181" i="4"/>
  <c r="S180" i="4"/>
  <c r="S179" i="4"/>
  <c r="S178" i="4"/>
  <c r="R174" i="3"/>
  <c r="S174" i="4"/>
  <c r="S173" i="4"/>
  <c r="S169" i="4"/>
  <c r="R167" i="3"/>
  <c r="S167" i="4"/>
  <c r="S162" i="4"/>
  <c r="S160" i="4"/>
  <c r="S158" i="4"/>
  <c r="S156" i="4"/>
  <c r="S155" i="4"/>
  <c r="S151" i="4"/>
  <c r="S149" i="4"/>
  <c r="S148" i="4"/>
  <c r="R146" i="3"/>
  <c r="S146" i="4"/>
  <c r="R144" i="3"/>
  <c r="S144" i="4"/>
  <c r="S143" i="4"/>
  <c r="S141" i="4"/>
  <c r="S134" i="4"/>
  <c r="S133" i="4"/>
  <c r="S132" i="4"/>
  <c r="S128" i="4"/>
  <c r="S126" i="4"/>
  <c r="S120" i="4"/>
  <c r="S117" i="4"/>
  <c r="R111" i="3"/>
  <c r="S111" i="4"/>
  <c r="R108" i="3"/>
  <c r="S108" i="4"/>
  <c r="R106" i="3"/>
  <c r="R106" i="4"/>
  <c r="S106" i="4"/>
  <c r="R102" i="3"/>
  <c r="S100" i="4"/>
  <c r="S99" i="4"/>
  <c r="S98" i="4"/>
  <c r="S95" i="4"/>
  <c r="S89" i="4"/>
  <c r="S86" i="4"/>
  <c r="R85" i="3"/>
  <c r="S85" i="4"/>
  <c r="S84" i="4"/>
  <c r="S83" i="4"/>
  <c r="S82" i="4"/>
  <c r="S77" i="4"/>
  <c r="R75" i="3"/>
  <c r="S74" i="4"/>
  <c r="R72" i="3"/>
  <c r="R71" i="3"/>
  <c r="S71" i="4"/>
  <c r="S68" i="4"/>
  <c r="S67" i="4"/>
  <c r="S65" i="4"/>
  <c r="S64" i="4"/>
  <c r="S63" i="4"/>
  <c r="S62" i="4"/>
  <c r="S61" i="4"/>
  <c r="S60" i="4"/>
  <c r="S59" i="4"/>
  <c r="S57" i="4"/>
  <c r="S54" i="4"/>
  <c r="S50" i="4"/>
  <c r="S44" i="4"/>
  <c r="S43" i="4"/>
  <c r="R41" i="3"/>
  <c r="S41" i="4"/>
  <c r="S40" i="4"/>
  <c r="S39" i="4"/>
  <c r="R37" i="3"/>
  <c r="S37" i="4"/>
  <c r="R35" i="3"/>
  <c r="S35" i="4"/>
  <c r="R33" i="3"/>
  <c r="S33" i="4"/>
  <c r="S31" i="4"/>
  <c r="S29" i="4"/>
  <c r="S27" i="4"/>
  <c r="S26" i="4"/>
  <c r="S21" i="4"/>
  <c r="S16" i="4"/>
  <c r="S15" i="4"/>
  <c r="S14" i="4"/>
  <c r="S13" i="4"/>
  <c r="R11" i="3"/>
  <c r="R11" i="4"/>
  <c r="S8" i="4"/>
  <c r="S6" i="4"/>
  <c r="S5" i="4"/>
  <c r="S4" i="4"/>
  <c r="R323" i="3"/>
  <c r="S321" i="4"/>
  <c r="S312" i="4"/>
  <c r="S311" i="4"/>
  <c r="S310" i="4"/>
  <c r="S303" i="4"/>
  <c r="S301" i="4"/>
  <c r="S297" i="4"/>
  <c r="S289" i="4"/>
  <c r="R288" i="3"/>
  <c r="S288" i="4"/>
  <c r="S277" i="4"/>
  <c r="S276" i="4"/>
  <c r="S262" i="4"/>
  <c r="S261" i="4"/>
  <c r="S253" i="4"/>
  <c r="S252" i="4"/>
  <c r="R251" i="4"/>
  <c r="S251" i="4"/>
  <c r="S250" i="4"/>
  <c r="S249" i="4"/>
  <c r="S248" i="4"/>
  <c r="S246" i="4"/>
  <c r="S237" i="4"/>
  <c r="S231" i="4"/>
  <c r="S229" i="4"/>
  <c r="S221" i="4"/>
  <c r="S218" i="4"/>
  <c r="S215" i="4"/>
  <c r="S214" i="4"/>
  <c r="S206" i="4"/>
  <c r="S205" i="4"/>
  <c r="S201" i="4"/>
  <c r="R188" i="3"/>
  <c r="S188" i="4"/>
  <c r="S176" i="4"/>
  <c r="S165" i="4"/>
  <c r="S164" i="4"/>
  <c r="S159" i="4"/>
  <c r="S154" i="4"/>
  <c r="S152" i="4"/>
  <c r="S150" i="4"/>
  <c r="S145" i="4"/>
  <c r="S142" i="4"/>
  <c r="S130" i="4"/>
  <c r="R123" i="3"/>
  <c r="S123" i="4"/>
  <c r="S121" i="4"/>
  <c r="S112" i="4"/>
  <c r="S110" i="4"/>
  <c r="S105" i="4"/>
  <c r="S103" i="4"/>
  <c r="R97" i="4"/>
  <c r="S97" i="4"/>
  <c r="S96" i="4"/>
  <c r="S92" i="4"/>
  <c r="S88" i="4"/>
  <c r="S87" i="4"/>
  <c r="S80" i="4"/>
  <c r="S79" i="4"/>
  <c r="S76" i="4"/>
  <c r="R58" i="3"/>
  <c r="S51" i="4"/>
  <c r="S48" i="4"/>
  <c r="R45" i="4"/>
  <c r="S45" i="4"/>
  <c r="S42" i="4"/>
  <c r="S20" i="4"/>
  <c r="S17" i="4"/>
  <c r="S11" i="4"/>
  <c r="S9" i="4"/>
  <c r="S3" i="4"/>
  <c r="J326" i="4"/>
  <c r="R182" i="3"/>
  <c r="S182" i="4"/>
  <c r="S137" i="4"/>
  <c r="S131" i="4"/>
  <c r="S125" i="4"/>
  <c r="S124" i="4"/>
  <c r="Q326" i="4"/>
  <c r="R107" i="3"/>
  <c r="S107" i="4"/>
  <c r="S175" i="4"/>
  <c r="R163" i="3"/>
  <c r="S163" i="4"/>
  <c r="S153" i="4"/>
  <c r="K326" i="4"/>
  <c r="S2" i="4"/>
  <c r="I325" i="4"/>
  <c r="E7" i="5" s="1"/>
  <c r="H326" i="4"/>
  <c r="I326" i="4"/>
  <c r="R285" i="4"/>
  <c r="S285" i="4"/>
  <c r="R259" i="4"/>
  <c r="S259" i="4"/>
  <c r="R217" i="4"/>
  <c r="S217" i="4"/>
  <c r="R102" i="4"/>
  <c r="S102" i="4"/>
  <c r="R75" i="4"/>
  <c r="S75" i="4"/>
  <c r="R72" i="4"/>
  <c r="S72" i="4"/>
  <c r="R323" i="4"/>
  <c r="S323" i="4"/>
  <c r="R58" i="4"/>
  <c r="S58" i="4"/>
  <c r="S326" i="4"/>
  <c r="E16" i="5" l="1"/>
  <c r="F9" i="5" s="1"/>
  <c r="E8" i="5"/>
  <c r="F5" i="5" s="1"/>
  <c r="F7" i="5" l="1"/>
  <c r="E18" i="5"/>
  <c r="F8" i="5" s="1"/>
  <c r="L1" i="2" l="1"/>
  <c r="F18" i="5"/>
  <c r="F17" i="5"/>
  <c r="F16" i="5"/>
</calcChain>
</file>

<file path=xl/sharedStrings.xml><?xml version="1.0" encoding="utf-8"?>
<sst xmlns="http://schemas.openxmlformats.org/spreadsheetml/2006/main" count="9624" uniqueCount="696">
  <si>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</si>
  <si>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</si>
  <si>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</si>
  <si>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</si>
  <si>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</si>
  <si>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</si>
  <si>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</si>
  <si>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</si>
  <si>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</si>
  <si>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</si>
  <si>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</si>
  <si>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</si>
  <si>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</si>
  <si>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</si>
  <si>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</si>
  <si>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</si>
  <si>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</si>
  <si>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</si>
  <si>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</si>
  <si>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</si>
  <si>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</si>
  <si>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</si>
  <si>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</si>
  <si>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</si>
  <si>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</si>
  <si>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</si>
  <si>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</si>
  <si>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</si>
  <si>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</si>
  <si>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</si>
  <si>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</si>
  <si>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</si>
  <si>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</si>
  <si>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</si>
  <si>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</si>
  <si>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</si>
  <si>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</si>
  <si>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</si>
  <si>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</si>
  <si>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</si>
  <si>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</si>
  <si>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</si>
  <si>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</si>
  <si>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</si>
  <si>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</si>
  <si>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</si>
  <si>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</si>
  <si>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</si>
  <si>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</si>
  <si>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</si>
  <si>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</si>
  <si>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</si>
  <si>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</si>
  <si>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</si>
  <si>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</si>
  <si>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</si>
  <si>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</si>
  <si>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</si>
  <si>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</si>
  <si>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</si>
  <si>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</si>
  <si>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</si>
  <si>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</si>
  <si>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</si>
  <si>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</si>
  <si>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</si>
  <si>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</si>
  <si>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</si>
  <si>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</si>
  <si>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</si>
  <si>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</si>
  <si>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</si>
  <si>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</si>
  <si>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</si>
  <si>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</si>
  <si>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ESTABLECE MONTOS</t>
  </si>
  <si>
    <t>USUARIO</t>
  </si>
  <si>
    <t>CONTRASENIA</t>
  </si>
  <si>
    <t>ROL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</si>
  <si>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</si>
  <si>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</si>
  <si>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</si>
  <si>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</si>
  <si>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</si>
  <si>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</si>
  <si>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</si>
  <si>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</si>
  <si>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</si>
  <si>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ZONAS</t>
  </si>
  <si>
    <t>FECHA REGISTRO (MM/DD/AA)</t>
  </si>
  <si>
    <t>CI:</t>
  </si>
  <si>
    <t>ESTADO:</t>
  </si>
  <si>
    <t>VENEFICIO 3RA EDAD</t>
  </si>
  <si>
    <t>VENEFICIO DISCAPACIDAD</t>
  </si>
  <si>
    <t>AGUA POTAGLE</t>
  </si>
  <si>
    <t>E-MAIL</t>
  </si>
  <si>
    <t>TOTAL POR COBRAR</t>
  </si>
  <si>
    <t>TOTAL COBRADO</t>
  </si>
  <si>
    <t>TOTAL AGUA POTABLE</t>
  </si>
  <si>
    <t>TOTAL MORAS</t>
  </si>
  <si>
    <t>ADMINISTRACION DE SOCIOS</t>
  </si>
  <si>
    <t>ADMINISTRACION DE USUARIOS</t>
  </si>
  <si>
    <t>AUSENTE</t>
  </si>
  <si>
    <t>APORTES EN Bs</t>
  </si>
  <si>
    <t>bs</t>
  </si>
  <si>
    <t>CANCELADAS</t>
  </si>
  <si>
    <t>NO CANCELADAS</t>
  </si>
  <si>
    <t>ARCHIVO:</t>
  </si>
  <si>
    <t>CARPETA:</t>
  </si>
  <si>
    <t>Administrador</t>
  </si>
  <si>
    <t>Registrador</t>
  </si>
  <si>
    <t>Cobrador</t>
  </si>
  <si>
    <t>ABASTO</t>
  </si>
  <si>
    <t>1</t>
  </si>
  <si>
    <t>LUCIO</t>
  </si>
  <si>
    <t>ZUBIETA</t>
  </si>
  <si>
    <t>glass</t>
  </si>
  <si>
    <t>reflexion</t>
  </si>
  <si>
    <t>roxana</t>
  </si>
  <si>
    <t>cacef</t>
  </si>
  <si>
    <t>gladys</t>
  </si>
  <si>
    <t>SIN MULTA</t>
  </si>
  <si>
    <t>VALLE  HERMOSO</t>
  </si>
  <si>
    <t>SI</t>
  </si>
  <si>
    <t>NO</t>
  </si>
  <si>
    <t/>
  </si>
  <si>
    <t>GUZMAN</t>
  </si>
  <si>
    <t>DURAN</t>
  </si>
  <si>
    <t>JULIO</t>
  </si>
  <si>
    <t>Valle Hermoso</t>
  </si>
  <si>
    <t>RODRIGO</t>
  </si>
  <si>
    <t>VALLE HERMOSO</t>
  </si>
  <si>
    <t>2</t>
  </si>
  <si>
    <t>CALLE  RIEGO</t>
  </si>
  <si>
    <t>CALLE AMIRAYA</t>
  </si>
  <si>
    <t>CAMINO ANTIGUO</t>
  </si>
  <si>
    <t>ZONA OESTE</t>
  </si>
  <si>
    <t>ZONA PARRALES</t>
  </si>
  <si>
    <t>ZONA ESTE</t>
  </si>
  <si>
    <t>ZONA ADYACENTE</t>
  </si>
  <si>
    <t>ZONA BOMBA</t>
  </si>
  <si>
    <t>ROJAS</t>
  </si>
  <si>
    <t>GONZALES</t>
  </si>
  <si>
    <t>ESTEBAN</t>
  </si>
  <si>
    <t>ORMACHEA</t>
  </si>
  <si>
    <t>ALBINA</t>
  </si>
  <si>
    <t>VALLE HERMOS</t>
  </si>
  <si>
    <t>ARI</t>
  </si>
  <si>
    <t>RAMOS</t>
  </si>
  <si>
    <t>ROBERTA</t>
  </si>
  <si>
    <t>BRAÑEZ</t>
  </si>
  <si>
    <t>WILLY</t>
  </si>
  <si>
    <t>SILES</t>
  </si>
  <si>
    <t>ASPI</t>
  </si>
  <si>
    <t>EPIFANIO</t>
  </si>
  <si>
    <t>CONDORI</t>
  </si>
  <si>
    <t>MARIA PETRONA</t>
  </si>
  <si>
    <t>SARMIENTO</t>
  </si>
  <si>
    <t>DE CARTAGENA</t>
  </si>
  <si>
    <t>HERMINIA</t>
  </si>
  <si>
    <t>SARAVIA</t>
  </si>
  <si>
    <t>NICOLAS</t>
  </si>
  <si>
    <t>TARQUI</t>
  </si>
  <si>
    <t>WILIAM</t>
  </si>
  <si>
    <t>PATZI</t>
  </si>
  <si>
    <t>MAMANI</t>
  </si>
  <si>
    <t>JOSE LUIS</t>
  </si>
  <si>
    <t>VALENCIA</t>
  </si>
  <si>
    <t>CIPRIAN</t>
  </si>
  <si>
    <t>ANDRES</t>
  </si>
  <si>
    <t>GUTIERREZ</t>
  </si>
  <si>
    <t>GUSTAVO</t>
  </si>
  <si>
    <t>LUQUE</t>
  </si>
  <si>
    <t>VALENTIN</t>
  </si>
  <si>
    <t>AITKEN</t>
  </si>
  <si>
    <t>CASTEDO</t>
  </si>
  <si>
    <t>JUAN JORGE</t>
  </si>
  <si>
    <t>USEBIO</t>
  </si>
  <si>
    <t>ARGOTE</t>
  </si>
  <si>
    <t>CHAMBILLA</t>
  </si>
  <si>
    <t>CECILIO</t>
  </si>
  <si>
    <t>SONIA</t>
  </si>
  <si>
    <t>ZELAYA</t>
  </si>
  <si>
    <t>CARLOS</t>
  </si>
  <si>
    <t>JAIME</t>
  </si>
  <si>
    <t>RUT YANET</t>
  </si>
  <si>
    <t>JUAN CARLOS</t>
  </si>
  <si>
    <t>ROSSE MARY</t>
  </si>
  <si>
    <t>ESPINOZA</t>
  </si>
  <si>
    <t>CHARRO</t>
  </si>
  <si>
    <t>JOHNNY</t>
  </si>
  <si>
    <t>AGUILAR</t>
  </si>
  <si>
    <t>BUSTILLOS</t>
  </si>
  <si>
    <t>PRUDENCIO</t>
  </si>
  <si>
    <t>ESPEJO</t>
  </si>
  <si>
    <t>ANA MARIA</t>
  </si>
  <si>
    <t>GALARZA</t>
  </si>
  <si>
    <t>ROSARIO</t>
  </si>
  <si>
    <t>ARIAS</t>
  </si>
  <si>
    <t>QUIBERT</t>
  </si>
  <si>
    <t>OSCAR</t>
  </si>
  <si>
    <t>MEDRANO</t>
  </si>
  <si>
    <t>BEJARANO</t>
  </si>
  <si>
    <t>KELMA</t>
  </si>
  <si>
    <t>SOLIZ</t>
  </si>
  <si>
    <t>HINOJOSA</t>
  </si>
  <si>
    <t>ROSMERY</t>
  </si>
  <si>
    <t>ROSE MARY</t>
  </si>
  <si>
    <t>SARABIA</t>
  </si>
  <si>
    <t>FELIX</t>
  </si>
  <si>
    <t>MARY CRUZ</t>
  </si>
  <si>
    <t>FLORES</t>
  </si>
  <si>
    <t>NARCISA</t>
  </si>
  <si>
    <t>MENDOZA</t>
  </si>
  <si>
    <t>TERCEROS</t>
  </si>
  <si>
    <t>DIONICIO</t>
  </si>
  <si>
    <t>MEJIA</t>
  </si>
  <si>
    <t>RIOS</t>
  </si>
  <si>
    <t>YOLANDA</t>
  </si>
  <si>
    <t>CRUZ</t>
  </si>
  <si>
    <t>ELIZABETH</t>
  </si>
  <si>
    <t>CAMPERO</t>
  </si>
  <si>
    <t>JOAQUIN</t>
  </si>
  <si>
    <t>GAMEZ</t>
  </si>
  <si>
    <t>SERVANDINA</t>
  </si>
  <si>
    <t>CAMACHO</t>
  </si>
  <si>
    <t>MARIACA</t>
  </si>
  <si>
    <t>NESTOR</t>
  </si>
  <si>
    <t>ANGELICA</t>
  </si>
  <si>
    <t>PORTON BLANCO</t>
  </si>
  <si>
    <t>GLADYS CARMEN</t>
  </si>
  <si>
    <t>LOZA</t>
  </si>
  <si>
    <t>JORGE</t>
  </si>
  <si>
    <t>DE LOZA</t>
  </si>
  <si>
    <t>RAIMUNDA</t>
  </si>
  <si>
    <t>ORELLANA</t>
  </si>
  <si>
    <t>HUARACHI</t>
  </si>
  <si>
    <t>ROMERO</t>
  </si>
  <si>
    <t>VIRGINIA</t>
  </si>
  <si>
    <t>ROSALES</t>
  </si>
  <si>
    <t>AYALA</t>
  </si>
  <si>
    <t>ALEX RODRIGO</t>
  </si>
  <si>
    <t>FERNANDEZ</t>
  </si>
  <si>
    <t>ALANES</t>
  </si>
  <si>
    <t>JOSE</t>
  </si>
  <si>
    <t>COLQUE</t>
  </si>
  <si>
    <t>LIZETH</t>
  </si>
  <si>
    <t>AGUIRRE</t>
  </si>
  <si>
    <t>MARTHA</t>
  </si>
  <si>
    <t>SILEZ</t>
  </si>
  <si>
    <t>GRISELDA</t>
  </si>
  <si>
    <t>QUIROGA</t>
  </si>
  <si>
    <t>MORALES</t>
  </si>
  <si>
    <t>ISABEL</t>
  </si>
  <si>
    <t>PEÑARRIETA</t>
  </si>
  <si>
    <t>ROSA</t>
  </si>
  <si>
    <t>DE PEÑARRIETA</t>
  </si>
  <si>
    <t>EMILIANA</t>
  </si>
  <si>
    <t>CESPEDES</t>
  </si>
  <si>
    <t>LADO TANQUE</t>
  </si>
  <si>
    <t>CLADERA</t>
  </si>
  <si>
    <t>CRESPO</t>
  </si>
  <si>
    <t>MARIA LUISA</t>
  </si>
  <si>
    <t>DETRAS DE LA SEDE</t>
  </si>
  <si>
    <t>ARISMENDI</t>
  </si>
  <si>
    <t>NEYDA MARLY</t>
  </si>
  <si>
    <t>LADO FERRETERIA ARISCOM</t>
  </si>
  <si>
    <t>ARIZMENDI</t>
  </si>
  <si>
    <t>CARLOS ALBERTO</t>
  </si>
  <si>
    <t>FERRETERIA ARIZCOM</t>
  </si>
  <si>
    <t>WILFREDO</t>
  </si>
  <si>
    <t>PORTON CAFE</t>
  </si>
  <si>
    <t>CLAROS</t>
  </si>
  <si>
    <t>DANIELA</t>
  </si>
  <si>
    <t>PORTON NARANJA FRENTE SEDE</t>
  </si>
  <si>
    <t>FATIMA</t>
  </si>
  <si>
    <t>PORTON NARANJA</t>
  </si>
  <si>
    <t>PEREZ</t>
  </si>
  <si>
    <t>FLORA</t>
  </si>
  <si>
    <t>PORTON VERDE CANCHA DE LA SEDE</t>
  </si>
  <si>
    <t>JHOVANA</t>
  </si>
  <si>
    <t>LADO CANCHA SEDE</t>
  </si>
  <si>
    <t>CARTAGENA</t>
  </si>
  <si>
    <t>OBANDO</t>
  </si>
  <si>
    <t>BENIGNO</t>
  </si>
  <si>
    <t>LUCY</t>
  </si>
  <si>
    <t>PORTON PLOMO CLARO</t>
  </si>
  <si>
    <t>AGUSTIN</t>
  </si>
  <si>
    <t>DELGADILLO</t>
  </si>
  <si>
    <t>VIUDA DE MAMANI</t>
  </si>
  <si>
    <t>MIGUELINA</t>
  </si>
  <si>
    <t>PORTON AZUL</t>
  </si>
  <si>
    <t>MOSQUERA</t>
  </si>
  <si>
    <t>VIUDA DE ESPINDOLA</t>
  </si>
  <si>
    <t>ALANOCA</t>
  </si>
  <si>
    <t>GARCIA</t>
  </si>
  <si>
    <t>GUILLERMO</t>
  </si>
  <si>
    <t>QUIROZ</t>
  </si>
  <si>
    <t>FLORES DE AGUILAR</t>
  </si>
  <si>
    <t>BENIGNA</t>
  </si>
  <si>
    <t>FRENTE CANCHA SEDE</t>
  </si>
  <si>
    <t>GREGORIA</t>
  </si>
  <si>
    <t>TAPIA</t>
  </si>
  <si>
    <t>VICTOR</t>
  </si>
  <si>
    <t>MERCADO</t>
  </si>
  <si>
    <t>ALVAREZ</t>
  </si>
  <si>
    <t>VICTOR HUGO</t>
  </si>
  <si>
    <t>LAVADERO AGREMAQ</t>
  </si>
  <si>
    <t>ESCALERA</t>
  </si>
  <si>
    <t>SOTO</t>
  </si>
  <si>
    <t>MARCIAL</t>
  </si>
  <si>
    <t>SIPE</t>
  </si>
  <si>
    <t>PASCUAL</t>
  </si>
  <si>
    <t>CACHI</t>
  </si>
  <si>
    <t>FERNANDES</t>
  </si>
  <si>
    <t>ROBERTO</t>
  </si>
  <si>
    <t>CAMPOSALADO</t>
  </si>
  <si>
    <t>CELIA</t>
  </si>
  <si>
    <t>PORTON VERDE</t>
  </si>
  <si>
    <t>HELGUERO</t>
  </si>
  <si>
    <t>IGNACIO</t>
  </si>
  <si>
    <t>PORTON PLOMO CHARO</t>
  </si>
  <si>
    <t>MARIA</t>
  </si>
  <si>
    <t>SEJAS</t>
  </si>
  <si>
    <t>ALEX MORLEY</t>
  </si>
  <si>
    <t>YESERIA</t>
  </si>
  <si>
    <t>BUSTAMANTE</t>
  </si>
  <si>
    <t>ROSE MERY</t>
  </si>
  <si>
    <t>PORTON PLOMO FRENTE LAVADERO</t>
  </si>
  <si>
    <t>FLORES DE MARCA</t>
  </si>
  <si>
    <t>SABINA</t>
  </si>
  <si>
    <t>PORTON ROJO OSCURO</t>
  </si>
  <si>
    <t>CELINA</t>
  </si>
  <si>
    <t>MUÑOZ</t>
  </si>
  <si>
    <t>KAREN</t>
  </si>
  <si>
    <t>AUZA</t>
  </si>
  <si>
    <t>OSMANI GERARDO</t>
  </si>
  <si>
    <t>INOCENTE</t>
  </si>
  <si>
    <t>JAUJA</t>
  </si>
  <si>
    <t>MIRIAM</t>
  </si>
  <si>
    <t>ANDIA</t>
  </si>
  <si>
    <t>O</t>
  </si>
  <si>
    <t>LEONARDO</t>
  </si>
  <si>
    <t>PORTON CELESTE</t>
  </si>
  <si>
    <t>QUISBERT</t>
  </si>
  <si>
    <t>EDGAR</t>
  </si>
  <si>
    <t>VALERIO</t>
  </si>
  <si>
    <t>ZURITA</t>
  </si>
  <si>
    <t>CONTRERAS</t>
  </si>
  <si>
    <t>PORTON AMARILLO</t>
  </si>
  <si>
    <t>JUAN</t>
  </si>
  <si>
    <t>TORRICO</t>
  </si>
  <si>
    <t>VEIZAGA</t>
  </si>
  <si>
    <t>ALFREDO</t>
  </si>
  <si>
    <t>PAREDES</t>
  </si>
  <si>
    <t>ESCALANTE</t>
  </si>
  <si>
    <t>NORMA</t>
  </si>
  <si>
    <t>PORTON NEGRO</t>
  </si>
  <si>
    <t>PINAYA</t>
  </si>
  <si>
    <t>RUBEN GONZALO</t>
  </si>
  <si>
    <t>LARREA</t>
  </si>
  <si>
    <t>DIONICIA</t>
  </si>
  <si>
    <t>FRENTE A VICOLA - TIENDA</t>
  </si>
  <si>
    <t>CHOQUE</t>
  </si>
  <si>
    <t>RAUL</t>
  </si>
  <si>
    <t>OVANDO</t>
  </si>
  <si>
    <t>BERTHA</t>
  </si>
  <si>
    <t>PASAJE SALAUES</t>
  </si>
  <si>
    <t>ESPINDOLA</t>
  </si>
  <si>
    <t>GRACIELA</t>
  </si>
  <si>
    <t>ALICIA</t>
  </si>
  <si>
    <t>PUERTA PLOMO</t>
  </si>
  <si>
    <t>MARINA</t>
  </si>
  <si>
    <t>VAZQUES</t>
  </si>
  <si>
    <t>HUERTO</t>
  </si>
  <si>
    <t>BETY</t>
  </si>
  <si>
    <t>PORTON VERDE VISTA AVENIDA</t>
  </si>
  <si>
    <t>DEMETRIO</t>
  </si>
  <si>
    <t>VIUDA DE CAMACHO</t>
  </si>
  <si>
    <t>CHICHARRONERIA</t>
  </si>
  <si>
    <t>PATIÑO</t>
  </si>
  <si>
    <t>BENEDICTA</t>
  </si>
  <si>
    <t>MALDONADO</t>
  </si>
  <si>
    <t>EMELIANA</t>
  </si>
  <si>
    <t>MOSQUEERA</t>
  </si>
  <si>
    <t>MIRANDA</t>
  </si>
  <si>
    <t>BALDERRAMA</t>
  </si>
  <si>
    <t>INES OLGA</t>
  </si>
  <si>
    <t>HUANCA</t>
  </si>
  <si>
    <t>BENEDICTO</t>
  </si>
  <si>
    <t>FAUSTINO</t>
  </si>
  <si>
    <t>DE FLORES</t>
  </si>
  <si>
    <t>NICOLASA</t>
  </si>
  <si>
    <t>SAAVEDRA</t>
  </si>
  <si>
    <t>DE CUELLAR</t>
  </si>
  <si>
    <t>VITALIA</t>
  </si>
  <si>
    <t>RUIZ</t>
  </si>
  <si>
    <t>ROMEO</t>
  </si>
  <si>
    <t>CASA PLOMA</t>
  </si>
  <si>
    <t>RODRIGUEZ</t>
  </si>
  <si>
    <t>TUDELA</t>
  </si>
  <si>
    <t>WENCESLAO</t>
  </si>
  <si>
    <t>LINAREZ</t>
  </si>
  <si>
    <t>FELICIDAD</t>
  </si>
  <si>
    <t>DE ABASTO</t>
  </si>
  <si>
    <t>HILDA</t>
  </si>
  <si>
    <t>ROLANDO</t>
  </si>
  <si>
    <t>PHURO</t>
  </si>
  <si>
    <t>FRENTE POZO 2</t>
  </si>
  <si>
    <t>PABLO</t>
  </si>
  <si>
    <t>IBETH</t>
  </si>
  <si>
    <t>ONTIVEIROS</t>
  </si>
  <si>
    <t>RENE</t>
  </si>
  <si>
    <t>JULIANA</t>
  </si>
  <si>
    <t>VARGAS</t>
  </si>
  <si>
    <t>MARISCAL</t>
  </si>
  <si>
    <t>RONAL</t>
  </si>
  <si>
    <t>CHINCHILLA</t>
  </si>
  <si>
    <t>ROCABADO</t>
  </si>
  <si>
    <t>ALEJANDRINA</t>
  </si>
  <si>
    <t>ARTAGENA</t>
  </si>
  <si>
    <t>MAURICIO</t>
  </si>
  <si>
    <t>CALCINA</t>
  </si>
  <si>
    <t>CORREA</t>
  </si>
  <si>
    <t>CONSTANTINO</t>
  </si>
  <si>
    <t>DIEGO</t>
  </si>
  <si>
    <t>SALINAS</t>
  </si>
  <si>
    <t>VELASCO</t>
  </si>
  <si>
    <t>DE SALINAS</t>
  </si>
  <si>
    <t>DORIS</t>
  </si>
  <si>
    <t>PURO</t>
  </si>
  <si>
    <t>BENITA</t>
  </si>
  <si>
    <t>CARMEN</t>
  </si>
  <si>
    <t>PORTON ROSADO</t>
  </si>
  <si>
    <t>MARCA</t>
  </si>
  <si>
    <t>HINOJOJA</t>
  </si>
  <si>
    <t>EZEQUEL</t>
  </si>
  <si>
    <t>TOMAS</t>
  </si>
  <si>
    <t>TIENDA</t>
  </si>
  <si>
    <t>MARIO</t>
  </si>
  <si>
    <t>VILLCA</t>
  </si>
  <si>
    <t>HERBAS</t>
  </si>
  <si>
    <t>ANICETO</t>
  </si>
  <si>
    <t>OCTAVIO</t>
  </si>
  <si>
    <t>TERRAZAS</t>
  </si>
  <si>
    <t>EDUVER</t>
  </si>
  <si>
    <t>BENITO</t>
  </si>
  <si>
    <t>ELSA</t>
  </si>
  <si>
    <t>TORREZ</t>
  </si>
  <si>
    <t>ZABALA</t>
  </si>
  <si>
    <t>FREDDY FERNANDO</t>
  </si>
  <si>
    <t>PORTON ROJO</t>
  </si>
  <si>
    <t>RAMIREZ</t>
  </si>
  <si>
    <t>EMETERIO</t>
  </si>
  <si>
    <t>ELOY</t>
  </si>
  <si>
    <t>TOLA</t>
  </si>
  <si>
    <t>FRANCO</t>
  </si>
  <si>
    <t>JACINTO</t>
  </si>
  <si>
    <t>MAIRE</t>
  </si>
  <si>
    <t>RUFINA</t>
  </si>
  <si>
    <t>DE SEJAS</t>
  </si>
  <si>
    <t>CRISTINA</t>
  </si>
  <si>
    <t>SABALA</t>
  </si>
  <si>
    <t>PABLO MARCELO</t>
  </si>
  <si>
    <t>VIUDA DE TORREZ</t>
  </si>
  <si>
    <t>ENRIQUETA</t>
  </si>
  <si>
    <t>LEDEZMA</t>
  </si>
  <si>
    <t>ALAVE</t>
  </si>
  <si>
    <t>VILLCARANA</t>
  </si>
  <si>
    <t>MANCILLA</t>
  </si>
  <si>
    <t>GIOVANA</t>
  </si>
  <si>
    <t>PACIFICO</t>
  </si>
  <si>
    <t>PORTON GUINDO</t>
  </si>
  <si>
    <t>QUISPE</t>
  </si>
  <si>
    <t>REINA</t>
  </si>
  <si>
    <t>CAROLINA</t>
  </si>
  <si>
    <t>MARIA MAGDALENA</t>
  </si>
  <si>
    <t>FILOMENA</t>
  </si>
  <si>
    <t>DELFIN</t>
  </si>
  <si>
    <t>GENARO</t>
  </si>
  <si>
    <t>CUENCA</t>
  </si>
  <si>
    <t>PRADO</t>
  </si>
  <si>
    <t>ALAUES</t>
  </si>
  <si>
    <t>OMAR MARCIAL</t>
  </si>
  <si>
    <t>JHOSELIN BRENDA</t>
  </si>
  <si>
    <t>BRAVO</t>
  </si>
  <si>
    <t>ACOSTA</t>
  </si>
  <si>
    <t>ZEBALLOS</t>
  </si>
  <si>
    <t>ALBA</t>
  </si>
  <si>
    <t>ENCINAS</t>
  </si>
  <si>
    <t>MANUEL RAUL</t>
  </si>
  <si>
    <t>ANTONIO</t>
  </si>
  <si>
    <t>POLO</t>
  </si>
  <si>
    <t>HILGUERO</t>
  </si>
  <si>
    <t>ESTELA</t>
  </si>
  <si>
    <t>FELIPE</t>
  </si>
  <si>
    <t>SOLO RIEGO</t>
  </si>
  <si>
    <t>PORTON MOSTAZA</t>
  </si>
  <si>
    <t>NOEMI</t>
  </si>
  <si>
    <t>ALEJANDRO</t>
  </si>
  <si>
    <t>CADIZ</t>
  </si>
  <si>
    <t>JOSE BRANDON</t>
  </si>
  <si>
    <t>DE ARGOTE</t>
  </si>
  <si>
    <t>DELGADO DE FLORES</t>
  </si>
  <si>
    <t>MERY ELIZABETH</t>
  </si>
  <si>
    <t>DANNY</t>
  </si>
  <si>
    <t>ANTEZANA</t>
  </si>
  <si>
    <t>EDUARDO</t>
  </si>
  <si>
    <t>NOLASCO</t>
  </si>
  <si>
    <t>VIUDA DE GONZALES</t>
  </si>
  <si>
    <t>VICTORIA SOLEDAD</t>
  </si>
  <si>
    <t>FRENTE PASARELA</t>
  </si>
  <si>
    <t>CESPEDEZ</t>
  </si>
  <si>
    <t>JOHNNY ESTEBAN</t>
  </si>
  <si>
    <t>ARZE</t>
  </si>
  <si>
    <t>ADALBERTO</t>
  </si>
  <si>
    <t>BASCOPE</t>
  </si>
  <si>
    <t>ZABALAGA</t>
  </si>
  <si>
    <t>EULALIA</t>
  </si>
  <si>
    <t>CORAIMA MAZIEL</t>
  </si>
  <si>
    <t>DE APAZA</t>
  </si>
  <si>
    <t>NUÑEZ</t>
  </si>
  <si>
    <t>DE GAMEZ</t>
  </si>
  <si>
    <t>YOLA</t>
  </si>
  <si>
    <t>ARCE</t>
  </si>
  <si>
    <t>LOPEZ</t>
  </si>
  <si>
    <t>LAURA</t>
  </si>
  <si>
    <t>ELVIS FERNANDO</t>
  </si>
  <si>
    <t>TANIA</t>
  </si>
  <si>
    <t>AMALIA</t>
  </si>
  <si>
    <t>MENECES</t>
  </si>
  <si>
    <t>REMBERTO</t>
  </si>
  <si>
    <t>CARRASCO</t>
  </si>
  <si>
    <t>MELVI</t>
  </si>
  <si>
    <t>DAMIAN</t>
  </si>
  <si>
    <t>LUIS GUALBERTO</t>
  </si>
  <si>
    <t>PATRICIA</t>
  </si>
  <si>
    <t>BELLIDO</t>
  </si>
  <si>
    <t>JACQUELINNE</t>
  </si>
  <si>
    <t>JULIAN</t>
  </si>
  <si>
    <t>BALVINA</t>
  </si>
  <si>
    <t>KARINA</t>
  </si>
  <si>
    <t>VALENTINA</t>
  </si>
  <si>
    <t>DANIEL</t>
  </si>
  <si>
    <t>PRUDENCIA</t>
  </si>
  <si>
    <t>EYMI LETICIA</t>
  </si>
  <si>
    <t>CINTHI PATRICIA</t>
  </si>
  <si>
    <t>KEVIN RAUL</t>
  </si>
  <si>
    <t>JORGE LUIS</t>
  </si>
  <si>
    <t>MONTAÑO</t>
  </si>
  <si>
    <t>CORINA</t>
  </si>
  <si>
    <t>MOLINA</t>
  </si>
  <si>
    <t>ROSSIO</t>
  </si>
  <si>
    <t>CHUMASERO</t>
  </si>
  <si>
    <t>ORLANDO EDGAR</t>
  </si>
  <si>
    <t>AYCA</t>
  </si>
  <si>
    <t>DECIDERIO</t>
  </si>
  <si>
    <t>ALBORTA</t>
  </si>
  <si>
    <t>LUIS FERNANDO</t>
  </si>
  <si>
    <t>DE AYCA</t>
  </si>
  <si>
    <t>JOSEFINA</t>
  </si>
  <si>
    <t>EMILIA</t>
  </si>
  <si>
    <t>EZEQUIELA</t>
  </si>
  <si>
    <t>HERRERA</t>
  </si>
  <si>
    <t>DE PEREZ</t>
  </si>
  <si>
    <t>JENNY LUZ</t>
  </si>
  <si>
    <t>EMIGDIO</t>
  </si>
  <si>
    <t>VASQUEZ</t>
  </si>
  <si>
    <t>JOSE FERNANDO</t>
  </si>
  <si>
    <t>BELLOT</t>
  </si>
  <si>
    <t>RODOLFO</t>
  </si>
  <si>
    <t>PORTUGUEZ</t>
  </si>
  <si>
    <t>RUEDA</t>
  </si>
  <si>
    <t>ANTAKAHUA</t>
  </si>
  <si>
    <t>ESCOBAR</t>
  </si>
  <si>
    <t>LUISA</t>
  </si>
  <si>
    <t>BURGOA</t>
  </si>
  <si>
    <t>ADELA MARIA</t>
  </si>
  <si>
    <t>HURTADO</t>
  </si>
  <si>
    <t>CONSTANCIO</t>
  </si>
  <si>
    <t>FLORENCIO</t>
  </si>
  <si>
    <t>ACHI</t>
  </si>
  <si>
    <t>LIDIA</t>
  </si>
  <si>
    <t>ALVARES</t>
  </si>
  <si>
    <t>JAVIER</t>
  </si>
  <si>
    <t>VALLEJOS</t>
  </si>
  <si>
    <t>JOVE</t>
  </si>
  <si>
    <t>GIMENA MERCEDES</t>
  </si>
  <si>
    <t>DIAS</t>
  </si>
  <si>
    <t>GONZALEZ</t>
  </si>
  <si>
    <t>FRANCISCO</t>
  </si>
  <si>
    <t>ALCOSER</t>
  </si>
  <si>
    <t>GEVARA</t>
  </si>
  <si>
    <t>MARCO A</t>
  </si>
  <si>
    <t>OLAGUIVEL</t>
  </si>
  <si>
    <t>RAFAEL FERNANDO</t>
  </si>
  <si>
    <t>PACSI</t>
  </si>
  <si>
    <t>MURILLO</t>
  </si>
  <si>
    <t>ALBERTO</t>
  </si>
  <si>
    <t>PRIMA</t>
  </si>
  <si>
    <t>CABALLERO</t>
  </si>
  <si>
    <t>RICHAR</t>
  </si>
  <si>
    <t>PAOLA ANDREA</t>
  </si>
  <si>
    <t>BERNAL</t>
  </si>
  <si>
    <t>HONORATA</t>
  </si>
  <si>
    <t>ZARATE</t>
  </si>
  <si>
    <t>PAMELA</t>
  </si>
  <si>
    <t>WILBER JHON</t>
  </si>
  <si>
    <t>YUCRA</t>
  </si>
  <si>
    <t>REYNA</t>
  </si>
  <si>
    <t>VAZQUEZ</t>
  </si>
  <si>
    <t>EDWIN RUDY</t>
  </si>
  <si>
    <t>ZENTENO</t>
  </si>
  <si>
    <t>DE LLANOS</t>
  </si>
  <si>
    <t>ZAMBRANA</t>
  </si>
  <si>
    <t>EMILY A</t>
  </si>
  <si>
    <t>JARAMILLO</t>
  </si>
  <si>
    <t>GUMZAN</t>
  </si>
  <si>
    <t>DE ESPINOZA</t>
  </si>
  <si>
    <t>LADO KIOSCO</t>
  </si>
  <si>
    <t>SILVIA</t>
  </si>
  <si>
    <t>LADO KIOSCO TALLER</t>
  </si>
  <si>
    <t>CONDE</t>
  </si>
  <si>
    <t>ORLANDO</t>
  </si>
  <si>
    <t>CUBA</t>
  </si>
  <si>
    <t>MIER</t>
  </si>
  <si>
    <t>CORTINA CAFE</t>
  </si>
  <si>
    <t>CESPEDES VDA DE QUIROZ</t>
  </si>
  <si>
    <t>JHERLYN DAVID</t>
  </si>
  <si>
    <t>PORTON PLATEADO</t>
  </si>
  <si>
    <t>BERNARDINO</t>
  </si>
  <si>
    <t>REJA PLOMO</t>
  </si>
  <si>
    <t>ALEXANDER</t>
  </si>
  <si>
    <t>MARIA ESTELA</t>
  </si>
  <si>
    <t>LLANOS</t>
  </si>
  <si>
    <t>TALLER</t>
  </si>
  <si>
    <t>SALGUERO</t>
  </si>
  <si>
    <t>GOMEZ</t>
  </si>
  <si>
    <t>DORA NANCY</t>
  </si>
  <si>
    <t>ELVA</t>
  </si>
  <si>
    <t>PILAR</t>
  </si>
  <si>
    <t>CHICHERIA</t>
  </si>
  <si>
    <t>ANA</t>
  </si>
  <si>
    <t>PRIMO</t>
  </si>
  <si>
    <t>LADO TIENDA</t>
  </si>
  <si>
    <t>MAURO</t>
  </si>
  <si>
    <t>SABINO</t>
  </si>
  <si>
    <t>FERRETERIA</t>
  </si>
  <si>
    <t>MARGARITA</t>
  </si>
  <si>
    <t>DOROTEA</t>
  </si>
  <si>
    <t>VILLMA</t>
  </si>
  <si>
    <t>OFICINA DE TRANSPORTE</t>
  </si>
  <si>
    <t>VEGA DE MAIRE</t>
  </si>
  <si>
    <t>LIZZETH CARLA</t>
  </si>
  <si>
    <t>TIENDA DONA CELIA</t>
  </si>
  <si>
    <t>MERY</t>
  </si>
  <si>
    <t>MATTOS</t>
  </si>
  <si>
    <t>GLORIA MABEL</t>
  </si>
  <si>
    <t>MONTECINOS</t>
  </si>
  <si>
    <t>EUSEBIO</t>
  </si>
  <si>
    <t>VERA DE QUISPE</t>
  </si>
  <si>
    <t>DE GUZMAN</t>
  </si>
  <si>
    <t>DORA</t>
  </si>
  <si>
    <t>CALLISAYA</t>
  </si>
  <si>
    <t>RENE GERARDO</t>
  </si>
  <si>
    <t>RENE FELIX</t>
  </si>
  <si>
    <t>ISIDORO</t>
  </si>
  <si>
    <t>ESPENOZA</t>
  </si>
  <si>
    <t>NORKA</t>
  </si>
  <si>
    <t>NANCY</t>
  </si>
  <si>
    <t>ALQUILER DE SILLAS</t>
  </si>
  <si>
    <t>VALDIVIA</t>
  </si>
  <si>
    <t>VALDEZ</t>
  </si>
  <si>
    <t>APAZA</t>
  </si>
  <si>
    <t>HONORATO</t>
  </si>
  <si>
    <t>ANGELO GONZALO</t>
  </si>
  <si>
    <t>CARTAGENA DE CHILE</t>
  </si>
  <si>
    <t>ALCIRA</t>
  </si>
  <si>
    <t>VDA DE ESCALANTE</t>
  </si>
  <si>
    <t>NORMA ASTERIA</t>
  </si>
  <si>
    <t>VIUDA DE VASQUEZ</t>
  </si>
  <si>
    <t>DEUDA MES ANTERIOR</t>
  </si>
  <si>
    <t>SACAICO</t>
  </si>
  <si>
    <t>JIMENA ROSARIO</t>
  </si>
  <si>
    <t>WEHRHAHN</t>
  </si>
  <si>
    <t>AMEZAGA</t>
  </si>
  <si>
    <t>RODOLFO FRANCISCO</t>
  </si>
  <si>
    <t>WILIAN</t>
  </si>
  <si>
    <t>GUALBERTO</t>
  </si>
  <si>
    <t>CASA BLANCA</t>
  </si>
  <si>
    <t>FRENTE PASARELA PARADA 4</t>
  </si>
  <si>
    <t>CARDOZO</t>
  </si>
  <si>
    <t>VICENTE</t>
  </si>
  <si>
    <t>LILIAN</t>
  </si>
  <si>
    <t>JUSTINA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</si>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</sst>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/mm/yyyy;@"/>
    <numFmt numFmtId="165" formatCode="[$-400A]d&quot; de &quot;mmmm&quot; de &quot;yyyy;@"/>
  </numFmts>
  <fonts count="5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sz val="12"/>
      <color theme="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b/>
      <sz val="11"/>
      <color rgb="FF05444B"/>
      <name val="Calibri"/>
      <family val="2"/>
      <scheme val="minor"/>
    </font>
    <font>
      <sz val="11"/>
      <color rgb="FF05444B"/>
      <name val="Calibri"/>
      <family val="2"/>
      <scheme val="minor"/>
    </font>
    <font>
      <b/>
      <sz val="11"/>
      <color rgb="FF355216"/>
      <name val="Calibri"/>
      <family val="2"/>
      <scheme val="minor"/>
    </font>
    <font>
      <b/>
      <sz val="11"/>
      <color rgb="FF706D00"/>
      <name val="Calibri"/>
      <family val="2"/>
      <scheme val="minor"/>
    </font>
    <font>
      <b/>
      <sz val="11"/>
      <color rgb="FFA88000"/>
      <name val="Calibri"/>
      <family val="2"/>
      <scheme val="minor"/>
    </font>
    <font>
      <b/>
      <sz val="11"/>
      <color rgb="FF6D0D66"/>
      <name val="Calibri"/>
      <family val="2"/>
      <scheme val="minor"/>
    </font>
    <font>
      <sz val="11"/>
      <color rgb="FF6D0D66"/>
      <name val="Calibri"/>
      <family val="2"/>
      <scheme val="minor"/>
    </font>
    <font>
      <sz val="4"/>
      <color theme="0"/>
      <name val="Calibri"/>
      <family val="2"/>
      <scheme val="minor"/>
    </font>
    <font>
      <sz val="4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8"/>
      <color indexed="11"/>
      <name val="Calibri"/>
      <family val="2"/>
      <scheme val="minor"/>
    </font>
    <font>
      <sz val="9"/>
      <color rgb="FF010000"/>
      <name val="Calibri"/>
      <family val="2"/>
      <scheme val="minor"/>
    </font>
    <font>
      <sz val="9"/>
      <color indexed="1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39CEE7"/>
        <bgColor indexed="64"/>
      </patternFill>
    </fill>
    <fill>
      <patternFill patternType="solid">
        <fgColor rgb="FF39CEE7"/>
        <bgColor theme="4"/>
      </patternFill>
    </fill>
    <fill>
      <patternFill patternType="solid">
        <fgColor rgb="FF39CEE7"/>
        <bgColor theme="0" tint="-0.14999847407452621"/>
      </patternFill>
    </fill>
    <fill>
      <patternFill patternType="solid">
        <fgColor rgb="FF7BE7F9"/>
        <bgColor indexed="64"/>
      </patternFill>
    </fill>
    <fill>
      <patternFill patternType="solid">
        <fgColor rgb="FF64B7CE"/>
        <bgColor indexed="64"/>
      </patternFill>
    </fill>
    <fill>
      <patternFill patternType="solid">
        <fgColor rgb="FFD4F6FC"/>
        <bgColor indexed="64"/>
      </patternFill>
    </fill>
    <fill>
      <patternFill patternType="solid">
        <fgColor rgb="FF3CFA92"/>
        <bgColor theme="4"/>
      </patternFill>
    </fill>
    <fill>
      <patternFill patternType="solid">
        <fgColor rgb="FFFCC56C"/>
        <bgColor indexed="64"/>
      </patternFill>
    </fill>
    <fill>
      <patternFill patternType="solid">
        <fgColor rgb="FFA5B0B1"/>
        <bgColor theme="4"/>
      </patternFill>
    </fill>
    <fill>
      <patternFill patternType="solid">
        <fgColor rgb="FFA5B0B1"/>
        <bgColor indexed="64"/>
      </patternFill>
    </fill>
    <fill>
      <patternFill patternType="solid">
        <fgColor rgb="FFB1C7FD"/>
        <bgColor indexed="64"/>
      </patternFill>
    </fill>
    <fill>
      <patternFill patternType="solid">
        <fgColor rgb="FFEFEFEC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AF8C0"/>
        <bgColor indexed="64"/>
      </patternFill>
    </fill>
    <fill>
      <patternFill patternType="solid">
        <fgColor rgb="FFFEE4CF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double">
        <color theme="5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/>
      <top/>
      <bottom style="double">
        <color theme="4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75669"/>
      </left>
      <right style="medium">
        <color rgb="FF075669"/>
      </right>
      <top style="medium">
        <color rgb="FF075669"/>
      </top>
      <bottom style="medium">
        <color rgb="FF075669"/>
      </bottom>
      <diagonal/>
    </border>
    <border>
      <left/>
      <right style="medium">
        <color rgb="FF075669"/>
      </right>
      <top style="thin">
        <color rgb="FF075669"/>
      </top>
      <bottom style="thin">
        <color rgb="FF075669"/>
      </bottom>
      <diagonal/>
    </border>
    <border>
      <left/>
      <right style="medium">
        <color rgb="FF075669"/>
      </right>
      <top/>
      <bottom/>
      <diagonal/>
    </border>
    <border>
      <left/>
      <right/>
      <top/>
      <bottom style="medium">
        <color rgb="FF075669"/>
      </bottom>
      <diagonal/>
    </border>
    <border>
      <left/>
      <right style="medium">
        <color rgb="FF075669"/>
      </right>
      <top/>
      <bottom style="thin">
        <color rgb="FF075669"/>
      </bottom>
      <diagonal/>
    </border>
    <border>
      <left/>
      <right/>
      <top style="thin">
        <color theme="9" tint="0.39997558519241921"/>
      </top>
      <bottom style="medium">
        <color rgb="FF075669"/>
      </bottom>
      <diagonal/>
    </border>
    <border>
      <left/>
      <right style="medium">
        <color rgb="FF075669"/>
      </right>
      <top style="medium">
        <color rgb="FF075669"/>
      </top>
      <bottom style="medium">
        <color rgb="FF075669"/>
      </bottom>
      <diagonal/>
    </border>
    <border>
      <left/>
      <right style="medium">
        <color rgb="FF075669"/>
      </right>
      <top style="thin">
        <color rgb="FF075669"/>
      </top>
      <bottom/>
      <diagonal/>
    </border>
    <border>
      <left style="medium">
        <color rgb="FF075669"/>
      </left>
      <right/>
      <top style="medium">
        <color rgb="FF075669"/>
      </top>
      <bottom/>
      <diagonal/>
    </border>
    <border>
      <left/>
      <right/>
      <top style="medium">
        <color rgb="FF075669"/>
      </top>
      <bottom/>
      <diagonal/>
    </border>
    <border>
      <left/>
      <right style="medium">
        <color rgb="FF075669"/>
      </right>
      <top style="medium">
        <color rgb="FF075669"/>
      </top>
      <bottom/>
      <diagonal/>
    </border>
    <border>
      <left style="medium">
        <color rgb="FF075669"/>
      </left>
      <right/>
      <top/>
      <bottom/>
      <diagonal/>
    </border>
    <border>
      <left style="medium">
        <color rgb="FF075669"/>
      </left>
      <right/>
      <top style="double">
        <color theme="5" tint="-0.249977111117893"/>
      </top>
      <bottom/>
      <diagonal/>
    </border>
    <border>
      <left/>
      <right style="medium">
        <color rgb="FF075669"/>
      </right>
      <top style="double">
        <color theme="5" tint="-0.249977111117893"/>
      </top>
      <bottom/>
      <diagonal/>
    </border>
    <border>
      <left style="medium">
        <color rgb="FF075669"/>
      </left>
      <right/>
      <top/>
      <bottom style="medium">
        <color rgb="FF075669"/>
      </bottom>
      <diagonal/>
    </border>
    <border>
      <left/>
      <right style="medium">
        <color rgb="FF075669"/>
      </right>
      <top/>
      <bottom style="medium">
        <color rgb="FF075669"/>
      </bottom>
      <diagonal/>
    </border>
    <border>
      <left style="medium">
        <color rgb="FF075669"/>
      </left>
      <right/>
      <top style="double">
        <color theme="4" tint="-0.249977111117893"/>
      </top>
      <bottom/>
      <diagonal/>
    </border>
    <border>
      <left/>
      <right style="medium">
        <color rgb="FF075669"/>
      </right>
      <top style="double">
        <color theme="4" tint="-0.249977111117893"/>
      </top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85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 applyProtection="1"/>
    <xf numFmtId="0" fontId="0" fillId="5" borderId="0" xfId="0" applyFill="1"/>
    <xf numFmtId="0" fontId="6" fillId="0" borderId="0" xfId="0" applyFont="1"/>
    <xf numFmtId="0" fontId="6" fillId="0" borderId="0" xfId="0" applyFont="1" applyProtection="1"/>
    <xf numFmtId="0" fontId="6" fillId="0" borderId="0" xfId="0" applyFont="1" applyAlignment="1" applyProtection="1">
      <alignment horizontal="center"/>
    </xf>
    <xf numFmtId="0" fontId="6" fillId="6" borderId="0" xfId="0" applyFont="1" applyFill="1" applyAlignment="1" applyProtection="1">
      <alignment horizontal="center" vertical="center"/>
    </xf>
    <xf numFmtId="0" fontId="16" fillId="5" borderId="0" xfId="0" applyFont="1" applyFill="1" applyAlignment="1" applyProtection="1">
      <alignment horizontal="center"/>
    </xf>
    <xf numFmtId="0" fontId="16" fillId="5" borderId="0" xfId="0" applyFont="1" applyFill="1" applyAlignment="1" applyProtection="1">
      <alignment horizontal="left"/>
    </xf>
    <xf numFmtId="0" fontId="0" fillId="9" borderId="0" xfId="0" applyFill="1" applyProtection="1"/>
    <xf numFmtId="0" fontId="0" fillId="0" borderId="0" xfId="0" applyProtection="1"/>
    <xf numFmtId="0" fontId="6" fillId="8" borderId="0" xfId="0" applyFont="1" applyFill="1" applyAlignment="1" applyProtection="1">
      <alignment horizontal="center" vertical="center"/>
    </xf>
    <xf numFmtId="0" fontId="12" fillId="8" borderId="0" xfId="0" applyFont="1" applyFill="1" applyAlignment="1" applyProtection="1">
      <alignment horizontal="center" vertical="center"/>
    </xf>
    <xf numFmtId="0" fontId="12" fillId="6" borderId="0" xfId="0" applyFont="1" applyFill="1" applyAlignment="1" applyProtection="1">
      <alignment horizontal="center" vertical="center"/>
    </xf>
    <xf numFmtId="0" fontId="6" fillId="10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right"/>
    </xf>
    <xf numFmtId="0" fontId="0" fillId="9" borderId="0" xfId="0" applyFill="1"/>
    <xf numFmtId="0" fontId="6" fillId="5" borderId="0" xfId="0" applyFont="1" applyFill="1" applyProtection="1"/>
    <xf numFmtId="0" fontId="6" fillId="5" borderId="0" xfId="0" applyFont="1" applyFill="1" applyAlignment="1" applyProtection="1">
      <alignment horizontal="center"/>
    </xf>
    <xf numFmtId="0" fontId="6" fillId="5" borderId="0" xfId="0" applyFont="1" applyFill="1"/>
    <xf numFmtId="0" fontId="0" fillId="11" borderId="0" xfId="0" applyFill="1"/>
    <xf numFmtId="0" fontId="0" fillId="12" borderId="0" xfId="0" applyFill="1"/>
    <xf numFmtId="2" fontId="15" fillId="5" borderId="0" xfId="0" applyNumberFormat="1" applyFont="1" applyFill="1" applyAlignment="1" applyProtection="1">
      <alignment horizontal="center"/>
    </xf>
    <xf numFmtId="0" fontId="28" fillId="5" borderId="0" xfId="0" applyFont="1" applyFill="1" applyAlignment="1" applyProtection="1">
      <alignment horizontal="right" vertical="center"/>
    </xf>
    <xf numFmtId="0" fontId="21" fillId="5" borderId="0" xfId="0" applyFont="1" applyFill="1" applyBorder="1" applyAlignment="1" applyProtection="1">
      <alignment horizontal="center" vertical="center"/>
    </xf>
    <xf numFmtId="0" fontId="22" fillId="5" borderId="0" xfId="0" applyFont="1" applyFill="1" applyAlignment="1" applyProtection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6" fillId="5" borderId="0" xfId="3" applyNumberFormat="1" applyFont="1" applyFill="1" applyAlignment="1" applyProtection="1">
      <alignment horizontal="center"/>
    </xf>
    <xf numFmtId="0" fontId="6" fillId="5" borderId="0" xfId="0" applyFont="1" applyFill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6" fillId="5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9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4" borderId="0" xfId="1" applyNumberFormat="1" applyFill="1" applyBorder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6" fillId="3" borderId="1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>
      <alignment horizontal="center" vertical="center" textRotation="90" wrapText="1"/>
    </xf>
    <xf numFmtId="0" fontId="9" fillId="6" borderId="1" xfId="0" applyFont="1" applyFill="1" applyBorder="1" applyAlignment="1">
      <alignment horizontal="center" vertical="center" textRotation="90" wrapText="1"/>
    </xf>
    <xf numFmtId="0" fontId="3" fillId="6" borderId="53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14" fontId="0" fillId="4" borderId="0" xfId="0" applyNumberFormat="1" applyFill="1"/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/>
    </xf>
    <xf numFmtId="0" fontId="6" fillId="4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 vertical="center"/>
    </xf>
    <xf numFmtId="49" fontId="6" fillId="3" borderId="1" xfId="0" applyNumberFormat="1" applyFont="1" applyFill="1" applyBorder="1"/>
    <xf numFmtId="14" fontId="6" fillId="3" borderId="1" xfId="0" applyNumberFormat="1" applyFont="1" applyFill="1" applyBorder="1" applyAlignment="1">
      <alignment horizontal="center"/>
    </xf>
    <xf numFmtId="0" fontId="29" fillId="13" borderId="1" xfId="0" applyFont="1" applyFill="1" applyBorder="1" applyAlignment="1">
      <alignment horizontal="center" vertical="center"/>
    </xf>
    <xf numFmtId="0" fontId="6" fillId="4" borderId="0" xfId="0" applyFont="1" applyFill="1"/>
    <xf numFmtId="0" fontId="6" fillId="4" borderId="1" xfId="0" applyFont="1" applyFill="1" applyBorder="1"/>
    <xf numFmtId="0" fontId="6" fillId="4" borderId="1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13" borderId="1" xfId="0" applyFont="1" applyFill="1" applyBorder="1" applyProtection="1"/>
    <xf numFmtId="0" fontId="6" fillId="13" borderId="1" xfId="0" applyFont="1" applyFill="1" applyBorder="1" applyAlignment="1" applyProtection="1">
      <alignment horizontal="center" vertical="center"/>
    </xf>
    <xf numFmtId="0" fontId="6" fillId="13" borderId="1" xfId="3" applyNumberFormat="1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0" fontId="6" fillId="7" borderId="1" xfId="0" applyFont="1" applyFill="1" applyBorder="1" applyAlignment="1" applyProtection="1">
      <alignment horizontal="center" vertical="center"/>
    </xf>
    <xf numFmtId="0" fontId="6" fillId="7" borderId="1" xfId="0" applyFont="1" applyFill="1" applyBorder="1" applyProtection="1"/>
    <xf numFmtId="0" fontId="0" fillId="7" borderId="1" xfId="0" applyFill="1" applyBorder="1" applyAlignment="1" applyProtection="1">
      <alignment horizontal="center" vertical="center"/>
    </xf>
    <xf numFmtId="0" fontId="0" fillId="7" borderId="1" xfId="0" applyFill="1" applyBorder="1" applyProtection="1"/>
    <xf numFmtId="0" fontId="6" fillId="7" borderId="1" xfId="0" applyFont="1" applyFill="1" applyBorder="1" applyAlignment="1" applyProtection="1">
      <alignment horizontal="center"/>
    </xf>
    <xf numFmtId="0" fontId="6" fillId="7" borderId="1" xfId="0" applyFont="1" applyFill="1" applyBorder="1" applyAlignment="1" applyProtection="1">
      <alignment horizontal="left"/>
    </xf>
    <xf numFmtId="0" fontId="6" fillId="5" borderId="0" xfId="0" applyFont="1" applyFill="1" applyAlignment="1">
      <alignment horizontal="center"/>
    </xf>
    <xf numFmtId="0" fontId="30" fillId="5" borderId="0" xfId="0" applyFont="1" applyFill="1"/>
    <xf numFmtId="0" fontId="29" fillId="13" borderId="1" xfId="0" applyFont="1" applyFill="1" applyBorder="1" applyAlignment="1">
      <alignment horizontal="center"/>
    </xf>
    <xf numFmtId="0" fontId="6" fillId="15" borderId="1" xfId="0" applyFont="1" applyFill="1" applyBorder="1" applyAlignment="1" applyProtection="1">
      <alignment horizontal="center" vertical="center"/>
    </xf>
    <xf numFmtId="0" fontId="6" fillId="14" borderId="1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Alignment="1" applyProtection="1">
      <alignment horizontal="center" vertical="center"/>
    </xf>
    <xf numFmtId="0" fontId="3" fillId="12" borderId="0" xfId="0" applyFont="1" applyFill="1" applyAlignment="1">
      <alignment horizontal="right"/>
    </xf>
    <xf numFmtId="0" fontId="27" fillId="12" borderId="0" xfId="0" applyFont="1" applyFill="1"/>
    <xf numFmtId="0" fontId="27" fillId="12" borderId="0" xfId="0" applyFont="1" applyFill="1" applyAlignment="1">
      <alignment horizontal="right"/>
    </xf>
    <xf numFmtId="164" fontId="34" fillId="5" borderId="66" xfId="0" applyNumberFormat="1" applyFont="1" applyFill="1" applyBorder="1" applyAlignment="1">
      <alignment horizontal="center" vertical="center"/>
    </xf>
    <xf numFmtId="0" fontId="0" fillId="4" borderId="29" xfId="0" applyFont="1" applyFill="1" applyBorder="1"/>
    <xf numFmtId="0" fontId="0" fillId="4" borderId="44" xfId="0" applyFont="1" applyFill="1" applyBorder="1"/>
    <xf numFmtId="0" fontId="0" fillId="4" borderId="68" xfId="0" applyFont="1" applyFill="1" applyBorder="1"/>
    <xf numFmtId="0" fontId="0" fillId="4" borderId="69" xfId="0" applyFont="1" applyFill="1" applyBorder="1"/>
    <xf numFmtId="0" fontId="0" fillId="12" borderId="0" xfId="0" applyFill="1" applyProtection="1">
      <protection locked="0"/>
    </xf>
    <xf numFmtId="0" fontId="26" fillId="12" borderId="64" xfId="0" applyFont="1" applyFill="1" applyBorder="1" applyAlignment="1" applyProtection="1">
      <alignment horizontal="center" vertical="center"/>
      <protection locked="0"/>
    </xf>
    <xf numFmtId="0" fontId="0" fillId="4" borderId="67" xfId="0" quotePrefix="1" applyFont="1" applyFill="1" applyBorder="1" applyAlignment="1" applyProtection="1">
      <alignment horizontal="left"/>
      <protection locked="0"/>
    </xf>
    <xf numFmtId="0" fontId="0" fillId="4" borderId="43" xfId="0" applyFont="1" applyFill="1" applyBorder="1" applyAlignment="1" applyProtection="1">
      <alignment horizontal="left"/>
      <protection locked="0"/>
    </xf>
    <xf numFmtId="0" fontId="35" fillId="12" borderId="64" xfId="0" applyFont="1" applyFill="1" applyBorder="1" applyProtection="1">
      <protection locked="0"/>
    </xf>
    <xf numFmtId="0" fontId="3" fillId="17" borderId="53" xfId="0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 textRotation="90"/>
    </xf>
    <xf numFmtId="0" fontId="3" fillId="17" borderId="53" xfId="0" applyNumberFormat="1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 textRotation="90" wrapText="1"/>
    </xf>
    <xf numFmtId="0" fontId="3" fillId="17" borderId="1" xfId="0" applyFont="1" applyFill="1" applyBorder="1" applyAlignment="1">
      <alignment horizontal="center" vertical="center"/>
    </xf>
    <xf numFmtId="0" fontId="23" fillId="17" borderId="53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 applyProtection="1">
      <alignment horizontal="center" vertical="center"/>
    </xf>
    <xf numFmtId="0" fontId="5" fillId="18" borderId="1" xfId="0" applyFont="1" applyFill="1" applyBorder="1" applyAlignment="1" applyProtection="1">
      <alignment horizontal="center" vertical="center" textRotation="90"/>
    </xf>
    <xf numFmtId="0" fontId="17" fillId="18" borderId="1" xfId="0" applyFont="1" applyFill="1" applyBorder="1" applyAlignment="1" applyProtection="1">
      <alignment horizontal="center" vertical="center" textRotation="90"/>
    </xf>
    <xf numFmtId="0" fontId="14" fillId="18" borderId="1" xfId="0" applyFont="1" applyFill="1" applyBorder="1" applyAlignment="1" applyProtection="1">
      <alignment horizontal="center" vertical="center" textRotation="90" wrapText="1"/>
    </xf>
    <xf numFmtId="0" fontId="14" fillId="17" borderId="1" xfId="0" applyFont="1" applyFill="1" applyBorder="1" applyAlignment="1" applyProtection="1">
      <alignment horizontal="center" vertical="center" textRotation="90" wrapText="1"/>
    </xf>
    <xf numFmtId="0" fontId="14" fillId="16" borderId="1" xfId="0" applyFont="1" applyFill="1" applyBorder="1" applyAlignment="1" applyProtection="1">
      <alignment horizontal="center" vertical="center" textRotation="90" wrapText="1"/>
    </xf>
    <xf numFmtId="0" fontId="5" fillId="17" borderId="1" xfId="0" applyFont="1" applyFill="1" applyBorder="1" applyAlignment="1" applyProtection="1">
      <alignment horizontal="center" vertical="center"/>
    </xf>
    <xf numFmtId="0" fontId="1" fillId="18" borderId="51" xfId="0" applyFont="1" applyFill="1" applyBorder="1" applyAlignment="1">
      <alignment horizontal="center" vertical="center"/>
    </xf>
    <xf numFmtId="0" fontId="1" fillId="18" borderId="52" xfId="0" applyFont="1" applyFill="1" applyBorder="1" applyAlignment="1">
      <alignment horizontal="center" vertical="center" textRotation="90" wrapText="1"/>
    </xf>
    <xf numFmtId="0" fontId="1" fillId="18" borderId="52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textRotation="90" wrapText="1"/>
    </xf>
    <xf numFmtId="0" fontId="14" fillId="17" borderId="1" xfId="0" applyFont="1" applyFill="1" applyBorder="1" applyAlignment="1">
      <alignment horizontal="center" vertical="center" textRotation="90" wrapText="1"/>
    </xf>
    <xf numFmtId="0" fontId="30" fillId="17" borderId="1" xfId="0" applyFont="1" applyFill="1" applyBorder="1"/>
    <xf numFmtId="0" fontId="30" fillId="17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/>
    </xf>
    <xf numFmtId="0" fontId="0" fillId="17" borderId="0" xfId="0" applyFill="1" applyBorder="1" applyProtection="1"/>
    <xf numFmtId="0" fontId="0" fillId="17" borderId="4" xfId="0" applyFill="1" applyBorder="1" applyProtection="1"/>
    <xf numFmtId="0" fontId="1" fillId="17" borderId="0" xfId="0" applyFont="1" applyFill="1" applyBorder="1" applyAlignment="1" applyProtection="1">
      <alignment horizontal="right"/>
    </xf>
    <xf numFmtId="0" fontId="0" fillId="17" borderId="5" xfId="0" applyFill="1" applyBorder="1" applyProtection="1"/>
    <xf numFmtId="0" fontId="3" fillId="17" borderId="0" xfId="0" applyFont="1" applyFill="1" applyBorder="1" applyProtection="1"/>
    <xf numFmtId="0" fontId="3" fillId="17" borderId="10" xfId="0" applyFont="1" applyFill="1" applyBorder="1" applyAlignment="1" applyProtection="1">
      <alignment horizontal="center"/>
    </xf>
    <xf numFmtId="0" fontId="3" fillId="17" borderId="6" xfId="0" applyFont="1" applyFill="1" applyBorder="1" applyAlignment="1" applyProtection="1">
      <alignment horizontal="center"/>
    </xf>
    <xf numFmtId="0" fontId="3" fillId="17" borderId="6" xfId="0" applyFont="1" applyFill="1" applyBorder="1" applyAlignment="1" applyProtection="1">
      <alignment horizontal="center" vertical="center"/>
    </xf>
    <xf numFmtId="49" fontId="9" fillId="17" borderId="0" xfId="0" applyNumberFormat="1" applyFont="1" applyFill="1" applyBorder="1" applyAlignment="1" applyProtection="1">
      <alignment vertical="center"/>
    </xf>
    <xf numFmtId="0" fontId="1" fillId="17" borderId="6" xfId="0" applyFont="1" applyFill="1" applyBorder="1" applyAlignment="1" applyProtection="1">
      <alignment horizontal="center"/>
    </xf>
    <xf numFmtId="0" fontId="11" fillId="17" borderId="0" xfId="0" applyFont="1" applyFill="1" applyBorder="1" applyAlignment="1" applyProtection="1">
      <alignment horizontal="right"/>
    </xf>
    <xf numFmtId="0" fontId="1" fillId="17" borderId="0" xfId="0" applyFont="1" applyFill="1" applyBorder="1" applyAlignment="1" applyProtection="1">
      <alignment horizontal="center" vertical="center"/>
    </xf>
    <xf numFmtId="0" fontId="13" fillId="17" borderId="0" xfId="0" applyFont="1" applyFill="1" applyBorder="1" applyProtection="1"/>
    <xf numFmtId="0" fontId="3" fillId="17" borderId="3" xfId="0" applyFont="1" applyFill="1" applyBorder="1" applyProtection="1"/>
    <xf numFmtId="0" fontId="0" fillId="17" borderId="0" xfId="0" applyFill="1"/>
    <xf numFmtId="0" fontId="32" fillId="17" borderId="0" xfId="0" applyFont="1" applyFill="1" applyAlignment="1">
      <alignment vertical="center"/>
    </xf>
    <xf numFmtId="0" fontId="0" fillId="20" borderId="21" xfId="0" applyFill="1" applyBorder="1"/>
    <xf numFmtId="0" fontId="4" fillId="20" borderId="0" xfId="0" applyFont="1" applyFill="1" applyBorder="1" applyAlignment="1">
      <alignment horizontal="right"/>
    </xf>
    <xf numFmtId="0" fontId="0" fillId="20" borderId="54" xfId="0" applyFill="1" applyBorder="1" applyAlignment="1" applyProtection="1">
      <alignment horizontal="center" vertical="center"/>
      <protection locked="0"/>
    </xf>
    <xf numFmtId="0" fontId="0" fillId="20" borderId="0" xfId="0" applyFill="1" applyBorder="1"/>
    <xf numFmtId="0" fontId="0" fillId="20" borderId="22" xfId="0" applyFill="1" applyBorder="1"/>
    <xf numFmtId="0" fontId="4" fillId="20" borderId="0" xfId="0" applyFont="1" applyFill="1" applyBorder="1"/>
    <xf numFmtId="0" fontId="18" fillId="20" borderId="13" xfId="0" applyFont="1" applyFill="1" applyBorder="1" applyAlignment="1">
      <alignment horizontal="right"/>
    </xf>
    <xf numFmtId="0" fontId="19" fillId="20" borderId="54" xfId="0" applyFont="1" applyFill="1" applyBorder="1" applyAlignment="1" applyProtection="1">
      <alignment horizontal="center" vertical="center"/>
      <protection locked="0"/>
    </xf>
    <xf numFmtId="0" fontId="19" fillId="20" borderId="14" xfId="0" applyFont="1" applyFill="1" applyBorder="1"/>
    <xf numFmtId="0" fontId="4" fillId="20" borderId="15" xfId="0" applyFont="1" applyFill="1" applyBorder="1" applyAlignment="1">
      <alignment horizontal="right"/>
    </xf>
    <xf numFmtId="0" fontId="0" fillId="20" borderId="16" xfId="0" applyFill="1" applyBorder="1"/>
    <xf numFmtId="0" fontId="0" fillId="20" borderId="0" xfId="0" applyFill="1" applyBorder="1" applyAlignment="1" applyProtection="1">
      <alignment horizontal="center"/>
      <protection locked="0"/>
    </xf>
    <xf numFmtId="0" fontId="0" fillId="20" borderId="24" xfId="0" applyFill="1" applyBorder="1"/>
    <xf numFmtId="0" fontId="0" fillId="20" borderId="25" xfId="0" applyFill="1" applyBorder="1"/>
    <xf numFmtId="0" fontId="0" fillId="21" borderId="18" xfId="0" applyFill="1" applyBorder="1"/>
    <xf numFmtId="0" fontId="0" fillId="21" borderId="19" xfId="0" applyFill="1" applyBorder="1"/>
    <xf numFmtId="0" fontId="0" fillId="21" borderId="20" xfId="0" applyFill="1" applyBorder="1"/>
    <xf numFmtId="0" fontId="0" fillId="21" borderId="21" xfId="0" applyFill="1" applyBorder="1"/>
    <xf numFmtId="0" fontId="0" fillId="21" borderId="0" xfId="0" applyFill="1" applyBorder="1"/>
    <xf numFmtId="0" fontId="0" fillId="21" borderId="22" xfId="0" applyFill="1" applyBorder="1"/>
    <xf numFmtId="0" fontId="0" fillId="20" borderId="39" xfId="0" applyFill="1" applyBorder="1"/>
    <xf numFmtId="0" fontId="0" fillId="20" borderId="40" xfId="0" applyFill="1" applyBorder="1"/>
    <xf numFmtId="0" fontId="0" fillId="20" borderId="41" xfId="0" applyFill="1" applyBorder="1"/>
    <xf numFmtId="0" fontId="0" fillId="20" borderId="42" xfId="0" applyFill="1" applyBorder="1"/>
    <xf numFmtId="0" fontId="25" fillId="20" borderId="45" xfId="0" applyFont="1" applyFill="1" applyBorder="1"/>
    <xf numFmtId="0" fontId="0" fillId="20" borderId="33" xfId="0" applyFill="1" applyBorder="1"/>
    <xf numFmtId="0" fontId="0" fillId="20" borderId="28" xfId="0" applyFill="1" applyBorder="1"/>
    <xf numFmtId="0" fontId="0" fillId="20" borderId="31" xfId="0" applyFill="1" applyBorder="1"/>
    <xf numFmtId="0" fontId="0" fillId="20" borderId="42" xfId="0" applyFill="1" applyBorder="1" applyAlignment="1">
      <alignment horizontal="center" vertical="center"/>
    </xf>
    <xf numFmtId="9" fontId="0" fillId="20" borderId="50" xfId="2" applyFont="1" applyFill="1" applyBorder="1" applyAlignment="1">
      <alignment horizontal="center" vertical="center"/>
    </xf>
    <xf numFmtId="9" fontId="0" fillId="20" borderId="31" xfId="2" applyFont="1" applyFill="1" applyBorder="1" applyAlignment="1">
      <alignment horizontal="center" vertical="center"/>
    </xf>
    <xf numFmtId="0" fontId="0" fillId="20" borderId="55" xfId="0" applyFill="1" applyBorder="1"/>
    <xf numFmtId="0" fontId="0" fillId="20" borderId="57" xfId="0" applyFill="1" applyBorder="1" applyAlignment="1">
      <alignment horizontal="center" vertical="center"/>
    </xf>
    <xf numFmtId="9" fontId="0" fillId="20" borderId="62" xfId="2" applyFont="1" applyFill="1" applyBorder="1" applyAlignment="1">
      <alignment horizontal="center" vertical="center"/>
    </xf>
    <xf numFmtId="0" fontId="0" fillId="20" borderId="49" xfId="0" applyFill="1" applyBorder="1"/>
    <xf numFmtId="0" fontId="0" fillId="20" borderId="0" xfId="0" applyFill="1"/>
    <xf numFmtId="0" fontId="0" fillId="20" borderId="43" xfId="0" applyFill="1" applyBorder="1"/>
    <xf numFmtId="0" fontId="0" fillId="20" borderId="29" xfId="0" applyFill="1" applyBorder="1"/>
    <xf numFmtId="0" fontId="0" fillId="20" borderId="44" xfId="0" applyFill="1" applyBorder="1"/>
    <xf numFmtId="0" fontId="6" fillId="22" borderId="1" xfId="3" applyNumberFormat="1" applyFont="1" applyFill="1" applyBorder="1" applyAlignment="1" applyProtection="1">
      <alignment horizontal="center"/>
    </xf>
    <xf numFmtId="0" fontId="6" fillId="22" borderId="1" xfId="0" applyFont="1" applyFill="1" applyBorder="1" applyProtection="1"/>
    <xf numFmtId="0" fontId="6" fillId="22" borderId="1" xfId="0" applyFont="1" applyFill="1" applyBorder="1" applyAlignment="1" applyProtection="1">
      <alignment horizontal="center" vertical="center"/>
    </xf>
    <xf numFmtId="0" fontId="5" fillId="23" borderId="1" xfId="0" applyFont="1" applyFill="1" applyBorder="1" applyAlignment="1">
      <alignment horizontal="center" vertical="center" textRotation="90" wrapText="1"/>
    </xf>
    <xf numFmtId="0" fontId="5" fillId="24" borderId="1" xfId="0" applyFont="1" applyFill="1" applyBorder="1" applyAlignment="1">
      <alignment horizontal="center" vertical="center" textRotation="90" wrapText="1"/>
    </xf>
    <xf numFmtId="0" fontId="37" fillId="17" borderId="2" xfId="0" applyFont="1" applyFill="1" applyBorder="1" applyAlignment="1" applyProtection="1">
      <alignment horizontal="center"/>
    </xf>
    <xf numFmtId="0" fontId="36" fillId="17" borderId="71" xfId="0" applyFont="1" applyFill="1" applyBorder="1" applyAlignment="1" applyProtection="1">
      <alignment horizontal="center"/>
      <protection locked="0"/>
    </xf>
    <xf numFmtId="0" fontId="40" fillId="17" borderId="72" xfId="0" applyFont="1" applyFill="1" applyBorder="1" applyAlignment="1" applyProtection="1">
      <alignment horizontal="right" vertical="center"/>
    </xf>
    <xf numFmtId="0" fontId="0" fillId="17" borderId="73" xfId="0" applyFill="1" applyBorder="1" applyProtection="1"/>
    <xf numFmtId="0" fontId="0" fillId="17" borderId="75" xfId="0" applyFill="1" applyBorder="1" applyProtection="1"/>
    <xf numFmtId="0" fontId="36" fillId="17" borderId="76" xfId="0" applyFont="1" applyFill="1" applyBorder="1" applyAlignment="1" applyProtection="1">
      <alignment horizontal="center" vertical="center"/>
      <protection locked="0"/>
    </xf>
    <xf numFmtId="0" fontId="36" fillId="17" borderId="74" xfId="0" applyFont="1" applyFill="1" applyBorder="1" applyAlignment="1" applyProtection="1">
      <alignment horizontal="center"/>
      <protection locked="0"/>
    </xf>
    <xf numFmtId="0" fontId="36" fillId="19" borderId="77" xfId="0" applyFont="1" applyFill="1" applyBorder="1" applyAlignment="1" applyProtection="1">
      <alignment horizontal="center" vertical="center"/>
      <protection locked="0"/>
    </xf>
    <xf numFmtId="0" fontId="37" fillId="17" borderId="70" xfId="0" applyFont="1" applyFill="1" applyBorder="1" applyAlignment="1" applyProtection="1">
      <alignment horizontal="center"/>
      <protection locked="0"/>
    </xf>
    <xf numFmtId="0" fontId="38" fillId="17" borderId="76" xfId="0" applyFont="1" applyFill="1" applyBorder="1" applyAlignment="1" applyProtection="1">
      <alignment horizontal="right" vertical="center"/>
    </xf>
    <xf numFmtId="0" fontId="39" fillId="17" borderId="76" xfId="0" applyFont="1" applyFill="1" applyBorder="1" applyAlignment="1" applyProtection="1">
      <alignment horizontal="right" vertical="center"/>
    </xf>
    <xf numFmtId="0" fontId="41" fillId="17" borderId="76" xfId="0" applyFont="1" applyFill="1" applyBorder="1" applyAlignment="1" applyProtection="1">
      <alignment horizontal="right" vertical="center"/>
    </xf>
    <xf numFmtId="0" fontId="0" fillId="17" borderId="72" xfId="0" applyFill="1" applyBorder="1" applyProtection="1"/>
    <xf numFmtId="0" fontId="42" fillId="17" borderId="0" xfId="0" applyFont="1" applyFill="1" applyBorder="1" applyProtection="1"/>
    <xf numFmtId="0" fontId="3" fillId="17" borderId="78" xfId="0" applyFont="1" applyFill="1" applyBorder="1" applyProtection="1"/>
    <xf numFmtId="0" fontId="3" fillId="17" borderId="79" xfId="0" applyFont="1" applyFill="1" applyBorder="1" applyProtection="1"/>
    <xf numFmtId="0" fontId="3" fillId="17" borderId="80" xfId="0" applyFont="1" applyFill="1" applyBorder="1" applyAlignment="1" applyProtection="1">
      <alignment horizontal="center"/>
    </xf>
    <xf numFmtId="0" fontId="3" fillId="17" borderId="81" xfId="0" applyFont="1" applyFill="1" applyBorder="1" applyProtection="1"/>
    <xf numFmtId="0" fontId="3" fillId="17" borderId="0" xfId="0" applyFont="1" applyFill="1" applyBorder="1" applyAlignment="1" applyProtection="1">
      <alignment horizontal="right"/>
    </xf>
    <xf numFmtId="0" fontId="3" fillId="17" borderId="72" xfId="0" applyFont="1" applyFill="1" applyBorder="1" applyAlignment="1" applyProtection="1">
      <alignment horizontal="left"/>
    </xf>
    <xf numFmtId="0" fontId="3" fillId="17" borderId="72" xfId="0" applyFont="1" applyFill="1" applyBorder="1" applyAlignment="1" applyProtection="1">
      <alignment horizontal="left" vertical="center"/>
    </xf>
    <xf numFmtId="0" fontId="3" fillId="17" borderId="72" xfId="0" applyFont="1" applyFill="1" applyBorder="1" applyProtection="1"/>
    <xf numFmtId="0" fontId="10" fillId="17" borderId="0" xfId="0" applyFont="1" applyFill="1" applyBorder="1" applyProtection="1"/>
    <xf numFmtId="49" fontId="9" fillId="17" borderId="72" xfId="0" applyNumberFormat="1" applyFont="1" applyFill="1" applyBorder="1" applyAlignment="1" applyProtection="1">
      <alignment vertical="center"/>
    </xf>
    <xf numFmtId="0" fontId="3" fillId="17" borderId="82" xfId="0" applyFont="1" applyFill="1" applyBorder="1" applyProtection="1"/>
    <xf numFmtId="0" fontId="3" fillId="17" borderId="83" xfId="0" applyFont="1" applyFill="1" applyBorder="1" applyProtection="1"/>
    <xf numFmtId="0" fontId="3" fillId="17" borderId="84" xfId="0" applyFont="1" applyFill="1" applyBorder="1" applyProtection="1"/>
    <xf numFmtId="0" fontId="3" fillId="17" borderId="73" xfId="0" applyFont="1" applyFill="1" applyBorder="1" applyProtection="1"/>
    <xf numFmtId="0" fontId="3" fillId="17" borderId="85" xfId="0" applyFont="1" applyFill="1" applyBorder="1" applyProtection="1"/>
    <xf numFmtId="0" fontId="0" fillId="17" borderId="78" xfId="0" applyFill="1" applyBorder="1" applyProtection="1"/>
    <xf numFmtId="0" fontId="0" fillId="17" borderId="79" xfId="0" applyFill="1" applyBorder="1" applyProtection="1"/>
    <xf numFmtId="0" fontId="0" fillId="17" borderId="80" xfId="0" applyFill="1" applyBorder="1" applyProtection="1"/>
    <xf numFmtId="0" fontId="0" fillId="17" borderId="81" xfId="0" applyFill="1" applyBorder="1" applyProtection="1"/>
    <xf numFmtId="0" fontId="36" fillId="17" borderId="0" xfId="0" applyFont="1" applyFill="1" applyBorder="1" applyAlignment="1" applyProtection="1">
      <alignment horizontal="right" vertical="center"/>
    </xf>
    <xf numFmtId="0" fontId="33" fillId="17" borderId="0" xfId="0" applyFont="1" applyFill="1" applyBorder="1" applyAlignment="1" applyProtection="1">
      <alignment horizontal="center" vertical="center"/>
    </xf>
    <xf numFmtId="0" fontId="0" fillId="17" borderId="86" xfId="0" applyFill="1" applyBorder="1" applyProtection="1"/>
    <xf numFmtId="0" fontId="0" fillId="17" borderId="87" xfId="0" applyFill="1" applyBorder="1" applyProtection="1"/>
    <xf numFmtId="0" fontId="0" fillId="17" borderId="84" xfId="0" applyFill="1" applyBorder="1" applyProtection="1"/>
    <xf numFmtId="0" fontId="0" fillId="17" borderId="85" xfId="0" applyFill="1" applyBorder="1" applyProtection="1"/>
    <xf numFmtId="0" fontId="43" fillId="17" borderId="0" xfId="0" applyFont="1" applyFill="1" applyBorder="1" applyAlignment="1" applyProtection="1">
      <alignment horizontal="right"/>
    </xf>
    <xf numFmtId="0" fontId="44" fillId="17" borderId="0" xfId="0" applyFont="1" applyFill="1" applyBorder="1" applyAlignment="1" applyProtection="1">
      <alignment horizontal="center"/>
    </xf>
    <xf numFmtId="0" fontId="44" fillId="17" borderId="0" xfId="0" applyFont="1" applyFill="1" applyBorder="1" applyAlignment="1" applyProtection="1">
      <alignment horizontal="center" vertical="center"/>
    </xf>
    <xf numFmtId="0" fontId="1" fillId="17" borderId="0" xfId="0" applyFont="1" applyFill="1" applyBorder="1" applyProtection="1"/>
    <xf numFmtId="2" fontId="1" fillId="17" borderId="0" xfId="0" applyNumberFormat="1" applyFont="1" applyFill="1" applyBorder="1" applyAlignment="1" applyProtection="1">
      <alignment horizontal="center" vertical="center"/>
    </xf>
    <xf numFmtId="0" fontId="0" fillId="3" borderId="60" xfId="0" applyFill="1" applyBorder="1" applyAlignment="1">
      <alignment horizontal="center" vertical="center"/>
    </xf>
    <xf numFmtId="9" fontId="0" fillId="3" borderId="63" xfId="2" applyFont="1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4" fillId="3" borderId="48" xfId="0" applyFont="1" applyFill="1" applyBorder="1" applyAlignment="1">
      <alignment horizontal="center" vertical="center"/>
    </xf>
    <xf numFmtId="9" fontId="0" fillId="3" borderId="50" xfId="2" applyFont="1" applyFill="1" applyBorder="1" applyAlignment="1">
      <alignment horizontal="center" vertical="center"/>
    </xf>
    <xf numFmtId="0" fontId="0" fillId="3" borderId="47" xfId="0" applyFill="1" applyBorder="1" applyAlignment="1">
      <alignment horizontal="center"/>
    </xf>
    <xf numFmtId="9" fontId="0" fillId="3" borderId="58" xfId="2" applyFont="1" applyFill="1" applyBorder="1" applyAlignment="1">
      <alignment horizontal="center" vertical="center"/>
    </xf>
    <xf numFmtId="0" fontId="5" fillId="25" borderId="8" xfId="0" applyFont="1" applyFill="1" applyBorder="1" applyAlignment="1" applyProtection="1">
      <alignment horizontal="center" vertical="center"/>
    </xf>
    <xf numFmtId="0" fontId="5" fillId="26" borderId="7" xfId="0" applyFont="1" applyFill="1" applyBorder="1" applyAlignment="1" applyProtection="1">
      <alignment horizontal="center" vertical="center"/>
    </xf>
    <xf numFmtId="0" fontId="45" fillId="11" borderId="0" xfId="0" applyFont="1" applyFill="1"/>
    <xf numFmtId="0" fontId="46" fillId="11" borderId="0" xfId="0" applyFont="1" applyFill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47" fillId="11" borderId="0" xfId="0" applyFont="1" applyFill="1" applyAlignment="1">
      <alignment horizontal="center" vertical="center"/>
    </xf>
    <xf numFmtId="0" fontId="48" fillId="17" borderId="0" xfId="0" applyFont="1" applyFill="1" applyAlignment="1" applyProtection="1">
      <alignment horizontal="center" vertical="center" textRotation="90"/>
    </xf>
    <xf numFmtId="0" fontId="13" fillId="5" borderId="0" xfId="0" applyFont="1" applyFill="1" applyAlignment="1" applyProtection="1">
      <alignment vertical="center"/>
    </xf>
    <xf numFmtId="0" fontId="49" fillId="27" borderId="1" xfId="0" applyFont="1" applyFill="1" applyBorder="1"/>
    <xf numFmtId="0" fontId="49" fillId="27" borderId="1" xfId="0" applyFont="1" applyFill="1" applyBorder="1" applyAlignment="1">
      <alignment horizontal="center" vertical="center"/>
    </xf>
    <xf numFmtId="0" fontId="49" fillId="27" borderId="1" xfId="0" applyFont="1" applyFill="1" applyBorder="1" applyAlignment="1">
      <alignment horizontal="left"/>
    </xf>
    <xf numFmtId="0" fontId="49" fillId="28" borderId="1" xfId="0" applyFont="1" applyFill="1" applyBorder="1" applyAlignment="1">
      <alignment horizontal="center" vertical="center"/>
    </xf>
    <xf numFmtId="0" fontId="49" fillId="29" borderId="1" xfId="0" applyFont="1" applyFill="1" applyBorder="1" applyAlignment="1">
      <alignment horizontal="center" vertical="center"/>
    </xf>
    <xf numFmtId="0" fontId="49" fillId="30" borderId="1" xfId="0" applyFont="1" applyFill="1" applyBorder="1" applyAlignment="1">
      <alignment horizontal="center" vertical="center"/>
    </xf>
    <xf numFmtId="0" fontId="49" fillId="31" borderId="1" xfId="0" applyFont="1" applyFill="1" applyBorder="1" applyAlignment="1">
      <alignment horizontal="center" vertical="center"/>
    </xf>
    <xf numFmtId="22" fontId="6" fillId="4" borderId="1" xfId="0" applyNumberFormat="1" applyFont="1" applyFill="1" applyBorder="1" applyAlignment="1" applyProtection="1">
      <alignment horizontal="center" vertical="center"/>
    </xf>
    <xf numFmtId="0" fontId="6" fillId="32" borderId="1" xfId="0" applyFont="1" applyFill="1" applyBorder="1" applyAlignment="1" applyProtection="1">
      <alignment horizontal="center" vertical="center"/>
    </xf>
    <xf numFmtId="0" fontId="1" fillId="18" borderId="1" xfId="3" applyNumberFormat="1" applyFont="1" applyFill="1" applyBorder="1" applyAlignment="1" applyProtection="1">
      <alignment horizontal="center" vertical="center"/>
    </xf>
    <xf numFmtId="0" fontId="1" fillId="18" borderId="1" xfId="3" applyNumberFormat="1" applyFont="1" applyFill="1" applyBorder="1" applyAlignment="1" applyProtection="1">
      <alignment horizontal="center" vertical="center" textRotation="90" wrapText="1"/>
    </xf>
    <xf numFmtId="0" fontId="1" fillId="18" borderId="1" xfId="0" applyFont="1" applyFill="1" applyBorder="1" applyAlignment="1" applyProtection="1">
      <alignment horizontal="center" vertical="center"/>
    </xf>
    <xf numFmtId="0" fontId="6" fillId="33" borderId="1" xfId="0" applyFont="1" applyFill="1" applyBorder="1" applyAlignment="1" applyProtection="1">
      <alignment horizontal="center" vertical="center"/>
    </xf>
    <xf numFmtId="49" fontId="50" fillId="17" borderId="9" xfId="0" applyNumberFormat="1" applyFont="1" applyFill="1" applyBorder="1" applyAlignment="1" applyProtection="1">
      <alignment vertical="center"/>
    </xf>
    <xf numFmtId="165" fontId="3" fillId="5" borderId="0" xfId="0" applyNumberFormat="1" applyFont="1" applyFill="1" applyAlignment="1" applyProtection="1">
      <alignment horizontal="left"/>
    </xf>
    <xf numFmtId="0" fontId="1" fillId="17" borderId="0" xfId="0" applyFont="1" applyFill="1" applyBorder="1" applyAlignment="1" applyProtection="1">
      <alignment horizontal="right"/>
    </xf>
    <xf numFmtId="0" fontId="24" fillId="17" borderId="9" xfId="0" applyFont="1" applyFill="1" applyBorder="1" applyAlignment="1" applyProtection="1">
      <alignment horizontal="left" vertical="center" wrapText="1"/>
    </xf>
    <xf numFmtId="0" fontId="24" fillId="17" borderId="0" xfId="0" applyFont="1" applyFill="1" applyBorder="1" applyAlignment="1" applyProtection="1">
      <alignment horizontal="left" vertical="center" wrapText="1"/>
    </xf>
    <xf numFmtId="0" fontId="24" fillId="17" borderId="72" xfId="0" applyFont="1" applyFill="1" applyBorder="1" applyAlignment="1" applyProtection="1">
      <alignment horizontal="left" vertical="center" wrapText="1"/>
    </xf>
    <xf numFmtId="0" fontId="20" fillId="20" borderId="56" xfId="0" applyFont="1" applyFill="1" applyBorder="1" applyAlignment="1">
      <alignment horizontal="right"/>
    </xf>
    <xf numFmtId="0" fontId="20" fillId="20" borderId="41" xfId="0" applyFont="1" applyFill="1" applyBorder="1" applyAlignment="1">
      <alignment horizontal="right"/>
    </xf>
    <xf numFmtId="0" fontId="20" fillId="20" borderId="55" xfId="0" applyFont="1" applyFill="1" applyBorder="1" applyAlignment="1">
      <alignment horizontal="right"/>
    </xf>
    <xf numFmtId="0" fontId="20" fillId="20" borderId="28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center"/>
    </xf>
    <xf numFmtId="0" fontId="4" fillId="20" borderId="37" xfId="0" applyFont="1" applyFill="1" applyBorder="1" applyAlignment="1">
      <alignment horizontal="center"/>
    </xf>
    <xf numFmtId="0" fontId="4" fillId="20" borderId="34" xfId="0" applyFont="1" applyFill="1" applyBorder="1" applyAlignment="1">
      <alignment horizontal="right"/>
    </xf>
    <xf numFmtId="0" fontId="4" fillId="20" borderId="29" xfId="0" applyFont="1" applyFill="1" applyBorder="1" applyAlignment="1">
      <alignment horizontal="right"/>
    </xf>
    <xf numFmtId="0" fontId="4" fillId="20" borderId="32" xfId="0" applyFont="1" applyFill="1" applyBorder="1" applyAlignment="1">
      <alignment horizontal="right"/>
    </xf>
    <xf numFmtId="0" fontId="4" fillId="20" borderId="30" xfId="0" applyFont="1" applyFill="1" applyBorder="1" applyAlignment="1">
      <alignment horizontal="right"/>
    </xf>
    <xf numFmtId="0" fontId="20" fillId="20" borderId="35" xfId="0" applyFont="1" applyFill="1" applyBorder="1" applyAlignment="1">
      <alignment horizontal="right"/>
    </xf>
    <xf numFmtId="0" fontId="20" fillId="20" borderId="36" xfId="0" applyFont="1" applyFill="1" applyBorder="1" applyAlignment="1">
      <alignment horizontal="right"/>
    </xf>
    <xf numFmtId="0" fontId="31" fillId="20" borderId="59" xfId="0" applyFont="1" applyFill="1" applyBorder="1" applyAlignment="1">
      <alignment horizontal="right"/>
    </xf>
    <xf numFmtId="0" fontId="31" fillId="20" borderId="61" xfId="0" applyFont="1" applyFill="1" applyBorder="1" applyAlignment="1">
      <alignment horizontal="right"/>
    </xf>
    <xf numFmtId="0" fontId="7" fillId="21" borderId="21" xfId="0" applyFont="1" applyFill="1" applyBorder="1" applyAlignment="1">
      <alignment horizontal="center"/>
    </xf>
    <xf numFmtId="0" fontId="7" fillId="21" borderId="0" xfId="0" applyFont="1" applyFill="1" applyBorder="1" applyAlignment="1">
      <alignment horizontal="center"/>
    </xf>
    <xf numFmtId="0" fontId="7" fillId="21" borderId="22" xfId="0" applyFont="1" applyFill="1" applyBorder="1" applyAlignment="1">
      <alignment horizontal="center"/>
    </xf>
    <xf numFmtId="0" fontId="6" fillId="20" borderId="13" xfId="0" applyFont="1" applyFill="1" applyBorder="1" applyAlignment="1" applyProtection="1">
      <alignment horizontal="center" vertical="center" wrapText="1"/>
      <protection locked="0"/>
    </xf>
    <xf numFmtId="0" fontId="6" fillId="20" borderId="23" xfId="0" applyFont="1" applyFill="1" applyBorder="1" applyAlignment="1" applyProtection="1">
      <alignment horizontal="center" vertical="center" wrapText="1"/>
      <protection locked="0"/>
    </xf>
    <xf numFmtId="0" fontId="6" fillId="20" borderId="17" xfId="0" applyFont="1" applyFill="1" applyBorder="1" applyAlignment="1" applyProtection="1">
      <alignment horizontal="center" vertical="center" wrapText="1"/>
      <protection locked="0"/>
    </xf>
    <xf numFmtId="0" fontId="6" fillId="20" borderId="22" xfId="0" applyFont="1" applyFill="1" applyBorder="1" applyAlignment="1" applyProtection="1">
      <alignment horizontal="center" vertical="center" wrapText="1"/>
      <protection locked="0"/>
    </xf>
    <xf numFmtId="0" fontId="6" fillId="20" borderId="26" xfId="0" applyFont="1" applyFill="1" applyBorder="1" applyAlignment="1" applyProtection="1">
      <alignment horizontal="center" vertical="center" wrapText="1"/>
      <protection locked="0"/>
    </xf>
    <xf numFmtId="0" fontId="6" fillId="20" borderId="27" xfId="0" applyFont="1" applyFill="1" applyBorder="1" applyAlignment="1" applyProtection="1">
      <alignment horizontal="center" vertical="center" wrapText="1"/>
      <protection locked="0"/>
    </xf>
    <xf numFmtId="0" fontId="8" fillId="20" borderId="0" xfId="0" applyFont="1" applyFill="1" applyBorder="1" applyAlignment="1">
      <alignment horizontal="center"/>
    </xf>
    <xf numFmtId="0" fontId="8" fillId="20" borderId="22" xfId="0" applyFont="1" applyFill="1" applyBorder="1" applyAlignment="1">
      <alignment horizontal="center"/>
    </xf>
    <xf numFmtId="0" fontId="6" fillId="17" borderId="65" xfId="0" applyFont="1" applyFill="1" applyBorder="1" applyAlignment="1" applyProtection="1">
      <alignment horizontal="center" vertical="center" wrapText="1"/>
    </xf>
    <xf numFmtId="0" fontId="6" fillId="17" borderId="12" xfId="0" applyFont="1" applyFill="1" applyBorder="1" applyAlignment="1" applyProtection="1">
      <alignment horizontal="center" vertical="center" wrapText="1"/>
    </xf>
    <xf numFmtId="0" fontId="0" fillId="9" borderId="11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0"/>
  <tableStyles count="1" defaultTableStyle="TableStyleMedium9" defaultPivotStyle="PivotStyleLight16">
    <tableStyle name="Estilo de tabla 1" pivot="0" count="0"/>
  </tableStyles>
  <colors>
    <mruColors>
      <color rgb="FFA5B0B1"/>
      <color rgb="FFCEF6FA"/>
      <color rgb="FF96EBF4"/>
      <color rgb="FF6DDBED"/>
      <color rgb="FF075669"/>
      <color rgb="FF1599AF"/>
      <color rgb="FF18AAC2"/>
      <color rgb="FF6D0D66"/>
      <color rgb="FFA88000"/>
      <color rgb="FF706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100"/>
              <a:t>ESTADO</a:t>
            </a:r>
            <a:r>
              <a:rPr lang="es-BO" sz="1100" baseline="0"/>
              <a:t> CUENTAS</a:t>
            </a:r>
            <a:endParaRPr lang="es-BO" sz="1100"/>
          </a:p>
        </c:rich>
      </c:tx>
      <c:layout>
        <c:manualLayout>
          <c:xMode val="edge"/>
          <c:yMode val="edge"/>
          <c:x val="0.11673610058037745"/>
          <c:y val="4.8261631243136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MENU!$F$14:$F$15</c:f>
              <c:strCache>
                <c:ptCount val="2"/>
                <c:pt idx="0">
                  <c:v>CANCELADAS</c:v>
                </c:pt>
                <c:pt idx="1">
                  <c:v>NO CANCELADAS</c:v>
                </c:pt>
              </c:strCache>
            </c:strRef>
          </c:cat>
          <c:val>
            <c:numRef>
              <c:f>MENU!$G$14:$G$15</c:f>
              <c:numCache>
                <c:formatCode>General</c:formatCode>
                <c:ptCount val="2"/>
                <c:pt idx="0">
                  <c:v>269</c:v>
                </c:pt>
                <c:pt idx="1">
                  <c:v>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3A1-4F08-A780-24D7CB34F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-851957168"/>
        <c:axId val="-851956624"/>
      </c:barChart>
      <c:catAx>
        <c:axId val="-85195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851956624"/>
        <c:crosses val="autoZero"/>
        <c:auto val="1"/>
        <c:lblAlgn val="ctr"/>
        <c:lblOffset val="100"/>
        <c:noMultiLvlLbl val="0"/>
      </c:catAx>
      <c:valAx>
        <c:axId val="-851956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851957168"/>
        <c:crosses val="autoZero"/>
        <c:crossBetween val="between"/>
      </c:valAx>
      <c:spPr>
        <a:solidFill>
          <a:srgbClr val="6DDBED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18AAC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BO">
                <a:solidFill>
                  <a:schemeClr val="tx1"/>
                </a:solidFill>
              </a:rPr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867-43E7-87CE-0E02173C7B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867-43E7-87CE-0E02173C7B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867-43E7-87CE-0E02173C7B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867-43E7-87CE-0E02173C7B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867-43E7-87CE-0E02173C7BEE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867-43E7-87CE-0E02173C7BEE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867-43E7-87CE-0E02173C7BEE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867-43E7-87CE-0E02173C7BEE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867-43E7-87CE-0E02173C7B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RESUMEN!$C$9:$D$15</c:f>
              <c:strCache>
                <c:ptCount val="7"/>
                <c:pt idx="0">
                  <c:v>CSM AGUA</c:v>
                </c:pt>
                <c:pt idx="1">
                  <c:v>FALTA A REUNION</c:v>
                </c:pt>
                <c:pt idx="2">
                  <c:v>RETRASO A REUNION</c:v>
                </c:pt>
                <c:pt idx="3">
                  <c:v>MULTAS TRABAJO DIA</c:v>
                </c:pt>
                <c:pt idx="4">
                  <c:v>MULTA TRABAJO MEDIO DIA</c:v>
                </c:pt>
                <c:pt idx="5">
                  <c:v>REINS</c:v>
                </c:pt>
                <c:pt idx="6">
                  <c:v>OTROS</c:v>
                </c:pt>
              </c:strCache>
            </c:strRef>
          </c:cat>
          <c:val>
            <c:numRef>
              <c:f>RESUMEN!$F$9:$F$15</c:f>
              <c:numCache>
                <c:formatCode>0%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3867-43E7-87CE-0E02173C7B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-851954992"/>
        <c:axId val="-851950096"/>
        <c:axId val="0"/>
      </c:bar3DChart>
      <c:catAx>
        <c:axId val="-85195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851950096"/>
        <c:crosses val="autoZero"/>
        <c:auto val="1"/>
        <c:lblAlgn val="ctr"/>
        <c:lblOffset val="100"/>
        <c:noMultiLvlLbl val="0"/>
      </c:catAx>
      <c:valAx>
        <c:axId val="-85195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85195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800" b="0" i="0" baseline="0">
                <a:effectLst/>
              </a:rPr>
              <a:t>MORAS-DEUDAS VS AGUA POTABLE VS RIEGO</a:t>
            </a:r>
            <a:endParaRPr lang="es-BO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(RESUMEN!$C$8,RESUMEN!$C$16,RESUMEN!$C$17)</c:f>
              <c:strCache>
                <c:ptCount val="3"/>
                <c:pt idx="0">
                  <c:v>TOTAL MORAS</c:v>
                </c:pt>
                <c:pt idx="1">
                  <c:v>TOTAL AGUA POTABLE</c:v>
                </c:pt>
                <c:pt idx="2">
                  <c:v>TOTAL RIEGO</c:v>
                </c:pt>
              </c:strCache>
            </c:strRef>
          </c:cat>
          <c:val>
            <c:numRef>
              <c:f>(RESUMEN!$D$8,RESUMEN!$D$16,RESUMEN!$D$17)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48-4B4C-A0E3-EEDEE8AE7C3B}"/>
            </c:ext>
          </c:extLst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Ref>
              <c:f>(RESUMEN!$C$8,RESUMEN!$C$16,RESUMEN!$C$17)</c:f>
              <c:strCache>
                <c:ptCount val="3"/>
                <c:pt idx="0">
                  <c:v>TOTAL MORAS</c:v>
                </c:pt>
                <c:pt idx="1">
                  <c:v>TOTAL AGUA POTABLE</c:v>
                </c:pt>
                <c:pt idx="2">
                  <c:v>TOTAL RIEGO</c:v>
                </c:pt>
              </c:strCache>
            </c:strRef>
          </c:cat>
          <c:val>
            <c:numRef>
              <c:f>(RESUMEN!$F$8,RESUMEN!$F$16,RESUMEN!$F$17)</c:f>
              <c:numCache>
                <c:formatCode>0%</c:formatCode>
                <c:ptCount val="3"/>
                <c:pt idx="0">
                  <c:v>0.27152685308477587</c:v>
                </c:pt>
                <c:pt idx="1">
                  <c:v>0.69518419884598315</c:v>
                </c:pt>
                <c:pt idx="2">
                  <c:v>3.3288948069241014E-2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48-4B4C-A0E3-EEDEE8AE7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851954448"/>
        <c:axId val="-851949008"/>
        <c:axId val="0"/>
      </c:bar3DChart>
      <c:catAx>
        <c:axId val="-85195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851949008"/>
        <c:crosses val="autoZero"/>
        <c:auto val="1"/>
        <c:lblAlgn val="ctr"/>
        <c:lblOffset val="100"/>
        <c:noMultiLvlLbl val="0"/>
      </c:catAx>
      <c:valAx>
        <c:axId val="-85194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85195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9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jpeg"/><Relationship Id="rId5" Type="http://schemas.openxmlformats.org/officeDocument/2006/relationships/image" Target="../media/image18.jpe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192278" cy="9148344"/>
        </a:xfrm>
        <a:prstGeom prst="rect">
          <a:avLst/>
        </a:prstGeom>
      </xdr:spPr>
    </xdr:pic>
    <xdr:clientData/>
  </xdr:twoCellAnchor>
  <xdr:twoCellAnchor>
    <xdr:from>
      <xdr:col>5</xdr:col>
      <xdr:colOff>440251</xdr:colOff>
      <xdr:row>9</xdr:row>
      <xdr:rowOff>142430</xdr:rowOff>
    </xdr:from>
    <xdr:to>
      <xdr:col>9</xdr:col>
      <xdr:colOff>213645</xdr:colOff>
      <xdr:row>14</xdr:row>
      <xdr:rowOff>33471</xdr:rowOff>
    </xdr:to>
    <xdr:sp macro="[0]!iniciarSesion" textlink="">
      <xdr:nvSpPr>
        <xdr:cNvPr id="4" name="Rectángulo redondeado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584961" y="1994019"/>
          <a:ext cx="2935338" cy="81683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rItem" textlink="">
      <xdr:nvSpPr>
        <xdr:cNvPr id="2" name="Rectángulo redondeado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567940" y="3665220"/>
          <a:ext cx="2339340" cy="807720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654225</xdr:colOff>
      <xdr:row>1</xdr:row>
      <xdr:rowOff>45720</xdr:rowOff>
    </xdr:from>
    <xdr:ext cx="5822775" cy="880391"/>
    <xdr:sp macro="" textlink="">
      <xdr:nvSpPr>
        <xdr:cNvPr id="3" name="Rectángulo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654225" y="431001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solidFill>
                <a:schemeClr val="tx2"/>
              </a:soli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solidFill>
                <a:schemeClr val="tx2"/>
              </a:soli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solidFill>
              <a:schemeClr val="tx2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766001</xdr:colOff>
      <xdr:row>1</xdr:row>
      <xdr:rowOff>15240</xdr:rowOff>
    </xdr:from>
    <xdr:ext cx="1317086" cy="533400"/>
    <xdr:sp macro="" textlink="">
      <xdr:nvSpPr>
        <xdr:cNvPr id="6" name="Rectángulo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7709619" y="400521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solidFill>
                <a:srgbClr val="075669"/>
              </a:soli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8793480" y="4114800"/>
          <a:ext cx="1249680" cy="266700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525009</xdr:colOff>
      <xdr:row>20</xdr:row>
      <xdr:rowOff>111474</xdr:rowOff>
    </xdr:from>
    <xdr:to>
      <xdr:col>13</xdr:col>
      <xdr:colOff>770561</xdr:colOff>
      <xdr:row>22</xdr:row>
      <xdr:rowOff>27654</xdr:rowOff>
    </xdr:to>
    <xdr:sp macro="[0]!NoCancelarCuenta" textlink="">
      <xdr:nvSpPr>
        <xdr:cNvPr id="8" name="Rectángulo redondeado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10251211" y="4135519"/>
          <a:ext cx="1238721" cy="275775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>
              <a:solidFill>
                <a:srgbClr val="FFFF00"/>
              </a:solidFill>
            </a:rPr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12176760" y="3870960"/>
          <a:ext cx="906780" cy="853440"/>
        </a:xfrm>
        <a:prstGeom prst="stripedRightArrow">
          <a:avLst/>
        </a:prstGeom>
        <a:solidFill>
          <a:srgbClr val="1599A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633572</xdr:colOff>
      <xdr:row>24</xdr:row>
      <xdr:rowOff>38100</xdr:rowOff>
    </xdr:from>
    <xdr:to>
      <xdr:col>2</xdr:col>
      <xdr:colOff>594359</xdr:colOff>
      <xdr:row>25</xdr:row>
      <xdr:rowOff>137160</xdr:rowOff>
    </xdr:to>
    <xdr:sp macro="[0]!verIngresos" textlink="">
      <xdr:nvSpPr>
        <xdr:cNvPr id="14" name="Rectángulo redondeado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633572" y="4789898"/>
          <a:ext cx="1416293" cy="287419"/>
        </a:xfrm>
        <a:prstGeom prst="roundRect">
          <a:avLst/>
        </a:prstGeom>
        <a:solidFill>
          <a:srgbClr val="7BE7F9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000" b="0"/>
            <a:t>VER</a:t>
          </a:r>
          <a:r>
            <a:rPr lang="es-BO" sz="1000" b="0" baseline="0"/>
            <a:t> INGRESOS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4846320" y="4831080"/>
          <a:ext cx="1394460" cy="289560"/>
        </a:xfrm>
        <a:prstGeom prst="rect">
          <a:avLst/>
        </a:prstGeom>
        <a:solidFill>
          <a:srgbClr val="64B7CE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RIEGO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360420" y="4823460"/>
          <a:ext cx="1394460" cy="304800"/>
        </a:xfrm>
        <a:prstGeom prst="rect">
          <a:avLst/>
        </a:prstGeom>
        <a:solidFill>
          <a:srgbClr val="7BE7F9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MONTOS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1996440" y="4831080"/>
          <a:ext cx="1310640" cy="297180"/>
        </a:xfrm>
        <a:prstGeom prst="rect">
          <a:avLst/>
        </a:prstGeom>
        <a:solidFill>
          <a:srgbClr val="64B7CE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RESUMEN 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40583</xdr:colOff>
      <xdr:row>18</xdr:row>
      <xdr:rowOff>76200</xdr:rowOff>
    </xdr:from>
    <xdr:to>
      <xdr:col>2</xdr:col>
      <xdr:colOff>73640</xdr:colOff>
      <xdr:row>22</xdr:row>
      <xdr:rowOff>152400</xdr:rowOff>
    </xdr:to>
    <xdr:pic macro="[0]!cerrarSecion">
      <xdr:nvPicPr>
        <xdr:cNvPr id="20" name="Imagen 19" descr="Resultado de imagen para salir.png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41" y="3723526"/>
          <a:ext cx="829305" cy="81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3168</xdr:colOff>
      <xdr:row>24</xdr:row>
      <xdr:rowOff>6676</xdr:rowOff>
    </xdr:from>
    <xdr:to>
      <xdr:col>10</xdr:col>
      <xdr:colOff>893509</xdr:colOff>
      <xdr:row>25</xdr:row>
      <xdr:rowOff>111302</xdr:rowOff>
    </xdr:to>
    <xdr:sp macro="[0]!multarDesmultar" textlink="">
      <xdr:nvSpPr>
        <xdr:cNvPr id="15" name="Rectángulo redondeado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6946786" y="4758474"/>
          <a:ext cx="1686588" cy="284424"/>
        </a:xfrm>
        <a:prstGeom prst="roundRect">
          <a:avLst/>
        </a:prstGeom>
        <a:solidFill>
          <a:srgbClr val="64B7CE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  <xdr:twoCellAnchor>
    <xdr:from>
      <xdr:col>5</xdr:col>
      <xdr:colOff>80633</xdr:colOff>
      <xdr:row>6</xdr:row>
      <xdr:rowOff>190550</xdr:rowOff>
    </xdr:from>
    <xdr:to>
      <xdr:col>7</xdr:col>
      <xdr:colOff>676382</xdr:colOff>
      <xdr:row>14</xdr:row>
      <xdr:rowOff>194073</xdr:rowOff>
    </xdr:to>
    <xdr:graphicFrame macro="">
      <xdr:nvGraphicFramePr>
        <xdr:cNvPr id="17" name="Gráfico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48917</xdr:colOff>
      <xdr:row>0</xdr:row>
      <xdr:rowOff>0</xdr:rowOff>
    </xdr:from>
    <xdr:to>
      <xdr:col>20</xdr:col>
      <xdr:colOff>11496</xdr:colOff>
      <xdr:row>1</xdr:row>
      <xdr:rowOff>20910</xdr:rowOff>
    </xdr:to>
    <xdr:pic macro="[0]!verMenu">
      <xdr:nvPicPr>
        <xdr:cNvPr id="2" name="Imagen 1" descr="Resultado de imagen para HOME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8667" y="0"/>
          <a:ext cx="756329" cy="75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114483</xdr:colOff>
      <xdr:row>2</xdr:row>
      <xdr:rowOff>152401</xdr:rowOff>
    </xdr:from>
    <xdr:to>
      <xdr:col>13</xdr:col>
      <xdr:colOff>977153</xdr:colOff>
      <xdr:row>18</xdr:row>
      <xdr:rowOff>89648</xdr:rowOff>
    </xdr:to>
    <xdr:graphicFrame macro="">
      <xdr:nvGraphicFramePr>
        <xdr:cNvPr id="3" name="Gráfic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127000</xdr:colOff>
      <xdr:row>18</xdr:row>
      <xdr:rowOff>30284</xdr:rowOff>
    </xdr:from>
    <xdr:to>
      <xdr:col>13</xdr:col>
      <xdr:colOff>996461</xdr:colOff>
      <xdr:row>32</xdr:row>
      <xdr:rowOff>86945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767715</xdr:colOff>
      <xdr:row>1</xdr:row>
      <xdr:rowOff>0</xdr:rowOff>
    </xdr:to>
    <xdr:pic macro="[0]!verMenu">
      <xdr:nvPicPr>
        <xdr:cNvPr id="3" name="Imagen 2" descr="Resultado de imagen para HOME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30480</xdr:colOff>
      <xdr:row>0</xdr:row>
      <xdr:rowOff>38100</xdr:rowOff>
    </xdr:from>
    <xdr:to>
      <xdr:col>17</xdr:col>
      <xdr:colOff>7620</xdr:colOff>
      <xdr:row>0</xdr:row>
      <xdr:rowOff>556260</xdr:rowOff>
    </xdr:to>
    <xdr:sp macro="[0]!multarDesmultar" textlink="">
      <xdr:nvSpPr>
        <xdr:cNvPr id="2" name="Rectángulo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9258300" y="38100"/>
          <a:ext cx="1562100" cy="518160"/>
        </a:xfrm>
        <a:prstGeom prst="rect">
          <a:avLst/>
        </a:prstGeom>
        <a:solidFill>
          <a:srgbClr val="39CEE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20</xdr:col>
      <xdr:colOff>60960</xdr:colOff>
      <xdr:row>0</xdr:row>
      <xdr:rowOff>0</xdr:rowOff>
    </xdr:from>
    <xdr:to>
      <xdr:col>20</xdr:col>
      <xdr:colOff>670560</xdr:colOff>
      <xdr:row>0</xdr:row>
      <xdr:rowOff>533400</xdr:rowOff>
    </xdr:to>
    <xdr:pic macro="[0]!verMenu">
      <xdr:nvPicPr>
        <xdr:cNvPr id="3" name="Imagen 2" descr="Resultado de imagen para HOME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976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22860</xdr:colOff>
      <xdr:row>0</xdr:row>
      <xdr:rowOff>22860</xdr:rowOff>
    </xdr:from>
    <xdr:to>
      <xdr:col>20</xdr:col>
      <xdr:colOff>0</xdr:colOff>
      <xdr:row>0</xdr:row>
      <xdr:rowOff>304800</xdr:rowOff>
    </xdr:to>
    <xdr:sp macro="[0]!mostrarAportes" textlink="">
      <xdr:nvSpPr>
        <xdr:cNvPr id="4" name="Rectángulo redondeado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11696700" y="22860"/>
          <a:ext cx="1562100" cy="281940"/>
        </a:xfrm>
        <a:prstGeom prst="roundRect">
          <a:avLst/>
        </a:prstGeom>
        <a:solidFill>
          <a:srgbClr val="39CEE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APORTES</a:t>
          </a:r>
        </a:p>
      </xdr:txBody>
    </xdr:sp>
    <xdr:clientData/>
  </xdr:twoCellAnchor>
  <xdr:twoCellAnchor>
    <xdr:from>
      <xdr:col>18</xdr:col>
      <xdr:colOff>22860</xdr:colOff>
      <xdr:row>0</xdr:row>
      <xdr:rowOff>312420</xdr:rowOff>
    </xdr:from>
    <xdr:to>
      <xdr:col>19</xdr:col>
      <xdr:colOff>769620</xdr:colOff>
      <xdr:row>0</xdr:row>
      <xdr:rowOff>563880</xdr:rowOff>
    </xdr:to>
    <xdr:sp macro="[0]!mostrarMultas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1696700" y="312420"/>
          <a:ext cx="1539240" cy="251460"/>
        </a:xfrm>
        <a:prstGeom prst="roundRect">
          <a:avLst/>
        </a:prstGeom>
        <a:solidFill>
          <a:srgbClr val="39CEE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12681</xdr:colOff>
      <xdr:row>0</xdr:row>
      <xdr:rowOff>0</xdr:rowOff>
    </xdr:from>
    <xdr:to>
      <xdr:col>9</xdr:col>
      <xdr:colOff>453959</xdr:colOff>
      <xdr:row>3</xdr:row>
      <xdr:rowOff>54257</xdr:rowOff>
    </xdr:to>
    <xdr:pic macro="[0]!verMenu">
      <xdr:nvPicPr>
        <xdr:cNvPr id="3" name="Imagen 2" descr="Resultado de imagen para HOME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9787" y="0"/>
          <a:ext cx="441278" cy="451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4</xdr:row>
      <xdr:rowOff>137160</xdr:rowOff>
    </xdr:from>
    <xdr:to>
      <xdr:col>6</xdr:col>
      <xdr:colOff>739140</xdr:colOff>
      <xdr:row>6</xdr:row>
      <xdr:rowOff>83820</xdr:rowOff>
    </xdr:to>
    <xdr:sp macro="[0]!iniciarRegistroNuevoSocio" textlink="">
      <xdr:nvSpPr>
        <xdr:cNvPr id="2" name="Rectángulo redondeado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3116580" y="868680"/>
          <a:ext cx="2377440" cy="3124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+   NUEVO SOCIO</a:t>
          </a:r>
        </a:p>
      </xdr:txBody>
    </xdr:sp>
    <xdr:clientData/>
  </xdr:twoCellAnchor>
  <xdr:twoCellAnchor>
    <xdr:from>
      <xdr:col>4</xdr:col>
      <xdr:colOff>38100</xdr:colOff>
      <xdr:row>15</xdr:row>
      <xdr:rowOff>114300</xdr:rowOff>
    </xdr:from>
    <xdr:to>
      <xdr:col>6</xdr:col>
      <xdr:colOff>769620</xdr:colOff>
      <xdr:row>17</xdr:row>
      <xdr:rowOff>38100</xdr:rowOff>
    </xdr:to>
    <xdr:sp macro="[0]!mostrarVentanaConfirmacion" textlink="">
      <xdr:nvSpPr>
        <xdr:cNvPr id="3" name="Recortar y redondear rectángulo de esquina sencilla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3208020" y="2857500"/>
          <a:ext cx="2316480" cy="28956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4</xdr:col>
      <xdr:colOff>22860</xdr:colOff>
      <xdr:row>13</xdr:row>
      <xdr:rowOff>167640</xdr:rowOff>
    </xdr:from>
    <xdr:to>
      <xdr:col>7</xdr:col>
      <xdr:colOff>0</xdr:colOff>
      <xdr:row>15</xdr:row>
      <xdr:rowOff>76200</xdr:rowOff>
    </xdr:to>
    <xdr:sp macro="[0]!iniciarEliminarUnSocio" textlink="">
      <xdr:nvSpPr>
        <xdr:cNvPr id="4" name="Rectángulo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3192780" y="2545080"/>
          <a:ext cx="2354580" cy="27432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3</xdr:col>
      <xdr:colOff>754380</xdr:colOff>
      <xdr:row>6</xdr:row>
      <xdr:rowOff>175260</xdr:rowOff>
    </xdr:from>
    <xdr:to>
      <xdr:col>6</xdr:col>
      <xdr:colOff>731520</xdr:colOff>
      <xdr:row>8</xdr:row>
      <xdr:rowOff>99060</xdr:rowOff>
    </xdr:to>
    <xdr:sp macro="[0]!editar" textlink="">
      <xdr:nvSpPr>
        <xdr:cNvPr id="5" name="Rectángulo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3131820" y="1272540"/>
          <a:ext cx="2354580" cy="28956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9</xdr:col>
      <xdr:colOff>480060</xdr:colOff>
      <xdr:row>5</xdr:row>
      <xdr:rowOff>137160</xdr:rowOff>
    </xdr:from>
    <xdr:to>
      <xdr:col>13</xdr:col>
      <xdr:colOff>297180</xdr:colOff>
      <xdr:row>9</xdr:row>
      <xdr:rowOff>30480</xdr:rowOff>
    </xdr:to>
    <xdr:sp macro="[0]!mostrarAgregarUsuario" textlink="">
      <xdr:nvSpPr>
        <xdr:cNvPr id="6" name="Rectángulo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7612380" y="1051560"/>
          <a:ext cx="2987040" cy="6248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/>
            <a:t>+ </a:t>
          </a:r>
          <a:r>
            <a:rPr lang="es-BO" sz="1800" b="1"/>
            <a:t>NUEVO</a:t>
          </a:r>
          <a:r>
            <a:rPr lang="es-BO" sz="2000" b="1"/>
            <a:t> USUARIO</a:t>
          </a:r>
        </a:p>
      </xdr:txBody>
    </xdr:sp>
    <xdr:clientData/>
  </xdr:twoCellAnchor>
  <xdr:twoCellAnchor>
    <xdr:from>
      <xdr:col>9</xdr:col>
      <xdr:colOff>480060</xdr:colOff>
      <xdr:row>10</xdr:row>
      <xdr:rowOff>30480</xdr:rowOff>
    </xdr:from>
    <xdr:to>
      <xdr:col>13</xdr:col>
      <xdr:colOff>297180</xdr:colOff>
      <xdr:row>13</xdr:row>
      <xdr:rowOff>106680</xdr:rowOff>
    </xdr:to>
    <xdr:sp macro="[0]!mostrarEditarUsuario" textlink="">
      <xdr:nvSpPr>
        <xdr:cNvPr id="7" name="Rectángulo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7612380" y="1859280"/>
          <a:ext cx="2987040" cy="62484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bg1">
                  <a:lumMod val="50000"/>
                </a:schemeClr>
              </a:solidFill>
            </a:rPr>
            <a:t>EDITAR USUARIO</a:t>
          </a:r>
        </a:p>
      </xdr:txBody>
    </xdr:sp>
    <xdr:clientData/>
  </xdr:twoCellAnchor>
  <xdr:twoCellAnchor>
    <xdr:from>
      <xdr:col>9</xdr:col>
      <xdr:colOff>472440</xdr:colOff>
      <xdr:row>14</xdr:row>
      <xdr:rowOff>76200</xdr:rowOff>
    </xdr:from>
    <xdr:to>
      <xdr:col>13</xdr:col>
      <xdr:colOff>289560</xdr:colOff>
      <xdr:row>17</xdr:row>
      <xdr:rowOff>152400</xdr:rowOff>
    </xdr:to>
    <xdr:sp macro="[0]!mostrarEliminarUsuario" textlink="">
      <xdr:nvSpPr>
        <xdr:cNvPr id="8" name="Rectángulo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7604760" y="2636520"/>
          <a:ext cx="2987040" cy="6248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ELIMINAR USUARIO</a:t>
          </a:r>
        </a:p>
      </xdr:txBody>
    </xdr:sp>
    <xdr:clientData/>
  </xdr:twoCellAnchor>
  <xdr:twoCellAnchor editAs="oneCell">
    <xdr:from>
      <xdr:col>4</xdr:col>
      <xdr:colOff>22860</xdr:colOff>
      <xdr:row>9</xdr:row>
      <xdr:rowOff>38099</xdr:rowOff>
    </xdr:from>
    <xdr:to>
      <xdr:col>6</xdr:col>
      <xdr:colOff>769620</xdr:colOff>
      <xdr:row>13</xdr:row>
      <xdr:rowOff>68774</xdr:rowOff>
    </xdr:to>
    <xdr:pic macro="[0]!mostrarVentanaEditarBeneficios">
      <xdr:nvPicPr>
        <xdr:cNvPr id="11" name="Imagen 10" descr="Resultado de imagen para 3RA EDAD CARICATURA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2780" y="1684019"/>
          <a:ext cx="2331720" cy="762195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6</xdr:col>
      <xdr:colOff>426720</xdr:colOff>
      <xdr:row>11</xdr:row>
      <xdr:rowOff>53340</xdr:rowOff>
    </xdr:from>
    <xdr:to>
      <xdr:col>7</xdr:col>
      <xdr:colOff>76200</xdr:colOff>
      <xdr:row>13</xdr:row>
      <xdr:rowOff>129540</xdr:rowOff>
    </xdr:to>
    <xdr:pic macro="[0]!actualizarConBeneficios">
      <xdr:nvPicPr>
        <xdr:cNvPr id="12" name="Imagen 11" descr="Resultado de imagen para boton actualizar 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0" y="2065020"/>
          <a:ext cx="44196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26</xdr:row>
      <xdr:rowOff>111493</xdr:rowOff>
    </xdr:from>
    <xdr:to>
      <xdr:col>3</xdr:col>
      <xdr:colOff>251460</xdr:colOff>
      <xdr:row>28</xdr:row>
      <xdr:rowOff>42512</xdr:rowOff>
    </xdr:to>
    <xdr:pic macro="[0]!abrirDirectorioDeReportes">
      <xdr:nvPicPr>
        <xdr:cNvPr id="13" name="Imagen 12" descr="Resultado de imagen para abrir folder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6" t="5915" r="6857" b="7526"/>
        <a:stretch/>
      </xdr:blipFill>
      <xdr:spPr bwMode="auto">
        <a:xfrm>
          <a:off x="2225040" y="4866373"/>
          <a:ext cx="335280" cy="304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281940</xdr:colOff>
      <xdr:row>27</xdr:row>
      <xdr:rowOff>181993</xdr:rowOff>
    </xdr:from>
    <xdr:to>
      <xdr:col>3</xdr:col>
      <xdr:colOff>190500</xdr:colOff>
      <xdr:row>29</xdr:row>
      <xdr:rowOff>60958</xdr:rowOff>
    </xdr:to>
    <xdr:pic macro="[0]!abrirArchivoReportes">
      <xdr:nvPicPr>
        <xdr:cNvPr id="14" name="Imagen 13" descr="Resultado de imagen para excel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75" t="14875" r="14000" b="14875"/>
        <a:stretch/>
      </xdr:blipFill>
      <xdr:spPr bwMode="auto">
        <a:xfrm>
          <a:off x="2240280" y="5127373"/>
          <a:ext cx="259080" cy="252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23</xdr:row>
      <xdr:rowOff>30630</xdr:rowOff>
    </xdr:from>
    <xdr:to>
      <xdr:col>10</xdr:col>
      <xdr:colOff>53340</xdr:colOff>
      <xdr:row>28</xdr:row>
      <xdr:rowOff>114299</xdr:rowOff>
    </xdr:to>
    <xdr:pic macro="[0]!cerrarMes">
      <xdr:nvPicPr>
        <xdr:cNvPr id="15" name="Imagen 14" descr="Imagen relacionada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01" t="17246" r="21033" b="908"/>
        <a:stretch/>
      </xdr:blipFill>
      <xdr:spPr bwMode="auto">
        <a:xfrm>
          <a:off x="7132320" y="4236870"/>
          <a:ext cx="845820" cy="1005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6"/>
  <sheetViews>
    <sheetView showGridLines="0" tabSelected="1" topLeftCell="A4" zoomScale="107" zoomScaleNormal="107" workbookViewId="0">
      <selection activeCell="B5" sqref="B5"/>
    </sheetView>
  </sheetViews>
  <sheetFormatPr baseColWidth="10" defaultColWidth="11.5546875" defaultRowHeight="14.4" x14ac:dyDescent="0.3"/>
  <cols>
    <col min="1" max="1" width="11.5546875" style="232"/>
    <col min="2" max="2" width="14.33203125" style="232" customWidth="1"/>
    <col min="3" max="3" width="11.5546875" style="232"/>
    <col min="4" max="16384" width="11.5546875" style="23"/>
  </cols>
  <sheetData>
    <row r="1" spans="1:8" x14ac:dyDescent="0.3">
      <c r="A1" s="234" t="s">
        <v>76</v>
      </c>
      <c r="B1" s="234" t="s">
        <v>77</v>
      </c>
      <c r="C1" s="234" t="s">
        <v>78</v>
      </c>
      <c r="D1" s="231"/>
    </row>
    <row r="2" spans="1:8" x14ac:dyDescent="0.3">
      <c r="A2" s="234" t="s">
        <v>120</v>
      </c>
      <c r="B2" s="234" t="s">
        <v>117</v>
      </c>
      <c r="C2" s="234" t="s">
        <v>109</v>
      </c>
      <c r="D2" s="231"/>
    </row>
    <row r="3" spans="1:8" x14ac:dyDescent="0.3">
      <c r="A3" s="234" t="s">
        <v>116</v>
      </c>
      <c r="B3" s="234" t="s">
        <v>117</v>
      </c>
      <c r="C3" s="234" t="s">
        <v>110</v>
      </c>
      <c r="D3" s="231"/>
      <c r="E3" s="231"/>
      <c r="F3" s="231"/>
      <c r="G3" s="231"/>
      <c r="H3" s="231"/>
    </row>
    <row r="4" spans="1:8" x14ac:dyDescent="0.3">
      <c r="A4" s="234" t="s">
        <v>118</v>
      </c>
      <c r="B4" s="234" t="s">
        <v>119</v>
      </c>
      <c r="C4" s="234" t="s">
        <v>111</v>
      </c>
      <c r="D4" s="231"/>
      <c r="E4" s="231"/>
      <c r="F4" s="231"/>
      <c r="G4" s="231"/>
      <c r="H4" s="231"/>
    </row>
    <row r="5" spans="1:8" x14ac:dyDescent="0.3">
      <c r="A5" s="233"/>
      <c r="B5" s="233"/>
      <c r="C5" s="233"/>
      <c r="D5" s="231"/>
      <c r="E5" s="231"/>
      <c r="F5" s="231"/>
      <c r="G5" s="231"/>
      <c r="H5" s="231"/>
    </row>
    <row r="6" spans="1:8" x14ac:dyDescent="0.3">
      <c r="A6" s="233"/>
      <c r="B6" s="233"/>
      <c r="C6" s="233"/>
      <c r="D6" s="231"/>
      <c r="E6" s="231"/>
      <c r="F6" s="231"/>
      <c r="G6" s="231"/>
      <c r="H6" s="231"/>
    </row>
    <row r="7" spans="1:8" x14ac:dyDescent="0.3">
      <c r="A7" s="233"/>
      <c r="B7" s="233"/>
      <c r="C7" s="233"/>
      <c r="D7" s="231"/>
      <c r="E7" s="231"/>
      <c r="F7" s="231"/>
      <c r="G7" s="231"/>
      <c r="H7" s="231"/>
    </row>
    <row r="8" spans="1:8" x14ac:dyDescent="0.3">
      <c r="A8" s="233"/>
      <c r="B8" s="233"/>
      <c r="C8" s="233"/>
      <c r="D8" s="231"/>
      <c r="E8" s="231"/>
      <c r="F8" s="231"/>
      <c r="G8" s="231"/>
      <c r="H8" s="231"/>
    </row>
    <row r="9" spans="1:8" x14ac:dyDescent="0.3">
      <c r="A9" s="233"/>
      <c r="B9" s="233"/>
      <c r="C9" s="233"/>
      <c r="D9" s="231"/>
      <c r="E9" s="231"/>
      <c r="F9" s="231"/>
      <c r="G9" s="231"/>
      <c r="H9" s="231"/>
    </row>
    <row r="10" spans="1:8" x14ac:dyDescent="0.3">
      <c r="A10" s="233"/>
      <c r="B10" s="233"/>
      <c r="C10" s="233"/>
      <c r="D10" s="231"/>
      <c r="E10" s="231"/>
      <c r="F10" s="231"/>
      <c r="G10" s="231"/>
      <c r="H10" s="231"/>
    </row>
    <row r="11" spans="1:8" x14ac:dyDescent="0.3">
      <c r="A11" s="233"/>
      <c r="B11" s="233"/>
      <c r="C11" s="233"/>
      <c r="D11" s="231"/>
      <c r="E11" s="231"/>
      <c r="F11" s="231"/>
      <c r="G11" s="231"/>
      <c r="H11" s="231"/>
    </row>
    <row r="12" spans="1:8" x14ac:dyDescent="0.3">
      <c r="A12" s="233"/>
      <c r="B12" s="233"/>
      <c r="C12" s="233"/>
      <c r="D12" s="231"/>
      <c r="E12" s="231"/>
      <c r="F12" s="231"/>
      <c r="G12" s="231"/>
      <c r="H12" s="231"/>
    </row>
    <row r="13" spans="1:8" x14ac:dyDescent="0.3">
      <c r="A13" s="233"/>
      <c r="B13" s="233"/>
      <c r="C13" s="233"/>
      <c r="D13" s="231"/>
      <c r="E13" s="231"/>
      <c r="F13" s="231"/>
      <c r="G13" s="231"/>
      <c r="H13" s="231"/>
    </row>
    <row r="14" spans="1:8" x14ac:dyDescent="0.3">
      <c r="A14" s="233"/>
      <c r="B14" s="233"/>
      <c r="C14" s="233"/>
      <c r="D14" s="231"/>
      <c r="E14" s="231"/>
      <c r="F14" s="231"/>
      <c r="G14" s="231"/>
      <c r="H14" s="231"/>
    </row>
    <row r="15" spans="1:8" x14ac:dyDescent="0.3">
      <c r="A15" s="233"/>
      <c r="B15" s="233"/>
      <c r="C15" s="233"/>
      <c r="D15" s="231"/>
      <c r="E15" s="231"/>
      <c r="F15" s="231"/>
      <c r="G15" s="231"/>
      <c r="H15" s="231"/>
    </row>
    <row r="16" spans="1:8" x14ac:dyDescent="0.3">
      <c r="A16" s="233"/>
      <c r="B16" s="233"/>
      <c r="C16" s="233"/>
      <c r="D16" s="231"/>
      <c r="E16" s="231"/>
      <c r="F16" s="231"/>
      <c r="G16" s="231"/>
      <c r="H16" s="231"/>
    </row>
    <row r="17" spans="1:8" x14ac:dyDescent="0.3">
      <c r="A17" s="233"/>
      <c r="B17" s="233"/>
      <c r="C17" s="233"/>
      <c r="D17" s="231"/>
      <c r="E17" s="231"/>
      <c r="F17" s="231"/>
      <c r="G17" s="231"/>
      <c r="H17" s="231"/>
    </row>
    <row r="18" spans="1:8" x14ac:dyDescent="0.3">
      <c r="A18" s="233"/>
      <c r="B18" s="233"/>
      <c r="C18" s="233"/>
      <c r="D18" s="231"/>
      <c r="E18" s="231"/>
      <c r="F18" s="231"/>
      <c r="G18" s="231"/>
      <c r="H18" s="231"/>
    </row>
    <row r="19" spans="1:8" x14ac:dyDescent="0.3">
      <c r="A19" s="233"/>
      <c r="B19" s="233"/>
      <c r="C19" s="233"/>
      <c r="D19" s="231"/>
      <c r="E19" s="231"/>
      <c r="F19" s="231"/>
      <c r="G19" s="231"/>
      <c r="H19" s="231"/>
    </row>
    <row r="20" spans="1:8" x14ac:dyDescent="0.3">
      <c r="A20" s="233"/>
      <c r="B20" s="233"/>
      <c r="C20" s="233"/>
      <c r="D20" s="231"/>
      <c r="E20" s="231"/>
      <c r="F20" s="231"/>
      <c r="G20" s="231"/>
      <c r="H20" s="231"/>
    </row>
    <row r="21" spans="1:8" x14ac:dyDescent="0.3">
      <c r="D21" s="231"/>
      <c r="E21" s="231"/>
      <c r="F21" s="231"/>
      <c r="G21" s="231"/>
      <c r="H21" s="231"/>
    </row>
    <row r="22" spans="1:8" x14ac:dyDescent="0.3">
      <c r="D22" s="231"/>
      <c r="E22" s="231"/>
      <c r="F22" s="231"/>
      <c r="G22" s="231"/>
      <c r="H22" s="231"/>
    </row>
    <row r="23" spans="1:8" x14ac:dyDescent="0.3">
      <c r="D23" s="231"/>
      <c r="E23" s="231"/>
      <c r="F23" s="231"/>
      <c r="G23" s="231"/>
      <c r="H23" s="231"/>
    </row>
    <row r="24" spans="1:8" x14ac:dyDescent="0.3">
      <c r="D24" s="231"/>
      <c r="E24" s="231"/>
      <c r="F24" s="231"/>
      <c r="G24" s="231"/>
      <c r="H24" s="231"/>
    </row>
    <row r="25" spans="1:8" x14ac:dyDescent="0.3">
      <c r="D25" s="231"/>
      <c r="E25" s="231"/>
      <c r="F25" s="231"/>
      <c r="G25" s="231"/>
      <c r="H25" s="231"/>
    </row>
    <row r="26" spans="1:8" x14ac:dyDescent="0.3">
      <c r="D26" s="231"/>
      <c r="E26" s="231"/>
      <c r="F26" s="231"/>
      <c r="G26" s="231"/>
      <c r="H26" s="231"/>
    </row>
  </sheetData>
  <sheetProtection algorithmName="SHA-512" hashValue="q0nJrbVpx8mgOuP/NtM+UTJP6is6zQGvcTqc8JV9b9bEaUx+83zQRWil2my1YNGqvaXssxsmr8Y82Wvgr2Ufvg==" saltValue="b8/lJFb1CTEwJI0jUCx4Zg==" spinCount="100000" sheet="1" objects="1" scenarios="1"/>
  <customSheetViews>
    <customSheetView guid="{495BE3EC-E5E9-4D7F-B5B8-2F63438A1D49}" scale="107" showGridLines="0">
      <selection activeCell="I80" sqref="I80"/>
      <pageMargins left="0.7" right="0.7" top="0.75" bottom="0.75" header="0.3" footer="0.3"/>
    </customSheetView>
  </customSheetViews>
  <pageMargins left="0.7" right="0.7" top="0.75" bottom="0.75" header="0.3" footer="0.3"/>
  <pageSetup paperSize="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70C0"/>
  </sheetPr>
  <dimension ref="B1:P25"/>
  <sheetViews>
    <sheetView showZeros="0" zoomScale="89" zoomScaleNormal="89" workbookViewId="0">
      <selection activeCell="L27" sqref="L27"/>
    </sheetView>
  </sheetViews>
  <sheetFormatPr baseColWidth="10" defaultColWidth="11.5546875" defaultRowHeight="14.4" x14ac:dyDescent="0.3"/>
  <cols>
    <col min="1" max="1" width="9.5546875" style="3" customWidth="1"/>
    <col min="2" max="3" width="11.5546875" style="3"/>
    <col min="4" max="4" width="14.109375" style="3" customWidth="1"/>
    <col min="5" max="8" width="11.5546875" style="3"/>
    <col min="9" max="9" width="7.88671875" style="3" customWidth="1"/>
    <col min="10" max="10" width="11.5546875" style="3"/>
    <col min="11" max="13" width="14.44140625" style="3" customWidth="1"/>
    <col min="14" max="16384" width="11.5546875" style="3"/>
  </cols>
  <sheetData>
    <row r="1" spans="2:16" ht="30" customHeight="1" thickBot="1" x14ac:dyDescent="0.45">
      <c r="D1" s="18" t="s">
        <v>71</v>
      </c>
      <c r="E1" s="251">
        <f ca="1">TODAY()</f>
        <v>43696</v>
      </c>
      <c r="F1" s="251"/>
      <c r="K1" s="9" t="s">
        <v>43</v>
      </c>
      <c r="L1" s="25">
        <f>IF(RESUMEN!E18 = 0, "CERO", RESUMEN!E18)</f>
        <v>9012</v>
      </c>
      <c r="M1" s="10" t="s">
        <v>104</v>
      </c>
    </row>
    <row r="2" spans="2:16" x14ac:dyDescent="0.3">
      <c r="B2" s="207"/>
      <c r="C2" s="208"/>
      <c r="D2" s="208"/>
      <c r="E2" s="208"/>
      <c r="F2" s="208"/>
      <c r="G2" s="208"/>
      <c r="H2" s="209"/>
      <c r="J2" s="192"/>
      <c r="K2" s="193"/>
      <c r="L2" s="193"/>
      <c r="M2" s="193"/>
      <c r="N2" s="193"/>
      <c r="O2" s="193"/>
      <c r="P2" s="194"/>
    </row>
    <row r="3" spans="2:16" x14ac:dyDescent="0.3">
      <c r="B3" s="210"/>
      <c r="C3" s="118"/>
      <c r="D3" s="118"/>
      <c r="E3" s="118"/>
      <c r="F3" s="118"/>
      <c r="G3" s="118"/>
      <c r="H3" s="190"/>
      <c r="J3" s="195"/>
      <c r="K3" s="118"/>
      <c r="L3" s="118"/>
      <c r="M3" s="118"/>
      <c r="N3" s="122"/>
      <c r="O3" s="120" t="s">
        <v>20</v>
      </c>
      <c r="P3" s="197"/>
    </row>
    <row r="4" spans="2:16" x14ac:dyDescent="0.3">
      <c r="B4" s="210"/>
      <c r="C4" s="118"/>
      <c r="D4" s="118"/>
      <c r="E4" s="118"/>
      <c r="F4" s="118"/>
      <c r="G4" s="118"/>
      <c r="H4" s="190"/>
      <c r="J4" s="195"/>
      <c r="K4" s="118"/>
      <c r="L4" s="118"/>
      <c r="M4" s="118"/>
      <c r="N4" s="122"/>
      <c r="O4" s="120" t="s">
        <v>19</v>
      </c>
      <c r="P4" s="197"/>
    </row>
    <row r="5" spans="2:16" x14ac:dyDescent="0.3">
      <c r="B5" s="210"/>
      <c r="C5" s="118"/>
      <c r="D5" s="118"/>
      <c r="E5" s="118"/>
      <c r="F5" s="118"/>
      <c r="G5" s="118"/>
      <c r="H5" s="190"/>
      <c r="J5" s="195"/>
      <c r="K5" s="221"/>
      <c r="L5" s="221"/>
      <c r="M5" s="221"/>
      <c r="N5" s="191"/>
      <c r="O5" s="120" t="s">
        <v>16</v>
      </c>
      <c r="P5" s="198"/>
    </row>
    <row r="6" spans="2:16" ht="16.2" customHeight="1" thickBot="1" x14ac:dyDescent="0.35">
      <c r="B6" s="210"/>
      <c r="C6" s="118"/>
      <c r="D6" s="118"/>
      <c r="E6" s="118"/>
      <c r="F6" s="118"/>
      <c r="G6" s="118"/>
      <c r="H6" s="190"/>
      <c r="J6" s="195"/>
      <c r="K6" s="122"/>
      <c r="L6" s="196"/>
      <c r="M6" s="123"/>
      <c r="N6" s="122"/>
      <c r="O6" s="122"/>
      <c r="P6" s="199"/>
    </row>
    <row r="7" spans="2:16" ht="15.6" thickTop="1" thickBot="1" x14ac:dyDescent="0.35">
      <c r="B7" s="210"/>
      <c r="C7" s="118"/>
      <c r="D7" s="118"/>
      <c r="E7" s="118"/>
      <c r="F7" s="118"/>
      <c r="G7" s="118"/>
      <c r="H7" s="190"/>
      <c r="J7" s="195"/>
      <c r="K7" s="252" t="s">
        <v>23</v>
      </c>
      <c r="L7" s="252"/>
      <c r="M7" s="124"/>
      <c r="N7" s="122"/>
      <c r="O7" s="122"/>
      <c r="P7" s="199"/>
    </row>
    <row r="8" spans="2:16" ht="15.6" thickTop="1" thickBot="1" x14ac:dyDescent="0.35">
      <c r="B8" s="210"/>
      <c r="C8" s="118"/>
      <c r="D8" s="211" t="s">
        <v>5</v>
      </c>
      <c r="E8" s="178">
        <v>323</v>
      </c>
      <c r="F8" s="118"/>
      <c r="G8" s="212"/>
      <c r="H8" s="190"/>
      <c r="J8" s="195"/>
      <c r="K8" s="252" t="s">
        <v>55</v>
      </c>
      <c r="L8" s="252"/>
      <c r="M8" s="124"/>
      <c r="N8" s="122"/>
      <c r="O8" s="122"/>
      <c r="P8" s="199"/>
    </row>
    <row r="9" spans="2:16" ht="15.6" thickTop="1" thickBot="1" x14ac:dyDescent="0.35">
      <c r="B9" s="210"/>
      <c r="C9" s="118"/>
      <c r="D9" s="181"/>
      <c r="E9" s="182"/>
      <c r="F9" s="118"/>
      <c r="G9" s="118"/>
      <c r="H9" s="190"/>
      <c r="J9" s="195"/>
      <c r="K9" s="252" t="s">
        <v>9</v>
      </c>
      <c r="L9" s="252"/>
      <c r="M9" s="124"/>
      <c r="N9" s="122"/>
      <c r="O9" s="122"/>
      <c r="P9" s="199"/>
    </row>
    <row r="10" spans="2:16" ht="15.6" thickTop="1" thickBot="1" x14ac:dyDescent="0.35">
      <c r="B10" s="210"/>
      <c r="C10" s="190"/>
      <c r="D10" s="187" t="s">
        <v>6</v>
      </c>
      <c r="E10" s="183"/>
      <c r="F10" s="118"/>
      <c r="G10" s="118"/>
      <c r="H10" s="190"/>
      <c r="J10" s="195"/>
      <c r="K10" s="252" t="s">
        <v>10</v>
      </c>
      <c r="L10" s="252"/>
      <c r="M10" s="124"/>
      <c r="N10" s="122"/>
      <c r="O10" s="122"/>
      <c r="P10" s="199"/>
    </row>
    <row r="11" spans="2:16" ht="15.6" thickTop="1" thickBot="1" x14ac:dyDescent="0.35">
      <c r="B11" s="210"/>
      <c r="C11" s="190"/>
      <c r="D11" s="188" t="s">
        <v>16</v>
      </c>
      <c r="E11" s="183"/>
      <c r="F11" s="118"/>
      <c r="G11" s="118"/>
      <c r="H11" s="190"/>
      <c r="J11" s="195"/>
      <c r="K11" s="252" t="s">
        <v>54</v>
      </c>
      <c r="L11" s="252"/>
      <c r="M11" s="124"/>
      <c r="N11" s="122"/>
      <c r="O11" s="122"/>
      <c r="P11" s="199"/>
    </row>
    <row r="12" spans="2:16" ht="15.6" thickTop="1" thickBot="1" x14ac:dyDescent="0.35">
      <c r="B12" s="210"/>
      <c r="C12" s="190"/>
      <c r="D12" s="180" t="s">
        <v>13</v>
      </c>
      <c r="E12" s="184"/>
      <c r="F12" s="118"/>
      <c r="G12" s="118"/>
      <c r="H12" s="190"/>
      <c r="J12" s="195"/>
      <c r="K12" s="252" t="s">
        <v>11</v>
      </c>
      <c r="L12" s="252"/>
      <c r="M12" s="124"/>
      <c r="N12" s="122"/>
      <c r="O12" s="122"/>
      <c r="P12" s="199"/>
    </row>
    <row r="13" spans="2:16" ht="15.6" thickTop="1" thickBot="1" x14ac:dyDescent="0.35">
      <c r="B13" s="210"/>
      <c r="C13" s="190"/>
      <c r="D13" s="180" t="s">
        <v>14</v>
      </c>
      <c r="E13" s="179"/>
      <c r="F13" s="118"/>
      <c r="G13" s="118"/>
      <c r="H13" s="190"/>
      <c r="J13" s="195"/>
      <c r="K13" s="252" t="s">
        <v>8</v>
      </c>
      <c r="L13" s="252"/>
      <c r="M13" s="124"/>
      <c r="N13" s="122"/>
      <c r="O13" s="122"/>
      <c r="P13" s="199"/>
    </row>
    <row r="14" spans="2:16" ht="15.6" thickTop="1" thickBot="1" x14ac:dyDescent="0.35">
      <c r="B14" s="210"/>
      <c r="C14" s="190"/>
      <c r="D14" s="180" t="s">
        <v>15</v>
      </c>
      <c r="E14" s="185"/>
      <c r="F14" s="217" t="s">
        <v>105</v>
      </c>
      <c r="G14" s="218">
        <v>269</v>
      </c>
      <c r="H14" s="190"/>
      <c r="J14" s="195"/>
      <c r="K14" s="252" t="s">
        <v>49</v>
      </c>
      <c r="L14" s="252"/>
      <c r="M14" s="124"/>
      <c r="N14" s="253"/>
      <c r="O14" s="254"/>
      <c r="P14" s="255"/>
    </row>
    <row r="15" spans="2:16" ht="15.6" thickTop="1" thickBot="1" x14ac:dyDescent="0.35">
      <c r="B15" s="210"/>
      <c r="C15" s="190"/>
      <c r="D15" s="189" t="s">
        <v>90</v>
      </c>
      <c r="E15" s="186"/>
      <c r="F15" s="217" t="s">
        <v>106</v>
      </c>
      <c r="G15" s="219">
        <v>54</v>
      </c>
      <c r="H15" s="190"/>
      <c r="J15" s="195"/>
      <c r="K15" s="220"/>
      <c r="L15" s="120" t="s">
        <v>74</v>
      </c>
      <c r="M15" s="125"/>
      <c r="N15" s="200"/>
      <c r="O15" s="126"/>
      <c r="P15" s="201"/>
    </row>
    <row r="16" spans="2:16" ht="15.6" thickTop="1" thickBot="1" x14ac:dyDescent="0.35">
      <c r="B16" s="210"/>
      <c r="C16" s="118"/>
      <c r="D16" s="118"/>
      <c r="E16" s="121"/>
      <c r="F16" s="118"/>
      <c r="G16" s="118"/>
      <c r="H16" s="190"/>
      <c r="J16" s="195"/>
      <c r="K16" s="252" t="s">
        <v>69</v>
      </c>
      <c r="L16" s="252"/>
      <c r="M16" s="127"/>
      <c r="N16" s="250"/>
      <c r="O16" s="122"/>
      <c r="P16" s="199"/>
    </row>
    <row r="17" spans="2:16" ht="15" thickTop="1" x14ac:dyDescent="0.3">
      <c r="B17" s="213"/>
      <c r="C17" s="119"/>
      <c r="D17" s="119"/>
      <c r="E17" s="119" t="s">
        <v>22</v>
      </c>
      <c r="F17" s="119"/>
      <c r="G17" s="119"/>
      <c r="H17" s="214"/>
      <c r="J17" s="195"/>
      <c r="K17" s="122"/>
      <c r="L17" s="128"/>
      <c r="M17" s="129"/>
      <c r="N17" s="130"/>
      <c r="O17" s="122"/>
      <c r="P17" s="199"/>
    </row>
    <row r="18" spans="2:16" x14ac:dyDescent="0.3">
      <c r="B18" s="210"/>
      <c r="C18" s="118"/>
      <c r="D18" s="120"/>
      <c r="E18" s="118"/>
      <c r="F18" s="118"/>
      <c r="G18" s="118"/>
      <c r="H18" s="190"/>
      <c r="J18" s="195"/>
      <c r="K18" s="122"/>
      <c r="L18" s="122"/>
      <c r="M18" s="122"/>
      <c r="N18" s="122"/>
      <c r="O18" s="122"/>
      <c r="P18" s="199"/>
    </row>
    <row r="19" spans="2:16" ht="15" thickBot="1" x14ac:dyDescent="0.35">
      <c r="B19" s="210"/>
      <c r="C19" s="118"/>
      <c r="D19" s="118"/>
      <c r="E19" s="118"/>
      <c r="F19" s="118"/>
      <c r="G19" s="118"/>
      <c r="H19" s="190"/>
      <c r="J19" s="195"/>
      <c r="K19" s="122"/>
      <c r="L19" s="122"/>
      <c r="M19" s="122"/>
      <c r="N19" s="122"/>
      <c r="O19" s="122"/>
      <c r="P19" s="199"/>
    </row>
    <row r="20" spans="2:16" ht="15" thickTop="1" x14ac:dyDescent="0.3">
      <c r="B20" s="210"/>
      <c r="C20" s="118"/>
      <c r="D20" s="118"/>
      <c r="E20" s="118"/>
      <c r="F20" s="118"/>
      <c r="G20" s="118"/>
      <c r="H20" s="190"/>
      <c r="J20" s="202"/>
      <c r="K20" s="131"/>
      <c r="L20" s="131"/>
      <c r="M20" s="131"/>
      <c r="N20" s="131"/>
      <c r="O20" s="131"/>
      <c r="P20" s="203"/>
    </row>
    <row r="21" spans="2:16" x14ac:dyDescent="0.3">
      <c r="B21" s="210"/>
      <c r="C21" s="118"/>
      <c r="D21" s="118"/>
      <c r="E21" s="118"/>
      <c r="F21" s="118"/>
      <c r="G21" s="118"/>
      <c r="H21" s="190"/>
      <c r="J21" s="195"/>
      <c r="K21" s="122"/>
      <c r="L21" s="122"/>
      <c r="M21" s="122"/>
      <c r="N21" s="122"/>
      <c r="O21" s="122"/>
      <c r="P21" s="199"/>
    </row>
    <row r="22" spans="2:16" x14ac:dyDescent="0.3">
      <c r="B22" s="210"/>
      <c r="C22" s="118"/>
      <c r="D22" s="118"/>
      <c r="E22" s="118"/>
      <c r="F22" s="118"/>
      <c r="G22" s="118"/>
      <c r="H22" s="190"/>
      <c r="J22" s="195"/>
      <c r="K22" s="122"/>
      <c r="L22" s="122"/>
      <c r="M22" s="122"/>
      <c r="N22" s="122"/>
      <c r="O22" s="122"/>
      <c r="P22" s="199"/>
    </row>
    <row r="23" spans="2:16" x14ac:dyDescent="0.3">
      <c r="B23" s="210"/>
      <c r="C23" s="118"/>
      <c r="D23" s="118"/>
      <c r="E23" s="118"/>
      <c r="F23" s="118"/>
      <c r="G23" s="118"/>
      <c r="H23" s="190"/>
      <c r="J23" s="195"/>
      <c r="K23" s="122"/>
      <c r="L23" s="122"/>
      <c r="M23" s="122"/>
      <c r="N23" s="122"/>
      <c r="O23" s="122"/>
      <c r="P23" s="199"/>
    </row>
    <row r="24" spans="2:16" ht="15" thickBot="1" x14ac:dyDescent="0.35">
      <c r="B24" s="215"/>
      <c r="C24" s="181"/>
      <c r="D24" s="181"/>
      <c r="E24" s="181"/>
      <c r="F24" s="181"/>
      <c r="G24" s="181"/>
      <c r="H24" s="216"/>
      <c r="J24" s="204"/>
      <c r="K24" s="205"/>
      <c r="L24" s="205"/>
      <c r="M24" s="205"/>
      <c r="N24" s="205"/>
      <c r="O24" s="205"/>
      <c r="P24" s="206"/>
    </row>
    <row r="25" spans="2:16" x14ac:dyDescent="0.3">
      <c r="L25" s="26" t="s">
        <v>91</v>
      </c>
      <c r="M25" s="236" t="s">
        <v>121</v>
      </c>
    </row>
  </sheetData>
  <sheetProtection algorithmName="SHA-512" hashValue="VDHDBEgDzJirH29AONsxijSMVeNl0ccJuhW1ZGhNbk5ixb+2senfaMgMMNN7t99AQDQTgU93MoSO9YhCCMuXkw==" saltValue="rksmwl8DRcRVBqJ0Tf6qmA==" spinCount="100000" sheet="1" objects="1" scenarios="1"/>
  <customSheetViews>
    <customSheetView guid="{495BE3EC-E5E9-4D7F-B5B8-2F63438A1D49}" scale="89" zeroValues="0" state="hidden">
      <selection activeCell="E11" sqref="E11"/>
      <pageMargins left="0.7" right="0.7" top="0.75" bottom="0.75" header="0.3" footer="0.3"/>
      <pageSetup orientation="portrait" r:id="rId1"/>
    </customSheetView>
  </customSheetViews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70C0"/>
  </sheetPr>
  <dimension ref="A1:AO645"/>
  <sheetViews>
    <sheetView showZeros="0" zoomScale="98" zoomScaleNormal="98" zoomScaleSheetLayoutView="99" workbookViewId="0">
      <pane xSplit="6" ySplit="1" topLeftCell="G310" activePane="bottomRight" state="frozen"/>
      <selection activeCell="C58" sqref="C58"/>
      <selection pane="topRight" activeCell="C58" sqref="C58"/>
      <selection pane="bottomLeft" activeCell="C58" sqref="C58"/>
      <selection pane="bottomRight" activeCell="M309" sqref="M309"/>
    </sheetView>
  </sheetViews>
  <sheetFormatPr baseColWidth="10" defaultColWidth="11.5546875" defaultRowHeight="12" x14ac:dyDescent="0.25"/>
  <cols>
    <col min="1" max="1" width="4.44140625" style="34" customWidth="1"/>
    <col min="2" max="2" width="6.33203125" style="34" customWidth="1"/>
    <col min="3" max="5" width="15.6640625" style="20" customWidth="1"/>
    <col min="6" max="6" width="3.6640625" style="37" customWidth="1"/>
    <col min="7" max="18" width="8.6640625" style="37" customWidth="1"/>
    <col min="19" max="19" width="13.5546875" style="37" customWidth="1"/>
    <col min="20" max="20" width="16" style="37" customWidth="1"/>
    <col min="21" max="41" width="11.5546875" style="20"/>
    <col min="42" max="16384" width="11.5546875" style="6"/>
  </cols>
  <sheetData>
    <row r="1" spans="1:22" ht="57.6" customHeight="1" x14ac:dyDescent="0.25">
      <c r="A1" s="246" t="s">
        <v>72</v>
      </c>
      <c r="B1" s="247" t="s">
        <v>79</v>
      </c>
      <c r="C1" s="248" t="s">
        <v>3</v>
      </c>
      <c r="D1" s="248" t="s">
        <v>4</v>
      </c>
      <c r="E1" s="248" t="s">
        <v>2</v>
      </c>
      <c r="F1" s="248" t="s">
        <v>18</v>
      </c>
      <c r="G1" s="105" t="s">
        <v>681</v>
      </c>
      <c r="H1" s="105" t="s">
        <v>51</v>
      </c>
      <c r="I1" s="105" t="s">
        <v>52</v>
      </c>
      <c r="J1" s="105" t="s">
        <v>70</v>
      </c>
      <c r="K1" s="105" t="s">
        <v>44</v>
      </c>
      <c r="L1" s="105" t="s">
        <v>53</v>
      </c>
      <c r="M1" s="106" t="s">
        <v>46</v>
      </c>
      <c r="N1" s="106" t="s">
        <v>47</v>
      </c>
      <c r="O1" s="106" t="s">
        <v>17</v>
      </c>
      <c r="P1" s="105" t="s">
        <v>0</v>
      </c>
      <c r="Q1" s="105" t="s">
        <v>74</v>
      </c>
      <c r="R1" s="102" t="s">
        <v>1</v>
      </c>
      <c r="S1" s="102" t="s">
        <v>24</v>
      </c>
      <c r="T1" s="102" t="s">
        <v>27</v>
      </c>
      <c r="U1" s="27"/>
      <c r="V1" s="28"/>
    </row>
    <row r="2" spans="1:22" s="20" customFormat="1" x14ac:dyDescent="0.25">
      <c r="A2" s="173">
        <v>1</v>
      </c>
      <c r="B2" s="173">
        <v>1</v>
      </c>
      <c r="C2" s="174" t="s">
        <v>126</v>
      </c>
      <c r="D2" s="174" t="s">
        <v>127</v>
      </c>
      <c r="E2" s="174" t="s">
        <v>128</v>
      </c>
      <c r="F2" s="175" t="s">
        <v>113</v>
      </c>
      <c r="G2" s="51"/>
      <c r="H2" s="66"/>
      <c r="I2" s="51"/>
      <c r="J2" s="66">
        <f>IF('LISTA DE SOCIOS'!H2="SI",(IF('LISTA DE SOCIOS'!P2&lt;&gt;"SI",('CSM AGUA'!H2),MONTOS!E7)),0)</f>
        <v>19</v>
      </c>
      <c r="K2" s="51">
        <f>IF(AND('LISTA DE SOCIOS'!H2="SI",'LISTA DE SOCIOS'!P2&lt;&gt;"SI",'LISTA DE SOCIOS'!Q2&lt;&gt;"SI",'LISTA DE SOCIOS'!P2&lt;&gt;"SI",'LISTA DE SOCIOS'!R2&lt;&gt;"SI"),(MONTOS!E9*MULTAS!G2), 0)</f>
        <v>0</v>
      </c>
      <c r="L2" s="66">
        <f>IF(AND('LISTA DE SOCIOS'!H2="SI",'LISTA DE SOCIOS'!P2&lt;&gt;"SI",'LISTA DE SOCIOS'!Q2&lt;&gt;"SI",'LISTA DE SOCIOS'!P2&lt;&gt;"SI",'LISTA DE SOCIOS'!R2&lt;&gt;"SI"),(MONTOS!E10*MULTAS!H2),0)</f>
        <v>0</v>
      </c>
      <c r="M2" s="51">
        <f>IF(AND('LISTA DE SOCIOS'!H2="SI",'LISTA DE SOCIOS'!P2&lt;&gt;"SI",'LISTA DE SOCIOS'!Q2&lt;&gt;"SI",'LISTA DE SOCIOS'!P2&lt;&gt;"SI",'LISTA DE SOCIOS'!R2&lt;&gt;"SI"),(MONTOS!E11*MULTAS!I2),0)</f>
        <v>0</v>
      </c>
      <c r="N2" s="66">
        <f>IF(AND('LISTA DE SOCIOS'!H2="SI",'LISTA DE SOCIOS'!P2&lt;&gt;"SI",'LISTA DE SOCIOS'!Q2&lt;&gt;"SI",'LISTA DE SOCIOS'!P2&lt;&gt;"SI",'LISTA DE SOCIOS'!R2&lt;&gt;"SI"),(MONTOS!E12*MULTAS!J2),0)</f>
        <v>0</v>
      </c>
      <c r="O2" s="51">
        <f>IF(AND('LISTA DE SOCIOS'!H2="SI",'LISTA DE SOCIOS'!P2&lt;&gt;"SI"),(MONTOS!E14*MULTAS!K2),0)</f>
        <v>0</v>
      </c>
      <c r="P2" s="66">
        <f>IF('LISTA DE SOCIOS'!H2="SI",(IF('LISTA DE SOCIOS'!P2&lt;&gt; "SI",(IF(OR('LISTA DE SOCIOS'!Q2="SI",'LISTA DE SOCIOS'!R2="SI"),(MULTAS!M2),(MULTAS!M2+(MULTAS!L2*MONTOS!E18)))),0)),0)</f>
        <v>0</v>
      </c>
      <c r="Q2" s="51">
        <f>IF(AND('LISTA DE SOCIOS'!I2="SI",'LISTA DE SOCIOS'!P2&lt;&gt; "SI"),(RIEGO!G2),0)</f>
        <v>0</v>
      </c>
      <c r="R2" s="68">
        <f t="shared" ref="R2:R33" si="0">SUM(G2:Q2)</f>
        <v>19</v>
      </c>
      <c r="S2" s="249" t="s">
        <v>695</v>
      </c>
      <c r="T2" s="244">
        <v>43685.434583333335</v>
      </c>
    </row>
    <row r="3" spans="1:22" s="20" customFormat="1" x14ac:dyDescent="0.25">
      <c r="A3" s="173">
        <v>2</v>
      </c>
      <c r="B3" s="173">
        <v>2</v>
      </c>
      <c r="C3" s="174" t="s">
        <v>126</v>
      </c>
      <c r="D3" s="174" t="s">
        <v>127</v>
      </c>
      <c r="E3" s="174" t="s">
        <v>130</v>
      </c>
      <c r="F3" s="175" t="s">
        <v>113</v>
      </c>
      <c r="G3" s="51"/>
      <c r="H3" s="66"/>
      <c r="I3" s="51"/>
      <c r="J3" s="66">
        <f>IF('LISTA DE SOCIOS'!H3="SI",(IF('LISTA DE SOCIOS'!P3&lt;&gt;"SI",('CSM AGUA'!H3),MONTOS!E7)),0)</f>
        <v>17</v>
      </c>
      <c r="K3" s="51">
        <f>IF(AND('LISTA DE SOCIOS'!H3="SI",'LISTA DE SOCIOS'!P3&lt;&gt;"SI",'LISTA DE SOCIOS'!Q3&lt;&gt;"SI",'LISTA DE SOCIOS'!P3&lt;&gt;"SI",'LISTA DE SOCIOS'!R3&lt;&gt;"SI"),(MONTOS!E9*MULTAS!G3), 0)</f>
        <v>0</v>
      </c>
      <c r="L3" s="66">
        <f>IF(AND('LISTA DE SOCIOS'!H3="SI",'LISTA DE SOCIOS'!P3&lt;&gt;"SI",'LISTA DE SOCIOS'!Q3&lt;&gt;"SI",'LISTA DE SOCIOS'!P3&lt;&gt;"SI",'LISTA DE SOCIOS'!R3&lt;&gt;"SI"),(MONTOS!E10*MULTAS!H3),0)</f>
        <v>0</v>
      </c>
      <c r="M3" s="51">
        <f>IF(AND('LISTA DE SOCIOS'!H3="SI",'LISTA DE SOCIOS'!P3&lt;&gt;"SI",'LISTA DE SOCIOS'!Q3&lt;&gt;"SI",'LISTA DE SOCIOS'!P3&lt;&gt;"SI",'LISTA DE SOCIOS'!R3&lt;&gt;"SI"),(MONTOS!E11*MULTAS!I3),0)</f>
        <v>0</v>
      </c>
      <c r="N3" s="66">
        <f>IF(AND('LISTA DE SOCIOS'!H3="SI",'LISTA DE SOCIOS'!P3&lt;&gt;"SI",'LISTA DE SOCIOS'!Q3&lt;&gt;"SI",'LISTA DE SOCIOS'!P3&lt;&gt;"SI",'LISTA DE SOCIOS'!R3&lt;&gt;"SI"),(MONTOS!E12*MULTAS!J3),0)</f>
        <v>0</v>
      </c>
      <c r="O3" s="51">
        <f>IF(AND('LISTA DE SOCIOS'!H3="SI",'LISTA DE SOCIOS'!P3&lt;&gt;"SI"),(MONTOS!E14*MULTAS!K3),0)</f>
        <v>0</v>
      </c>
      <c r="P3" s="66">
        <f>IF('LISTA DE SOCIOS'!H3="SI",(IF('LISTA DE SOCIOS'!P3&lt;&gt; "SI",(IF(OR('LISTA DE SOCIOS'!Q3="SI",'LISTA DE SOCIOS'!R3="SI"),(MULTAS!M3),(MULTAS!M3+(MULTAS!L3*MONTOS!E18)))),0)),0)</f>
        <v>0</v>
      </c>
      <c r="Q3" s="51">
        <f>IF(AND('LISTA DE SOCIOS'!I3="SI",'LISTA DE SOCIOS'!P3&lt;&gt; "SI"),(RIEGO!G3),0)</f>
        <v>0</v>
      </c>
      <c r="R3" s="68">
        <f t="shared" si="0"/>
        <v>17</v>
      </c>
      <c r="S3" s="249" t="s">
        <v>695</v>
      </c>
      <c r="T3" s="244">
        <v>43685.434664351851</v>
      </c>
    </row>
    <row r="4" spans="1:22" s="20" customFormat="1" x14ac:dyDescent="0.25">
      <c r="A4" s="173">
        <v>3</v>
      </c>
      <c r="B4" s="173">
        <v>3</v>
      </c>
      <c r="C4" s="174" t="s">
        <v>141</v>
      </c>
      <c r="D4" s="174" t="s">
        <v>142</v>
      </c>
      <c r="E4" s="174" t="s">
        <v>143</v>
      </c>
      <c r="F4" s="175" t="s">
        <v>113</v>
      </c>
      <c r="G4" s="51"/>
      <c r="H4" s="66"/>
      <c r="I4" s="51"/>
      <c r="J4" s="66">
        <f>IF('LISTA DE SOCIOS'!H4="SI",(IF('LISTA DE SOCIOS'!P4&lt;&gt;"SI",('CSM AGUA'!H4),MONTOS!E7)),0)</f>
        <v>19</v>
      </c>
      <c r="K4" s="51">
        <f>IF(AND('LISTA DE SOCIOS'!H4="SI",'LISTA DE SOCIOS'!P4&lt;&gt;"SI",'LISTA DE SOCIOS'!Q4&lt;&gt;"SI",'LISTA DE SOCIOS'!P4&lt;&gt;"SI",'LISTA DE SOCIOS'!R4&lt;&gt;"SI"),(MONTOS!E9*MULTAS!G4), 0)</f>
        <v>0</v>
      </c>
      <c r="L4" s="66">
        <f>IF(AND('LISTA DE SOCIOS'!H4="SI",'LISTA DE SOCIOS'!P4&lt;&gt;"SI",'LISTA DE SOCIOS'!Q4&lt;&gt;"SI",'LISTA DE SOCIOS'!P4&lt;&gt;"SI",'LISTA DE SOCIOS'!R4&lt;&gt;"SI"),(MONTOS!E10*MULTAS!H4),0)</f>
        <v>0</v>
      </c>
      <c r="M4" s="51">
        <f>IF(AND('LISTA DE SOCIOS'!H4="SI",'LISTA DE SOCIOS'!P4&lt;&gt;"SI",'LISTA DE SOCIOS'!Q4&lt;&gt;"SI",'LISTA DE SOCIOS'!P4&lt;&gt;"SI",'LISTA DE SOCIOS'!R4&lt;&gt;"SI"),(MONTOS!E11*MULTAS!I4),0)</f>
        <v>0</v>
      </c>
      <c r="N4" s="66">
        <f>IF(AND('LISTA DE SOCIOS'!H4="SI",'LISTA DE SOCIOS'!P4&lt;&gt;"SI",'LISTA DE SOCIOS'!Q4&lt;&gt;"SI",'LISTA DE SOCIOS'!P4&lt;&gt;"SI",'LISTA DE SOCIOS'!R4&lt;&gt;"SI"),(MONTOS!E12*MULTAS!J4),0)</f>
        <v>0</v>
      </c>
      <c r="O4" s="51">
        <f>IF(AND('LISTA DE SOCIOS'!H4="SI",'LISTA DE SOCIOS'!P4&lt;&gt;"SI"),(MONTOS!E14*MULTAS!K4),0)</f>
        <v>0</v>
      </c>
      <c r="P4" s="66">
        <f>IF('LISTA DE SOCIOS'!H4="SI",(IF('LISTA DE SOCIOS'!P4&lt;&gt; "SI",(IF(OR('LISTA DE SOCIOS'!Q4="SI",'LISTA DE SOCIOS'!R4="SI"),(MULTAS!M4),(MULTAS!M4+(MULTAS!L4*MONTOS!E18)))),0)),0)</f>
        <v>0</v>
      </c>
      <c r="Q4" s="51">
        <f>IF(AND('LISTA DE SOCIOS'!I4="SI",'LISTA DE SOCIOS'!P4&lt;&gt; "SI"),(RIEGO!G4),0)</f>
        <v>0</v>
      </c>
      <c r="R4" s="68">
        <f t="shared" si="0"/>
        <v>19</v>
      </c>
      <c r="S4" s="249" t="s">
        <v>695</v>
      </c>
      <c r="T4" s="244">
        <v>43672.46979166667</v>
      </c>
    </row>
    <row r="5" spans="1:22" s="20" customFormat="1" x14ac:dyDescent="0.25">
      <c r="A5" s="173">
        <v>4</v>
      </c>
      <c r="B5" s="173">
        <v>4</v>
      </c>
      <c r="C5" s="174" t="s">
        <v>141</v>
      </c>
      <c r="D5" s="174" t="s">
        <v>144</v>
      </c>
      <c r="E5" s="174" t="s">
        <v>145</v>
      </c>
      <c r="F5" s="175" t="s">
        <v>113</v>
      </c>
      <c r="G5" s="51"/>
      <c r="H5" s="66"/>
      <c r="I5" s="51"/>
      <c r="J5" s="66">
        <f>IF('LISTA DE SOCIOS'!H5="SI",(IF('LISTA DE SOCIOS'!P5&lt;&gt;"SI",('CSM AGUA'!H5),MONTOS!E7)),0)</f>
        <v>11</v>
      </c>
      <c r="K5" s="51">
        <f>IF(AND('LISTA DE SOCIOS'!H5="SI",'LISTA DE SOCIOS'!P5&lt;&gt;"SI",'LISTA DE SOCIOS'!Q5&lt;&gt;"SI",'LISTA DE SOCIOS'!P5&lt;&gt;"SI",'LISTA DE SOCIOS'!R5&lt;&gt;"SI"),(MONTOS!E9*MULTAS!G5), 0)</f>
        <v>0</v>
      </c>
      <c r="L5" s="66">
        <f>IF(AND('LISTA DE SOCIOS'!H5="SI",'LISTA DE SOCIOS'!P5&lt;&gt;"SI",'LISTA DE SOCIOS'!Q5&lt;&gt;"SI",'LISTA DE SOCIOS'!P5&lt;&gt;"SI",'LISTA DE SOCIOS'!R5&lt;&gt;"SI"),(MONTOS!E10*MULTAS!H5),0)</f>
        <v>0</v>
      </c>
      <c r="M5" s="51">
        <f>IF(AND('LISTA DE SOCIOS'!H5="SI",'LISTA DE SOCIOS'!P5&lt;&gt;"SI",'LISTA DE SOCIOS'!Q5&lt;&gt;"SI",'LISTA DE SOCIOS'!P5&lt;&gt;"SI",'LISTA DE SOCIOS'!R5&lt;&gt;"SI"),(MONTOS!E11*MULTAS!I5),0)</f>
        <v>0</v>
      </c>
      <c r="N5" s="66">
        <f>IF(AND('LISTA DE SOCIOS'!H5="SI",'LISTA DE SOCIOS'!P5&lt;&gt;"SI",'LISTA DE SOCIOS'!Q5&lt;&gt;"SI",'LISTA DE SOCIOS'!P5&lt;&gt;"SI",'LISTA DE SOCIOS'!R5&lt;&gt;"SI"),(MONTOS!E12*MULTAS!J5),0)</f>
        <v>0</v>
      </c>
      <c r="O5" s="51">
        <f>IF(AND('LISTA DE SOCIOS'!H5="SI",'LISTA DE SOCIOS'!P5&lt;&gt;"SI"),(MONTOS!E14*MULTAS!K5),0)</f>
        <v>0</v>
      </c>
      <c r="P5" s="66">
        <f>IF('LISTA DE SOCIOS'!H5="SI",(IF('LISTA DE SOCIOS'!P5&lt;&gt; "SI",(IF(OR('LISTA DE SOCIOS'!Q5="SI",'LISTA DE SOCIOS'!R5="SI"),(MULTAS!M5),(MULTAS!M5+(MULTAS!L5*MONTOS!E18)))),0)),0)</f>
        <v>0</v>
      </c>
      <c r="Q5" s="51">
        <f>IF(AND('LISTA DE SOCIOS'!I5="SI",'LISTA DE SOCIOS'!P5&lt;&gt; "SI"),(RIEGO!G5),0)</f>
        <v>0</v>
      </c>
      <c r="R5" s="68">
        <f t="shared" si="0"/>
        <v>11</v>
      </c>
      <c r="S5" s="249" t="s">
        <v>695</v>
      </c>
      <c r="T5" s="244">
        <v>43672.470682870371</v>
      </c>
    </row>
    <row r="6" spans="1:22" s="20" customFormat="1" x14ac:dyDescent="0.25">
      <c r="A6" s="173">
        <v>5</v>
      </c>
      <c r="B6" s="173">
        <v>5</v>
      </c>
      <c r="C6" s="174" t="s">
        <v>147</v>
      </c>
      <c r="D6" s="174" t="s">
        <v>148</v>
      </c>
      <c r="E6" s="174" t="s">
        <v>149</v>
      </c>
      <c r="F6" s="175" t="s">
        <v>113</v>
      </c>
      <c r="G6" s="51"/>
      <c r="H6" s="66"/>
      <c r="I6" s="51"/>
      <c r="J6" s="66">
        <f>IF('LISTA DE SOCIOS'!H6="SI",(IF('LISTA DE SOCIOS'!P6&lt;&gt;"SI",('CSM AGUA'!H6),MONTOS!E7)),0)</f>
        <v>29</v>
      </c>
      <c r="K6" s="51">
        <f>IF(AND('LISTA DE SOCIOS'!H6="SI",'LISTA DE SOCIOS'!P6&lt;&gt;"SI",'LISTA DE SOCIOS'!Q6&lt;&gt;"SI",'LISTA DE SOCIOS'!P6&lt;&gt;"SI",'LISTA DE SOCIOS'!R6&lt;&gt;"SI"),(MONTOS!E9*MULTAS!G6), 0)</f>
        <v>0</v>
      </c>
      <c r="L6" s="66">
        <f>IF(AND('LISTA DE SOCIOS'!H6="SI",'LISTA DE SOCIOS'!P6&lt;&gt;"SI",'LISTA DE SOCIOS'!Q6&lt;&gt;"SI",'LISTA DE SOCIOS'!P6&lt;&gt;"SI",'LISTA DE SOCIOS'!R6&lt;&gt;"SI"),(MONTOS!E10*MULTAS!H6),0)</f>
        <v>0</v>
      </c>
      <c r="M6" s="51">
        <f>IF(AND('LISTA DE SOCIOS'!H6="SI",'LISTA DE SOCIOS'!P6&lt;&gt;"SI",'LISTA DE SOCIOS'!Q6&lt;&gt;"SI",'LISTA DE SOCIOS'!P6&lt;&gt;"SI",'LISTA DE SOCIOS'!R6&lt;&gt;"SI"),(MONTOS!E11*MULTAS!I6),0)</f>
        <v>0</v>
      </c>
      <c r="N6" s="66">
        <f>IF(AND('LISTA DE SOCIOS'!H6="SI",'LISTA DE SOCIOS'!P6&lt;&gt;"SI",'LISTA DE SOCIOS'!Q6&lt;&gt;"SI",'LISTA DE SOCIOS'!P6&lt;&gt;"SI",'LISTA DE SOCIOS'!R6&lt;&gt;"SI"),(MONTOS!E12*MULTAS!J6),0)</f>
        <v>0</v>
      </c>
      <c r="O6" s="51">
        <f>IF(AND('LISTA DE SOCIOS'!H6="SI",'LISTA DE SOCIOS'!P6&lt;&gt;"SI"),(MONTOS!E14*MULTAS!K6),0)</f>
        <v>0</v>
      </c>
      <c r="P6" s="66">
        <f>IF('LISTA DE SOCIOS'!H6="SI",(IF('LISTA DE SOCIOS'!P6&lt;&gt; "SI",(IF(OR('LISTA DE SOCIOS'!Q6="SI",'LISTA DE SOCIOS'!R6="SI"),(MULTAS!M6),(MULTAS!M6+(MULTAS!L6*MONTOS!E18)))),0)),0)</f>
        <v>0</v>
      </c>
      <c r="Q6" s="51">
        <f>IF(AND('LISTA DE SOCIOS'!I6="SI",'LISTA DE SOCIOS'!P6&lt;&gt; "SI"),(RIEGO!G6),0)</f>
        <v>0</v>
      </c>
      <c r="R6" s="68">
        <f t="shared" si="0"/>
        <v>29</v>
      </c>
      <c r="S6" s="249" t="s">
        <v>695</v>
      </c>
      <c r="T6" s="244">
        <v>43685.456655092596</v>
      </c>
    </row>
    <row r="7" spans="1:22" s="20" customFormat="1" x14ac:dyDescent="0.25">
      <c r="A7" s="173">
        <v>6</v>
      </c>
      <c r="B7" s="173">
        <v>6</v>
      </c>
      <c r="C7" s="174" t="s">
        <v>112</v>
      </c>
      <c r="D7" s="174" t="s">
        <v>150</v>
      </c>
      <c r="E7" s="174" t="s">
        <v>151</v>
      </c>
      <c r="F7" s="175" t="s">
        <v>113</v>
      </c>
      <c r="G7" s="51"/>
      <c r="H7" s="66"/>
      <c r="I7" s="51"/>
      <c r="J7" s="66">
        <f>IF('LISTA DE SOCIOS'!H7="SI",(IF('LISTA DE SOCIOS'!P7&lt;&gt;"SI",('CSM AGUA'!H7),MONTOS!E7)),0)</f>
        <v>27</v>
      </c>
      <c r="K7" s="51">
        <f>IF(AND('LISTA DE SOCIOS'!H7="SI",'LISTA DE SOCIOS'!P7&lt;&gt;"SI",'LISTA DE SOCIOS'!Q7&lt;&gt;"SI",'LISTA DE SOCIOS'!P7&lt;&gt;"SI",'LISTA DE SOCIOS'!R7&lt;&gt;"SI"),(MONTOS!E9*MULTAS!G7), 0)</f>
        <v>0</v>
      </c>
      <c r="L7" s="66">
        <f>IF(AND('LISTA DE SOCIOS'!H7="SI",'LISTA DE SOCIOS'!P7&lt;&gt;"SI",'LISTA DE SOCIOS'!Q7&lt;&gt;"SI",'LISTA DE SOCIOS'!P7&lt;&gt;"SI",'LISTA DE SOCIOS'!R7&lt;&gt;"SI"),(MONTOS!E10*MULTAS!H7),0)</f>
        <v>0</v>
      </c>
      <c r="M7" s="51">
        <f>IF(AND('LISTA DE SOCIOS'!H7="SI",'LISTA DE SOCIOS'!P7&lt;&gt;"SI",'LISTA DE SOCIOS'!Q7&lt;&gt;"SI",'LISTA DE SOCIOS'!P7&lt;&gt;"SI",'LISTA DE SOCIOS'!R7&lt;&gt;"SI"),(MONTOS!E11*MULTAS!I7),0)</f>
        <v>0</v>
      </c>
      <c r="N7" s="66">
        <f>IF(AND('LISTA DE SOCIOS'!H7="SI",'LISTA DE SOCIOS'!P7&lt;&gt;"SI",'LISTA DE SOCIOS'!Q7&lt;&gt;"SI",'LISTA DE SOCIOS'!P7&lt;&gt;"SI",'LISTA DE SOCIOS'!R7&lt;&gt;"SI"),(MONTOS!E12*MULTAS!J7),0)</f>
        <v>0</v>
      </c>
      <c r="O7" s="51">
        <f>IF(AND('LISTA DE SOCIOS'!H7="SI",'LISTA DE SOCIOS'!P7&lt;&gt;"SI"),(MONTOS!E14*MULTAS!K7),0)</f>
        <v>0</v>
      </c>
      <c r="P7" s="66">
        <f>IF('LISTA DE SOCIOS'!H7="SI",(IF('LISTA DE SOCIOS'!P7&lt;&gt; "SI",(IF(OR('LISTA DE SOCIOS'!Q7="SI",'LISTA DE SOCIOS'!R7="SI"),(MULTAS!M7),(MULTAS!M7+(MULTAS!L7*MONTOS!E18)))),0)),0)</f>
        <v>0</v>
      </c>
      <c r="Q7" s="51">
        <f>IF(AND('LISTA DE SOCIOS'!I7="SI",'LISTA DE SOCIOS'!P7&lt;&gt; "SI"),(RIEGO!G7),0)</f>
        <v>0</v>
      </c>
      <c r="R7" s="68">
        <f t="shared" si="0"/>
        <v>27</v>
      </c>
      <c r="S7" s="249" t="s">
        <v>695</v>
      </c>
      <c r="T7" s="244">
        <v>43685.456689814811</v>
      </c>
    </row>
    <row r="8" spans="1:22" s="20" customFormat="1" x14ac:dyDescent="0.25">
      <c r="A8" s="173">
        <v>7</v>
      </c>
      <c r="B8" s="173">
        <v>7</v>
      </c>
      <c r="C8" s="174" t="s">
        <v>152</v>
      </c>
      <c r="D8" s="174" t="s">
        <v>153</v>
      </c>
      <c r="E8" s="174" t="s">
        <v>154</v>
      </c>
      <c r="F8" s="175" t="s">
        <v>113</v>
      </c>
      <c r="G8" s="51">
        <v>155</v>
      </c>
      <c r="H8" s="66"/>
      <c r="I8" s="51">
        <v>20</v>
      </c>
      <c r="J8" s="66">
        <f>IF('LISTA DE SOCIOS'!H8="SI",(IF('LISTA DE SOCIOS'!P8&lt;&gt;"SI",('CSM AGUA'!H8),MONTOS!E7)),0)</f>
        <v>7</v>
      </c>
      <c r="K8" s="51">
        <f>IF(AND('LISTA DE SOCIOS'!H8="SI",'LISTA DE SOCIOS'!P8&lt;&gt;"SI",'LISTA DE SOCIOS'!Q8&lt;&gt;"SI",'LISTA DE SOCIOS'!P8&lt;&gt;"SI",'LISTA DE SOCIOS'!R8&lt;&gt;"SI"),(MONTOS!E9*MULTAS!G8), 0)</f>
        <v>0</v>
      </c>
      <c r="L8" s="66">
        <f>IF(AND('LISTA DE SOCIOS'!H8="SI",'LISTA DE SOCIOS'!P8&lt;&gt;"SI",'LISTA DE SOCIOS'!Q8&lt;&gt;"SI",'LISTA DE SOCIOS'!P8&lt;&gt;"SI",'LISTA DE SOCIOS'!R8&lt;&gt;"SI"),(MONTOS!E10*MULTAS!H8),0)</f>
        <v>0</v>
      </c>
      <c r="M8" s="51">
        <f>IF(AND('LISTA DE SOCIOS'!H8="SI",'LISTA DE SOCIOS'!P8&lt;&gt;"SI",'LISTA DE SOCIOS'!Q8&lt;&gt;"SI",'LISTA DE SOCIOS'!P8&lt;&gt;"SI",'LISTA DE SOCIOS'!R8&lt;&gt;"SI"),(MONTOS!E11*MULTAS!I8),0)</f>
        <v>0</v>
      </c>
      <c r="N8" s="66">
        <f>IF(AND('LISTA DE SOCIOS'!H8="SI",'LISTA DE SOCIOS'!P8&lt;&gt;"SI",'LISTA DE SOCIOS'!Q8&lt;&gt;"SI",'LISTA DE SOCIOS'!P8&lt;&gt;"SI",'LISTA DE SOCIOS'!R8&lt;&gt;"SI"),(MONTOS!E12*MULTAS!J8),0)</f>
        <v>0</v>
      </c>
      <c r="O8" s="51">
        <f>IF(AND('LISTA DE SOCIOS'!H8="SI",'LISTA DE SOCIOS'!P8&lt;&gt;"SI"),(MONTOS!E14*MULTAS!K8),0)</f>
        <v>0</v>
      </c>
      <c r="P8" s="66">
        <f>IF('LISTA DE SOCIOS'!H8="SI",(IF('LISTA DE SOCIOS'!P8&lt;&gt; "SI",(IF(OR('LISTA DE SOCIOS'!Q8="SI",'LISTA DE SOCIOS'!R8="SI"),(MULTAS!M8),(MULTAS!M8+(MULTAS!L8*MONTOS!E18)))),0)),0)</f>
        <v>0</v>
      </c>
      <c r="Q8" s="51">
        <f>IF(AND('LISTA DE SOCIOS'!I8="SI",'LISTA DE SOCIOS'!P8&lt;&gt; "SI"),(RIEGO!G8),0)</f>
        <v>0</v>
      </c>
      <c r="R8" s="68">
        <f t="shared" si="0"/>
        <v>182</v>
      </c>
      <c r="S8" s="249" t="s">
        <v>695</v>
      </c>
      <c r="T8" s="244">
        <v>43685.43472222222</v>
      </c>
    </row>
    <row r="9" spans="1:22" s="20" customFormat="1" x14ac:dyDescent="0.25">
      <c r="A9" s="173">
        <v>8</v>
      </c>
      <c r="B9" s="173">
        <v>8</v>
      </c>
      <c r="C9" s="174" t="s">
        <v>155</v>
      </c>
      <c r="D9" s="174" t="s">
        <v>155</v>
      </c>
      <c r="E9" s="174" t="s">
        <v>156</v>
      </c>
      <c r="F9" s="175" t="s">
        <v>113</v>
      </c>
      <c r="G9" s="51"/>
      <c r="H9" s="66"/>
      <c r="I9" s="51"/>
      <c r="J9" s="66">
        <f>IF('LISTA DE SOCIOS'!H9="SI",(IF('LISTA DE SOCIOS'!P9&lt;&gt;"SI",('CSM AGUA'!H9),MONTOS!E7)),0)</f>
        <v>29</v>
      </c>
      <c r="K9" s="51">
        <f>IF(AND('LISTA DE SOCIOS'!H9="SI",'LISTA DE SOCIOS'!P9&lt;&gt;"SI",'LISTA DE SOCIOS'!Q9&lt;&gt;"SI",'LISTA DE SOCIOS'!P9&lt;&gt;"SI",'LISTA DE SOCIOS'!R9&lt;&gt;"SI"),(MONTOS!E9*MULTAS!G9), 0)</f>
        <v>0</v>
      </c>
      <c r="L9" s="66">
        <f>IF(AND('LISTA DE SOCIOS'!H9="SI",'LISTA DE SOCIOS'!P9&lt;&gt;"SI",'LISTA DE SOCIOS'!Q9&lt;&gt;"SI",'LISTA DE SOCIOS'!P9&lt;&gt;"SI",'LISTA DE SOCIOS'!R9&lt;&gt;"SI"),(MONTOS!E10*MULTAS!H9),0)</f>
        <v>0</v>
      </c>
      <c r="M9" s="51">
        <f>IF(AND('LISTA DE SOCIOS'!H9="SI",'LISTA DE SOCIOS'!P9&lt;&gt;"SI",'LISTA DE SOCIOS'!Q9&lt;&gt;"SI",'LISTA DE SOCIOS'!P9&lt;&gt;"SI",'LISTA DE SOCIOS'!R9&lt;&gt;"SI"),(MONTOS!E11*MULTAS!I9),0)</f>
        <v>0</v>
      </c>
      <c r="N9" s="66">
        <f>IF(AND('LISTA DE SOCIOS'!H9="SI",'LISTA DE SOCIOS'!P9&lt;&gt;"SI",'LISTA DE SOCIOS'!Q9&lt;&gt;"SI",'LISTA DE SOCIOS'!P9&lt;&gt;"SI",'LISTA DE SOCIOS'!R9&lt;&gt;"SI"),(MONTOS!E12*MULTAS!J9),0)</f>
        <v>0</v>
      </c>
      <c r="O9" s="51">
        <f>IF(AND('LISTA DE SOCIOS'!H9="SI",'LISTA DE SOCIOS'!P9&lt;&gt;"SI"),(MONTOS!E14*MULTAS!K9),0)</f>
        <v>0</v>
      </c>
      <c r="P9" s="66">
        <f>IF('LISTA DE SOCIOS'!H9="SI",(IF('LISTA DE SOCIOS'!P9&lt;&gt; "SI",(IF(OR('LISTA DE SOCIOS'!Q9="SI",'LISTA DE SOCIOS'!R9="SI"),(MULTAS!M9),(MULTAS!M9+(MULTAS!L9*MONTOS!E18)))),0)),0)</f>
        <v>0</v>
      </c>
      <c r="Q9" s="51">
        <f>IF(AND('LISTA DE SOCIOS'!I9="SI",'LISTA DE SOCIOS'!P9&lt;&gt; "SI"),(RIEGO!G9),0)</f>
        <v>0</v>
      </c>
      <c r="R9" s="68">
        <f t="shared" si="0"/>
        <v>29</v>
      </c>
      <c r="S9" s="249" t="s">
        <v>695</v>
      </c>
      <c r="T9" s="244">
        <v>43685.456273148149</v>
      </c>
    </row>
    <row r="10" spans="1:22" s="20" customFormat="1" x14ac:dyDescent="0.25">
      <c r="A10" s="173">
        <v>9</v>
      </c>
      <c r="B10" s="173">
        <v>9</v>
      </c>
      <c r="C10" s="174" t="s">
        <v>157</v>
      </c>
      <c r="D10" s="174" t="s">
        <v>158</v>
      </c>
      <c r="E10" s="174" t="s">
        <v>159</v>
      </c>
      <c r="F10" s="175" t="s">
        <v>113</v>
      </c>
      <c r="G10" s="51"/>
      <c r="H10" s="66"/>
      <c r="I10" s="51"/>
      <c r="J10" s="66">
        <f>IF('LISTA DE SOCIOS'!H10="SI",(IF('LISTA DE SOCIOS'!P10&lt;&gt;"SI",('CSM AGUA'!H10),MONTOS!E7)),0)</f>
        <v>27</v>
      </c>
      <c r="K10" s="51">
        <f>IF(AND('LISTA DE SOCIOS'!H10="SI",'LISTA DE SOCIOS'!P10&lt;&gt;"SI",'LISTA DE SOCIOS'!Q10&lt;&gt;"SI",'LISTA DE SOCIOS'!P10&lt;&gt;"SI",'LISTA DE SOCIOS'!R10&lt;&gt;"SI"),(MONTOS!E9*MULTAS!G10), 0)</f>
        <v>0</v>
      </c>
      <c r="L10" s="66">
        <f>IF(AND('LISTA DE SOCIOS'!H10="SI",'LISTA DE SOCIOS'!P10&lt;&gt;"SI",'LISTA DE SOCIOS'!Q10&lt;&gt;"SI",'LISTA DE SOCIOS'!P10&lt;&gt;"SI",'LISTA DE SOCIOS'!R10&lt;&gt;"SI"),(MONTOS!E10*MULTAS!H10),0)</f>
        <v>0</v>
      </c>
      <c r="M10" s="51">
        <f>IF(AND('LISTA DE SOCIOS'!H10="SI",'LISTA DE SOCIOS'!P10&lt;&gt;"SI",'LISTA DE SOCIOS'!Q10&lt;&gt;"SI",'LISTA DE SOCIOS'!P10&lt;&gt;"SI",'LISTA DE SOCIOS'!R10&lt;&gt;"SI"),(MONTOS!E11*MULTAS!I10),0)</f>
        <v>0</v>
      </c>
      <c r="N10" s="66">
        <f>IF(AND('LISTA DE SOCIOS'!H10="SI",'LISTA DE SOCIOS'!P10&lt;&gt;"SI",'LISTA DE SOCIOS'!Q10&lt;&gt;"SI",'LISTA DE SOCIOS'!P10&lt;&gt;"SI",'LISTA DE SOCIOS'!R10&lt;&gt;"SI"),(MONTOS!E12*MULTAS!J10),0)</f>
        <v>0</v>
      </c>
      <c r="O10" s="51">
        <f>IF(AND('LISTA DE SOCIOS'!H10="SI",'LISTA DE SOCIOS'!P10&lt;&gt;"SI"),(MONTOS!E14*MULTAS!K10),0)</f>
        <v>0</v>
      </c>
      <c r="P10" s="66">
        <f>IF('LISTA DE SOCIOS'!H10="SI",(IF('LISTA DE SOCIOS'!P10&lt;&gt; "SI",(IF(OR('LISTA DE SOCIOS'!Q10="SI",'LISTA DE SOCIOS'!R10="SI"),(MULTAS!M10),(MULTAS!M10+(MULTAS!L10*MONTOS!E18)))),0)),0)</f>
        <v>0</v>
      </c>
      <c r="Q10" s="51">
        <f>IF(AND('LISTA DE SOCIOS'!I10="SI",'LISTA DE SOCIOS'!P10&lt;&gt; "SI"),(RIEGO!G10),0)</f>
        <v>0</v>
      </c>
      <c r="R10" s="68">
        <f t="shared" si="0"/>
        <v>27</v>
      </c>
      <c r="S10" s="249" t="s">
        <v>695</v>
      </c>
      <c r="T10" s="244">
        <v>43669.372881944444</v>
      </c>
    </row>
    <row r="11" spans="1:22" s="20" customFormat="1" x14ac:dyDescent="0.25">
      <c r="A11" s="173">
        <v>10</v>
      </c>
      <c r="B11" s="173">
        <v>10</v>
      </c>
      <c r="C11" s="174" t="s">
        <v>126</v>
      </c>
      <c r="D11" s="174" t="s">
        <v>160</v>
      </c>
      <c r="E11" s="174" t="s">
        <v>161</v>
      </c>
      <c r="F11" s="175" t="s">
        <v>113</v>
      </c>
      <c r="G11" s="51"/>
      <c r="H11" s="66"/>
      <c r="I11" s="51"/>
      <c r="J11" s="66">
        <f>IF('LISTA DE SOCIOS'!H11="SI",(IF('LISTA DE SOCIOS'!P11&lt;&gt;"SI",('CSM AGUA'!H11),MONTOS!E7)),0)</f>
        <v>43</v>
      </c>
      <c r="K11" s="51">
        <f>IF(AND('LISTA DE SOCIOS'!H11="SI",'LISTA DE SOCIOS'!P11&lt;&gt;"SI",'LISTA DE SOCIOS'!Q11&lt;&gt;"SI",'LISTA DE SOCIOS'!P11&lt;&gt;"SI",'LISTA DE SOCIOS'!R11&lt;&gt;"SI"),(MONTOS!E9*MULTAS!G11), 0)</f>
        <v>0</v>
      </c>
      <c r="L11" s="66">
        <f>IF(AND('LISTA DE SOCIOS'!H11="SI",'LISTA DE SOCIOS'!P11&lt;&gt;"SI",'LISTA DE SOCIOS'!Q11&lt;&gt;"SI",'LISTA DE SOCIOS'!P11&lt;&gt;"SI",'LISTA DE SOCIOS'!R11&lt;&gt;"SI"),(MONTOS!E10*MULTAS!H11),0)</f>
        <v>0</v>
      </c>
      <c r="M11" s="51">
        <f>IF(AND('LISTA DE SOCIOS'!H11="SI",'LISTA DE SOCIOS'!P11&lt;&gt;"SI",'LISTA DE SOCIOS'!Q11&lt;&gt;"SI",'LISTA DE SOCIOS'!P11&lt;&gt;"SI",'LISTA DE SOCIOS'!R11&lt;&gt;"SI"),(MONTOS!E11*MULTAS!I11),0)</f>
        <v>0</v>
      </c>
      <c r="N11" s="66">
        <f>IF(AND('LISTA DE SOCIOS'!H11="SI",'LISTA DE SOCIOS'!P11&lt;&gt;"SI",'LISTA DE SOCIOS'!Q11&lt;&gt;"SI",'LISTA DE SOCIOS'!P11&lt;&gt;"SI",'LISTA DE SOCIOS'!R11&lt;&gt;"SI"),(MONTOS!E12*MULTAS!J11),0)</f>
        <v>0</v>
      </c>
      <c r="O11" s="51">
        <f>IF(AND('LISTA DE SOCIOS'!H11="SI",'LISTA DE SOCIOS'!P11&lt;&gt;"SI"),(MONTOS!E14*MULTAS!K11),0)</f>
        <v>0</v>
      </c>
      <c r="P11" s="66">
        <f>IF('LISTA DE SOCIOS'!H11="SI",(IF('LISTA DE SOCIOS'!P11&lt;&gt; "SI",(IF(OR('LISTA DE SOCIOS'!Q11="SI",'LISTA DE SOCIOS'!R11="SI"),(MULTAS!M11),(MULTAS!M11+(MULTAS!L11*MONTOS!E18)))),0)),0)</f>
        <v>0</v>
      </c>
      <c r="Q11" s="51">
        <f>IF(AND('LISTA DE SOCIOS'!I11="SI",'LISTA DE SOCIOS'!P11&lt;&gt; "SI"),(RIEGO!G11),0)</f>
        <v>0</v>
      </c>
      <c r="R11" s="68">
        <f t="shared" si="0"/>
        <v>43</v>
      </c>
      <c r="S11" s="249" t="s">
        <v>695</v>
      </c>
      <c r="T11" s="244">
        <v>43676.418819444443</v>
      </c>
    </row>
    <row r="12" spans="1:22" s="20" customFormat="1" x14ac:dyDescent="0.25">
      <c r="A12" s="173">
        <v>11</v>
      </c>
      <c r="B12" s="173">
        <v>11</v>
      </c>
      <c r="C12" s="174" t="s">
        <v>162</v>
      </c>
      <c r="D12" s="174" t="s">
        <v>142</v>
      </c>
      <c r="E12" s="174" t="s">
        <v>163</v>
      </c>
      <c r="F12" s="175" t="s">
        <v>113</v>
      </c>
      <c r="G12" s="51"/>
      <c r="H12" s="66"/>
      <c r="I12" s="51"/>
      <c r="J12" s="66">
        <f>IF('LISTA DE SOCIOS'!H12="SI",(IF('LISTA DE SOCIOS'!P12&lt;&gt;"SI",('CSM AGUA'!H12),MONTOS!E7)),0)</f>
        <v>65</v>
      </c>
      <c r="K12" s="51">
        <f>IF(AND('LISTA DE SOCIOS'!H12="SI",'LISTA DE SOCIOS'!P12&lt;&gt;"SI",'LISTA DE SOCIOS'!Q12&lt;&gt;"SI",'LISTA DE SOCIOS'!P12&lt;&gt;"SI",'LISTA DE SOCIOS'!R12&lt;&gt;"SI"),(MONTOS!E9*MULTAS!G12), 0)</f>
        <v>0</v>
      </c>
      <c r="L12" s="66">
        <f>IF(AND('LISTA DE SOCIOS'!H12="SI",'LISTA DE SOCIOS'!P12&lt;&gt;"SI",'LISTA DE SOCIOS'!Q12&lt;&gt;"SI",'LISTA DE SOCIOS'!P12&lt;&gt;"SI",'LISTA DE SOCIOS'!R12&lt;&gt;"SI"),(MONTOS!E10*MULTAS!H12),0)</f>
        <v>0</v>
      </c>
      <c r="M12" s="51">
        <f>IF(AND('LISTA DE SOCIOS'!H12="SI",'LISTA DE SOCIOS'!P12&lt;&gt;"SI",'LISTA DE SOCIOS'!Q12&lt;&gt;"SI",'LISTA DE SOCIOS'!P12&lt;&gt;"SI",'LISTA DE SOCIOS'!R12&lt;&gt;"SI"),(MONTOS!E11*MULTAS!I12),0)</f>
        <v>0</v>
      </c>
      <c r="N12" s="66">
        <f>IF(AND('LISTA DE SOCIOS'!H12="SI",'LISTA DE SOCIOS'!P12&lt;&gt;"SI",'LISTA DE SOCIOS'!Q12&lt;&gt;"SI",'LISTA DE SOCIOS'!P12&lt;&gt;"SI",'LISTA DE SOCIOS'!R12&lt;&gt;"SI"),(MONTOS!E12*MULTAS!J12),0)</f>
        <v>0</v>
      </c>
      <c r="O12" s="51">
        <f>IF(AND('LISTA DE SOCIOS'!H12="SI",'LISTA DE SOCIOS'!P12&lt;&gt;"SI"),(MONTOS!E14*MULTAS!K12),0)</f>
        <v>0</v>
      </c>
      <c r="P12" s="66">
        <f>IF('LISTA DE SOCIOS'!H12="SI",(IF('LISTA DE SOCIOS'!P12&lt;&gt; "SI",(IF(OR('LISTA DE SOCIOS'!Q12="SI",'LISTA DE SOCIOS'!R12="SI"),(MULTAS!M12),(MULTAS!M12+(MULTAS!L12*MONTOS!E18)))),0)),0)</f>
        <v>0</v>
      </c>
      <c r="Q12" s="51">
        <f>IF(AND('LISTA DE SOCIOS'!I12="SI",'LISTA DE SOCIOS'!P12&lt;&gt; "SI"),(RIEGO!G12),0)</f>
        <v>0</v>
      </c>
      <c r="R12" s="68">
        <f t="shared" si="0"/>
        <v>65</v>
      </c>
      <c r="S12" s="249" t="s">
        <v>695</v>
      </c>
      <c r="T12" s="244">
        <v>43679.494687500002</v>
      </c>
    </row>
    <row r="13" spans="1:22" s="20" customFormat="1" x14ac:dyDescent="0.25">
      <c r="A13" s="173">
        <v>12</v>
      </c>
      <c r="B13" s="173">
        <v>12</v>
      </c>
      <c r="C13" s="174" t="s">
        <v>164</v>
      </c>
      <c r="D13" s="174" t="s">
        <v>165</v>
      </c>
      <c r="E13" s="174" t="s">
        <v>166</v>
      </c>
      <c r="F13" s="175" t="s">
        <v>113</v>
      </c>
      <c r="G13" s="51">
        <v>211</v>
      </c>
      <c r="H13" s="66"/>
      <c r="I13" s="51">
        <v>20</v>
      </c>
      <c r="J13" s="66">
        <f>IF('LISTA DE SOCIOS'!H13="SI",(IF('LISTA DE SOCIOS'!P13&lt;&gt;"SI",('CSM AGUA'!H13),MONTOS!E7)),0)</f>
        <v>45</v>
      </c>
      <c r="K13" s="51">
        <f>IF(AND('LISTA DE SOCIOS'!H13="SI",'LISTA DE SOCIOS'!P13&lt;&gt;"SI",'LISTA DE SOCIOS'!Q13&lt;&gt;"SI",'LISTA DE SOCIOS'!P13&lt;&gt;"SI",'LISTA DE SOCIOS'!R13&lt;&gt;"SI"),(MONTOS!E9*MULTAS!G13), 0)</f>
        <v>0</v>
      </c>
      <c r="L13" s="66">
        <f>IF(AND('LISTA DE SOCIOS'!H13="SI",'LISTA DE SOCIOS'!P13&lt;&gt;"SI",'LISTA DE SOCIOS'!Q13&lt;&gt;"SI",'LISTA DE SOCIOS'!P13&lt;&gt;"SI",'LISTA DE SOCIOS'!R13&lt;&gt;"SI"),(MONTOS!E10*MULTAS!H13),0)</f>
        <v>0</v>
      </c>
      <c r="M13" s="51">
        <f>IF(AND('LISTA DE SOCIOS'!H13="SI",'LISTA DE SOCIOS'!P13&lt;&gt;"SI",'LISTA DE SOCIOS'!Q13&lt;&gt;"SI",'LISTA DE SOCIOS'!P13&lt;&gt;"SI",'LISTA DE SOCIOS'!R13&lt;&gt;"SI"),(MONTOS!E11*MULTAS!I13),0)</f>
        <v>0</v>
      </c>
      <c r="N13" s="66">
        <f>IF(AND('LISTA DE SOCIOS'!H13="SI",'LISTA DE SOCIOS'!P13&lt;&gt;"SI",'LISTA DE SOCIOS'!Q13&lt;&gt;"SI",'LISTA DE SOCIOS'!P13&lt;&gt;"SI",'LISTA DE SOCIOS'!R13&lt;&gt;"SI"),(MONTOS!E12*MULTAS!J13),0)</f>
        <v>0</v>
      </c>
      <c r="O13" s="51">
        <f>IF(AND('LISTA DE SOCIOS'!H13="SI",'LISTA DE SOCIOS'!P13&lt;&gt;"SI"),(MONTOS!E14*MULTAS!K13),0)</f>
        <v>0</v>
      </c>
      <c r="P13" s="66">
        <f>IF('LISTA DE SOCIOS'!H13="SI",(IF('LISTA DE SOCIOS'!P13&lt;&gt; "SI",(IF(OR('LISTA DE SOCIOS'!Q13="SI",'LISTA DE SOCIOS'!R13="SI"),(MULTAS!M13),(MULTAS!M13+(MULTAS!L13*MONTOS!E18)))),0)),0)</f>
        <v>0</v>
      </c>
      <c r="Q13" s="51">
        <f>IF(AND('LISTA DE SOCIOS'!I13="SI",'LISTA DE SOCIOS'!P13&lt;&gt; "SI"),(RIEGO!G13),0)</f>
        <v>0</v>
      </c>
      <c r="R13" s="68">
        <f t="shared" si="0"/>
        <v>276</v>
      </c>
      <c r="S13" s="249" t="s">
        <v>695</v>
      </c>
      <c r="T13" s="244">
        <v>43676.573958333334</v>
      </c>
    </row>
    <row r="14" spans="1:22" s="20" customFormat="1" x14ac:dyDescent="0.25">
      <c r="A14" s="173">
        <v>13</v>
      </c>
      <c r="B14" s="173">
        <v>13</v>
      </c>
      <c r="C14" s="174" t="s">
        <v>167</v>
      </c>
      <c r="D14" s="174" t="s">
        <v>168</v>
      </c>
      <c r="E14" s="174" t="s">
        <v>169</v>
      </c>
      <c r="F14" s="175" t="s">
        <v>113</v>
      </c>
      <c r="G14" s="51"/>
      <c r="H14" s="66"/>
      <c r="I14" s="51"/>
      <c r="J14" s="66">
        <f>IF('LISTA DE SOCIOS'!H14="SI",(IF('LISTA DE SOCIOS'!P14&lt;&gt;"SI",('CSM AGUA'!H14),MONTOS!E7)),0)</f>
        <v>39</v>
      </c>
      <c r="K14" s="51">
        <f>IF(AND('LISTA DE SOCIOS'!H14="SI",'LISTA DE SOCIOS'!P14&lt;&gt;"SI",'LISTA DE SOCIOS'!Q14&lt;&gt;"SI",'LISTA DE SOCIOS'!P14&lt;&gt;"SI",'LISTA DE SOCIOS'!R14&lt;&gt;"SI"),(MONTOS!E9*MULTAS!G14), 0)</f>
        <v>0</v>
      </c>
      <c r="L14" s="66">
        <f>IF(AND('LISTA DE SOCIOS'!H14="SI",'LISTA DE SOCIOS'!P14&lt;&gt;"SI",'LISTA DE SOCIOS'!Q14&lt;&gt;"SI",'LISTA DE SOCIOS'!P14&lt;&gt;"SI",'LISTA DE SOCIOS'!R14&lt;&gt;"SI"),(MONTOS!E10*MULTAS!H14),0)</f>
        <v>0</v>
      </c>
      <c r="M14" s="51">
        <f>IF(AND('LISTA DE SOCIOS'!H14="SI",'LISTA DE SOCIOS'!P14&lt;&gt;"SI",'LISTA DE SOCIOS'!Q14&lt;&gt;"SI",'LISTA DE SOCIOS'!P14&lt;&gt;"SI",'LISTA DE SOCIOS'!R14&lt;&gt;"SI"),(MONTOS!E11*MULTAS!I14),0)</f>
        <v>0</v>
      </c>
      <c r="N14" s="66">
        <f>IF(AND('LISTA DE SOCIOS'!H14="SI",'LISTA DE SOCIOS'!P14&lt;&gt;"SI",'LISTA DE SOCIOS'!Q14&lt;&gt;"SI",'LISTA DE SOCIOS'!P14&lt;&gt;"SI",'LISTA DE SOCIOS'!R14&lt;&gt;"SI"),(MONTOS!E12*MULTAS!J14),0)</f>
        <v>0</v>
      </c>
      <c r="O14" s="51">
        <f>IF(AND('LISTA DE SOCIOS'!H14="SI",'LISTA DE SOCIOS'!P14&lt;&gt;"SI"),(MONTOS!E14*MULTAS!K14),0)</f>
        <v>0</v>
      </c>
      <c r="P14" s="66">
        <f>IF('LISTA DE SOCIOS'!H14="SI",(IF('LISTA DE SOCIOS'!P14&lt;&gt; "SI",(IF(OR('LISTA DE SOCIOS'!Q14="SI",'LISTA DE SOCIOS'!R14="SI"),(MULTAS!M14),(MULTAS!M14+(MULTAS!L14*MONTOS!E18)))),0)),0)</f>
        <v>0</v>
      </c>
      <c r="Q14" s="51">
        <f>IF(AND('LISTA DE SOCIOS'!I14="SI",'LISTA DE SOCIOS'!P14&lt;&gt; "SI"),(RIEGO!G14),0)</f>
        <v>0</v>
      </c>
      <c r="R14" s="68">
        <f t="shared" si="0"/>
        <v>39</v>
      </c>
      <c r="S14" s="249" t="s">
        <v>695</v>
      </c>
      <c r="T14" s="244">
        <v>43673.45175925926</v>
      </c>
    </row>
    <row r="15" spans="1:22" s="20" customFormat="1" x14ac:dyDescent="0.25">
      <c r="A15" s="173">
        <v>14</v>
      </c>
      <c r="B15" s="173">
        <v>14</v>
      </c>
      <c r="C15" s="174" t="s">
        <v>170</v>
      </c>
      <c r="D15" s="174" t="s">
        <v>170</v>
      </c>
      <c r="E15" s="174" t="s">
        <v>171</v>
      </c>
      <c r="F15" s="175" t="s">
        <v>113</v>
      </c>
      <c r="G15" s="51"/>
      <c r="H15" s="66"/>
      <c r="I15" s="51"/>
      <c r="J15" s="66">
        <f>IF('LISTA DE SOCIOS'!H15="SI",(IF('LISTA DE SOCIOS'!P15&lt;&gt;"SI",('CSM AGUA'!H15),MONTOS!E7)),0)</f>
        <v>21</v>
      </c>
      <c r="K15" s="51">
        <f>IF(AND('LISTA DE SOCIOS'!H15="SI",'LISTA DE SOCIOS'!P15&lt;&gt;"SI",'LISTA DE SOCIOS'!Q15&lt;&gt;"SI",'LISTA DE SOCIOS'!P15&lt;&gt;"SI",'LISTA DE SOCIOS'!R15&lt;&gt;"SI"),(MONTOS!E9*MULTAS!G15), 0)</f>
        <v>0</v>
      </c>
      <c r="L15" s="66">
        <f>IF(AND('LISTA DE SOCIOS'!H15="SI",'LISTA DE SOCIOS'!P15&lt;&gt;"SI",'LISTA DE SOCIOS'!Q15&lt;&gt;"SI",'LISTA DE SOCIOS'!P15&lt;&gt;"SI",'LISTA DE SOCIOS'!R15&lt;&gt;"SI"),(MONTOS!E10*MULTAS!H15),0)</f>
        <v>0</v>
      </c>
      <c r="M15" s="51">
        <f>IF(AND('LISTA DE SOCIOS'!H15="SI",'LISTA DE SOCIOS'!P15&lt;&gt;"SI",'LISTA DE SOCIOS'!Q15&lt;&gt;"SI",'LISTA DE SOCIOS'!P15&lt;&gt;"SI",'LISTA DE SOCIOS'!R15&lt;&gt;"SI"),(MONTOS!E11*MULTAS!I15),0)</f>
        <v>0</v>
      </c>
      <c r="N15" s="66">
        <f>IF(AND('LISTA DE SOCIOS'!H15="SI",'LISTA DE SOCIOS'!P15&lt;&gt;"SI",'LISTA DE SOCIOS'!Q15&lt;&gt;"SI",'LISTA DE SOCIOS'!P15&lt;&gt;"SI",'LISTA DE SOCIOS'!R15&lt;&gt;"SI"),(MONTOS!E12*MULTAS!J15),0)</f>
        <v>0</v>
      </c>
      <c r="O15" s="51">
        <f>IF(AND('LISTA DE SOCIOS'!H15="SI",'LISTA DE SOCIOS'!P15&lt;&gt;"SI"),(MONTOS!E14*MULTAS!K15),0)</f>
        <v>0</v>
      </c>
      <c r="P15" s="66">
        <f>IF('LISTA DE SOCIOS'!H15="SI",(IF('LISTA DE SOCIOS'!P15&lt;&gt; "SI",(IF(OR('LISTA DE SOCIOS'!Q15="SI",'LISTA DE SOCIOS'!R15="SI"),(MULTAS!M15),(MULTAS!M15+(MULTAS!L15*MONTOS!E18)))),0)),0)</f>
        <v>0</v>
      </c>
      <c r="Q15" s="51">
        <f>IF(AND('LISTA DE SOCIOS'!I15="SI",'LISTA DE SOCIOS'!P15&lt;&gt; "SI"),(RIEGO!G15),0)</f>
        <v>0</v>
      </c>
      <c r="R15" s="68">
        <f t="shared" si="0"/>
        <v>21</v>
      </c>
      <c r="S15" s="249" t="s">
        <v>695</v>
      </c>
      <c r="T15" s="244">
        <v>43668.375763888886</v>
      </c>
    </row>
    <row r="16" spans="1:22" s="20" customFormat="1" x14ac:dyDescent="0.25">
      <c r="A16" s="173">
        <v>15</v>
      </c>
      <c r="B16" s="173">
        <v>15</v>
      </c>
      <c r="C16" s="174" t="s">
        <v>172</v>
      </c>
      <c r="D16" s="174" t="s">
        <v>115</v>
      </c>
      <c r="E16" s="174" t="s">
        <v>173</v>
      </c>
      <c r="F16" s="175" t="s">
        <v>113</v>
      </c>
      <c r="G16" s="51"/>
      <c r="H16" s="66"/>
      <c r="I16" s="51"/>
      <c r="J16" s="66">
        <f>IF('LISTA DE SOCIOS'!H16="SI",(IF('LISTA DE SOCIOS'!P16&lt;&gt;"SI",('CSM AGUA'!H16),MONTOS!E7)),0)</f>
        <v>17</v>
      </c>
      <c r="K16" s="51">
        <f>IF(AND('LISTA DE SOCIOS'!H16="SI",'LISTA DE SOCIOS'!P16&lt;&gt;"SI",'LISTA DE SOCIOS'!Q16&lt;&gt;"SI",'LISTA DE SOCIOS'!P16&lt;&gt;"SI",'LISTA DE SOCIOS'!R16&lt;&gt;"SI"),(MONTOS!E9*MULTAS!G16), 0)</f>
        <v>0</v>
      </c>
      <c r="L16" s="66">
        <f>IF(AND('LISTA DE SOCIOS'!H16="SI",'LISTA DE SOCIOS'!P16&lt;&gt;"SI",'LISTA DE SOCIOS'!Q16&lt;&gt;"SI",'LISTA DE SOCIOS'!P16&lt;&gt;"SI",'LISTA DE SOCIOS'!R16&lt;&gt;"SI"),(MONTOS!E10*MULTAS!H16),0)</f>
        <v>0</v>
      </c>
      <c r="M16" s="51">
        <f>IF(AND('LISTA DE SOCIOS'!H16="SI",'LISTA DE SOCIOS'!P16&lt;&gt;"SI",'LISTA DE SOCIOS'!Q16&lt;&gt;"SI",'LISTA DE SOCIOS'!P16&lt;&gt;"SI",'LISTA DE SOCIOS'!R16&lt;&gt;"SI"),(MONTOS!E11*MULTAS!I16),0)</f>
        <v>0</v>
      </c>
      <c r="N16" s="66">
        <f>IF(AND('LISTA DE SOCIOS'!H16="SI",'LISTA DE SOCIOS'!P16&lt;&gt;"SI",'LISTA DE SOCIOS'!Q16&lt;&gt;"SI",'LISTA DE SOCIOS'!P16&lt;&gt;"SI",'LISTA DE SOCIOS'!R16&lt;&gt;"SI"),(MONTOS!E12*MULTAS!J16),0)</f>
        <v>0</v>
      </c>
      <c r="O16" s="51">
        <f>IF(AND('LISTA DE SOCIOS'!H16="SI",'LISTA DE SOCIOS'!P16&lt;&gt;"SI"),(MONTOS!E14*MULTAS!K16),0)</f>
        <v>0</v>
      </c>
      <c r="P16" s="66">
        <f>IF('LISTA DE SOCIOS'!H16="SI",(IF('LISTA DE SOCIOS'!P16&lt;&gt; "SI",(IF(OR('LISTA DE SOCIOS'!Q16="SI",'LISTA DE SOCIOS'!R16="SI"),(MULTAS!M16),(MULTAS!M16+(MULTAS!L16*MONTOS!E18)))),0)),0)</f>
        <v>0</v>
      </c>
      <c r="Q16" s="51">
        <f>IF(AND('LISTA DE SOCIOS'!I16="SI",'LISTA DE SOCIOS'!P16&lt;&gt; "SI"),(RIEGO!G16),0)</f>
        <v>0</v>
      </c>
      <c r="R16" s="68">
        <f t="shared" si="0"/>
        <v>17</v>
      </c>
      <c r="S16" s="249" t="s">
        <v>695</v>
      </c>
      <c r="T16" s="244">
        <v>43669.413194444445</v>
      </c>
    </row>
    <row r="17" spans="1:20" s="20" customFormat="1" x14ac:dyDescent="0.25">
      <c r="A17" s="173">
        <v>16</v>
      </c>
      <c r="B17" s="173">
        <v>16</v>
      </c>
      <c r="C17" s="174" t="s">
        <v>174</v>
      </c>
      <c r="D17" s="174" t="s">
        <v>175</v>
      </c>
      <c r="E17" s="174" t="s">
        <v>176</v>
      </c>
      <c r="F17" s="175" t="s">
        <v>113</v>
      </c>
      <c r="G17" s="51"/>
      <c r="H17" s="66"/>
      <c r="I17" s="51"/>
      <c r="J17" s="66">
        <f>IF('LISTA DE SOCIOS'!H17="SI",(IF('LISTA DE SOCIOS'!P17&lt;&gt;"SI",('CSM AGUA'!H17),MONTOS!E7)),0)</f>
        <v>919</v>
      </c>
      <c r="K17" s="51">
        <f>IF(AND('LISTA DE SOCIOS'!H17="SI",'LISTA DE SOCIOS'!P17&lt;&gt;"SI",'LISTA DE SOCIOS'!Q17&lt;&gt;"SI",'LISTA DE SOCIOS'!P17&lt;&gt;"SI",'LISTA DE SOCIOS'!R17&lt;&gt;"SI"),(MONTOS!E9*MULTAS!G17), 0)</f>
        <v>0</v>
      </c>
      <c r="L17" s="66">
        <f>IF(AND('LISTA DE SOCIOS'!H17="SI",'LISTA DE SOCIOS'!P17&lt;&gt;"SI",'LISTA DE SOCIOS'!Q17&lt;&gt;"SI",'LISTA DE SOCIOS'!P17&lt;&gt;"SI",'LISTA DE SOCIOS'!R17&lt;&gt;"SI"),(MONTOS!E10*MULTAS!H17),0)</f>
        <v>0</v>
      </c>
      <c r="M17" s="51">
        <f>IF(AND('LISTA DE SOCIOS'!H17="SI",'LISTA DE SOCIOS'!P17&lt;&gt;"SI",'LISTA DE SOCIOS'!Q17&lt;&gt;"SI",'LISTA DE SOCIOS'!P17&lt;&gt;"SI",'LISTA DE SOCIOS'!R17&lt;&gt;"SI"),(MONTOS!E11*MULTAS!I17),0)</f>
        <v>0</v>
      </c>
      <c r="N17" s="66">
        <f>IF(AND('LISTA DE SOCIOS'!H17="SI",'LISTA DE SOCIOS'!P17&lt;&gt;"SI",'LISTA DE SOCIOS'!Q17&lt;&gt;"SI",'LISTA DE SOCIOS'!P17&lt;&gt;"SI",'LISTA DE SOCIOS'!R17&lt;&gt;"SI"),(MONTOS!E12*MULTAS!J17),0)</f>
        <v>0</v>
      </c>
      <c r="O17" s="51">
        <f>IF(AND('LISTA DE SOCIOS'!H17="SI",'LISTA DE SOCIOS'!P17&lt;&gt;"SI"),(MONTOS!E14*MULTAS!K17),0)</f>
        <v>0</v>
      </c>
      <c r="P17" s="66">
        <f>IF('LISTA DE SOCIOS'!H17="SI",(IF('LISTA DE SOCIOS'!P17&lt;&gt; "SI",(IF(OR('LISTA DE SOCIOS'!Q17="SI",'LISTA DE SOCIOS'!R17="SI"),(MULTAS!M17),(MULTAS!M17+(MULTAS!L17*MONTOS!E18)))),0)),0)</f>
        <v>0</v>
      </c>
      <c r="Q17" s="51">
        <f>IF(AND('LISTA DE SOCIOS'!I17="SI",'LISTA DE SOCIOS'!P17&lt;&gt; "SI"),(RIEGO!G17),0)</f>
        <v>0</v>
      </c>
      <c r="R17" s="68">
        <f t="shared" si="0"/>
        <v>919</v>
      </c>
      <c r="S17" s="249" t="s">
        <v>695</v>
      </c>
      <c r="T17" s="244">
        <v>43685.457013888888</v>
      </c>
    </row>
    <row r="18" spans="1:20" s="20" customFormat="1" x14ac:dyDescent="0.25">
      <c r="A18" s="173">
        <v>17</v>
      </c>
      <c r="B18" s="173">
        <v>17</v>
      </c>
      <c r="C18" s="174" t="s">
        <v>148</v>
      </c>
      <c r="D18" s="174" t="s">
        <v>155</v>
      </c>
      <c r="E18" s="174" t="s">
        <v>177</v>
      </c>
      <c r="F18" s="175" t="s">
        <v>113</v>
      </c>
      <c r="G18" s="51">
        <v>7</v>
      </c>
      <c r="H18" s="66"/>
      <c r="I18" s="51"/>
      <c r="J18" s="66">
        <f>IF('LISTA DE SOCIOS'!H18="SI",(IF('LISTA DE SOCIOS'!P18&lt;&gt;"SI",('CSM AGUA'!H18),MONTOS!E7)),0)</f>
        <v>7</v>
      </c>
      <c r="K18" s="51">
        <f>IF(AND('LISTA DE SOCIOS'!H18="SI",'LISTA DE SOCIOS'!P18&lt;&gt;"SI",'LISTA DE SOCIOS'!Q18&lt;&gt;"SI",'LISTA DE SOCIOS'!P18&lt;&gt;"SI",'LISTA DE SOCIOS'!R18&lt;&gt;"SI"),(MONTOS!E9*MULTAS!G18), 0)</f>
        <v>0</v>
      </c>
      <c r="L18" s="66">
        <f>IF(AND('LISTA DE SOCIOS'!H18="SI",'LISTA DE SOCIOS'!P18&lt;&gt;"SI",'LISTA DE SOCIOS'!Q18&lt;&gt;"SI",'LISTA DE SOCIOS'!P18&lt;&gt;"SI",'LISTA DE SOCIOS'!R18&lt;&gt;"SI"),(MONTOS!E10*MULTAS!H18),0)</f>
        <v>0</v>
      </c>
      <c r="M18" s="51">
        <f>IF(AND('LISTA DE SOCIOS'!H18="SI",'LISTA DE SOCIOS'!P18&lt;&gt;"SI",'LISTA DE SOCIOS'!Q18&lt;&gt;"SI",'LISTA DE SOCIOS'!P18&lt;&gt;"SI",'LISTA DE SOCIOS'!R18&lt;&gt;"SI"),(MONTOS!E11*MULTAS!I18),0)</f>
        <v>0</v>
      </c>
      <c r="N18" s="66">
        <f>IF(AND('LISTA DE SOCIOS'!H18="SI",'LISTA DE SOCIOS'!P18&lt;&gt;"SI",'LISTA DE SOCIOS'!Q18&lt;&gt;"SI",'LISTA DE SOCIOS'!P18&lt;&gt;"SI",'LISTA DE SOCIOS'!R18&lt;&gt;"SI"),(MONTOS!E12*MULTAS!J18),0)</f>
        <v>0</v>
      </c>
      <c r="O18" s="51">
        <f>IF(AND('LISTA DE SOCIOS'!H18="SI",'LISTA DE SOCIOS'!P18&lt;&gt;"SI"),(MONTOS!E14*MULTAS!K18),0)</f>
        <v>0</v>
      </c>
      <c r="P18" s="66">
        <f>IF('LISTA DE SOCIOS'!H18="SI",(IF('LISTA DE SOCIOS'!P18&lt;&gt; "SI",(IF(OR('LISTA DE SOCIOS'!Q18="SI",'LISTA DE SOCIOS'!R18="SI"),(MULTAS!M18),(MULTAS!M18+(MULTAS!L18*MONTOS!E18)))),0)),0)</f>
        <v>0</v>
      </c>
      <c r="Q18" s="51">
        <f>IF(AND('LISTA DE SOCIOS'!I18="SI",'LISTA DE SOCIOS'!P18&lt;&gt; "SI"),(RIEGO!G18),0)</f>
        <v>0</v>
      </c>
      <c r="R18" s="68">
        <f t="shared" si="0"/>
        <v>14</v>
      </c>
      <c r="S18" s="249" t="s">
        <v>695</v>
      </c>
      <c r="T18" s="244">
        <v>43670.603090277778</v>
      </c>
    </row>
    <row r="19" spans="1:20" s="20" customFormat="1" x14ac:dyDescent="0.25">
      <c r="A19" s="173">
        <v>18</v>
      </c>
      <c r="B19" s="173">
        <v>18</v>
      </c>
      <c r="C19" s="174" t="s">
        <v>178</v>
      </c>
      <c r="D19" s="174" t="s">
        <v>179</v>
      </c>
      <c r="E19" s="174" t="s">
        <v>180</v>
      </c>
      <c r="F19" s="175" t="s">
        <v>113</v>
      </c>
      <c r="G19" s="51">
        <v>7</v>
      </c>
      <c r="H19" s="66"/>
      <c r="I19" s="51">
        <v>20</v>
      </c>
      <c r="J19" s="66">
        <f>IF('LISTA DE SOCIOS'!H19="SI",(IF('LISTA DE SOCIOS'!P19&lt;&gt;"SI",('CSM AGUA'!H19),MONTOS!E7)),0)</f>
        <v>13</v>
      </c>
      <c r="K19" s="51">
        <f>IF(AND('LISTA DE SOCIOS'!H19="SI",'LISTA DE SOCIOS'!P19&lt;&gt;"SI",'LISTA DE SOCIOS'!Q19&lt;&gt;"SI",'LISTA DE SOCIOS'!P19&lt;&gt;"SI",'LISTA DE SOCIOS'!R19&lt;&gt;"SI"),(MONTOS!E9*MULTAS!G19), 0)</f>
        <v>0</v>
      </c>
      <c r="L19" s="66">
        <f>IF(AND('LISTA DE SOCIOS'!H19="SI",'LISTA DE SOCIOS'!P19&lt;&gt;"SI",'LISTA DE SOCIOS'!Q19&lt;&gt;"SI",'LISTA DE SOCIOS'!P19&lt;&gt;"SI",'LISTA DE SOCIOS'!R19&lt;&gt;"SI"),(MONTOS!E10*MULTAS!H19),0)</f>
        <v>0</v>
      </c>
      <c r="M19" s="51">
        <f>IF(AND('LISTA DE SOCIOS'!H19="SI",'LISTA DE SOCIOS'!P19&lt;&gt;"SI",'LISTA DE SOCIOS'!Q19&lt;&gt;"SI",'LISTA DE SOCIOS'!P19&lt;&gt;"SI",'LISTA DE SOCIOS'!R19&lt;&gt;"SI"),(MONTOS!E11*MULTAS!I19),0)</f>
        <v>0</v>
      </c>
      <c r="N19" s="66">
        <f>IF(AND('LISTA DE SOCIOS'!H19="SI",'LISTA DE SOCIOS'!P19&lt;&gt;"SI",'LISTA DE SOCIOS'!Q19&lt;&gt;"SI",'LISTA DE SOCIOS'!P19&lt;&gt;"SI",'LISTA DE SOCIOS'!R19&lt;&gt;"SI"),(MONTOS!E12*MULTAS!J19),0)</f>
        <v>0</v>
      </c>
      <c r="O19" s="51">
        <f>IF(AND('LISTA DE SOCIOS'!H19="SI",'LISTA DE SOCIOS'!P19&lt;&gt;"SI"),(MONTOS!E14*MULTAS!K19),0)</f>
        <v>0</v>
      </c>
      <c r="P19" s="66">
        <f>IF('LISTA DE SOCIOS'!H19="SI",(IF('LISTA DE SOCIOS'!P19&lt;&gt; "SI",(IF(OR('LISTA DE SOCIOS'!Q19="SI",'LISTA DE SOCIOS'!R19="SI"),(MULTAS!M19),(MULTAS!M19+(MULTAS!L19*MONTOS!E18)))),0)),0)</f>
        <v>0</v>
      </c>
      <c r="Q19" s="51">
        <f>IF(AND('LISTA DE SOCIOS'!I19="SI",'LISTA DE SOCIOS'!P19&lt;&gt; "SI"),(RIEGO!G19),0)</f>
        <v>0</v>
      </c>
      <c r="R19" s="68">
        <f t="shared" si="0"/>
        <v>40</v>
      </c>
      <c r="S19" s="249" t="s">
        <v>695</v>
      </c>
      <c r="T19" s="244">
        <v>43670.613009259258</v>
      </c>
    </row>
    <row r="20" spans="1:20" s="20" customFormat="1" x14ac:dyDescent="0.25">
      <c r="A20" s="173">
        <v>19</v>
      </c>
      <c r="B20" s="173">
        <v>19</v>
      </c>
      <c r="C20" s="174" t="s">
        <v>178</v>
      </c>
      <c r="D20" s="174" t="s">
        <v>115</v>
      </c>
      <c r="E20" s="174" t="s">
        <v>181</v>
      </c>
      <c r="F20" s="175" t="s">
        <v>113</v>
      </c>
      <c r="G20" s="51"/>
      <c r="H20" s="66"/>
      <c r="I20" s="51"/>
      <c r="J20" s="66">
        <f>IF('LISTA DE SOCIOS'!H20="SI",(IF('LISTA DE SOCIOS'!P20&lt;&gt;"SI",('CSM AGUA'!H20),MONTOS!E7)),0)</f>
        <v>7</v>
      </c>
      <c r="K20" s="51">
        <f>IF(AND('LISTA DE SOCIOS'!H20="SI",'LISTA DE SOCIOS'!P20&lt;&gt;"SI",'LISTA DE SOCIOS'!Q20&lt;&gt;"SI",'LISTA DE SOCIOS'!P20&lt;&gt;"SI",'LISTA DE SOCIOS'!R20&lt;&gt;"SI"),(MONTOS!E9*MULTAS!G20), 0)</f>
        <v>0</v>
      </c>
      <c r="L20" s="66">
        <f>IF(AND('LISTA DE SOCIOS'!H20="SI",'LISTA DE SOCIOS'!P20&lt;&gt;"SI",'LISTA DE SOCIOS'!Q20&lt;&gt;"SI",'LISTA DE SOCIOS'!P20&lt;&gt;"SI",'LISTA DE SOCIOS'!R20&lt;&gt;"SI"),(MONTOS!E10*MULTAS!H20),0)</f>
        <v>0</v>
      </c>
      <c r="M20" s="51">
        <f>IF(AND('LISTA DE SOCIOS'!H20="SI",'LISTA DE SOCIOS'!P20&lt;&gt;"SI",'LISTA DE SOCIOS'!Q20&lt;&gt;"SI",'LISTA DE SOCIOS'!P20&lt;&gt;"SI",'LISTA DE SOCIOS'!R20&lt;&gt;"SI"),(MONTOS!E11*MULTAS!I20),0)</f>
        <v>0</v>
      </c>
      <c r="N20" s="66">
        <f>IF(AND('LISTA DE SOCIOS'!H20="SI",'LISTA DE SOCIOS'!P20&lt;&gt;"SI",'LISTA DE SOCIOS'!Q20&lt;&gt;"SI",'LISTA DE SOCIOS'!P20&lt;&gt;"SI",'LISTA DE SOCIOS'!R20&lt;&gt;"SI"),(MONTOS!E12*MULTAS!J20),0)</f>
        <v>0</v>
      </c>
      <c r="O20" s="51">
        <f>IF(AND('LISTA DE SOCIOS'!H20="SI",'LISTA DE SOCIOS'!P20&lt;&gt;"SI"),(MONTOS!E14*MULTAS!K20),0)</f>
        <v>0</v>
      </c>
      <c r="P20" s="66">
        <f>IF('LISTA DE SOCIOS'!H20="SI",(IF('LISTA DE SOCIOS'!P20&lt;&gt; "SI",(IF(OR('LISTA DE SOCIOS'!Q20="SI",'LISTA DE SOCIOS'!R20="SI"),(MULTAS!M20),(MULTAS!M20+(MULTAS!L20*MONTOS!E18)))),0)),0)</f>
        <v>0</v>
      </c>
      <c r="Q20" s="51">
        <f>IF(AND('LISTA DE SOCIOS'!I20="SI",'LISTA DE SOCIOS'!P20&lt;&gt; "SI"),(RIEGO!G20),0)</f>
        <v>0</v>
      </c>
      <c r="R20" s="68">
        <f t="shared" si="0"/>
        <v>7</v>
      </c>
      <c r="S20" s="249" t="s">
        <v>695</v>
      </c>
      <c r="T20" s="244">
        <v>43685.457048611112</v>
      </c>
    </row>
    <row r="21" spans="1:20" s="20" customFormat="1" x14ac:dyDescent="0.25">
      <c r="A21" s="173">
        <v>20</v>
      </c>
      <c r="B21" s="173">
        <v>20</v>
      </c>
      <c r="C21" s="174" t="s">
        <v>182</v>
      </c>
      <c r="D21" s="174" t="s">
        <v>127</v>
      </c>
      <c r="E21" s="174" t="s">
        <v>183</v>
      </c>
      <c r="F21" s="175" t="s">
        <v>113</v>
      </c>
      <c r="G21" s="51"/>
      <c r="H21" s="66"/>
      <c r="I21" s="51"/>
      <c r="J21" s="66">
        <f>IF('LISTA DE SOCIOS'!H21="SI",(IF('LISTA DE SOCIOS'!P21&lt;&gt;"SI",('CSM AGUA'!H21),MONTOS!E7)),0)</f>
        <v>7</v>
      </c>
      <c r="K21" s="51">
        <f>IF(AND('LISTA DE SOCIOS'!H21="SI",'LISTA DE SOCIOS'!P21&lt;&gt;"SI",'LISTA DE SOCIOS'!Q21&lt;&gt;"SI",'LISTA DE SOCIOS'!P21&lt;&gt;"SI",'LISTA DE SOCIOS'!R21&lt;&gt;"SI"),(MONTOS!E9*MULTAS!G21), 0)</f>
        <v>0</v>
      </c>
      <c r="L21" s="66">
        <f>IF(AND('LISTA DE SOCIOS'!H21="SI",'LISTA DE SOCIOS'!P21&lt;&gt;"SI",'LISTA DE SOCIOS'!Q21&lt;&gt;"SI",'LISTA DE SOCIOS'!P21&lt;&gt;"SI",'LISTA DE SOCIOS'!R21&lt;&gt;"SI"),(MONTOS!E10*MULTAS!H21),0)</f>
        <v>0</v>
      </c>
      <c r="M21" s="51">
        <f>IF(AND('LISTA DE SOCIOS'!H21="SI",'LISTA DE SOCIOS'!P21&lt;&gt;"SI",'LISTA DE SOCIOS'!Q21&lt;&gt;"SI",'LISTA DE SOCIOS'!P21&lt;&gt;"SI",'LISTA DE SOCIOS'!R21&lt;&gt;"SI"),(MONTOS!E11*MULTAS!I21),0)</f>
        <v>0</v>
      </c>
      <c r="N21" s="66">
        <f>IF(AND('LISTA DE SOCIOS'!H21="SI",'LISTA DE SOCIOS'!P21&lt;&gt;"SI",'LISTA DE SOCIOS'!Q21&lt;&gt;"SI",'LISTA DE SOCIOS'!P21&lt;&gt;"SI",'LISTA DE SOCIOS'!R21&lt;&gt;"SI"),(MONTOS!E12*MULTAS!J21),0)</f>
        <v>0</v>
      </c>
      <c r="O21" s="51">
        <f>IF(AND('LISTA DE SOCIOS'!H21="SI",'LISTA DE SOCIOS'!P21&lt;&gt;"SI"),(MONTOS!E14*MULTAS!K21),0)</f>
        <v>0</v>
      </c>
      <c r="P21" s="66">
        <f>IF('LISTA DE SOCIOS'!H21="SI",(IF('LISTA DE SOCIOS'!P21&lt;&gt; "SI",(IF(OR('LISTA DE SOCIOS'!Q21="SI",'LISTA DE SOCIOS'!R21="SI"),(MULTAS!M21),(MULTAS!M21+(MULTAS!L21*MONTOS!E18)))),0)),0)</f>
        <v>0</v>
      </c>
      <c r="Q21" s="51">
        <f>IF(AND('LISTA DE SOCIOS'!I21="SI",'LISTA DE SOCIOS'!P21&lt;&gt; "SI"),(RIEGO!G21),0)</f>
        <v>0</v>
      </c>
      <c r="R21" s="68">
        <f t="shared" si="0"/>
        <v>7</v>
      </c>
      <c r="S21" s="249" t="s">
        <v>695</v>
      </c>
      <c r="T21" s="244">
        <v>43676.662962962961</v>
      </c>
    </row>
    <row r="22" spans="1:20" s="20" customFormat="1" x14ac:dyDescent="0.25">
      <c r="A22" s="173">
        <v>21</v>
      </c>
      <c r="B22" s="173">
        <v>21</v>
      </c>
      <c r="C22" s="174" t="s">
        <v>178</v>
      </c>
      <c r="D22" s="174" t="s">
        <v>115</v>
      </c>
      <c r="E22" s="174" t="s">
        <v>184</v>
      </c>
      <c r="F22" s="175" t="s">
        <v>113</v>
      </c>
      <c r="G22" s="51"/>
      <c r="H22" s="66"/>
      <c r="I22" s="51"/>
      <c r="J22" s="66">
        <f>IF('LISTA DE SOCIOS'!H22="SI",(IF('LISTA DE SOCIOS'!P22&lt;&gt;"SI",('CSM AGUA'!H22),MONTOS!E7)),0)</f>
        <v>25</v>
      </c>
      <c r="K22" s="51">
        <f>IF(AND('LISTA DE SOCIOS'!H22="SI",'LISTA DE SOCIOS'!P22&lt;&gt;"SI",'LISTA DE SOCIOS'!Q22&lt;&gt;"SI",'LISTA DE SOCIOS'!P22&lt;&gt;"SI",'LISTA DE SOCIOS'!R22&lt;&gt;"SI"),(MONTOS!E9*MULTAS!G22), 0)</f>
        <v>0</v>
      </c>
      <c r="L22" s="66">
        <f>IF(AND('LISTA DE SOCIOS'!H22="SI",'LISTA DE SOCIOS'!P22&lt;&gt;"SI",'LISTA DE SOCIOS'!Q22&lt;&gt;"SI",'LISTA DE SOCIOS'!P22&lt;&gt;"SI",'LISTA DE SOCIOS'!R22&lt;&gt;"SI"),(MONTOS!E10*MULTAS!H22),0)</f>
        <v>0</v>
      </c>
      <c r="M22" s="51">
        <f>IF(AND('LISTA DE SOCIOS'!H22="SI",'LISTA DE SOCIOS'!P22&lt;&gt;"SI",'LISTA DE SOCIOS'!Q22&lt;&gt;"SI",'LISTA DE SOCIOS'!P22&lt;&gt;"SI",'LISTA DE SOCIOS'!R22&lt;&gt;"SI"),(MONTOS!E11*MULTAS!I22),0)</f>
        <v>0</v>
      </c>
      <c r="N22" s="66">
        <f>IF(AND('LISTA DE SOCIOS'!H22="SI",'LISTA DE SOCIOS'!P22&lt;&gt;"SI",'LISTA DE SOCIOS'!Q22&lt;&gt;"SI",'LISTA DE SOCIOS'!P22&lt;&gt;"SI",'LISTA DE SOCIOS'!R22&lt;&gt;"SI"),(MONTOS!E12*MULTAS!J22),0)</f>
        <v>0</v>
      </c>
      <c r="O22" s="51">
        <f>IF(AND('LISTA DE SOCIOS'!H22="SI",'LISTA DE SOCIOS'!P22&lt;&gt;"SI"),(MONTOS!E14*MULTAS!K22),0)</f>
        <v>0</v>
      </c>
      <c r="P22" s="66">
        <f>IF('LISTA DE SOCIOS'!H22="SI",(IF('LISTA DE SOCIOS'!P22&lt;&gt; "SI",(IF(OR('LISTA DE SOCIOS'!Q22="SI",'LISTA DE SOCIOS'!R22="SI"),(MULTAS!M22),(MULTAS!M22+(MULTAS!L22*MONTOS!E18)))),0)),0)</f>
        <v>0</v>
      </c>
      <c r="Q22" s="51">
        <f>IF(AND('LISTA DE SOCIOS'!I22="SI",'LISTA DE SOCIOS'!P22&lt;&gt; "SI"),(RIEGO!G22),0)</f>
        <v>0</v>
      </c>
      <c r="R22" s="68">
        <f t="shared" si="0"/>
        <v>25</v>
      </c>
      <c r="S22" s="249" t="s">
        <v>695</v>
      </c>
      <c r="T22" s="244">
        <v>43673.399340277778</v>
      </c>
    </row>
    <row r="23" spans="1:20" s="20" customFormat="1" x14ac:dyDescent="0.25">
      <c r="A23" s="173">
        <v>22</v>
      </c>
      <c r="B23" s="173">
        <v>22</v>
      </c>
      <c r="C23" s="174" t="s">
        <v>178</v>
      </c>
      <c r="D23" s="174" t="s">
        <v>115</v>
      </c>
      <c r="E23" s="174" t="s">
        <v>185</v>
      </c>
      <c r="F23" s="175" t="s">
        <v>113</v>
      </c>
      <c r="G23" s="51"/>
      <c r="H23" s="66"/>
      <c r="I23" s="51"/>
      <c r="J23" s="66">
        <f>IF('LISTA DE SOCIOS'!H23="SI",(IF('LISTA DE SOCIOS'!P23&lt;&gt;"SI",('CSM AGUA'!H23),MONTOS!E7)),0)</f>
        <v>23</v>
      </c>
      <c r="K23" s="51">
        <f>IF(AND('LISTA DE SOCIOS'!H23="SI",'LISTA DE SOCIOS'!P23&lt;&gt;"SI",'LISTA DE SOCIOS'!Q23&lt;&gt;"SI",'LISTA DE SOCIOS'!P23&lt;&gt;"SI",'LISTA DE SOCIOS'!R23&lt;&gt;"SI"),(MONTOS!E9*MULTAS!G23), 0)</f>
        <v>0</v>
      </c>
      <c r="L23" s="66">
        <f>IF(AND('LISTA DE SOCIOS'!H23="SI",'LISTA DE SOCIOS'!P23&lt;&gt;"SI",'LISTA DE SOCIOS'!Q23&lt;&gt;"SI",'LISTA DE SOCIOS'!P23&lt;&gt;"SI",'LISTA DE SOCIOS'!R23&lt;&gt;"SI"),(MONTOS!E10*MULTAS!H23),0)</f>
        <v>0</v>
      </c>
      <c r="M23" s="51">
        <f>IF(AND('LISTA DE SOCIOS'!H23="SI",'LISTA DE SOCIOS'!P23&lt;&gt;"SI",'LISTA DE SOCIOS'!Q23&lt;&gt;"SI",'LISTA DE SOCIOS'!P23&lt;&gt;"SI",'LISTA DE SOCIOS'!R23&lt;&gt;"SI"),(MONTOS!E11*MULTAS!I23),0)</f>
        <v>0</v>
      </c>
      <c r="N23" s="66">
        <f>IF(AND('LISTA DE SOCIOS'!H23="SI",'LISTA DE SOCIOS'!P23&lt;&gt;"SI",'LISTA DE SOCIOS'!Q23&lt;&gt;"SI",'LISTA DE SOCIOS'!P23&lt;&gt;"SI",'LISTA DE SOCIOS'!R23&lt;&gt;"SI"),(MONTOS!E12*MULTAS!J23),0)</f>
        <v>0</v>
      </c>
      <c r="O23" s="51">
        <f>IF(AND('LISTA DE SOCIOS'!H23="SI",'LISTA DE SOCIOS'!P23&lt;&gt;"SI"),(MONTOS!E14*MULTAS!K23),0)</f>
        <v>0</v>
      </c>
      <c r="P23" s="66">
        <f>IF('LISTA DE SOCIOS'!H23="SI",(IF('LISTA DE SOCIOS'!P23&lt;&gt; "SI",(IF(OR('LISTA DE SOCIOS'!Q23="SI",'LISTA DE SOCIOS'!R23="SI"),(MULTAS!M23),(MULTAS!M23+(MULTAS!L23*MONTOS!E18)))),0)),0)</f>
        <v>0</v>
      </c>
      <c r="Q23" s="51">
        <f>IF(AND('LISTA DE SOCIOS'!I23="SI",'LISTA DE SOCIOS'!P23&lt;&gt; "SI"),(RIEGO!G23),0)</f>
        <v>0</v>
      </c>
      <c r="R23" s="68">
        <f t="shared" si="0"/>
        <v>23</v>
      </c>
      <c r="S23" s="249" t="s">
        <v>695</v>
      </c>
      <c r="T23" s="244">
        <v>43672.647905092592</v>
      </c>
    </row>
    <row r="24" spans="1:20" s="20" customFormat="1" x14ac:dyDescent="0.25">
      <c r="A24" s="173">
        <v>23</v>
      </c>
      <c r="B24" s="173">
        <v>23</v>
      </c>
      <c r="C24" s="174" t="s">
        <v>178</v>
      </c>
      <c r="D24" s="174" t="s">
        <v>115</v>
      </c>
      <c r="E24" s="174" t="s">
        <v>186</v>
      </c>
      <c r="F24" s="175" t="s">
        <v>113</v>
      </c>
      <c r="G24" s="51"/>
      <c r="H24" s="66"/>
      <c r="I24" s="51"/>
      <c r="J24" s="66">
        <f>IF('LISTA DE SOCIOS'!H24="SI",(IF('LISTA DE SOCIOS'!P24&lt;&gt;"SI",('CSM AGUA'!H24),MONTOS!E7)),0)</f>
        <v>7</v>
      </c>
      <c r="K24" s="51">
        <f>IF(AND('LISTA DE SOCIOS'!H24="SI",'LISTA DE SOCIOS'!P24&lt;&gt;"SI",'LISTA DE SOCIOS'!Q24&lt;&gt;"SI",'LISTA DE SOCIOS'!P24&lt;&gt;"SI",'LISTA DE SOCIOS'!R24&lt;&gt;"SI"),(MONTOS!E9*MULTAS!G24), 0)</f>
        <v>0</v>
      </c>
      <c r="L24" s="66">
        <f>IF(AND('LISTA DE SOCIOS'!H24="SI",'LISTA DE SOCIOS'!P24&lt;&gt;"SI",'LISTA DE SOCIOS'!Q24&lt;&gt;"SI",'LISTA DE SOCIOS'!P24&lt;&gt;"SI",'LISTA DE SOCIOS'!R24&lt;&gt;"SI"),(MONTOS!E10*MULTAS!H24),0)</f>
        <v>0</v>
      </c>
      <c r="M24" s="51">
        <f>IF(AND('LISTA DE SOCIOS'!H24="SI",'LISTA DE SOCIOS'!P24&lt;&gt;"SI",'LISTA DE SOCIOS'!Q24&lt;&gt;"SI",'LISTA DE SOCIOS'!P24&lt;&gt;"SI",'LISTA DE SOCIOS'!R24&lt;&gt;"SI"),(MONTOS!E11*MULTAS!I24),0)</f>
        <v>0</v>
      </c>
      <c r="N24" s="66">
        <f>IF(AND('LISTA DE SOCIOS'!H24="SI",'LISTA DE SOCIOS'!P24&lt;&gt;"SI",'LISTA DE SOCIOS'!Q24&lt;&gt;"SI",'LISTA DE SOCIOS'!P24&lt;&gt;"SI",'LISTA DE SOCIOS'!R24&lt;&gt;"SI"),(MONTOS!E12*MULTAS!J24),0)</f>
        <v>0</v>
      </c>
      <c r="O24" s="51">
        <f>IF(AND('LISTA DE SOCIOS'!H24="SI",'LISTA DE SOCIOS'!P24&lt;&gt;"SI"),(MONTOS!E14*MULTAS!K24),0)</f>
        <v>0</v>
      </c>
      <c r="P24" s="66">
        <f>IF('LISTA DE SOCIOS'!H24="SI",(IF('LISTA DE SOCIOS'!P24&lt;&gt; "SI",(IF(OR('LISTA DE SOCIOS'!Q24="SI",'LISTA DE SOCIOS'!R24="SI"),(MULTAS!M24),(MULTAS!M24+(MULTAS!L24*MONTOS!E18)))),0)),0)</f>
        <v>0</v>
      </c>
      <c r="Q24" s="51">
        <f>IF(AND('LISTA DE SOCIOS'!I24="SI",'LISTA DE SOCIOS'!P24&lt;&gt; "SI"),(RIEGO!G24),0)</f>
        <v>0</v>
      </c>
      <c r="R24" s="68">
        <f t="shared" si="0"/>
        <v>7</v>
      </c>
      <c r="S24" s="249" t="s">
        <v>695</v>
      </c>
      <c r="T24" s="244">
        <v>43685.457083333335</v>
      </c>
    </row>
    <row r="25" spans="1:20" s="20" customFormat="1" x14ac:dyDescent="0.25">
      <c r="A25" s="173">
        <v>24</v>
      </c>
      <c r="B25" s="173">
        <v>24</v>
      </c>
      <c r="C25" s="174" t="s">
        <v>178</v>
      </c>
      <c r="D25" s="174" t="s">
        <v>115</v>
      </c>
      <c r="E25" s="174" t="s">
        <v>187</v>
      </c>
      <c r="F25" s="175" t="s">
        <v>113</v>
      </c>
      <c r="G25" s="51"/>
      <c r="H25" s="66"/>
      <c r="I25" s="51"/>
      <c r="J25" s="66">
        <f>IF('LISTA DE SOCIOS'!H25="SI",(IF('LISTA DE SOCIOS'!P25&lt;&gt;"SI",('CSM AGUA'!H25),MONTOS!E7)),0)</f>
        <v>7</v>
      </c>
      <c r="K25" s="51">
        <f>IF(AND('LISTA DE SOCIOS'!H25="SI",'LISTA DE SOCIOS'!P25&lt;&gt;"SI",'LISTA DE SOCIOS'!Q25&lt;&gt;"SI",'LISTA DE SOCIOS'!P25&lt;&gt;"SI",'LISTA DE SOCIOS'!R25&lt;&gt;"SI"),(MONTOS!E9*MULTAS!G25), 0)</f>
        <v>0</v>
      </c>
      <c r="L25" s="66">
        <f>IF(AND('LISTA DE SOCIOS'!H25="SI",'LISTA DE SOCIOS'!P25&lt;&gt;"SI",'LISTA DE SOCIOS'!Q25&lt;&gt;"SI",'LISTA DE SOCIOS'!P25&lt;&gt;"SI",'LISTA DE SOCIOS'!R25&lt;&gt;"SI"),(MONTOS!E10*MULTAS!H25),0)</f>
        <v>0</v>
      </c>
      <c r="M25" s="51">
        <f>IF(AND('LISTA DE SOCIOS'!H25="SI",'LISTA DE SOCIOS'!P25&lt;&gt;"SI",'LISTA DE SOCIOS'!Q25&lt;&gt;"SI",'LISTA DE SOCIOS'!P25&lt;&gt;"SI",'LISTA DE SOCIOS'!R25&lt;&gt;"SI"),(MONTOS!E11*MULTAS!I25),0)</f>
        <v>0</v>
      </c>
      <c r="N25" s="66">
        <f>IF(AND('LISTA DE SOCIOS'!H25="SI",'LISTA DE SOCIOS'!P25&lt;&gt;"SI",'LISTA DE SOCIOS'!Q25&lt;&gt;"SI",'LISTA DE SOCIOS'!P25&lt;&gt;"SI",'LISTA DE SOCIOS'!R25&lt;&gt;"SI"),(MONTOS!E12*MULTAS!J25),0)</f>
        <v>0</v>
      </c>
      <c r="O25" s="51">
        <f>IF(AND('LISTA DE SOCIOS'!H25="SI",'LISTA DE SOCIOS'!P25&lt;&gt;"SI"),(MONTOS!E14*MULTAS!K25),0)</f>
        <v>0</v>
      </c>
      <c r="P25" s="66">
        <f>IF('LISTA DE SOCIOS'!H25="SI",(IF('LISTA DE SOCIOS'!P25&lt;&gt; "SI",(IF(OR('LISTA DE SOCIOS'!Q25="SI",'LISTA DE SOCIOS'!R25="SI"),(MULTAS!M25),(MULTAS!M25+(MULTAS!L25*MONTOS!E18)))),0)),0)</f>
        <v>0</v>
      </c>
      <c r="Q25" s="51">
        <f>IF(AND('LISTA DE SOCIOS'!I25="SI",'LISTA DE SOCIOS'!P25&lt;&gt; "SI"),(RIEGO!G25),0)</f>
        <v>0</v>
      </c>
      <c r="R25" s="68">
        <f t="shared" si="0"/>
        <v>7</v>
      </c>
      <c r="S25" s="249" t="s">
        <v>695</v>
      </c>
      <c r="T25" s="244">
        <v>43685.457106481481</v>
      </c>
    </row>
    <row r="26" spans="1:20" s="20" customFormat="1" x14ac:dyDescent="0.25">
      <c r="A26" s="173">
        <v>25</v>
      </c>
      <c r="B26" s="173">
        <v>25</v>
      </c>
      <c r="C26" s="174" t="s">
        <v>188</v>
      </c>
      <c r="D26" s="174" t="s">
        <v>189</v>
      </c>
      <c r="E26" s="174" t="s">
        <v>190</v>
      </c>
      <c r="F26" s="175" t="s">
        <v>113</v>
      </c>
      <c r="G26" s="51"/>
      <c r="H26" s="66"/>
      <c r="I26" s="51"/>
      <c r="J26" s="66">
        <f>IF('LISTA DE SOCIOS'!H26="SI",(IF('LISTA DE SOCIOS'!P26&lt;&gt;"SI",('CSM AGUA'!H26),MONTOS!E7)),0)</f>
        <v>31</v>
      </c>
      <c r="K26" s="51">
        <f>IF(AND('LISTA DE SOCIOS'!H26="SI",'LISTA DE SOCIOS'!P26&lt;&gt;"SI",'LISTA DE SOCIOS'!Q26&lt;&gt;"SI",'LISTA DE SOCIOS'!P26&lt;&gt;"SI",'LISTA DE SOCIOS'!R26&lt;&gt;"SI"),(MONTOS!E9*MULTAS!G26), 0)</f>
        <v>0</v>
      </c>
      <c r="L26" s="66">
        <f>IF(AND('LISTA DE SOCIOS'!H26="SI",'LISTA DE SOCIOS'!P26&lt;&gt;"SI",'LISTA DE SOCIOS'!Q26&lt;&gt;"SI",'LISTA DE SOCIOS'!P26&lt;&gt;"SI",'LISTA DE SOCIOS'!R26&lt;&gt;"SI"),(MONTOS!E10*MULTAS!H26),0)</f>
        <v>0</v>
      </c>
      <c r="M26" s="51">
        <f>IF(AND('LISTA DE SOCIOS'!H26="SI",'LISTA DE SOCIOS'!P26&lt;&gt;"SI",'LISTA DE SOCIOS'!Q26&lt;&gt;"SI",'LISTA DE SOCIOS'!P26&lt;&gt;"SI",'LISTA DE SOCIOS'!R26&lt;&gt;"SI"),(MONTOS!E11*MULTAS!I26),0)</f>
        <v>0</v>
      </c>
      <c r="N26" s="66">
        <f>IF(AND('LISTA DE SOCIOS'!H26="SI",'LISTA DE SOCIOS'!P26&lt;&gt;"SI",'LISTA DE SOCIOS'!Q26&lt;&gt;"SI",'LISTA DE SOCIOS'!P26&lt;&gt;"SI",'LISTA DE SOCIOS'!R26&lt;&gt;"SI"),(MONTOS!E12*MULTAS!J26),0)</f>
        <v>0</v>
      </c>
      <c r="O26" s="51">
        <f>IF(AND('LISTA DE SOCIOS'!H26="SI",'LISTA DE SOCIOS'!P26&lt;&gt;"SI"),(MONTOS!E14*MULTAS!K26),0)</f>
        <v>0</v>
      </c>
      <c r="P26" s="66">
        <f>IF('LISTA DE SOCIOS'!H26="SI",(IF('LISTA DE SOCIOS'!P26&lt;&gt; "SI",(IF(OR('LISTA DE SOCIOS'!Q26="SI",'LISTA DE SOCIOS'!R26="SI"),(MULTAS!M26),(MULTAS!M26+(MULTAS!L26*MONTOS!E18)))),0)),0)</f>
        <v>0</v>
      </c>
      <c r="Q26" s="51">
        <f>IF(AND('LISTA DE SOCIOS'!I26="SI",'LISTA DE SOCIOS'!P26&lt;&gt; "SI"),(RIEGO!G26),0)</f>
        <v>0</v>
      </c>
      <c r="R26" s="68">
        <f t="shared" si="0"/>
        <v>31</v>
      </c>
      <c r="S26" s="249" t="s">
        <v>695</v>
      </c>
      <c r="T26" s="244">
        <v>43677.396469907406</v>
      </c>
    </row>
    <row r="27" spans="1:20" s="20" customFormat="1" x14ac:dyDescent="0.25">
      <c r="A27" s="173">
        <v>26</v>
      </c>
      <c r="B27" s="173">
        <v>26</v>
      </c>
      <c r="C27" s="174" t="s">
        <v>191</v>
      </c>
      <c r="D27" s="174" t="s">
        <v>192</v>
      </c>
      <c r="E27" s="174" t="s">
        <v>193</v>
      </c>
      <c r="F27" s="175" t="s">
        <v>113</v>
      </c>
      <c r="G27" s="51">
        <v>7</v>
      </c>
      <c r="H27" s="66"/>
      <c r="I27" s="51">
        <v>20</v>
      </c>
      <c r="J27" s="66">
        <f>IF('LISTA DE SOCIOS'!H27="SI",(IF('LISTA DE SOCIOS'!P27&lt;&gt;"SI",('CSM AGUA'!H27),MONTOS!E7)),0)</f>
        <v>9</v>
      </c>
      <c r="K27" s="51">
        <f>IF(AND('LISTA DE SOCIOS'!H27="SI",'LISTA DE SOCIOS'!P27&lt;&gt;"SI",'LISTA DE SOCIOS'!Q27&lt;&gt;"SI",'LISTA DE SOCIOS'!P27&lt;&gt;"SI",'LISTA DE SOCIOS'!R27&lt;&gt;"SI"),(MONTOS!E9*MULTAS!G27), 0)</f>
        <v>0</v>
      </c>
      <c r="L27" s="66">
        <f>IF(AND('LISTA DE SOCIOS'!H27="SI",'LISTA DE SOCIOS'!P27&lt;&gt;"SI",'LISTA DE SOCIOS'!Q27&lt;&gt;"SI",'LISTA DE SOCIOS'!P27&lt;&gt;"SI",'LISTA DE SOCIOS'!R27&lt;&gt;"SI"),(MONTOS!E10*MULTAS!H27),0)</f>
        <v>0</v>
      </c>
      <c r="M27" s="51">
        <f>IF(AND('LISTA DE SOCIOS'!H27="SI",'LISTA DE SOCIOS'!P27&lt;&gt;"SI",'LISTA DE SOCIOS'!Q27&lt;&gt;"SI",'LISTA DE SOCIOS'!P27&lt;&gt;"SI",'LISTA DE SOCIOS'!R27&lt;&gt;"SI"),(MONTOS!E11*MULTAS!I27),0)</f>
        <v>0</v>
      </c>
      <c r="N27" s="66">
        <f>IF(AND('LISTA DE SOCIOS'!H27="SI",'LISTA DE SOCIOS'!P27&lt;&gt;"SI",'LISTA DE SOCIOS'!Q27&lt;&gt;"SI",'LISTA DE SOCIOS'!P27&lt;&gt;"SI",'LISTA DE SOCIOS'!R27&lt;&gt;"SI"),(MONTOS!E12*MULTAS!J27),0)</f>
        <v>0</v>
      </c>
      <c r="O27" s="51">
        <f>IF(AND('LISTA DE SOCIOS'!H27="SI",'LISTA DE SOCIOS'!P27&lt;&gt;"SI"),(MONTOS!E14*MULTAS!K27),0)</f>
        <v>0</v>
      </c>
      <c r="P27" s="66">
        <f>IF('LISTA DE SOCIOS'!H27="SI",(IF('LISTA DE SOCIOS'!P27&lt;&gt; "SI",(IF(OR('LISTA DE SOCIOS'!Q27="SI",'LISTA DE SOCIOS'!R27="SI"),(MULTAS!M27),(MULTAS!M27+(MULTAS!L27*MONTOS!E18)))),0)),0)</f>
        <v>0</v>
      </c>
      <c r="Q27" s="51">
        <f>IF(AND('LISTA DE SOCIOS'!I27="SI",'LISTA DE SOCIOS'!P27&lt;&gt; "SI"),(RIEGO!G27),0)</f>
        <v>0</v>
      </c>
      <c r="R27" s="68">
        <f t="shared" si="0"/>
        <v>36</v>
      </c>
      <c r="S27" s="249" t="s">
        <v>695</v>
      </c>
      <c r="T27" s="244">
        <v>43685.433136574073</v>
      </c>
    </row>
    <row r="28" spans="1:20" s="20" customFormat="1" x14ac:dyDescent="0.25">
      <c r="A28" s="173">
        <v>27</v>
      </c>
      <c r="B28" s="173">
        <v>27</v>
      </c>
      <c r="C28" s="174" t="s">
        <v>191</v>
      </c>
      <c r="D28" s="174" t="s">
        <v>194</v>
      </c>
      <c r="E28" s="174" t="s">
        <v>195</v>
      </c>
      <c r="F28" s="175" t="s">
        <v>113</v>
      </c>
      <c r="G28" s="51">
        <v>7</v>
      </c>
      <c r="H28" s="66"/>
      <c r="I28" s="51">
        <v>20</v>
      </c>
      <c r="J28" s="66">
        <f>IF('LISTA DE SOCIOS'!H28="SI",(IF('LISTA DE SOCIOS'!P28&lt;&gt;"SI",('CSM AGUA'!H28),MONTOS!E7)),0)</f>
        <v>7</v>
      </c>
      <c r="K28" s="51">
        <f>IF(AND('LISTA DE SOCIOS'!H28="SI",'LISTA DE SOCIOS'!P28&lt;&gt;"SI",'LISTA DE SOCIOS'!Q28&lt;&gt;"SI",'LISTA DE SOCIOS'!P28&lt;&gt;"SI",'LISTA DE SOCIOS'!R28&lt;&gt;"SI"),(MONTOS!E9*MULTAS!G28), 0)</f>
        <v>0</v>
      </c>
      <c r="L28" s="66">
        <f>IF(AND('LISTA DE SOCIOS'!H28="SI",'LISTA DE SOCIOS'!P28&lt;&gt;"SI",'LISTA DE SOCIOS'!Q28&lt;&gt;"SI",'LISTA DE SOCIOS'!P28&lt;&gt;"SI",'LISTA DE SOCIOS'!R28&lt;&gt;"SI"),(MONTOS!E10*MULTAS!H28),0)</f>
        <v>0</v>
      </c>
      <c r="M28" s="51">
        <f>IF(AND('LISTA DE SOCIOS'!H28="SI",'LISTA DE SOCIOS'!P28&lt;&gt;"SI",'LISTA DE SOCIOS'!Q28&lt;&gt;"SI",'LISTA DE SOCIOS'!P28&lt;&gt;"SI",'LISTA DE SOCIOS'!R28&lt;&gt;"SI"),(MONTOS!E11*MULTAS!I28),0)</f>
        <v>0</v>
      </c>
      <c r="N28" s="66">
        <f>IF(AND('LISTA DE SOCIOS'!H28="SI",'LISTA DE SOCIOS'!P28&lt;&gt;"SI",'LISTA DE SOCIOS'!Q28&lt;&gt;"SI",'LISTA DE SOCIOS'!P28&lt;&gt;"SI",'LISTA DE SOCIOS'!R28&lt;&gt;"SI"),(MONTOS!E12*MULTAS!J28),0)</f>
        <v>0</v>
      </c>
      <c r="O28" s="51">
        <f>IF(AND('LISTA DE SOCIOS'!H28="SI",'LISTA DE SOCIOS'!P28&lt;&gt;"SI"),(MONTOS!E14*MULTAS!K28),0)</f>
        <v>0</v>
      </c>
      <c r="P28" s="66">
        <f>IF('LISTA DE SOCIOS'!H28="SI",(IF('LISTA DE SOCIOS'!P28&lt;&gt; "SI",(IF(OR('LISTA DE SOCIOS'!Q28="SI",'LISTA DE SOCIOS'!R28="SI"),(MULTAS!M28),(MULTAS!M28+(MULTAS!L28*MONTOS!E18)))),0)),0)</f>
        <v>0</v>
      </c>
      <c r="Q28" s="51">
        <f>IF(AND('LISTA DE SOCIOS'!I28="SI",'LISTA DE SOCIOS'!P28&lt;&gt; "SI"),(RIEGO!G28),0)</f>
        <v>0</v>
      </c>
      <c r="R28" s="68">
        <f t="shared" si="0"/>
        <v>34</v>
      </c>
      <c r="S28" s="249" t="s">
        <v>695</v>
      </c>
      <c r="T28" s="244">
        <v>43685.433206018519</v>
      </c>
    </row>
    <row r="29" spans="1:20" s="20" customFormat="1" x14ac:dyDescent="0.25">
      <c r="A29" s="173">
        <v>28</v>
      </c>
      <c r="B29" s="173">
        <v>28</v>
      </c>
      <c r="C29" s="174" t="s">
        <v>188</v>
      </c>
      <c r="D29" s="174" t="s">
        <v>196</v>
      </c>
      <c r="E29" s="174" t="s">
        <v>197</v>
      </c>
      <c r="F29" s="175" t="s">
        <v>113</v>
      </c>
      <c r="G29" s="51"/>
      <c r="H29" s="66"/>
      <c r="I29" s="51"/>
      <c r="J29" s="66">
        <f>IF('LISTA DE SOCIOS'!H29="SI",(IF('LISTA DE SOCIOS'!P29&lt;&gt;"SI",('CSM AGUA'!H29),MONTOS!E7)),0)</f>
        <v>17</v>
      </c>
      <c r="K29" s="51">
        <f>IF(AND('LISTA DE SOCIOS'!H29="SI",'LISTA DE SOCIOS'!P29&lt;&gt;"SI",'LISTA DE SOCIOS'!Q29&lt;&gt;"SI",'LISTA DE SOCIOS'!P29&lt;&gt;"SI",'LISTA DE SOCIOS'!R29&lt;&gt;"SI"),(MONTOS!E9*MULTAS!G29), 0)</f>
        <v>0</v>
      </c>
      <c r="L29" s="66">
        <f>IF(AND('LISTA DE SOCIOS'!H29="SI",'LISTA DE SOCIOS'!P29&lt;&gt;"SI",'LISTA DE SOCIOS'!Q29&lt;&gt;"SI",'LISTA DE SOCIOS'!P29&lt;&gt;"SI",'LISTA DE SOCIOS'!R29&lt;&gt;"SI"),(MONTOS!E10*MULTAS!H29),0)</f>
        <v>0</v>
      </c>
      <c r="M29" s="51">
        <f>IF(AND('LISTA DE SOCIOS'!H29="SI",'LISTA DE SOCIOS'!P29&lt;&gt;"SI",'LISTA DE SOCIOS'!Q29&lt;&gt;"SI",'LISTA DE SOCIOS'!P29&lt;&gt;"SI",'LISTA DE SOCIOS'!R29&lt;&gt;"SI"),(MONTOS!E11*MULTAS!I29),0)</f>
        <v>0</v>
      </c>
      <c r="N29" s="66">
        <f>IF(AND('LISTA DE SOCIOS'!H29="SI",'LISTA DE SOCIOS'!P29&lt;&gt;"SI",'LISTA DE SOCIOS'!Q29&lt;&gt;"SI",'LISTA DE SOCIOS'!P29&lt;&gt;"SI",'LISTA DE SOCIOS'!R29&lt;&gt;"SI"),(MONTOS!E12*MULTAS!J29),0)</f>
        <v>0</v>
      </c>
      <c r="O29" s="51">
        <f>IF(AND('LISTA DE SOCIOS'!H29="SI",'LISTA DE SOCIOS'!P29&lt;&gt;"SI"),(MONTOS!E14*MULTAS!K29),0)</f>
        <v>0</v>
      </c>
      <c r="P29" s="66">
        <f>IF('LISTA DE SOCIOS'!H29="SI",(IF('LISTA DE SOCIOS'!P29&lt;&gt; "SI",(IF(OR('LISTA DE SOCIOS'!Q29="SI",'LISTA DE SOCIOS'!R29="SI"),(MULTAS!M29),(MULTAS!M29+(MULTAS!L29*MONTOS!E18)))),0)),0)</f>
        <v>0</v>
      </c>
      <c r="Q29" s="51">
        <f>IF(AND('LISTA DE SOCIOS'!I29="SI",'LISTA DE SOCIOS'!P29&lt;&gt; "SI"),(RIEGO!G29),0)</f>
        <v>0</v>
      </c>
      <c r="R29" s="68">
        <f t="shared" si="0"/>
        <v>17</v>
      </c>
      <c r="S29" s="249" t="s">
        <v>695</v>
      </c>
      <c r="T29" s="244">
        <v>43670.443784722222</v>
      </c>
    </row>
    <row r="30" spans="1:20" s="20" customFormat="1" x14ac:dyDescent="0.25">
      <c r="A30" s="173">
        <v>29</v>
      </c>
      <c r="B30" s="173">
        <v>29</v>
      </c>
      <c r="C30" s="174" t="s">
        <v>198</v>
      </c>
      <c r="D30" s="174" t="s">
        <v>199</v>
      </c>
      <c r="E30" s="174" t="s">
        <v>200</v>
      </c>
      <c r="F30" s="175" t="s">
        <v>113</v>
      </c>
      <c r="G30" s="51"/>
      <c r="H30" s="66"/>
      <c r="I30" s="51"/>
      <c r="J30" s="66">
        <f>IF('LISTA DE SOCIOS'!H30="SI",(IF('LISTA DE SOCIOS'!P30&lt;&gt;"SI",('CSM AGUA'!H30),MONTOS!E7)),0)</f>
        <v>31</v>
      </c>
      <c r="K30" s="51">
        <f>IF(AND('LISTA DE SOCIOS'!H30="SI",'LISTA DE SOCIOS'!P30&lt;&gt;"SI",'LISTA DE SOCIOS'!Q30&lt;&gt;"SI",'LISTA DE SOCIOS'!P30&lt;&gt;"SI",'LISTA DE SOCIOS'!R30&lt;&gt;"SI"),(MONTOS!E9*MULTAS!G30), 0)</f>
        <v>0</v>
      </c>
      <c r="L30" s="66">
        <f>IF(AND('LISTA DE SOCIOS'!H30="SI",'LISTA DE SOCIOS'!P30&lt;&gt;"SI",'LISTA DE SOCIOS'!Q30&lt;&gt;"SI",'LISTA DE SOCIOS'!P30&lt;&gt;"SI",'LISTA DE SOCIOS'!R30&lt;&gt;"SI"),(MONTOS!E10*MULTAS!H30),0)</f>
        <v>0</v>
      </c>
      <c r="M30" s="51">
        <f>IF(AND('LISTA DE SOCIOS'!H30="SI",'LISTA DE SOCIOS'!P30&lt;&gt;"SI",'LISTA DE SOCIOS'!Q30&lt;&gt;"SI",'LISTA DE SOCIOS'!P30&lt;&gt;"SI",'LISTA DE SOCIOS'!R30&lt;&gt;"SI"),(MONTOS!E11*MULTAS!I30),0)</f>
        <v>0</v>
      </c>
      <c r="N30" s="66">
        <f>IF(AND('LISTA DE SOCIOS'!H30="SI",'LISTA DE SOCIOS'!P30&lt;&gt;"SI",'LISTA DE SOCIOS'!Q30&lt;&gt;"SI",'LISTA DE SOCIOS'!P30&lt;&gt;"SI",'LISTA DE SOCIOS'!R30&lt;&gt;"SI"),(MONTOS!E12*MULTAS!J30),0)</f>
        <v>0</v>
      </c>
      <c r="O30" s="51">
        <f>IF(AND('LISTA DE SOCIOS'!H30="SI",'LISTA DE SOCIOS'!P30&lt;&gt;"SI"),(MONTOS!E14*MULTAS!K30),0)</f>
        <v>0</v>
      </c>
      <c r="P30" s="66">
        <f>IF('LISTA DE SOCIOS'!H30="SI",(IF('LISTA DE SOCIOS'!P30&lt;&gt; "SI",(IF(OR('LISTA DE SOCIOS'!Q30="SI",'LISTA DE SOCIOS'!R30="SI"),(MULTAS!M30),(MULTAS!M30+(MULTAS!L30*MONTOS!E18)))),0)),0)</f>
        <v>0</v>
      </c>
      <c r="Q30" s="51">
        <f>IF(AND('LISTA DE SOCIOS'!I30="SI",'LISTA DE SOCIOS'!P30&lt;&gt; "SI"),(RIEGO!G30),0)</f>
        <v>54</v>
      </c>
      <c r="R30" s="68">
        <f t="shared" si="0"/>
        <v>85</v>
      </c>
      <c r="S30" s="249" t="s">
        <v>695</v>
      </c>
      <c r="T30" s="244">
        <v>43676.408958333333</v>
      </c>
    </row>
    <row r="31" spans="1:20" s="20" customFormat="1" x14ac:dyDescent="0.25">
      <c r="A31" s="173">
        <v>30</v>
      </c>
      <c r="B31" s="173">
        <v>30</v>
      </c>
      <c r="C31" s="174" t="s">
        <v>201</v>
      </c>
      <c r="D31" s="174" t="s">
        <v>202</v>
      </c>
      <c r="E31" s="174" t="s">
        <v>203</v>
      </c>
      <c r="F31" s="175" t="s">
        <v>113</v>
      </c>
      <c r="G31" s="51"/>
      <c r="H31" s="66"/>
      <c r="I31" s="51"/>
      <c r="J31" s="66">
        <f>IF('LISTA DE SOCIOS'!H31="SI",(IF('LISTA DE SOCIOS'!P31&lt;&gt;"SI",('CSM AGUA'!H31),MONTOS!E7)),0)</f>
        <v>7</v>
      </c>
      <c r="K31" s="51">
        <f>IF(AND('LISTA DE SOCIOS'!H31="SI",'LISTA DE SOCIOS'!P31&lt;&gt;"SI",'LISTA DE SOCIOS'!Q31&lt;&gt;"SI",'LISTA DE SOCIOS'!P31&lt;&gt;"SI",'LISTA DE SOCIOS'!R31&lt;&gt;"SI"),(MONTOS!E9*MULTAS!G31), 0)</f>
        <v>0</v>
      </c>
      <c r="L31" s="66">
        <f>IF(AND('LISTA DE SOCIOS'!H31="SI",'LISTA DE SOCIOS'!P31&lt;&gt;"SI",'LISTA DE SOCIOS'!Q31&lt;&gt;"SI",'LISTA DE SOCIOS'!P31&lt;&gt;"SI",'LISTA DE SOCIOS'!R31&lt;&gt;"SI"),(MONTOS!E10*MULTAS!H31),0)</f>
        <v>0</v>
      </c>
      <c r="M31" s="51">
        <f>IF(AND('LISTA DE SOCIOS'!H31="SI",'LISTA DE SOCIOS'!P31&lt;&gt;"SI",'LISTA DE SOCIOS'!Q31&lt;&gt;"SI",'LISTA DE SOCIOS'!P31&lt;&gt;"SI",'LISTA DE SOCIOS'!R31&lt;&gt;"SI"),(MONTOS!E11*MULTAS!I31),0)</f>
        <v>0</v>
      </c>
      <c r="N31" s="66">
        <f>IF(AND('LISTA DE SOCIOS'!H31="SI",'LISTA DE SOCIOS'!P31&lt;&gt;"SI",'LISTA DE SOCIOS'!Q31&lt;&gt;"SI",'LISTA DE SOCIOS'!P31&lt;&gt;"SI",'LISTA DE SOCIOS'!R31&lt;&gt;"SI"),(MONTOS!E12*MULTAS!J31),0)</f>
        <v>0</v>
      </c>
      <c r="O31" s="51">
        <f>IF(AND('LISTA DE SOCIOS'!H31="SI",'LISTA DE SOCIOS'!P31&lt;&gt;"SI"),(MONTOS!E14*MULTAS!K31),0)</f>
        <v>0</v>
      </c>
      <c r="P31" s="66">
        <f>IF('LISTA DE SOCIOS'!H31="SI",(IF('LISTA DE SOCIOS'!P31&lt;&gt; "SI",(IF(OR('LISTA DE SOCIOS'!Q31="SI",'LISTA DE SOCIOS'!R31="SI"),(MULTAS!M31),(MULTAS!M31+(MULTAS!L31*MONTOS!E18)))),0)),0)</f>
        <v>0</v>
      </c>
      <c r="Q31" s="51">
        <f>IF(AND('LISTA DE SOCIOS'!I31="SI",'LISTA DE SOCIOS'!P31&lt;&gt; "SI"),(RIEGO!G31),0)</f>
        <v>0</v>
      </c>
      <c r="R31" s="68">
        <f t="shared" si="0"/>
        <v>7</v>
      </c>
      <c r="S31" s="249" t="s">
        <v>695</v>
      </c>
      <c r="T31" s="244">
        <v>43676.409108796295</v>
      </c>
    </row>
    <row r="32" spans="1:20" s="20" customFormat="1" x14ac:dyDescent="0.25">
      <c r="A32" s="173">
        <v>31</v>
      </c>
      <c r="B32" s="173">
        <v>31</v>
      </c>
      <c r="C32" s="174" t="s">
        <v>204</v>
      </c>
      <c r="D32" s="174" t="s">
        <v>205</v>
      </c>
      <c r="E32" s="174" t="s">
        <v>206</v>
      </c>
      <c r="F32" s="175" t="s">
        <v>113</v>
      </c>
      <c r="G32" s="51">
        <v>137</v>
      </c>
      <c r="H32" s="66"/>
      <c r="I32" s="51"/>
      <c r="J32" s="66">
        <f>IF('LISTA DE SOCIOS'!H32="SI",(IF('LISTA DE SOCIOS'!P32&lt;&gt;"SI",('CSM AGUA'!H32),MONTOS!E7)),0)</f>
        <v>7</v>
      </c>
      <c r="K32" s="51">
        <f>IF(AND('LISTA DE SOCIOS'!H32="SI",'LISTA DE SOCIOS'!P32&lt;&gt;"SI",'LISTA DE SOCIOS'!Q32&lt;&gt;"SI",'LISTA DE SOCIOS'!P32&lt;&gt;"SI",'LISTA DE SOCIOS'!R32&lt;&gt;"SI"),(MONTOS!E9*MULTAS!G32), 0)</f>
        <v>0</v>
      </c>
      <c r="L32" s="66">
        <f>IF(AND('LISTA DE SOCIOS'!H32="SI",'LISTA DE SOCIOS'!P32&lt;&gt;"SI",'LISTA DE SOCIOS'!Q32&lt;&gt;"SI",'LISTA DE SOCIOS'!P32&lt;&gt;"SI",'LISTA DE SOCIOS'!R32&lt;&gt;"SI"),(MONTOS!E10*MULTAS!H32),0)</f>
        <v>0</v>
      </c>
      <c r="M32" s="51">
        <f>IF(AND('LISTA DE SOCIOS'!H32="SI",'LISTA DE SOCIOS'!P32&lt;&gt;"SI",'LISTA DE SOCIOS'!Q32&lt;&gt;"SI",'LISTA DE SOCIOS'!P32&lt;&gt;"SI",'LISTA DE SOCIOS'!R32&lt;&gt;"SI"),(MONTOS!E11*MULTAS!I32),0)</f>
        <v>0</v>
      </c>
      <c r="N32" s="66">
        <f>IF(AND('LISTA DE SOCIOS'!H32="SI",'LISTA DE SOCIOS'!P32&lt;&gt;"SI",'LISTA DE SOCIOS'!Q32&lt;&gt;"SI",'LISTA DE SOCIOS'!P32&lt;&gt;"SI",'LISTA DE SOCIOS'!R32&lt;&gt;"SI"),(MONTOS!E12*MULTAS!J32),0)</f>
        <v>0</v>
      </c>
      <c r="O32" s="51">
        <f>IF(AND('LISTA DE SOCIOS'!H32="SI",'LISTA DE SOCIOS'!P32&lt;&gt;"SI"),(MONTOS!E14*MULTAS!K32),0)</f>
        <v>0</v>
      </c>
      <c r="P32" s="66">
        <f>IF('LISTA DE SOCIOS'!H32="SI",(IF('LISTA DE SOCIOS'!P32&lt;&gt; "SI",(IF(OR('LISTA DE SOCIOS'!Q32="SI",'LISTA DE SOCIOS'!R32="SI"),(MULTAS!M32),(MULTAS!M32+(MULTAS!L32*MONTOS!E18)))),0)),0)</f>
        <v>0</v>
      </c>
      <c r="Q32" s="51">
        <f>IF(AND('LISTA DE SOCIOS'!I32="SI",'LISTA DE SOCIOS'!P32&lt;&gt; "SI"),(RIEGO!G32),0)</f>
        <v>0</v>
      </c>
      <c r="R32" s="68">
        <f t="shared" si="0"/>
        <v>144</v>
      </c>
      <c r="S32" s="80" t="s">
        <v>7</v>
      </c>
      <c r="T32" s="51"/>
    </row>
    <row r="33" spans="1:20" s="20" customFormat="1" x14ac:dyDescent="0.25">
      <c r="A33" s="173">
        <v>32</v>
      </c>
      <c r="B33" s="173">
        <v>32</v>
      </c>
      <c r="C33" s="174" t="s">
        <v>204</v>
      </c>
      <c r="D33" s="174" t="s">
        <v>205</v>
      </c>
      <c r="E33" s="174" t="s">
        <v>206</v>
      </c>
      <c r="F33" s="175" t="s">
        <v>113</v>
      </c>
      <c r="G33" s="51">
        <v>528</v>
      </c>
      <c r="H33" s="66"/>
      <c r="I33" s="51">
        <v>20</v>
      </c>
      <c r="J33" s="66">
        <f>IF('LISTA DE SOCIOS'!H33="SI",(IF('LISTA DE SOCIOS'!P33&lt;&gt;"SI",('CSM AGUA'!H33),MONTOS!E7)),0)</f>
        <v>7</v>
      </c>
      <c r="K33" s="51">
        <f>IF(AND('LISTA DE SOCIOS'!H33="SI",'LISTA DE SOCIOS'!P33&lt;&gt;"SI",'LISTA DE SOCIOS'!Q33&lt;&gt;"SI",'LISTA DE SOCIOS'!P33&lt;&gt;"SI",'LISTA DE SOCIOS'!R33&lt;&gt;"SI"),(MONTOS!E9*MULTAS!G33), 0)</f>
        <v>0</v>
      </c>
      <c r="L33" s="66">
        <f>IF(AND('LISTA DE SOCIOS'!H33="SI",'LISTA DE SOCIOS'!P33&lt;&gt;"SI",'LISTA DE SOCIOS'!Q33&lt;&gt;"SI",'LISTA DE SOCIOS'!P33&lt;&gt;"SI",'LISTA DE SOCIOS'!R33&lt;&gt;"SI"),(MONTOS!E10*MULTAS!H33),0)</f>
        <v>0</v>
      </c>
      <c r="M33" s="51">
        <f>IF(AND('LISTA DE SOCIOS'!H33="SI",'LISTA DE SOCIOS'!P33&lt;&gt;"SI",'LISTA DE SOCIOS'!Q33&lt;&gt;"SI",'LISTA DE SOCIOS'!P33&lt;&gt;"SI",'LISTA DE SOCIOS'!R33&lt;&gt;"SI"),(MONTOS!E11*MULTAS!I33),0)</f>
        <v>0</v>
      </c>
      <c r="N33" s="66">
        <f>IF(AND('LISTA DE SOCIOS'!H33="SI",'LISTA DE SOCIOS'!P33&lt;&gt;"SI",'LISTA DE SOCIOS'!Q33&lt;&gt;"SI",'LISTA DE SOCIOS'!P33&lt;&gt;"SI",'LISTA DE SOCIOS'!R33&lt;&gt;"SI"),(MONTOS!E12*MULTAS!J33),0)</f>
        <v>0</v>
      </c>
      <c r="O33" s="51">
        <f>IF(AND('LISTA DE SOCIOS'!H33="SI",'LISTA DE SOCIOS'!P33&lt;&gt;"SI"),(MONTOS!E14*MULTAS!K33),0)</f>
        <v>0</v>
      </c>
      <c r="P33" s="66">
        <f>IF('LISTA DE SOCIOS'!H33="SI",(IF('LISTA DE SOCIOS'!P33&lt;&gt; "SI",(IF(OR('LISTA DE SOCIOS'!Q33="SI",'LISTA DE SOCIOS'!R33="SI"),(MULTAS!M33),(MULTAS!M33+(MULTAS!L33*MONTOS!E18)))),0)),0)</f>
        <v>0</v>
      </c>
      <c r="Q33" s="51">
        <f>IF(AND('LISTA DE SOCIOS'!I33="SI",'LISTA DE SOCIOS'!P33&lt;&gt; "SI"),(RIEGO!G33),0)</f>
        <v>0</v>
      </c>
      <c r="R33" s="68">
        <f t="shared" si="0"/>
        <v>555</v>
      </c>
      <c r="S33" s="80" t="s">
        <v>7</v>
      </c>
      <c r="T33" s="51"/>
    </row>
    <row r="34" spans="1:20" s="20" customFormat="1" x14ac:dyDescent="0.25">
      <c r="A34" s="173">
        <v>33</v>
      </c>
      <c r="B34" s="173">
        <v>33</v>
      </c>
      <c r="C34" s="174" t="s">
        <v>204</v>
      </c>
      <c r="D34" s="174" t="s">
        <v>205</v>
      </c>
      <c r="E34" s="174" t="s">
        <v>207</v>
      </c>
      <c r="F34" s="175" t="s">
        <v>113</v>
      </c>
      <c r="G34" s="51">
        <v>1569</v>
      </c>
      <c r="H34" s="66"/>
      <c r="I34" s="51">
        <v>20</v>
      </c>
      <c r="J34" s="66">
        <f>IF('LISTA DE SOCIOS'!H34="SI",(IF('LISTA DE SOCIOS'!P34&lt;&gt;"SI",('CSM AGUA'!H34),MONTOS!E7)),0)</f>
        <v>7</v>
      </c>
      <c r="K34" s="51">
        <f>IF(AND('LISTA DE SOCIOS'!H34="SI",'LISTA DE SOCIOS'!P34&lt;&gt;"SI",'LISTA DE SOCIOS'!Q34&lt;&gt;"SI",'LISTA DE SOCIOS'!P34&lt;&gt;"SI",'LISTA DE SOCIOS'!R34&lt;&gt;"SI"),(MONTOS!E9*MULTAS!G34), 0)</f>
        <v>0</v>
      </c>
      <c r="L34" s="66">
        <f>IF(AND('LISTA DE SOCIOS'!H34="SI",'LISTA DE SOCIOS'!P34&lt;&gt;"SI",'LISTA DE SOCIOS'!Q34&lt;&gt;"SI",'LISTA DE SOCIOS'!P34&lt;&gt;"SI",'LISTA DE SOCIOS'!R34&lt;&gt;"SI"),(MONTOS!E10*MULTAS!H34),0)</f>
        <v>0</v>
      </c>
      <c r="M34" s="51">
        <f>IF(AND('LISTA DE SOCIOS'!H34="SI",'LISTA DE SOCIOS'!P34&lt;&gt;"SI",'LISTA DE SOCIOS'!Q34&lt;&gt;"SI",'LISTA DE SOCIOS'!P34&lt;&gt;"SI",'LISTA DE SOCIOS'!R34&lt;&gt;"SI"),(MONTOS!E11*MULTAS!I34),0)</f>
        <v>0</v>
      </c>
      <c r="N34" s="66">
        <f>IF(AND('LISTA DE SOCIOS'!H34="SI",'LISTA DE SOCIOS'!P34&lt;&gt;"SI",'LISTA DE SOCIOS'!Q34&lt;&gt;"SI",'LISTA DE SOCIOS'!P34&lt;&gt;"SI",'LISTA DE SOCIOS'!R34&lt;&gt;"SI"),(MONTOS!E12*MULTAS!J34),0)</f>
        <v>0</v>
      </c>
      <c r="O34" s="51">
        <f>IF(AND('LISTA DE SOCIOS'!H34="SI",'LISTA DE SOCIOS'!P34&lt;&gt;"SI"),(MONTOS!E14*MULTAS!K34),0)</f>
        <v>0</v>
      </c>
      <c r="P34" s="66">
        <f>IF('LISTA DE SOCIOS'!H34="SI",(IF('LISTA DE SOCIOS'!P34&lt;&gt; "SI",(IF(OR('LISTA DE SOCIOS'!Q34="SI",'LISTA DE SOCIOS'!R34="SI"),(MULTAS!M34),(MULTAS!M34+(MULTAS!L34*MONTOS!E18)))),0)),0)</f>
        <v>0</v>
      </c>
      <c r="Q34" s="51">
        <f>IF(AND('LISTA DE SOCIOS'!I34="SI",'LISTA DE SOCIOS'!P34&lt;&gt; "SI"),(RIEGO!G34),0)</f>
        <v>0</v>
      </c>
      <c r="R34" s="68">
        <f t="shared" ref="R34:R54" si="1">SUM(G34:Q34)</f>
        <v>1596</v>
      </c>
      <c r="S34" s="80" t="s">
        <v>7</v>
      </c>
      <c r="T34" s="51"/>
    </row>
    <row r="35" spans="1:20" s="20" customFormat="1" x14ac:dyDescent="0.25">
      <c r="A35" s="173">
        <v>34</v>
      </c>
      <c r="B35" s="173">
        <v>34</v>
      </c>
      <c r="C35" s="174" t="s">
        <v>126</v>
      </c>
      <c r="D35" s="174" t="s">
        <v>208</v>
      </c>
      <c r="E35" s="174" t="s">
        <v>209</v>
      </c>
      <c r="F35" s="175" t="s">
        <v>113</v>
      </c>
      <c r="G35" s="51">
        <v>83</v>
      </c>
      <c r="H35" s="66"/>
      <c r="I35" s="51">
        <v>20</v>
      </c>
      <c r="J35" s="66">
        <f>IF('LISTA DE SOCIOS'!H35="SI",(IF('LISTA DE SOCIOS'!P35&lt;&gt;"SI",('CSM AGUA'!H35),MONTOS!E7)),0)</f>
        <v>35</v>
      </c>
      <c r="K35" s="51">
        <f>IF(AND('LISTA DE SOCIOS'!H35="SI",'LISTA DE SOCIOS'!P35&lt;&gt;"SI",'LISTA DE SOCIOS'!Q35&lt;&gt;"SI",'LISTA DE SOCIOS'!P35&lt;&gt;"SI",'LISTA DE SOCIOS'!R35&lt;&gt;"SI"),(MONTOS!E9*MULTAS!G35), 0)</f>
        <v>0</v>
      </c>
      <c r="L35" s="66">
        <f>IF(AND('LISTA DE SOCIOS'!H35="SI",'LISTA DE SOCIOS'!P35&lt;&gt;"SI",'LISTA DE SOCIOS'!Q35&lt;&gt;"SI",'LISTA DE SOCIOS'!P35&lt;&gt;"SI",'LISTA DE SOCIOS'!R35&lt;&gt;"SI"),(MONTOS!E10*MULTAS!H35),0)</f>
        <v>0</v>
      </c>
      <c r="M35" s="51">
        <f>IF(AND('LISTA DE SOCIOS'!H35="SI",'LISTA DE SOCIOS'!P35&lt;&gt;"SI",'LISTA DE SOCIOS'!Q35&lt;&gt;"SI",'LISTA DE SOCIOS'!P35&lt;&gt;"SI",'LISTA DE SOCIOS'!R35&lt;&gt;"SI"),(MONTOS!E11*MULTAS!I35),0)</f>
        <v>0</v>
      </c>
      <c r="N35" s="66">
        <f>IF(AND('LISTA DE SOCIOS'!H35="SI",'LISTA DE SOCIOS'!P35&lt;&gt;"SI",'LISTA DE SOCIOS'!Q35&lt;&gt;"SI",'LISTA DE SOCIOS'!P35&lt;&gt;"SI",'LISTA DE SOCIOS'!R35&lt;&gt;"SI"),(MONTOS!E12*MULTAS!J35),0)</f>
        <v>0</v>
      </c>
      <c r="O35" s="51">
        <f>IF(AND('LISTA DE SOCIOS'!H35="SI",'LISTA DE SOCIOS'!P35&lt;&gt;"SI"),(MONTOS!E14*MULTAS!K35),0)</f>
        <v>0</v>
      </c>
      <c r="P35" s="66">
        <f>IF('LISTA DE SOCIOS'!H35="SI",(IF('LISTA DE SOCIOS'!P35&lt;&gt; "SI",(IF(OR('LISTA DE SOCIOS'!Q35="SI",'LISTA DE SOCIOS'!R35="SI"),(MULTAS!M35),(MULTAS!M35+(MULTAS!L35*MONTOS!E18)))),0)),0)</f>
        <v>0</v>
      </c>
      <c r="Q35" s="51">
        <f>IF(AND('LISTA DE SOCIOS'!I35="SI",'LISTA DE SOCIOS'!P35&lt;&gt; "SI"),(RIEGO!G35),0)</f>
        <v>0</v>
      </c>
      <c r="R35" s="68">
        <f t="shared" si="1"/>
        <v>138</v>
      </c>
      <c r="S35" s="245" t="s">
        <v>7</v>
      </c>
      <c r="T35" s="244"/>
    </row>
    <row r="36" spans="1:20" s="20" customFormat="1" x14ac:dyDescent="0.25">
      <c r="A36" s="173">
        <v>35</v>
      </c>
      <c r="B36" s="173">
        <v>35</v>
      </c>
      <c r="C36" s="174" t="s">
        <v>126</v>
      </c>
      <c r="D36" s="174" t="s">
        <v>204</v>
      </c>
      <c r="E36" s="174" t="s">
        <v>210</v>
      </c>
      <c r="F36" s="175" t="s">
        <v>113</v>
      </c>
      <c r="G36" s="51">
        <v>91</v>
      </c>
      <c r="H36" s="66"/>
      <c r="I36" s="51">
        <v>20</v>
      </c>
      <c r="J36" s="66">
        <f>IF('LISTA DE SOCIOS'!H36="SI",(IF('LISTA DE SOCIOS'!P36&lt;&gt;"SI",('CSM AGUA'!H36),MONTOS!E7)),0)</f>
        <v>177</v>
      </c>
      <c r="K36" s="51">
        <f>IF(AND('LISTA DE SOCIOS'!H36="SI",'LISTA DE SOCIOS'!P36&lt;&gt;"SI",'LISTA DE SOCIOS'!Q36&lt;&gt;"SI",'LISTA DE SOCIOS'!P36&lt;&gt;"SI",'LISTA DE SOCIOS'!R36&lt;&gt;"SI"),(MONTOS!E9*MULTAS!G36), 0)</f>
        <v>0</v>
      </c>
      <c r="L36" s="66">
        <f>IF(AND('LISTA DE SOCIOS'!H36="SI",'LISTA DE SOCIOS'!P36&lt;&gt;"SI",'LISTA DE SOCIOS'!Q36&lt;&gt;"SI",'LISTA DE SOCIOS'!P36&lt;&gt;"SI",'LISTA DE SOCIOS'!R36&lt;&gt;"SI"),(MONTOS!E10*MULTAS!H36),0)</f>
        <v>0</v>
      </c>
      <c r="M36" s="51">
        <f>IF(AND('LISTA DE SOCIOS'!H36="SI",'LISTA DE SOCIOS'!P36&lt;&gt;"SI",'LISTA DE SOCIOS'!Q36&lt;&gt;"SI",'LISTA DE SOCIOS'!P36&lt;&gt;"SI",'LISTA DE SOCIOS'!R36&lt;&gt;"SI"),(MONTOS!E11*MULTAS!I36),0)</f>
        <v>0</v>
      </c>
      <c r="N36" s="66">
        <f>IF(AND('LISTA DE SOCIOS'!H36="SI",'LISTA DE SOCIOS'!P36&lt;&gt;"SI",'LISTA DE SOCIOS'!Q36&lt;&gt;"SI",'LISTA DE SOCIOS'!P36&lt;&gt;"SI",'LISTA DE SOCIOS'!R36&lt;&gt;"SI"),(MONTOS!E12*MULTAS!J36),0)</f>
        <v>0</v>
      </c>
      <c r="O36" s="51">
        <f>IF(AND('LISTA DE SOCIOS'!H36="SI",'LISTA DE SOCIOS'!P36&lt;&gt;"SI"),(MONTOS!E14*MULTAS!K36),0)</f>
        <v>0</v>
      </c>
      <c r="P36" s="66">
        <f>IF('LISTA DE SOCIOS'!H36="SI",(IF('LISTA DE SOCIOS'!P36&lt;&gt; "SI",(IF(OR('LISTA DE SOCIOS'!Q36="SI",'LISTA DE SOCIOS'!R36="SI"),(MULTAS!M36),(MULTAS!M36+(MULTAS!L36*MONTOS!E18)))),0)),0)</f>
        <v>0</v>
      </c>
      <c r="Q36" s="51">
        <f>IF(AND('LISTA DE SOCIOS'!I36="SI",'LISTA DE SOCIOS'!P36&lt;&gt; "SI"),(RIEGO!G36),0)</f>
        <v>0</v>
      </c>
      <c r="R36" s="68">
        <f t="shared" si="1"/>
        <v>288</v>
      </c>
      <c r="S36" s="245" t="s">
        <v>7</v>
      </c>
      <c r="T36" s="244"/>
    </row>
    <row r="37" spans="1:20" s="20" customFormat="1" x14ac:dyDescent="0.25">
      <c r="A37" s="173">
        <v>36</v>
      </c>
      <c r="B37" s="173">
        <v>36</v>
      </c>
      <c r="C37" s="174" t="s">
        <v>205</v>
      </c>
      <c r="D37" s="174" t="s">
        <v>211</v>
      </c>
      <c r="E37" s="174" t="s">
        <v>212</v>
      </c>
      <c r="F37" s="175" t="s">
        <v>113</v>
      </c>
      <c r="G37" s="51">
        <v>59</v>
      </c>
      <c r="H37" s="66"/>
      <c r="I37" s="51">
        <v>20</v>
      </c>
      <c r="J37" s="66">
        <f>IF('LISTA DE SOCIOS'!H37="SI",(IF('LISTA DE SOCIOS'!P37&lt;&gt;"SI",('CSM AGUA'!H37),MONTOS!E7)),0)</f>
        <v>47</v>
      </c>
      <c r="K37" s="51">
        <f>IF(AND('LISTA DE SOCIOS'!H37="SI",'LISTA DE SOCIOS'!P37&lt;&gt;"SI",'LISTA DE SOCIOS'!Q37&lt;&gt;"SI",'LISTA DE SOCIOS'!P37&lt;&gt;"SI",'LISTA DE SOCIOS'!R37&lt;&gt;"SI"),(MONTOS!E9*MULTAS!G37), 0)</f>
        <v>0</v>
      </c>
      <c r="L37" s="66">
        <f>IF(AND('LISTA DE SOCIOS'!H37="SI",'LISTA DE SOCIOS'!P37&lt;&gt;"SI",'LISTA DE SOCIOS'!Q37&lt;&gt;"SI",'LISTA DE SOCIOS'!P37&lt;&gt;"SI",'LISTA DE SOCIOS'!R37&lt;&gt;"SI"),(MONTOS!E10*MULTAS!H37),0)</f>
        <v>0</v>
      </c>
      <c r="M37" s="51">
        <f>IF(AND('LISTA DE SOCIOS'!H37="SI",'LISTA DE SOCIOS'!P37&lt;&gt;"SI",'LISTA DE SOCIOS'!Q37&lt;&gt;"SI",'LISTA DE SOCIOS'!P37&lt;&gt;"SI",'LISTA DE SOCIOS'!R37&lt;&gt;"SI"),(MONTOS!E11*MULTAS!I37),0)</f>
        <v>0</v>
      </c>
      <c r="N37" s="66">
        <f>IF(AND('LISTA DE SOCIOS'!H37="SI",'LISTA DE SOCIOS'!P37&lt;&gt;"SI",'LISTA DE SOCIOS'!Q37&lt;&gt;"SI",'LISTA DE SOCIOS'!P37&lt;&gt;"SI",'LISTA DE SOCIOS'!R37&lt;&gt;"SI"),(MONTOS!E12*MULTAS!J37),0)</f>
        <v>0</v>
      </c>
      <c r="O37" s="51">
        <f>IF(AND('LISTA DE SOCIOS'!H37="SI",'LISTA DE SOCIOS'!P37&lt;&gt;"SI"),(MONTOS!E14*MULTAS!K37),0)</f>
        <v>0</v>
      </c>
      <c r="P37" s="66">
        <f>IF('LISTA DE SOCIOS'!H37="SI",(IF('LISTA DE SOCIOS'!P37&lt;&gt; "SI",(IF(OR('LISTA DE SOCIOS'!Q37="SI",'LISTA DE SOCIOS'!R37="SI"),(MULTAS!M37),(MULTAS!M37+(MULTAS!L37*MONTOS!E18)))),0)),0)</f>
        <v>0</v>
      </c>
      <c r="Q37" s="51">
        <f>IF(AND('LISTA DE SOCIOS'!I37="SI",'LISTA DE SOCIOS'!P37&lt;&gt; "SI"),(RIEGO!G37),0)</f>
        <v>0</v>
      </c>
      <c r="R37" s="68">
        <f t="shared" si="1"/>
        <v>126</v>
      </c>
      <c r="S37" s="245" t="s">
        <v>7</v>
      </c>
      <c r="T37" s="244"/>
    </row>
    <row r="38" spans="1:20" s="20" customFormat="1" x14ac:dyDescent="0.25">
      <c r="A38" s="173">
        <v>37</v>
      </c>
      <c r="B38" s="173">
        <v>37</v>
      </c>
      <c r="C38" s="174" t="s">
        <v>213</v>
      </c>
      <c r="D38" s="174" t="s">
        <v>214</v>
      </c>
      <c r="E38" s="174" t="s">
        <v>215</v>
      </c>
      <c r="F38" s="175" t="s">
        <v>113</v>
      </c>
      <c r="G38" s="51"/>
      <c r="H38" s="66"/>
      <c r="I38" s="51"/>
      <c r="J38" s="66">
        <f>IF('LISTA DE SOCIOS'!H38="SI",(IF('LISTA DE SOCIOS'!P38&lt;&gt;"SI",('CSM AGUA'!H38),MONTOS!E7)),0)</f>
        <v>7</v>
      </c>
      <c r="K38" s="51">
        <f>IF(AND('LISTA DE SOCIOS'!H38="SI",'LISTA DE SOCIOS'!P38&lt;&gt;"SI",'LISTA DE SOCIOS'!Q38&lt;&gt;"SI",'LISTA DE SOCIOS'!P38&lt;&gt;"SI",'LISTA DE SOCIOS'!R38&lt;&gt;"SI"),(MONTOS!E9*MULTAS!G38), 0)</f>
        <v>0</v>
      </c>
      <c r="L38" s="66">
        <f>IF(AND('LISTA DE SOCIOS'!H38="SI",'LISTA DE SOCIOS'!P38&lt;&gt;"SI",'LISTA DE SOCIOS'!Q38&lt;&gt;"SI",'LISTA DE SOCIOS'!P38&lt;&gt;"SI",'LISTA DE SOCIOS'!R38&lt;&gt;"SI"),(MONTOS!E10*MULTAS!H38),0)</f>
        <v>0</v>
      </c>
      <c r="M38" s="51">
        <f>IF(AND('LISTA DE SOCIOS'!H38="SI",'LISTA DE SOCIOS'!P38&lt;&gt;"SI",'LISTA DE SOCIOS'!Q38&lt;&gt;"SI",'LISTA DE SOCIOS'!P38&lt;&gt;"SI",'LISTA DE SOCIOS'!R38&lt;&gt;"SI"),(MONTOS!E11*MULTAS!I38),0)</f>
        <v>0</v>
      </c>
      <c r="N38" s="66">
        <f>IF(AND('LISTA DE SOCIOS'!H38="SI",'LISTA DE SOCIOS'!P38&lt;&gt;"SI",'LISTA DE SOCIOS'!Q38&lt;&gt;"SI",'LISTA DE SOCIOS'!P38&lt;&gt;"SI",'LISTA DE SOCIOS'!R38&lt;&gt;"SI"),(MONTOS!E12*MULTAS!J38),0)</f>
        <v>0</v>
      </c>
      <c r="O38" s="51">
        <f>IF(AND('LISTA DE SOCIOS'!H38="SI",'LISTA DE SOCIOS'!P38&lt;&gt;"SI"),(MONTOS!E14*MULTAS!K38),0)</f>
        <v>0</v>
      </c>
      <c r="P38" s="66">
        <f>IF('LISTA DE SOCIOS'!H38="SI",(IF('LISTA DE SOCIOS'!P38&lt;&gt; "SI",(IF(OR('LISTA DE SOCIOS'!Q38="SI",'LISTA DE SOCIOS'!R38="SI"),(MULTAS!M38),(MULTAS!M38+(MULTAS!L38*MONTOS!E18)))),0)),0)</f>
        <v>0</v>
      </c>
      <c r="Q38" s="51">
        <f>IF(AND('LISTA DE SOCIOS'!I38="SI",'LISTA DE SOCIOS'!P38&lt;&gt; "SI"),(RIEGO!G38),0)</f>
        <v>0</v>
      </c>
      <c r="R38" s="68">
        <f t="shared" si="1"/>
        <v>7</v>
      </c>
      <c r="S38" s="249" t="s">
        <v>695</v>
      </c>
      <c r="T38" s="244">
        <v>43668.60015046296</v>
      </c>
    </row>
    <row r="39" spans="1:20" s="20" customFormat="1" x14ac:dyDescent="0.25">
      <c r="A39" s="173">
        <v>38</v>
      </c>
      <c r="B39" s="173">
        <v>38</v>
      </c>
      <c r="C39" s="174" t="s">
        <v>216</v>
      </c>
      <c r="D39" s="174" t="s">
        <v>217</v>
      </c>
      <c r="E39" s="174" t="s">
        <v>218</v>
      </c>
      <c r="F39" s="175" t="s">
        <v>113</v>
      </c>
      <c r="G39" s="51"/>
      <c r="H39" s="66"/>
      <c r="I39" s="51"/>
      <c r="J39" s="66">
        <f>IF('LISTA DE SOCIOS'!H39="SI",(IF('LISTA DE SOCIOS'!P39&lt;&gt;"SI",('CSM AGUA'!H39),MONTOS!E7)),0)</f>
        <v>21</v>
      </c>
      <c r="K39" s="51">
        <f>IF(AND('LISTA DE SOCIOS'!H39="SI",'LISTA DE SOCIOS'!P39&lt;&gt;"SI",'LISTA DE SOCIOS'!Q39&lt;&gt;"SI",'LISTA DE SOCIOS'!P39&lt;&gt;"SI",'LISTA DE SOCIOS'!R39&lt;&gt;"SI"),(MONTOS!E9*MULTAS!G39), 0)</f>
        <v>0</v>
      </c>
      <c r="L39" s="66">
        <f>IF(AND('LISTA DE SOCIOS'!H39="SI",'LISTA DE SOCIOS'!P39&lt;&gt;"SI",'LISTA DE SOCIOS'!Q39&lt;&gt;"SI",'LISTA DE SOCIOS'!P39&lt;&gt;"SI",'LISTA DE SOCIOS'!R39&lt;&gt;"SI"),(MONTOS!E10*MULTAS!H39),0)</f>
        <v>0</v>
      </c>
      <c r="M39" s="51">
        <f>IF(AND('LISTA DE SOCIOS'!H39="SI",'LISTA DE SOCIOS'!P39&lt;&gt;"SI",'LISTA DE SOCIOS'!Q39&lt;&gt;"SI",'LISTA DE SOCIOS'!P39&lt;&gt;"SI",'LISTA DE SOCIOS'!R39&lt;&gt;"SI"),(MONTOS!E11*MULTAS!I39),0)</f>
        <v>0</v>
      </c>
      <c r="N39" s="66">
        <f>IF(AND('LISTA DE SOCIOS'!H39="SI",'LISTA DE SOCIOS'!P39&lt;&gt;"SI",'LISTA DE SOCIOS'!Q39&lt;&gt;"SI",'LISTA DE SOCIOS'!P39&lt;&gt;"SI",'LISTA DE SOCIOS'!R39&lt;&gt;"SI"),(MONTOS!E12*MULTAS!J39),0)</f>
        <v>0</v>
      </c>
      <c r="O39" s="51">
        <f>IF(AND('LISTA DE SOCIOS'!H39="SI",'LISTA DE SOCIOS'!P39&lt;&gt;"SI"),(MONTOS!E14*MULTAS!K39),0)</f>
        <v>0</v>
      </c>
      <c r="P39" s="66">
        <f>IF('LISTA DE SOCIOS'!H39="SI",(IF('LISTA DE SOCIOS'!P39&lt;&gt; "SI",(IF(OR('LISTA DE SOCIOS'!Q39="SI",'LISTA DE SOCIOS'!R39="SI"),(MULTAS!M39),(MULTAS!M39+(MULTAS!L39*MONTOS!E18)))),0)),0)</f>
        <v>0</v>
      </c>
      <c r="Q39" s="51">
        <f>IF(AND('LISTA DE SOCIOS'!I39="SI",'LISTA DE SOCIOS'!P39&lt;&gt; "SI"),(RIEGO!G39),0)</f>
        <v>0</v>
      </c>
      <c r="R39" s="68">
        <f t="shared" si="1"/>
        <v>21</v>
      </c>
      <c r="S39" s="249" t="s">
        <v>695</v>
      </c>
      <c r="T39" s="244">
        <v>43669.655613425923</v>
      </c>
    </row>
    <row r="40" spans="1:20" s="20" customFormat="1" x14ac:dyDescent="0.25">
      <c r="A40" s="173">
        <v>39</v>
      </c>
      <c r="B40" s="173">
        <v>39</v>
      </c>
      <c r="C40" s="174" t="s">
        <v>211</v>
      </c>
      <c r="D40" s="174" t="s">
        <v>219</v>
      </c>
      <c r="E40" s="174" t="s">
        <v>220</v>
      </c>
      <c r="F40" s="175" t="s">
        <v>113</v>
      </c>
      <c r="G40" s="51"/>
      <c r="H40" s="66"/>
      <c r="I40" s="51"/>
      <c r="J40" s="66">
        <f>IF('LISTA DE SOCIOS'!H40="SI",(IF('LISTA DE SOCIOS'!P40&lt;&gt;"SI",('CSM AGUA'!H40),MONTOS!E7)),0)</f>
        <v>7</v>
      </c>
      <c r="K40" s="51">
        <f>IF(AND('LISTA DE SOCIOS'!H40="SI",'LISTA DE SOCIOS'!P40&lt;&gt;"SI",'LISTA DE SOCIOS'!Q40&lt;&gt;"SI",'LISTA DE SOCIOS'!P40&lt;&gt;"SI",'LISTA DE SOCIOS'!R40&lt;&gt;"SI"),(MONTOS!E9*MULTAS!G40), 0)</f>
        <v>0</v>
      </c>
      <c r="L40" s="66">
        <f>IF(AND('LISTA DE SOCIOS'!H40="SI",'LISTA DE SOCIOS'!P40&lt;&gt;"SI",'LISTA DE SOCIOS'!Q40&lt;&gt;"SI",'LISTA DE SOCIOS'!P40&lt;&gt;"SI",'LISTA DE SOCIOS'!R40&lt;&gt;"SI"),(MONTOS!E10*MULTAS!H40),0)</f>
        <v>0</v>
      </c>
      <c r="M40" s="51">
        <f>IF(AND('LISTA DE SOCIOS'!H40="SI",'LISTA DE SOCIOS'!P40&lt;&gt;"SI",'LISTA DE SOCIOS'!Q40&lt;&gt;"SI",'LISTA DE SOCIOS'!P40&lt;&gt;"SI",'LISTA DE SOCIOS'!R40&lt;&gt;"SI"),(MONTOS!E11*MULTAS!I40),0)</f>
        <v>0</v>
      </c>
      <c r="N40" s="66">
        <f>IF(AND('LISTA DE SOCIOS'!H40="SI",'LISTA DE SOCIOS'!P40&lt;&gt;"SI",'LISTA DE SOCIOS'!Q40&lt;&gt;"SI",'LISTA DE SOCIOS'!P40&lt;&gt;"SI",'LISTA DE SOCIOS'!R40&lt;&gt;"SI"),(MONTOS!E12*MULTAS!J40),0)</f>
        <v>0</v>
      </c>
      <c r="O40" s="51">
        <f>IF(AND('LISTA DE SOCIOS'!H40="SI",'LISTA DE SOCIOS'!P40&lt;&gt;"SI"),(MONTOS!E14*MULTAS!K40),0)</f>
        <v>0</v>
      </c>
      <c r="P40" s="66">
        <f>IF('LISTA DE SOCIOS'!H40="SI",(IF('LISTA DE SOCIOS'!P40&lt;&gt; "SI",(IF(OR('LISTA DE SOCIOS'!Q40="SI",'LISTA DE SOCIOS'!R40="SI"),(MULTAS!M40),(MULTAS!M40+(MULTAS!L40*MONTOS!E18)))),0)),0)</f>
        <v>0</v>
      </c>
      <c r="Q40" s="51">
        <f>IF(AND('LISTA DE SOCIOS'!I40="SI",'LISTA DE SOCIOS'!P40&lt;&gt; "SI"),(RIEGO!G40),0)</f>
        <v>0</v>
      </c>
      <c r="R40" s="68">
        <f t="shared" si="1"/>
        <v>7</v>
      </c>
      <c r="S40" s="249" t="s">
        <v>695</v>
      </c>
      <c r="T40" s="244">
        <v>43685.463703703703</v>
      </c>
    </row>
    <row r="41" spans="1:20" s="20" customFormat="1" x14ac:dyDescent="0.25">
      <c r="A41" s="173">
        <v>40</v>
      </c>
      <c r="B41" s="173">
        <v>40</v>
      </c>
      <c r="C41" s="174" t="s">
        <v>160</v>
      </c>
      <c r="D41" s="174" t="s">
        <v>221</v>
      </c>
      <c r="E41" s="174" t="s">
        <v>222</v>
      </c>
      <c r="F41" s="175" t="s">
        <v>113</v>
      </c>
      <c r="G41" s="51">
        <v>717</v>
      </c>
      <c r="H41" s="66"/>
      <c r="I41" s="51">
        <v>20</v>
      </c>
      <c r="J41" s="66">
        <f>IF('LISTA DE SOCIOS'!H41="SI",(IF('LISTA DE SOCIOS'!P41&lt;&gt;"SI",('CSM AGUA'!H41),MONTOS!E7)),0)</f>
        <v>7</v>
      </c>
      <c r="K41" s="51">
        <f>IF(AND('LISTA DE SOCIOS'!H41="SI",'LISTA DE SOCIOS'!P41&lt;&gt;"SI",'LISTA DE SOCIOS'!Q41&lt;&gt;"SI",'LISTA DE SOCIOS'!P41&lt;&gt;"SI",'LISTA DE SOCIOS'!R41&lt;&gt;"SI"),(MONTOS!E9*MULTAS!G41), 0)</f>
        <v>0</v>
      </c>
      <c r="L41" s="66">
        <f>IF(AND('LISTA DE SOCIOS'!H41="SI",'LISTA DE SOCIOS'!P41&lt;&gt;"SI",'LISTA DE SOCIOS'!Q41&lt;&gt;"SI",'LISTA DE SOCIOS'!P41&lt;&gt;"SI",'LISTA DE SOCIOS'!R41&lt;&gt;"SI"),(MONTOS!E10*MULTAS!H41),0)</f>
        <v>0</v>
      </c>
      <c r="M41" s="51">
        <f>IF(AND('LISTA DE SOCIOS'!H41="SI",'LISTA DE SOCIOS'!P41&lt;&gt;"SI",'LISTA DE SOCIOS'!Q41&lt;&gt;"SI",'LISTA DE SOCIOS'!P41&lt;&gt;"SI",'LISTA DE SOCIOS'!R41&lt;&gt;"SI"),(MONTOS!E11*MULTAS!I41),0)</f>
        <v>0</v>
      </c>
      <c r="N41" s="66">
        <f>IF(AND('LISTA DE SOCIOS'!H41="SI",'LISTA DE SOCIOS'!P41&lt;&gt;"SI",'LISTA DE SOCIOS'!Q41&lt;&gt;"SI",'LISTA DE SOCIOS'!P41&lt;&gt;"SI",'LISTA DE SOCIOS'!R41&lt;&gt;"SI"),(MONTOS!E12*MULTAS!J41),0)</f>
        <v>0</v>
      </c>
      <c r="O41" s="51">
        <f>IF(AND('LISTA DE SOCIOS'!H41="SI",'LISTA DE SOCIOS'!P41&lt;&gt;"SI"),(MONTOS!E14*MULTAS!K41),0)</f>
        <v>0</v>
      </c>
      <c r="P41" s="66">
        <f>IF('LISTA DE SOCIOS'!H41="SI",(IF('LISTA DE SOCIOS'!P41&lt;&gt; "SI",(IF(OR('LISTA DE SOCIOS'!Q41="SI",'LISTA DE SOCIOS'!R41="SI"),(MULTAS!M41),(MULTAS!M41+(MULTAS!L41*MONTOS!E18)))),0)),0)</f>
        <v>0</v>
      </c>
      <c r="Q41" s="51">
        <f>IF(AND('LISTA DE SOCIOS'!I41="SI",'LISTA DE SOCIOS'!P41&lt;&gt; "SI"),(RIEGO!G41),0)</f>
        <v>0</v>
      </c>
      <c r="R41" s="68">
        <f t="shared" si="1"/>
        <v>744</v>
      </c>
      <c r="S41" s="80" t="s">
        <v>7</v>
      </c>
      <c r="T41" s="51"/>
    </row>
    <row r="42" spans="1:20" s="20" customFormat="1" x14ac:dyDescent="0.25">
      <c r="A42" s="173">
        <v>41</v>
      </c>
      <c r="B42" s="173">
        <v>41</v>
      </c>
      <c r="C42" s="174" t="s">
        <v>115</v>
      </c>
      <c r="D42" s="174" t="s">
        <v>223</v>
      </c>
      <c r="E42" s="174" t="s">
        <v>224</v>
      </c>
      <c r="F42" s="175" t="s">
        <v>113</v>
      </c>
      <c r="G42" s="51"/>
      <c r="H42" s="66"/>
      <c r="I42" s="51"/>
      <c r="J42" s="66">
        <f>IF('LISTA DE SOCIOS'!H42="SI",(IF('LISTA DE SOCIOS'!P42&lt;&gt;"SI",('CSM AGUA'!H42),MONTOS!E7)),0)</f>
        <v>7</v>
      </c>
      <c r="K42" s="51">
        <f>IF(AND('LISTA DE SOCIOS'!H42="SI",'LISTA DE SOCIOS'!P42&lt;&gt;"SI",'LISTA DE SOCIOS'!Q42&lt;&gt;"SI",'LISTA DE SOCIOS'!P42&lt;&gt;"SI",'LISTA DE SOCIOS'!R42&lt;&gt;"SI"),(MONTOS!E9*MULTAS!G42), 0)</f>
        <v>0</v>
      </c>
      <c r="L42" s="66">
        <f>IF(AND('LISTA DE SOCIOS'!H42="SI",'LISTA DE SOCIOS'!P42&lt;&gt;"SI",'LISTA DE SOCIOS'!Q42&lt;&gt;"SI",'LISTA DE SOCIOS'!P42&lt;&gt;"SI",'LISTA DE SOCIOS'!R42&lt;&gt;"SI"),(MONTOS!E10*MULTAS!H42),0)</f>
        <v>0</v>
      </c>
      <c r="M42" s="51">
        <f>IF(AND('LISTA DE SOCIOS'!H42="SI",'LISTA DE SOCIOS'!P42&lt;&gt;"SI",'LISTA DE SOCIOS'!Q42&lt;&gt;"SI",'LISTA DE SOCIOS'!P42&lt;&gt;"SI",'LISTA DE SOCIOS'!R42&lt;&gt;"SI"),(MONTOS!E11*MULTAS!I42),0)</f>
        <v>0</v>
      </c>
      <c r="N42" s="66">
        <f>IF(AND('LISTA DE SOCIOS'!H42="SI",'LISTA DE SOCIOS'!P42&lt;&gt;"SI",'LISTA DE SOCIOS'!Q42&lt;&gt;"SI",'LISTA DE SOCIOS'!P42&lt;&gt;"SI",'LISTA DE SOCIOS'!R42&lt;&gt;"SI"),(MONTOS!E12*MULTAS!J42),0)</f>
        <v>0</v>
      </c>
      <c r="O42" s="51">
        <f>IF(AND('LISTA DE SOCIOS'!H42="SI",'LISTA DE SOCIOS'!P42&lt;&gt;"SI"),(MONTOS!E14*MULTAS!K42),0)</f>
        <v>0</v>
      </c>
      <c r="P42" s="66">
        <f>IF('LISTA DE SOCIOS'!H42="SI",(IF('LISTA DE SOCIOS'!P42&lt;&gt; "SI",(IF(OR('LISTA DE SOCIOS'!Q42="SI",'LISTA DE SOCIOS'!R42="SI"),(MULTAS!M42),(MULTAS!M42+(MULTAS!L42*MONTOS!E18)))),0)),0)</f>
        <v>0</v>
      </c>
      <c r="Q42" s="51">
        <f>IF(AND('LISTA DE SOCIOS'!I42="SI",'LISTA DE SOCIOS'!P42&lt;&gt; "SI"),(RIEGO!G42),0)</f>
        <v>0</v>
      </c>
      <c r="R42" s="68">
        <f t="shared" si="1"/>
        <v>7</v>
      </c>
      <c r="S42" s="249" t="s">
        <v>695</v>
      </c>
      <c r="T42" s="244">
        <v>43670.501203703701</v>
      </c>
    </row>
    <row r="43" spans="1:20" s="20" customFormat="1" x14ac:dyDescent="0.25">
      <c r="A43" s="173">
        <v>42</v>
      </c>
      <c r="B43" s="173">
        <v>42</v>
      </c>
      <c r="C43" s="174" t="s">
        <v>213</v>
      </c>
      <c r="D43" s="174" t="s">
        <v>214</v>
      </c>
      <c r="E43" s="174" t="s">
        <v>215</v>
      </c>
      <c r="F43" s="175">
        <v>1</v>
      </c>
      <c r="G43" s="51"/>
      <c r="H43" s="66"/>
      <c r="I43" s="51"/>
      <c r="J43" s="66">
        <f>IF('LISTA DE SOCIOS'!H43="SI",(IF('LISTA DE SOCIOS'!P43&lt;&gt;"SI",('CSM AGUA'!H43),MONTOS!E7)),0)</f>
        <v>23</v>
      </c>
      <c r="K43" s="51">
        <f>IF(AND('LISTA DE SOCIOS'!H43="SI",'LISTA DE SOCIOS'!P43&lt;&gt;"SI",'LISTA DE SOCIOS'!Q43&lt;&gt;"SI",'LISTA DE SOCIOS'!P43&lt;&gt;"SI",'LISTA DE SOCIOS'!R43&lt;&gt;"SI"),(MONTOS!E9*MULTAS!G43), 0)</f>
        <v>0</v>
      </c>
      <c r="L43" s="66">
        <f>IF(AND('LISTA DE SOCIOS'!H43="SI",'LISTA DE SOCIOS'!P43&lt;&gt;"SI",'LISTA DE SOCIOS'!Q43&lt;&gt;"SI",'LISTA DE SOCIOS'!P43&lt;&gt;"SI",'LISTA DE SOCIOS'!R43&lt;&gt;"SI"),(MONTOS!E10*MULTAS!H43),0)</f>
        <v>0</v>
      </c>
      <c r="M43" s="51">
        <f>IF(AND('LISTA DE SOCIOS'!H43="SI",'LISTA DE SOCIOS'!P43&lt;&gt;"SI",'LISTA DE SOCIOS'!Q43&lt;&gt;"SI",'LISTA DE SOCIOS'!P43&lt;&gt;"SI",'LISTA DE SOCIOS'!R43&lt;&gt;"SI"),(MONTOS!E11*MULTAS!I43),0)</f>
        <v>0</v>
      </c>
      <c r="N43" s="66">
        <f>IF(AND('LISTA DE SOCIOS'!H43="SI",'LISTA DE SOCIOS'!P43&lt;&gt;"SI",'LISTA DE SOCIOS'!Q43&lt;&gt;"SI",'LISTA DE SOCIOS'!P43&lt;&gt;"SI",'LISTA DE SOCIOS'!R43&lt;&gt;"SI"),(MONTOS!E12*MULTAS!J43),0)</f>
        <v>0</v>
      </c>
      <c r="O43" s="51">
        <f>IF(AND('LISTA DE SOCIOS'!H43="SI",'LISTA DE SOCIOS'!P43&lt;&gt;"SI"),(MONTOS!E14*MULTAS!K43),0)</f>
        <v>0</v>
      </c>
      <c r="P43" s="66">
        <f>IF('LISTA DE SOCIOS'!H43="SI",(IF('LISTA DE SOCIOS'!P43&lt;&gt; "SI",(IF(OR('LISTA DE SOCIOS'!Q43="SI",'LISTA DE SOCIOS'!R43="SI"),(MULTAS!M43),(MULTAS!M43+(MULTAS!L43*MONTOS!E18)))),0)),0)</f>
        <v>0</v>
      </c>
      <c r="Q43" s="51">
        <f>IF(AND('LISTA DE SOCIOS'!I43="SI",'LISTA DE SOCIOS'!P43&lt;&gt; "SI"),(RIEGO!G43),0)</f>
        <v>18</v>
      </c>
      <c r="R43" s="68">
        <f t="shared" si="1"/>
        <v>41</v>
      </c>
      <c r="S43" s="249" t="s">
        <v>695</v>
      </c>
      <c r="T43" s="244">
        <v>43668.600335648145</v>
      </c>
    </row>
    <row r="44" spans="1:20" s="20" customFormat="1" x14ac:dyDescent="0.25">
      <c r="A44" s="173">
        <v>43</v>
      </c>
      <c r="B44" s="173">
        <v>43</v>
      </c>
      <c r="C44" s="174" t="s">
        <v>225</v>
      </c>
      <c r="D44" s="174" t="s">
        <v>226</v>
      </c>
      <c r="E44" s="174" t="s">
        <v>227</v>
      </c>
      <c r="F44" s="175" t="s">
        <v>113</v>
      </c>
      <c r="G44" s="51"/>
      <c r="H44" s="66"/>
      <c r="I44" s="51"/>
      <c r="J44" s="66">
        <f>IF('LISTA DE SOCIOS'!H44="SI",(IF('LISTA DE SOCIOS'!P44&lt;&gt;"SI",('CSM AGUA'!H44),MONTOS!E7)),0)</f>
        <v>7</v>
      </c>
      <c r="K44" s="51">
        <f>IF(AND('LISTA DE SOCIOS'!H44="SI",'LISTA DE SOCIOS'!P44&lt;&gt;"SI",'LISTA DE SOCIOS'!Q44&lt;&gt;"SI",'LISTA DE SOCIOS'!P44&lt;&gt;"SI",'LISTA DE SOCIOS'!R44&lt;&gt;"SI"),(MONTOS!E9*MULTAS!G44), 0)</f>
        <v>0</v>
      </c>
      <c r="L44" s="66">
        <f>IF(AND('LISTA DE SOCIOS'!H44="SI",'LISTA DE SOCIOS'!P44&lt;&gt;"SI",'LISTA DE SOCIOS'!Q44&lt;&gt;"SI",'LISTA DE SOCIOS'!P44&lt;&gt;"SI",'LISTA DE SOCIOS'!R44&lt;&gt;"SI"),(MONTOS!E10*MULTAS!H44),0)</f>
        <v>0</v>
      </c>
      <c r="M44" s="51">
        <f>IF(AND('LISTA DE SOCIOS'!H44="SI",'LISTA DE SOCIOS'!P44&lt;&gt;"SI",'LISTA DE SOCIOS'!Q44&lt;&gt;"SI",'LISTA DE SOCIOS'!P44&lt;&gt;"SI",'LISTA DE SOCIOS'!R44&lt;&gt;"SI"),(MONTOS!E11*MULTAS!I44),0)</f>
        <v>0</v>
      </c>
      <c r="N44" s="66">
        <f>IF(AND('LISTA DE SOCIOS'!H44="SI",'LISTA DE SOCIOS'!P44&lt;&gt;"SI",'LISTA DE SOCIOS'!Q44&lt;&gt;"SI",'LISTA DE SOCIOS'!P44&lt;&gt;"SI",'LISTA DE SOCIOS'!R44&lt;&gt;"SI"),(MONTOS!E12*MULTAS!J44),0)</f>
        <v>0</v>
      </c>
      <c r="O44" s="51">
        <f>IF(AND('LISTA DE SOCIOS'!H44="SI",'LISTA DE SOCIOS'!P44&lt;&gt;"SI"),(MONTOS!E14*MULTAS!K44),0)</f>
        <v>0</v>
      </c>
      <c r="P44" s="66">
        <f>IF('LISTA DE SOCIOS'!H44="SI",(IF('LISTA DE SOCIOS'!P44&lt;&gt; "SI",(IF(OR('LISTA DE SOCIOS'!Q44="SI",'LISTA DE SOCIOS'!R44="SI"),(MULTAS!M44),(MULTAS!M44+(MULTAS!L44*MONTOS!E18)))),0)),0)</f>
        <v>0</v>
      </c>
      <c r="Q44" s="51">
        <f>IF(AND('LISTA DE SOCIOS'!I44="SI",'LISTA DE SOCIOS'!P44&lt;&gt; "SI"),(RIEGO!G44),0)</f>
        <v>0</v>
      </c>
      <c r="R44" s="68">
        <f t="shared" si="1"/>
        <v>7</v>
      </c>
      <c r="S44" s="249" t="s">
        <v>695</v>
      </c>
      <c r="T44" s="244">
        <v>43676.427141203705</v>
      </c>
    </row>
    <row r="45" spans="1:20" s="20" customFormat="1" x14ac:dyDescent="0.25">
      <c r="A45" s="173">
        <v>44</v>
      </c>
      <c r="B45" s="173">
        <v>44</v>
      </c>
      <c r="C45" s="174" t="s">
        <v>225</v>
      </c>
      <c r="D45" s="174" t="s">
        <v>226</v>
      </c>
      <c r="E45" s="174" t="s">
        <v>228</v>
      </c>
      <c r="F45" s="175" t="s">
        <v>113</v>
      </c>
      <c r="G45" s="51"/>
      <c r="H45" s="66"/>
      <c r="I45" s="51"/>
      <c r="J45" s="66">
        <f>IF('LISTA DE SOCIOS'!H45="SI",(IF('LISTA DE SOCIOS'!P45&lt;&gt;"SI",('CSM AGUA'!H45),MONTOS!E7)),0)</f>
        <v>31</v>
      </c>
      <c r="K45" s="51">
        <f>IF(AND('LISTA DE SOCIOS'!H45="SI",'LISTA DE SOCIOS'!P45&lt;&gt;"SI",'LISTA DE SOCIOS'!Q45&lt;&gt;"SI",'LISTA DE SOCIOS'!P45&lt;&gt;"SI",'LISTA DE SOCIOS'!R45&lt;&gt;"SI"),(MONTOS!E9*MULTAS!G45), 0)</f>
        <v>0</v>
      </c>
      <c r="L45" s="66">
        <f>IF(AND('LISTA DE SOCIOS'!H45="SI",'LISTA DE SOCIOS'!P45&lt;&gt;"SI",'LISTA DE SOCIOS'!Q45&lt;&gt;"SI",'LISTA DE SOCIOS'!P45&lt;&gt;"SI",'LISTA DE SOCIOS'!R45&lt;&gt;"SI"),(MONTOS!E10*MULTAS!H45),0)</f>
        <v>0</v>
      </c>
      <c r="M45" s="51">
        <f>IF(AND('LISTA DE SOCIOS'!H45="SI",'LISTA DE SOCIOS'!P45&lt;&gt;"SI",'LISTA DE SOCIOS'!Q45&lt;&gt;"SI",'LISTA DE SOCIOS'!P45&lt;&gt;"SI",'LISTA DE SOCIOS'!R45&lt;&gt;"SI"),(MONTOS!E11*MULTAS!I45),0)</f>
        <v>0</v>
      </c>
      <c r="N45" s="66">
        <f>IF(AND('LISTA DE SOCIOS'!H45="SI",'LISTA DE SOCIOS'!P45&lt;&gt;"SI",'LISTA DE SOCIOS'!Q45&lt;&gt;"SI",'LISTA DE SOCIOS'!P45&lt;&gt;"SI",'LISTA DE SOCIOS'!R45&lt;&gt;"SI"),(MONTOS!E12*MULTAS!J45),0)</f>
        <v>0</v>
      </c>
      <c r="O45" s="51">
        <f>IF(AND('LISTA DE SOCIOS'!H45="SI",'LISTA DE SOCIOS'!P45&lt;&gt;"SI"),(MONTOS!E14*MULTAS!K45),0)</f>
        <v>0</v>
      </c>
      <c r="P45" s="66">
        <f>IF('LISTA DE SOCIOS'!H45="SI",(IF('LISTA DE SOCIOS'!P45&lt;&gt; "SI",(IF(OR('LISTA DE SOCIOS'!Q45="SI",'LISTA DE SOCIOS'!R45="SI"),(MULTAS!M45),(MULTAS!M45+(MULTAS!L45*MONTOS!E18)))),0)),0)</f>
        <v>0</v>
      </c>
      <c r="Q45" s="51">
        <f>IF(AND('LISTA DE SOCIOS'!I45="SI",'LISTA DE SOCIOS'!P45&lt;&gt; "SI"),(RIEGO!G45),0)</f>
        <v>0</v>
      </c>
      <c r="R45" s="68">
        <f t="shared" si="1"/>
        <v>31</v>
      </c>
      <c r="S45" s="249" t="s">
        <v>695</v>
      </c>
      <c r="T45" s="244">
        <v>43676.427222222221</v>
      </c>
    </row>
    <row r="46" spans="1:20" s="20" customFormat="1" x14ac:dyDescent="0.25">
      <c r="A46" s="173">
        <v>45</v>
      </c>
      <c r="B46" s="173">
        <v>45</v>
      </c>
      <c r="C46" s="174" t="s">
        <v>112</v>
      </c>
      <c r="D46" s="174" t="s">
        <v>115</v>
      </c>
      <c r="E46" s="174" t="s">
        <v>114</v>
      </c>
      <c r="F46" s="175" t="s">
        <v>113</v>
      </c>
      <c r="G46" s="51"/>
      <c r="H46" s="66"/>
      <c r="I46" s="51"/>
      <c r="J46" s="66">
        <f>IF('LISTA DE SOCIOS'!H46="SI",(IF('LISTA DE SOCIOS'!P46&lt;&gt;"SI",('CSM AGUA'!H46),MONTOS!E7)),0)</f>
        <v>19</v>
      </c>
      <c r="K46" s="51">
        <f>IF(AND('LISTA DE SOCIOS'!H46="SI",'LISTA DE SOCIOS'!P46&lt;&gt;"SI",'LISTA DE SOCIOS'!Q46&lt;&gt;"SI",'LISTA DE SOCIOS'!P46&lt;&gt;"SI",'LISTA DE SOCIOS'!R46&lt;&gt;"SI"),(MONTOS!E9*MULTAS!G46), 0)</f>
        <v>0</v>
      </c>
      <c r="L46" s="66">
        <f>IF(AND('LISTA DE SOCIOS'!H46="SI",'LISTA DE SOCIOS'!P46&lt;&gt;"SI",'LISTA DE SOCIOS'!Q46&lt;&gt;"SI",'LISTA DE SOCIOS'!P46&lt;&gt;"SI",'LISTA DE SOCIOS'!R46&lt;&gt;"SI"),(MONTOS!E10*MULTAS!H46),0)</f>
        <v>0</v>
      </c>
      <c r="M46" s="51">
        <f>IF(AND('LISTA DE SOCIOS'!H46="SI",'LISTA DE SOCIOS'!P46&lt;&gt;"SI",'LISTA DE SOCIOS'!Q46&lt;&gt;"SI",'LISTA DE SOCIOS'!P46&lt;&gt;"SI",'LISTA DE SOCIOS'!R46&lt;&gt;"SI"),(MONTOS!E11*MULTAS!I46),0)</f>
        <v>0</v>
      </c>
      <c r="N46" s="66">
        <f>IF(AND('LISTA DE SOCIOS'!H46="SI",'LISTA DE SOCIOS'!P46&lt;&gt;"SI",'LISTA DE SOCIOS'!Q46&lt;&gt;"SI",'LISTA DE SOCIOS'!P46&lt;&gt;"SI",'LISTA DE SOCIOS'!R46&lt;&gt;"SI"),(MONTOS!E12*MULTAS!J46),0)</f>
        <v>0</v>
      </c>
      <c r="O46" s="51">
        <f>IF(AND('LISTA DE SOCIOS'!H46="SI",'LISTA DE SOCIOS'!P46&lt;&gt;"SI"),(MONTOS!E14*MULTAS!K46),0)</f>
        <v>0</v>
      </c>
      <c r="P46" s="66">
        <f>IF('LISTA DE SOCIOS'!H46="SI",(IF('LISTA DE SOCIOS'!P46&lt;&gt; "SI",(IF(OR('LISTA DE SOCIOS'!Q46="SI",'LISTA DE SOCIOS'!R46="SI"),(MULTAS!M46),(MULTAS!M46+(MULTAS!L46*MONTOS!E18)))),0)),0)</f>
        <v>0</v>
      </c>
      <c r="Q46" s="51">
        <f>IF(AND('LISTA DE SOCIOS'!I46="SI",'LISTA DE SOCIOS'!P46&lt;&gt; "SI"),(RIEGO!G46),0)</f>
        <v>0</v>
      </c>
      <c r="R46" s="68">
        <f t="shared" si="1"/>
        <v>19</v>
      </c>
      <c r="S46" s="249" t="s">
        <v>695</v>
      </c>
      <c r="T46" s="244">
        <v>43685.600578703707</v>
      </c>
    </row>
    <row r="47" spans="1:20" s="20" customFormat="1" x14ac:dyDescent="0.25">
      <c r="A47" s="173">
        <v>46</v>
      </c>
      <c r="B47" s="173">
        <v>46</v>
      </c>
      <c r="C47" s="174" t="s">
        <v>112</v>
      </c>
      <c r="D47" s="174" t="s">
        <v>178</v>
      </c>
      <c r="E47" s="174" t="s">
        <v>230</v>
      </c>
      <c r="F47" s="175" t="s">
        <v>113</v>
      </c>
      <c r="G47" s="51"/>
      <c r="H47" s="66"/>
      <c r="I47" s="51"/>
      <c r="J47" s="66">
        <f>IF('LISTA DE SOCIOS'!H47="SI",(IF('LISTA DE SOCIOS'!P47&lt;&gt;"SI",('CSM AGUA'!H47),MONTOS!E7)),0)</f>
        <v>13</v>
      </c>
      <c r="K47" s="51">
        <f>IF(AND('LISTA DE SOCIOS'!H47="SI",'LISTA DE SOCIOS'!P47&lt;&gt;"SI",'LISTA DE SOCIOS'!Q47&lt;&gt;"SI",'LISTA DE SOCIOS'!P47&lt;&gt;"SI",'LISTA DE SOCIOS'!R47&lt;&gt;"SI"),(MONTOS!E9*MULTAS!G47), 0)</f>
        <v>0</v>
      </c>
      <c r="L47" s="66">
        <f>IF(AND('LISTA DE SOCIOS'!H47="SI",'LISTA DE SOCIOS'!P47&lt;&gt;"SI",'LISTA DE SOCIOS'!Q47&lt;&gt;"SI",'LISTA DE SOCIOS'!P47&lt;&gt;"SI",'LISTA DE SOCIOS'!R47&lt;&gt;"SI"),(MONTOS!E10*MULTAS!H47),0)</f>
        <v>0</v>
      </c>
      <c r="M47" s="51">
        <f>IF(AND('LISTA DE SOCIOS'!H47="SI",'LISTA DE SOCIOS'!P47&lt;&gt;"SI",'LISTA DE SOCIOS'!Q47&lt;&gt;"SI",'LISTA DE SOCIOS'!P47&lt;&gt;"SI",'LISTA DE SOCIOS'!R47&lt;&gt;"SI"),(MONTOS!E11*MULTAS!I47),0)</f>
        <v>0</v>
      </c>
      <c r="N47" s="66">
        <f>IF(AND('LISTA DE SOCIOS'!H47="SI",'LISTA DE SOCIOS'!P47&lt;&gt;"SI",'LISTA DE SOCIOS'!Q47&lt;&gt;"SI",'LISTA DE SOCIOS'!P47&lt;&gt;"SI",'LISTA DE SOCIOS'!R47&lt;&gt;"SI"),(MONTOS!E12*MULTAS!J47),0)</f>
        <v>0</v>
      </c>
      <c r="O47" s="51">
        <f>IF(AND('LISTA DE SOCIOS'!H47="SI",'LISTA DE SOCIOS'!P47&lt;&gt;"SI"),(MONTOS!E14*MULTAS!K47),0)</f>
        <v>0</v>
      </c>
      <c r="P47" s="66">
        <f>IF('LISTA DE SOCIOS'!H47="SI",(IF('LISTA DE SOCIOS'!P47&lt;&gt; "SI",(IF(OR('LISTA DE SOCIOS'!Q47="SI",'LISTA DE SOCIOS'!R47="SI"),(MULTAS!M47),(MULTAS!M47+(MULTAS!L47*MONTOS!E18)))),0)),0)</f>
        <v>0</v>
      </c>
      <c r="Q47" s="51">
        <f>IF(AND('LISTA DE SOCIOS'!I47="SI",'LISTA DE SOCIOS'!P47&lt;&gt; "SI"),(RIEGO!G47),0)</f>
        <v>0</v>
      </c>
      <c r="R47" s="68">
        <f t="shared" si="1"/>
        <v>13</v>
      </c>
      <c r="S47" s="249" t="s">
        <v>695</v>
      </c>
      <c r="T47" s="244">
        <v>43685.600694444445</v>
      </c>
    </row>
    <row r="48" spans="1:20" s="20" customFormat="1" x14ac:dyDescent="0.25">
      <c r="A48" s="173">
        <v>47</v>
      </c>
      <c r="B48" s="173">
        <v>47</v>
      </c>
      <c r="C48" s="174" t="s">
        <v>231</v>
      </c>
      <c r="D48" s="174" t="s">
        <v>231</v>
      </c>
      <c r="E48" s="174" t="s">
        <v>232</v>
      </c>
      <c r="F48" s="175" t="s">
        <v>113</v>
      </c>
      <c r="G48" s="51"/>
      <c r="H48" s="66"/>
      <c r="I48" s="51"/>
      <c r="J48" s="66">
        <f>IF('LISTA DE SOCIOS'!H48="SI",(IF('LISTA DE SOCIOS'!P48&lt;&gt;"SI",('CSM AGUA'!H48),MONTOS!E7)),0)</f>
        <v>23</v>
      </c>
      <c r="K48" s="51">
        <f>IF(AND('LISTA DE SOCIOS'!H48="SI",'LISTA DE SOCIOS'!P48&lt;&gt;"SI",'LISTA DE SOCIOS'!Q48&lt;&gt;"SI",'LISTA DE SOCIOS'!P48&lt;&gt;"SI",'LISTA DE SOCIOS'!R48&lt;&gt;"SI"),(MONTOS!E9*MULTAS!G48), 0)</f>
        <v>0</v>
      </c>
      <c r="L48" s="66">
        <f>IF(AND('LISTA DE SOCIOS'!H48="SI",'LISTA DE SOCIOS'!P48&lt;&gt;"SI",'LISTA DE SOCIOS'!Q48&lt;&gt;"SI",'LISTA DE SOCIOS'!P48&lt;&gt;"SI",'LISTA DE SOCIOS'!R48&lt;&gt;"SI"),(MONTOS!E10*MULTAS!H48),0)</f>
        <v>0</v>
      </c>
      <c r="M48" s="51">
        <f>IF(AND('LISTA DE SOCIOS'!H48="SI",'LISTA DE SOCIOS'!P48&lt;&gt;"SI",'LISTA DE SOCIOS'!Q48&lt;&gt;"SI",'LISTA DE SOCIOS'!P48&lt;&gt;"SI",'LISTA DE SOCIOS'!R48&lt;&gt;"SI"),(MONTOS!E11*MULTAS!I48),0)</f>
        <v>0</v>
      </c>
      <c r="N48" s="66">
        <f>IF(AND('LISTA DE SOCIOS'!H48="SI",'LISTA DE SOCIOS'!P48&lt;&gt;"SI",'LISTA DE SOCIOS'!Q48&lt;&gt;"SI",'LISTA DE SOCIOS'!P48&lt;&gt;"SI",'LISTA DE SOCIOS'!R48&lt;&gt;"SI"),(MONTOS!E12*MULTAS!J48),0)</f>
        <v>0</v>
      </c>
      <c r="O48" s="51">
        <f>IF(AND('LISTA DE SOCIOS'!H48="SI",'LISTA DE SOCIOS'!P48&lt;&gt;"SI"),(MONTOS!E14*MULTAS!K48),0)</f>
        <v>0</v>
      </c>
      <c r="P48" s="66">
        <f>IF('LISTA DE SOCIOS'!H48="SI",(IF('LISTA DE SOCIOS'!P48&lt;&gt; "SI",(IF(OR('LISTA DE SOCIOS'!Q48="SI",'LISTA DE SOCIOS'!R48="SI"),(MULTAS!M48),(MULTAS!M48+(MULTAS!L48*MONTOS!E18)))),0)),0)</f>
        <v>0</v>
      </c>
      <c r="Q48" s="51">
        <f>IF(AND('LISTA DE SOCIOS'!I48="SI",'LISTA DE SOCIOS'!P48&lt;&gt; "SI"),(RIEGO!G48),0)</f>
        <v>0</v>
      </c>
      <c r="R48" s="68">
        <f t="shared" si="1"/>
        <v>23</v>
      </c>
      <c r="S48" s="249" t="s">
        <v>695</v>
      </c>
      <c r="T48" s="244">
        <v>43669.658900462964</v>
      </c>
    </row>
    <row r="49" spans="1:20" s="20" customFormat="1" x14ac:dyDescent="0.25">
      <c r="A49" s="173">
        <v>48</v>
      </c>
      <c r="B49" s="173">
        <v>48</v>
      </c>
      <c r="C49" s="174" t="s">
        <v>188</v>
      </c>
      <c r="D49" s="174" t="s">
        <v>233</v>
      </c>
      <c r="E49" s="174" t="s">
        <v>234</v>
      </c>
      <c r="F49" s="175" t="s">
        <v>113</v>
      </c>
      <c r="G49" s="51"/>
      <c r="H49" s="66"/>
      <c r="I49" s="51"/>
      <c r="J49" s="66">
        <f>IF('LISTA DE SOCIOS'!H49="SI",(IF('LISTA DE SOCIOS'!P49&lt;&gt;"SI",('CSM AGUA'!H49),MONTOS!E7)),0)</f>
        <v>17</v>
      </c>
      <c r="K49" s="51">
        <f>IF(AND('LISTA DE SOCIOS'!H49="SI",'LISTA DE SOCIOS'!P49&lt;&gt;"SI",'LISTA DE SOCIOS'!Q49&lt;&gt;"SI",'LISTA DE SOCIOS'!P49&lt;&gt;"SI",'LISTA DE SOCIOS'!R49&lt;&gt;"SI"),(MONTOS!E9*MULTAS!G49), 0)</f>
        <v>0</v>
      </c>
      <c r="L49" s="66">
        <f>IF(AND('LISTA DE SOCIOS'!H49="SI",'LISTA DE SOCIOS'!P49&lt;&gt;"SI",'LISTA DE SOCIOS'!Q49&lt;&gt;"SI",'LISTA DE SOCIOS'!P49&lt;&gt;"SI",'LISTA DE SOCIOS'!R49&lt;&gt;"SI"),(MONTOS!E10*MULTAS!H49),0)</f>
        <v>0</v>
      </c>
      <c r="M49" s="51">
        <f>IF(AND('LISTA DE SOCIOS'!H49="SI",'LISTA DE SOCIOS'!P49&lt;&gt;"SI",'LISTA DE SOCIOS'!Q49&lt;&gt;"SI",'LISTA DE SOCIOS'!P49&lt;&gt;"SI",'LISTA DE SOCIOS'!R49&lt;&gt;"SI"),(MONTOS!E11*MULTAS!I49),0)</f>
        <v>0</v>
      </c>
      <c r="N49" s="66">
        <f>IF(AND('LISTA DE SOCIOS'!H49="SI",'LISTA DE SOCIOS'!P49&lt;&gt;"SI",'LISTA DE SOCIOS'!Q49&lt;&gt;"SI",'LISTA DE SOCIOS'!P49&lt;&gt;"SI",'LISTA DE SOCIOS'!R49&lt;&gt;"SI"),(MONTOS!E12*MULTAS!J49),0)</f>
        <v>0</v>
      </c>
      <c r="O49" s="51">
        <f>IF(AND('LISTA DE SOCIOS'!H49="SI",'LISTA DE SOCIOS'!P49&lt;&gt;"SI"),(MONTOS!E14*MULTAS!K49),0)</f>
        <v>0</v>
      </c>
      <c r="P49" s="66">
        <f>IF('LISTA DE SOCIOS'!H49="SI",(IF('LISTA DE SOCIOS'!P49&lt;&gt; "SI",(IF(OR('LISTA DE SOCIOS'!Q49="SI",'LISTA DE SOCIOS'!R49="SI"),(MULTAS!M49),(MULTAS!M49+(MULTAS!L49*MONTOS!E18)))),0)),0)</f>
        <v>0</v>
      </c>
      <c r="Q49" s="51">
        <f>IF(AND('LISTA DE SOCIOS'!I49="SI",'LISTA DE SOCIOS'!P49&lt;&gt; "SI"),(RIEGO!G49),0)</f>
        <v>0</v>
      </c>
      <c r="R49" s="68">
        <f t="shared" si="1"/>
        <v>17</v>
      </c>
      <c r="S49" s="249" t="s">
        <v>695</v>
      </c>
      <c r="T49" s="244">
        <v>43669.658645833333</v>
      </c>
    </row>
    <row r="50" spans="1:20" s="20" customFormat="1" x14ac:dyDescent="0.25">
      <c r="A50" s="173">
        <v>49</v>
      </c>
      <c r="B50" s="173">
        <v>49</v>
      </c>
      <c r="C50" s="174" t="s">
        <v>205</v>
      </c>
      <c r="D50" s="174" t="s">
        <v>235</v>
      </c>
      <c r="E50" s="174" t="s">
        <v>186</v>
      </c>
      <c r="F50" s="175" t="s">
        <v>113</v>
      </c>
      <c r="G50" s="51"/>
      <c r="H50" s="66"/>
      <c r="I50" s="51"/>
      <c r="J50" s="66">
        <f>IF('LISTA DE SOCIOS'!H50="SI",(IF('LISTA DE SOCIOS'!P50&lt;&gt;"SI",('CSM AGUA'!H50),MONTOS!E7)),0)</f>
        <v>17</v>
      </c>
      <c r="K50" s="51">
        <f>IF(AND('LISTA DE SOCIOS'!H50="SI",'LISTA DE SOCIOS'!P50&lt;&gt;"SI",'LISTA DE SOCIOS'!Q50&lt;&gt;"SI",'LISTA DE SOCIOS'!P50&lt;&gt;"SI",'LISTA DE SOCIOS'!R50&lt;&gt;"SI"),(MONTOS!E9*MULTAS!G50), 0)</f>
        <v>0</v>
      </c>
      <c r="L50" s="66">
        <f>IF(AND('LISTA DE SOCIOS'!H50="SI",'LISTA DE SOCIOS'!P50&lt;&gt;"SI",'LISTA DE SOCIOS'!Q50&lt;&gt;"SI",'LISTA DE SOCIOS'!P50&lt;&gt;"SI",'LISTA DE SOCIOS'!R50&lt;&gt;"SI"),(MONTOS!E10*MULTAS!H50),0)</f>
        <v>0</v>
      </c>
      <c r="M50" s="51">
        <f>IF(AND('LISTA DE SOCIOS'!H50="SI",'LISTA DE SOCIOS'!P50&lt;&gt;"SI",'LISTA DE SOCIOS'!Q50&lt;&gt;"SI",'LISTA DE SOCIOS'!P50&lt;&gt;"SI",'LISTA DE SOCIOS'!R50&lt;&gt;"SI"),(MONTOS!E11*MULTAS!I50),0)</f>
        <v>0</v>
      </c>
      <c r="N50" s="66">
        <f>IF(AND('LISTA DE SOCIOS'!H50="SI",'LISTA DE SOCIOS'!P50&lt;&gt;"SI",'LISTA DE SOCIOS'!Q50&lt;&gt;"SI",'LISTA DE SOCIOS'!P50&lt;&gt;"SI",'LISTA DE SOCIOS'!R50&lt;&gt;"SI"),(MONTOS!E12*MULTAS!J50),0)</f>
        <v>0</v>
      </c>
      <c r="O50" s="51">
        <f>IF(AND('LISTA DE SOCIOS'!H50="SI",'LISTA DE SOCIOS'!P50&lt;&gt;"SI"),(MONTOS!E14*MULTAS!K50),0)</f>
        <v>0</v>
      </c>
      <c r="P50" s="66">
        <f>IF('LISTA DE SOCIOS'!H50="SI",(IF('LISTA DE SOCIOS'!P50&lt;&gt; "SI",(IF(OR('LISTA DE SOCIOS'!Q50="SI",'LISTA DE SOCIOS'!R50="SI"),(MULTAS!M50),(MULTAS!M50+(MULTAS!L50*MONTOS!E18)))),0)),0)</f>
        <v>0</v>
      </c>
      <c r="Q50" s="51">
        <f>IF(AND('LISTA DE SOCIOS'!I50="SI",'LISTA DE SOCIOS'!P50&lt;&gt; "SI"),(RIEGO!G50),0)</f>
        <v>0</v>
      </c>
      <c r="R50" s="68">
        <f t="shared" si="1"/>
        <v>17</v>
      </c>
      <c r="S50" s="249" t="s">
        <v>695</v>
      </c>
      <c r="T50" s="244">
        <v>43685.454444444447</v>
      </c>
    </row>
    <row r="51" spans="1:20" s="20" customFormat="1" x14ac:dyDescent="0.25">
      <c r="A51" s="173">
        <v>50</v>
      </c>
      <c r="B51" s="173">
        <v>50</v>
      </c>
      <c r="C51" s="174" t="s">
        <v>236</v>
      </c>
      <c r="D51" s="174" t="s">
        <v>237</v>
      </c>
      <c r="E51" s="174" t="s">
        <v>238</v>
      </c>
      <c r="F51" s="175" t="s">
        <v>113</v>
      </c>
      <c r="G51" s="51"/>
      <c r="H51" s="66"/>
      <c r="I51" s="51"/>
      <c r="J51" s="66">
        <f>IF('LISTA DE SOCIOS'!H51="SI",(IF('LISTA DE SOCIOS'!P51&lt;&gt;"SI",('CSM AGUA'!H51),MONTOS!E7)),0)</f>
        <v>31</v>
      </c>
      <c r="K51" s="51">
        <f>IF(AND('LISTA DE SOCIOS'!H51="SI",'LISTA DE SOCIOS'!P51&lt;&gt;"SI",'LISTA DE SOCIOS'!Q51&lt;&gt;"SI",'LISTA DE SOCIOS'!P51&lt;&gt;"SI",'LISTA DE SOCIOS'!R51&lt;&gt;"SI"),(MONTOS!E9*MULTAS!G51), 0)</f>
        <v>0</v>
      </c>
      <c r="L51" s="66">
        <f>IF(AND('LISTA DE SOCIOS'!H51="SI",'LISTA DE SOCIOS'!P51&lt;&gt;"SI",'LISTA DE SOCIOS'!Q51&lt;&gt;"SI",'LISTA DE SOCIOS'!P51&lt;&gt;"SI",'LISTA DE SOCIOS'!R51&lt;&gt;"SI"),(MONTOS!E10*MULTAS!H51),0)</f>
        <v>0</v>
      </c>
      <c r="M51" s="51">
        <f>IF(AND('LISTA DE SOCIOS'!H51="SI",'LISTA DE SOCIOS'!P51&lt;&gt;"SI",'LISTA DE SOCIOS'!Q51&lt;&gt;"SI",'LISTA DE SOCIOS'!P51&lt;&gt;"SI",'LISTA DE SOCIOS'!R51&lt;&gt;"SI"),(MONTOS!E11*MULTAS!I51),0)</f>
        <v>0</v>
      </c>
      <c r="N51" s="66">
        <f>IF(AND('LISTA DE SOCIOS'!H51="SI",'LISTA DE SOCIOS'!P51&lt;&gt;"SI",'LISTA DE SOCIOS'!Q51&lt;&gt;"SI",'LISTA DE SOCIOS'!P51&lt;&gt;"SI",'LISTA DE SOCIOS'!R51&lt;&gt;"SI"),(MONTOS!E12*MULTAS!J51),0)</f>
        <v>0</v>
      </c>
      <c r="O51" s="51">
        <f>IF(AND('LISTA DE SOCIOS'!H51="SI",'LISTA DE SOCIOS'!P51&lt;&gt;"SI"),(MONTOS!E14*MULTAS!K51),0)</f>
        <v>0</v>
      </c>
      <c r="P51" s="66">
        <f>IF('LISTA DE SOCIOS'!H51="SI",(IF('LISTA DE SOCIOS'!P51&lt;&gt; "SI",(IF(OR('LISTA DE SOCIOS'!Q51="SI",'LISTA DE SOCIOS'!R51="SI"),(MULTAS!M51),(MULTAS!M51+(MULTAS!L51*MONTOS!E18)))),0)),0)</f>
        <v>0</v>
      </c>
      <c r="Q51" s="51">
        <f>IF(AND('LISTA DE SOCIOS'!I51="SI",'LISTA DE SOCIOS'!P51&lt;&gt; "SI"),(RIEGO!G51),0)</f>
        <v>0</v>
      </c>
      <c r="R51" s="68">
        <f t="shared" si="1"/>
        <v>31</v>
      </c>
      <c r="S51" s="249" t="s">
        <v>695</v>
      </c>
      <c r="T51" s="244">
        <v>43673.386967592596</v>
      </c>
    </row>
    <row r="52" spans="1:20" s="20" customFormat="1" x14ac:dyDescent="0.25">
      <c r="A52" s="173">
        <v>51</v>
      </c>
      <c r="B52" s="173">
        <v>51</v>
      </c>
      <c r="C52" s="174" t="s">
        <v>239</v>
      </c>
      <c r="D52" s="174" t="s">
        <v>240</v>
      </c>
      <c r="E52" s="174" t="s">
        <v>241</v>
      </c>
      <c r="F52" s="175" t="s">
        <v>113</v>
      </c>
      <c r="G52" s="51">
        <v>61</v>
      </c>
      <c r="H52" s="66"/>
      <c r="I52" s="51">
        <v>20</v>
      </c>
      <c r="J52" s="66">
        <f>IF('LISTA DE SOCIOS'!H52="SI",(IF('LISTA DE SOCIOS'!P52&lt;&gt;"SI",('CSM AGUA'!H52),MONTOS!E7)),0)</f>
        <v>7</v>
      </c>
      <c r="K52" s="51">
        <f>IF(AND('LISTA DE SOCIOS'!H52="SI",'LISTA DE SOCIOS'!P52&lt;&gt;"SI",'LISTA DE SOCIOS'!Q52&lt;&gt;"SI",'LISTA DE SOCIOS'!P52&lt;&gt;"SI",'LISTA DE SOCIOS'!R52&lt;&gt;"SI"),(MONTOS!E9*MULTAS!G52), 0)</f>
        <v>0</v>
      </c>
      <c r="L52" s="66">
        <f>IF(AND('LISTA DE SOCIOS'!H52="SI",'LISTA DE SOCIOS'!P52&lt;&gt;"SI",'LISTA DE SOCIOS'!Q52&lt;&gt;"SI",'LISTA DE SOCIOS'!P52&lt;&gt;"SI",'LISTA DE SOCIOS'!R52&lt;&gt;"SI"),(MONTOS!E10*MULTAS!H52),0)</f>
        <v>0</v>
      </c>
      <c r="M52" s="51">
        <f>IF(AND('LISTA DE SOCIOS'!H52="SI",'LISTA DE SOCIOS'!P52&lt;&gt;"SI",'LISTA DE SOCIOS'!Q52&lt;&gt;"SI",'LISTA DE SOCIOS'!P52&lt;&gt;"SI",'LISTA DE SOCIOS'!R52&lt;&gt;"SI"),(MONTOS!E11*MULTAS!I52),0)</f>
        <v>0</v>
      </c>
      <c r="N52" s="66">
        <f>IF(AND('LISTA DE SOCIOS'!H52="SI",'LISTA DE SOCIOS'!P52&lt;&gt;"SI",'LISTA DE SOCIOS'!Q52&lt;&gt;"SI",'LISTA DE SOCIOS'!P52&lt;&gt;"SI",'LISTA DE SOCIOS'!R52&lt;&gt;"SI"),(MONTOS!E12*MULTAS!J52),0)</f>
        <v>0</v>
      </c>
      <c r="O52" s="51">
        <f>IF(AND('LISTA DE SOCIOS'!H52="SI",'LISTA DE SOCIOS'!P52&lt;&gt;"SI"),(MONTOS!E14*MULTAS!K52),0)</f>
        <v>0</v>
      </c>
      <c r="P52" s="66">
        <f>IF('LISTA DE SOCIOS'!H52="SI",(IF('LISTA DE SOCIOS'!P52&lt;&gt; "SI",(IF(OR('LISTA DE SOCIOS'!Q52="SI",'LISTA DE SOCIOS'!R52="SI"),(MULTAS!M52),(MULTAS!M52+(MULTAS!L52*MONTOS!E18)))),0)),0)</f>
        <v>0</v>
      </c>
      <c r="Q52" s="51">
        <f>IF(AND('LISTA DE SOCIOS'!I52="SI",'LISTA DE SOCIOS'!P52&lt;&gt; "SI"),(RIEGO!G52),0)</f>
        <v>0</v>
      </c>
      <c r="R52" s="68">
        <f t="shared" si="1"/>
        <v>88</v>
      </c>
      <c r="S52" s="245" t="s">
        <v>7</v>
      </c>
      <c r="T52" s="244"/>
    </row>
    <row r="53" spans="1:20" s="20" customFormat="1" x14ac:dyDescent="0.25">
      <c r="A53" s="173">
        <v>52</v>
      </c>
      <c r="B53" s="173">
        <v>52</v>
      </c>
      <c r="C53" s="174" t="s">
        <v>242</v>
      </c>
      <c r="D53" s="174" t="s">
        <v>243</v>
      </c>
      <c r="E53" s="174" t="s">
        <v>244</v>
      </c>
      <c r="F53" s="175" t="s">
        <v>113</v>
      </c>
      <c r="G53" s="51"/>
      <c r="H53" s="66"/>
      <c r="I53" s="51"/>
      <c r="J53" s="66">
        <f>IF('LISTA DE SOCIOS'!H53="SI",(IF('LISTA DE SOCIOS'!P53&lt;&gt;"SI",('CSM AGUA'!H53),MONTOS!E7)),0)</f>
        <v>23</v>
      </c>
      <c r="K53" s="51">
        <f>IF(AND('LISTA DE SOCIOS'!H53="SI",'LISTA DE SOCIOS'!P53&lt;&gt;"SI",'LISTA DE SOCIOS'!Q53&lt;&gt;"SI",'LISTA DE SOCIOS'!P53&lt;&gt;"SI",'LISTA DE SOCIOS'!R53&lt;&gt;"SI"),(MONTOS!E9*MULTAS!G53), 0)</f>
        <v>0</v>
      </c>
      <c r="L53" s="66">
        <f>IF(AND('LISTA DE SOCIOS'!H53="SI",'LISTA DE SOCIOS'!P53&lt;&gt;"SI",'LISTA DE SOCIOS'!Q53&lt;&gt;"SI",'LISTA DE SOCIOS'!P53&lt;&gt;"SI",'LISTA DE SOCIOS'!R53&lt;&gt;"SI"),(MONTOS!E10*MULTAS!H53),0)</f>
        <v>0</v>
      </c>
      <c r="M53" s="51">
        <f>IF(AND('LISTA DE SOCIOS'!H53="SI",'LISTA DE SOCIOS'!P53&lt;&gt;"SI",'LISTA DE SOCIOS'!Q53&lt;&gt;"SI",'LISTA DE SOCIOS'!P53&lt;&gt;"SI",'LISTA DE SOCIOS'!R53&lt;&gt;"SI"),(MONTOS!E11*MULTAS!I53),0)</f>
        <v>0</v>
      </c>
      <c r="N53" s="66">
        <f>IF(AND('LISTA DE SOCIOS'!H53="SI",'LISTA DE SOCIOS'!P53&lt;&gt;"SI",'LISTA DE SOCIOS'!Q53&lt;&gt;"SI",'LISTA DE SOCIOS'!P53&lt;&gt;"SI",'LISTA DE SOCIOS'!R53&lt;&gt;"SI"),(MONTOS!E12*MULTAS!J53),0)</f>
        <v>0</v>
      </c>
      <c r="O53" s="51">
        <f>IF(AND('LISTA DE SOCIOS'!H53="SI",'LISTA DE SOCIOS'!P53&lt;&gt;"SI"),(MONTOS!E14*MULTAS!K53),0)</f>
        <v>0</v>
      </c>
      <c r="P53" s="66">
        <f>IF('LISTA DE SOCIOS'!H53="SI",(IF('LISTA DE SOCIOS'!P53&lt;&gt; "SI",(IF(OR('LISTA DE SOCIOS'!Q53="SI",'LISTA DE SOCIOS'!R53="SI"),(MULTAS!M53),(MULTAS!M53+(MULTAS!L53*MONTOS!E18)))),0)),0)</f>
        <v>0</v>
      </c>
      <c r="Q53" s="51">
        <f>IF(AND('LISTA DE SOCIOS'!I53="SI",'LISTA DE SOCIOS'!P53&lt;&gt; "SI"),(RIEGO!G53),0)</f>
        <v>0</v>
      </c>
      <c r="R53" s="68">
        <f t="shared" si="1"/>
        <v>23</v>
      </c>
      <c r="S53" s="249" t="s">
        <v>695</v>
      </c>
      <c r="T53" s="244">
        <v>43676.493946759256</v>
      </c>
    </row>
    <row r="54" spans="1:20" s="20" customFormat="1" x14ac:dyDescent="0.25">
      <c r="A54" s="173">
        <v>53</v>
      </c>
      <c r="B54" s="173">
        <v>53</v>
      </c>
      <c r="C54" s="174" t="s">
        <v>245</v>
      </c>
      <c r="D54" s="174" t="s">
        <v>219</v>
      </c>
      <c r="E54" s="174" t="s">
        <v>246</v>
      </c>
      <c r="F54" s="175" t="s">
        <v>113</v>
      </c>
      <c r="G54" s="51">
        <v>31</v>
      </c>
      <c r="H54" s="66"/>
      <c r="I54" s="51">
        <v>20</v>
      </c>
      <c r="J54" s="66">
        <f>IF('LISTA DE SOCIOS'!H54="SI",(IF('LISTA DE SOCIOS'!P54&lt;&gt;"SI",('CSM AGUA'!H54),MONTOS!E7)),0)</f>
        <v>29</v>
      </c>
      <c r="K54" s="51">
        <f>IF(AND('LISTA DE SOCIOS'!H54="SI",'LISTA DE SOCIOS'!P54&lt;&gt;"SI",'LISTA DE SOCIOS'!Q54&lt;&gt;"SI",'LISTA DE SOCIOS'!P54&lt;&gt;"SI",'LISTA DE SOCIOS'!R54&lt;&gt;"SI"),(MONTOS!E9*MULTAS!G54), 0)</f>
        <v>0</v>
      </c>
      <c r="L54" s="66">
        <f>IF(AND('LISTA DE SOCIOS'!H54="SI",'LISTA DE SOCIOS'!P54&lt;&gt;"SI",'LISTA DE SOCIOS'!Q54&lt;&gt;"SI",'LISTA DE SOCIOS'!P54&lt;&gt;"SI",'LISTA DE SOCIOS'!R54&lt;&gt;"SI"),(MONTOS!E10*MULTAS!H54),0)</f>
        <v>0</v>
      </c>
      <c r="M54" s="51">
        <f>IF(AND('LISTA DE SOCIOS'!H54="SI",'LISTA DE SOCIOS'!P54&lt;&gt;"SI",'LISTA DE SOCIOS'!Q54&lt;&gt;"SI",'LISTA DE SOCIOS'!P54&lt;&gt;"SI",'LISTA DE SOCIOS'!R54&lt;&gt;"SI"),(MONTOS!E11*MULTAS!I54),0)</f>
        <v>0</v>
      </c>
      <c r="N54" s="66">
        <f>IF(AND('LISTA DE SOCIOS'!H54="SI",'LISTA DE SOCIOS'!P54&lt;&gt;"SI",'LISTA DE SOCIOS'!Q54&lt;&gt;"SI",'LISTA DE SOCIOS'!P54&lt;&gt;"SI",'LISTA DE SOCIOS'!R54&lt;&gt;"SI"),(MONTOS!E12*MULTAS!J54),0)</f>
        <v>0</v>
      </c>
      <c r="O54" s="51">
        <f>IF(AND('LISTA DE SOCIOS'!H54="SI",'LISTA DE SOCIOS'!P54&lt;&gt;"SI"),(MONTOS!E14*MULTAS!K54),0)</f>
        <v>0</v>
      </c>
      <c r="P54" s="66">
        <f>IF('LISTA DE SOCIOS'!H54="SI",(IF('LISTA DE SOCIOS'!P54&lt;&gt; "SI",(IF(OR('LISTA DE SOCIOS'!Q54="SI",'LISTA DE SOCIOS'!R54="SI"),(MULTAS!M54),(MULTAS!M54+(MULTAS!L54*MONTOS!E18)))),0)),0)</f>
        <v>0</v>
      </c>
      <c r="Q54" s="51">
        <f>IF(AND('LISTA DE SOCIOS'!I54="SI",'LISTA DE SOCIOS'!P54&lt;&gt; "SI"),(RIEGO!G54),0)</f>
        <v>0</v>
      </c>
      <c r="R54" s="68">
        <f t="shared" si="1"/>
        <v>80</v>
      </c>
      <c r="S54" s="249" t="s">
        <v>695</v>
      </c>
      <c r="T54" s="244">
        <v>43672.667604166665</v>
      </c>
    </row>
    <row r="55" spans="1:20" s="20" customFormat="1" x14ac:dyDescent="0.25">
      <c r="A55" s="173">
        <v>54</v>
      </c>
      <c r="B55" s="173">
        <v>54</v>
      </c>
      <c r="C55" s="174" t="s">
        <v>178</v>
      </c>
      <c r="D55" s="174" t="s">
        <v>247</v>
      </c>
      <c r="E55" s="174" t="s">
        <v>248</v>
      </c>
      <c r="F55" s="175" t="s">
        <v>113</v>
      </c>
      <c r="G55" s="51">
        <v>7</v>
      </c>
      <c r="H55" s="66"/>
      <c r="I55" s="51">
        <v>20</v>
      </c>
      <c r="J55" s="66">
        <f>IF('LISTA DE SOCIOS'!H55="SI",(IF('LISTA DE SOCIOS'!P55&lt;&gt;"SI",('CSM AGUA'!H55),MONTOS!E7)),0)</f>
        <v>21</v>
      </c>
      <c r="K55" s="51">
        <f>IF(AND('LISTA DE SOCIOS'!H55="SI",'LISTA DE SOCIOS'!P55&lt;&gt;"SI",'LISTA DE SOCIOS'!Q55&lt;&gt;"SI",'LISTA DE SOCIOS'!P55&lt;&gt;"SI",'LISTA DE SOCIOS'!R55&lt;&gt;"SI"),(MONTOS!E9*MULTAS!G55), 0)</f>
        <v>0</v>
      </c>
      <c r="L55" s="66">
        <f>IF(AND('LISTA DE SOCIOS'!H55="SI",'LISTA DE SOCIOS'!P55&lt;&gt;"SI",'LISTA DE SOCIOS'!Q55&lt;&gt;"SI",'LISTA DE SOCIOS'!P55&lt;&gt;"SI",'LISTA DE SOCIOS'!R55&lt;&gt;"SI"),(MONTOS!E10*MULTAS!H55),0)</f>
        <v>0</v>
      </c>
      <c r="M55" s="51">
        <f>IF(AND('LISTA DE SOCIOS'!H55="SI",'LISTA DE SOCIOS'!P55&lt;&gt;"SI",'LISTA DE SOCIOS'!Q55&lt;&gt;"SI",'LISTA DE SOCIOS'!P55&lt;&gt;"SI",'LISTA DE SOCIOS'!R55&lt;&gt;"SI"),(MONTOS!E11*MULTAS!I55),0)</f>
        <v>0</v>
      </c>
      <c r="N55" s="66">
        <f>IF(AND('LISTA DE SOCIOS'!H55="SI",'LISTA DE SOCIOS'!P55&lt;&gt;"SI",'LISTA DE SOCIOS'!Q55&lt;&gt;"SI",'LISTA DE SOCIOS'!P55&lt;&gt;"SI",'LISTA DE SOCIOS'!R55&lt;&gt;"SI"),(MONTOS!E12*MULTAS!J55),0)</f>
        <v>0</v>
      </c>
      <c r="O55" s="51">
        <f>IF(AND('LISTA DE SOCIOS'!H55="SI",'LISTA DE SOCIOS'!P55&lt;&gt;"SI"),(MONTOS!E14*MULTAS!K55),0)</f>
        <v>0</v>
      </c>
      <c r="P55" s="66">
        <f>IF('LISTA DE SOCIOS'!H55="SI",(IF('LISTA DE SOCIOS'!P55&lt;&gt; "SI",(IF(OR('LISTA DE SOCIOS'!Q55="SI",'LISTA DE SOCIOS'!R55="SI"),(MULTAS!M55),(MULTAS!M55+(MULTAS!L55*MONTOS!E18)))),0)),0)</f>
        <v>0</v>
      </c>
      <c r="Q55" s="51">
        <f>IF(AND('LISTA DE SOCIOS'!I55="SI",'LISTA DE SOCIOS'!P55&lt;&gt; "SI"),(RIEGO!G55),0)</f>
        <v>0</v>
      </c>
      <c r="R55" s="68">
        <f t="shared" ref="R55:R86" si="2">SUM(G55:Q55)</f>
        <v>48</v>
      </c>
      <c r="S55" s="245" t="s">
        <v>7</v>
      </c>
      <c r="T55" s="244"/>
    </row>
    <row r="56" spans="1:20" s="20" customFormat="1" x14ac:dyDescent="0.25">
      <c r="A56" s="173">
        <v>55</v>
      </c>
      <c r="B56" s="173">
        <v>55</v>
      </c>
      <c r="C56" s="174" t="s">
        <v>249</v>
      </c>
      <c r="D56" s="174" t="s">
        <v>178</v>
      </c>
      <c r="E56" s="174" t="s">
        <v>250</v>
      </c>
      <c r="F56" s="175" t="s">
        <v>113</v>
      </c>
      <c r="G56" s="51">
        <v>7</v>
      </c>
      <c r="H56" s="66"/>
      <c r="I56" s="51"/>
      <c r="J56" s="66">
        <f>IF('LISTA DE SOCIOS'!H56="SI",(IF('LISTA DE SOCIOS'!P56&lt;&gt;"SI",('CSM AGUA'!H56),MONTOS!E7)),0)</f>
        <v>7</v>
      </c>
      <c r="K56" s="51">
        <f>IF(AND('LISTA DE SOCIOS'!H56="SI",'LISTA DE SOCIOS'!P56&lt;&gt;"SI",'LISTA DE SOCIOS'!Q56&lt;&gt;"SI",'LISTA DE SOCIOS'!P56&lt;&gt;"SI",'LISTA DE SOCIOS'!R56&lt;&gt;"SI"),(MONTOS!E9*MULTAS!G56), 0)</f>
        <v>0</v>
      </c>
      <c r="L56" s="66">
        <f>IF(AND('LISTA DE SOCIOS'!H56="SI",'LISTA DE SOCIOS'!P56&lt;&gt;"SI",'LISTA DE SOCIOS'!Q56&lt;&gt;"SI",'LISTA DE SOCIOS'!P56&lt;&gt;"SI",'LISTA DE SOCIOS'!R56&lt;&gt;"SI"),(MONTOS!E10*MULTAS!H56),0)</f>
        <v>0</v>
      </c>
      <c r="M56" s="51">
        <f>IF(AND('LISTA DE SOCIOS'!H56="SI",'LISTA DE SOCIOS'!P56&lt;&gt;"SI",'LISTA DE SOCIOS'!Q56&lt;&gt;"SI",'LISTA DE SOCIOS'!P56&lt;&gt;"SI",'LISTA DE SOCIOS'!R56&lt;&gt;"SI"),(MONTOS!E11*MULTAS!I56),0)</f>
        <v>0</v>
      </c>
      <c r="N56" s="66">
        <f>IF(AND('LISTA DE SOCIOS'!H56="SI",'LISTA DE SOCIOS'!P56&lt;&gt;"SI",'LISTA DE SOCIOS'!Q56&lt;&gt;"SI",'LISTA DE SOCIOS'!P56&lt;&gt;"SI",'LISTA DE SOCIOS'!R56&lt;&gt;"SI"),(MONTOS!E12*MULTAS!J56),0)</f>
        <v>0</v>
      </c>
      <c r="O56" s="51">
        <f>IF(AND('LISTA DE SOCIOS'!H56="SI",'LISTA DE SOCIOS'!P56&lt;&gt;"SI"),(MONTOS!E14*MULTAS!K56),0)</f>
        <v>0</v>
      </c>
      <c r="P56" s="66">
        <f>IF('LISTA DE SOCIOS'!H56="SI",(IF('LISTA DE SOCIOS'!P56&lt;&gt; "SI",(IF(OR('LISTA DE SOCIOS'!Q56="SI",'LISTA DE SOCIOS'!R56="SI"),(MULTAS!M56),(MULTAS!M56+(MULTAS!L56*MONTOS!E18)))),0)),0)</f>
        <v>0</v>
      </c>
      <c r="Q56" s="51">
        <f>IF(AND('LISTA DE SOCIOS'!I56="SI",'LISTA DE SOCIOS'!P56&lt;&gt; "SI"),(RIEGO!G56),0)</f>
        <v>0</v>
      </c>
      <c r="R56" s="68">
        <f t="shared" si="2"/>
        <v>14</v>
      </c>
      <c r="S56" s="245" t="s">
        <v>7</v>
      </c>
      <c r="T56" s="244"/>
    </row>
    <row r="57" spans="1:20" s="20" customFormat="1" x14ac:dyDescent="0.25">
      <c r="A57" s="173">
        <v>56</v>
      </c>
      <c r="B57" s="173">
        <v>56</v>
      </c>
      <c r="C57" s="174" t="s">
        <v>251</v>
      </c>
      <c r="D57" s="174" t="s">
        <v>252</v>
      </c>
      <c r="E57" s="174" t="s">
        <v>253</v>
      </c>
      <c r="F57" s="175" t="s">
        <v>113</v>
      </c>
      <c r="G57" s="51"/>
      <c r="H57" s="66"/>
      <c r="I57" s="51"/>
      <c r="J57" s="66">
        <f>IF('LISTA DE SOCIOS'!H57="SI",(IF('LISTA DE SOCIOS'!P57&lt;&gt;"SI",('CSM AGUA'!H57),MONTOS!E7)),0)</f>
        <v>43</v>
      </c>
      <c r="K57" s="51">
        <f>IF(AND('LISTA DE SOCIOS'!H57="SI",'LISTA DE SOCIOS'!P57&lt;&gt;"SI",'LISTA DE SOCIOS'!Q57&lt;&gt;"SI",'LISTA DE SOCIOS'!P57&lt;&gt;"SI",'LISTA DE SOCIOS'!R57&lt;&gt;"SI"),(MONTOS!E9*MULTAS!G57), 0)</f>
        <v>0</v>
      </c>
      <c r="L57" s="66">
        <f>IF(AND('LISTA DE SOCIOS'!H57="SI",'LISTA DE SOCIOS'!P57&lt;&gt;"SI",'LISTA DE SOCIOS'!Q57&lt;&gt;"SI",'LISTA DE SOCIOS'!P57&lt;&gt;"SI",'LISTA DE SOCIOS'!R57&lt;&gt;"SI"),(MONTOS!E10*MULTAS!H57),0)</f>
        <v>0</v>
      </c>
      <c r="M57" s="51">
        <f>IF(AND('LISTA DE SOCIOS'!H57="SI",'LISTA DE SOCIOS'!P57&lt;&gt;"SI",'LISTA DE SOCIOS'!Q57&lt;&gt;"SI",'LISTA DE SOCIOS'!P57&lt;&gt;"SI",'LISTA DE SOCIOS'!R57&lt;&gt;"SI"),(MONTOS!E11*MULTAS!I57),0)</f>
        <v>0</v>
      </c>
      <c r="N57" s="66">
        <f>IF(AND('LISTA DE SOCIOS'!H57="SI",'LISTA DE SOCIOS'!P57&lt;&gt;"SI",'LISTA DE SOCIOS'!Q57&lt;&gt;"SI",'LISTA DE SOCIOS'!P57&lt;&gt;"SI",'LISTA DE SOCIOS'!R57&lt;&gt;"SI"),(MONTOS!E12*MULTAS!J57),0)</f>
        <v>0</v>
      </c>
      <c r="O57" s="51">
        <f>IF(AND('LISTA DE SOCIOS'!H57="SI",'LISTA DE SOCIOS'!P57&lt;&gt;"SI"),(MONTOS!E14*MULTAS!K57),0)</f>
        <v>0</v>
      </c>
      <c r="P57" s="66">
        <f>IF('LISTA DE SOCIOS'!H57="SI",(IF('LISTA DE SOCIOS'!P57&lt;&gt; "SI",(IF(OR('LISTA DE SOCIOS'!Q57="SI",'LISTA DE SOCIOS'!R57="SI"),(MULTAS!M57),(MULTAS!M57+(MULTAS!L57*MONTOS!E18)))),0)),0)</f>
        <v>0</v>
      </c>
      <c r="Q57" s="51">
        <f>IF(AND('LISTA DE SOCIOS'!I57="SI",'LISTA DE SOCIOS'!P57&lt;&gt; "SI"),(RIEGO!G57),0)</f>
        <v>0</v>
      </c>
      <c r="R57" s="68">
        <f t="shared" si="2"/>
        <v>43</v>
      </c>
      <c r="S57" s="249" t="s">
        <v>695</v>
      </c>
      <c r="T57" s="244">
        <v>43685.45511574074</v>
      </c>
    </row>
    <row r="58" spans="1:20" s="20" customFormat="1" x14ac:dyDescent="0.25">
      <c r="A58" s="173">
        <v>57</v>
      </c>
      <c r="B58" s="173">
        <v>57</v>
      </c>
      <c r="C58" s="174" t="s">
        <v>254</v>
      </c>
      <c r="D58" s="174" t="s">
        <v>251</v>
      </c>
      <c r="E58" s="174" t="s">
        <v>255</v>
      </c>
      <c r="F58" s="175" t="s">
        <v>113</v>
      </c>
      <c r="G58" s="51"/>
      <c r="H58" s="66"/>
      <c r="I58" s="51"/>
      <c r="J58" s="66">
        <f>IF('LISTA DE SOCIOS'!H58="SI",(IF('LISTA DE SOCIOS'!P58&lt;&gt;"SI",('CSM AGUA'!H58),MONTOS!E7)),0)</f>
        <v>21</v>
      </c>
      <c r="K58" s="51">
        <f>IF(AND('LISTA DE SOCIOS'!H58="SI",'LISTA DE SOCIOS'!P58&lt;&gt;"SI",'LISTA DE SOCIOS'!Q58&lt;&gt;"SI",'LISTA DE SOCIOS'!P58&lt;&gt;"SI",'LISTA DE SOCIOS'!R58&lt;&gt;"SI"),(MONTOS!E9*MULTAS!G58), 0)</f>
        <v>0</v>
      </c>
      <c r="L58" s="66">
        <f>IF(AND('LISTA DE SOCIOS'!H58="SI",'LISTA DE SOCIOS'!P58&lt;&gt;"SI",'LISTA DE SOCIOS'!Q58&lt;&gt;"SI",'LISTA DE SOCIOS'!P58&lt;&gt;"SI",'LISTA DE SOCIOS'!R58&lt;&gt;"SI"),(MONTOS!E10*MULTAS!H58),0)</f>
        <v>0</v>
      </c>
      <c r="M58" s="51">
        <f>IF(AND('LISTA DE SOCIOS'!H58="SI",'LISTA DE SOCIOS'!P58&lt;&gt;"SI",'LISTA DE SOCIOS'!Q58&lt;&gt;"SI",'LISTA DE SOCIOS'!P58&lt;&gt;"SI",'LISTA DE SOCIOS'!R58&lt;&gt;"SI"),(MONTOS!E11*MULTAS!I58),0)</f>
        <v>0</v>
      </c>
      <c r="N58" s="66">
        <f>IF(AND('LISTA DE SOCIOS'!H58="SI",'LISTA DE SOCIOS'!P58&lt;&gt;"SI",'LISTA DE SOCIOS'!Q58&lt;&gt;"SI",'LISTA DE SOCIOS'!P58&lt;&gt;"SI",'LISTA DE SOCIOS'!R58&lt;&gt;"SI"),(MONTOS!E12*MULTAS!J58),0)</f>
        <v>0</v>
      </c>
      <c r="O58" s="51">
        <f>IF(AND('LISTA DE SOCIOS'!H58="SI",'LISTA DE SOCIOS'!P58&lt;&gt;"SI"),(MONTOS!E14*MULTAS!K58),0)</f>
        <v>0</v>
      </c>
      <c r="P58" s="66">
        <f>IF('LISTA DE SOCIOS'!H58="SI",(IF('LISTA DE SOCIOS'!P58&lt;&gt; "SI",(IF(OR('LISTA DE SOCIOS'!Q58="SI",'LISTA DE SOCIOS'!R58="SI"),(MULTAS!M58),(MULTAS!M58+(MULTAS!L58*MONTOS!E18)))),0)),0)</f>
        <v>0</v>
      </c>
      <c r="Q58" s="51">
        <f>IF(AND('LISTA DE SOCIOS'!I58="SI",'LISTA DE SOCIOS'!P58&lt;&gt; "SI"),(RIEGO!G58),0)</f>
        <v>0</v>
      </c>
      <c r="R58" s="68">
        <f t="shared" si="2"/>
        <v>21</v>
      </c>
      <c r="S58" s="249" t="s">
        <v>695</v>
      </c>
      <c r="T58" s="244">
        <v>43668.407118055555</v>
      </c>
    </row>
    <row r="59" spans="1:20" s="20" customFormat="1" x14ac:dyDescent="0.25">
      <c r="A59" s="173">
        <v>58</v>
      </c>
      <c r="B59" s="173">
        <v>58</v>
      </c>
      <c r="C59" s="174" t="s">
        <v>251</v>
      </c>
      <c r="D59" s="174" t="s">
        <v>256</v>
      </c>
      <c r="E59" s="174" t="s">
        <v>257</v>
      </c>
      <c r="F59" s="175" t="s">
        <v>113</v>
      </c>
      <c r="G59" s="51"/>
      <c r="H59" s="66"/>
      <c r="I59" s="51"/>
      <c r="J59" s="66">
        <f>IF('LISTA DE SOCIOS'!H59="SI",(IF('LISTA DE SOCIOS'!P59&lt;&gt;"SI",('CSM AGUA'!H59),MONTOS!E7)),0)</f>
        <v>7</v>
      </c>
      <c r="K59" s="51">
        <f>IF(AND('LISTA DE SOCIOS'!H59="SI",'LISTA DE SOCIOS'!P59&lt;&gt;"SI",'LISTA DE SOCIOS'!Q59&lt;&gt;"SI",'LISTA DE SOCIOS'!P59&lt;&gt;"SI",'LISTA DE SOCIOS'!R59&lt;&gt;"SI"),(MONTOS!E9*MULTAS!G59), 0)</f>
        <v>0</v>
      </c>
      <c r="L59" s="66">
        <f>IF(AND('LISTA DE SOCIOS'!H59="SI",'LISTA DE SOCIOS'!P59&lt;&gt;"SI",'LISTA DE SOCIOS'!Q59&lt;&gt;"SI",'LISTA DE SOCIOS'!P59&lt;&gt;"SI",'LISTA DE SOCIOS'!R59&lt;&gt;"SI"),(MONTOS!E10*MULTAS!H59),0)</f>
        <v>0</v>
      </c>
      <c r="M59" s="51">
        <f>IF(AND('LISTA DE SOCIOS'!H59="SI",'LISTA DE SOCIOS'!P59&lt;&gt;"SI",'LISTA DE SOCIOS'!Q59&lt;&gt;"SI",'LISTA DE SOCIOS'!P59&lt;&gt;"SI",'LISTA DE SOCIOS'!R59&lt;&gt;"SI"),(MONTOS!E11*MULTAS!I59),0)</f>
        <v>0</v>
      </c>
      <c r="N59" s="66">
        <f>IF(AND('LISTA DE SOCIOS'!H59="SI",'LISTA DE SOCIOS'!P59&lt;&gt;"SI",'LISTA DE SOCIOS'!Q59&lt;&gt;"SI",'LISTA DE SOCIOS'!P59&lt;&gt;"SI",'LISTA DE SOCIOS'!R59&lt;&gt;"SI"),(MONTOS!E12*MULTAS!J59),0)</f>
        <v>0</v>
      </c>
      <c r="O59" s="51">
        <f>IF(AND('LISTA DE SOCIOS'!H59="SI",'LISTA DE SOCIOS'!P59&lt;&gt;"SI"),(MONTOS!E14*MULTAS!K59),0)</f>
        <v>0</v>
      </c>
      <c r="P59" s="66">
        <f>IF('LISTA DE SOCIOS'!H59="SI",(IF('LISTA DE SOCIOS'!P59&lt;&gt; "SI",(IF(OR('LISTA DE SOCIOS'!Q59="SI",'LISTA DE SOCIOS'!R59="SI"),(MULTAS!M59),(MULTAS!M59+(MULTAS!L59*MONTOS!E18)))),0)),0)</f>
        <v>0</v>
      </c>
      <c r="Q59" s="51">
        <f>IF(AND('LISTA DE SOCIOS'!I59="SI",'LISTA DE SOCIOS'!P59&lt;&gt; "SI"),(RIEGO!G59),0)</f>
        <v>0</v>
      </c>
      <c r="R59" s="68">
        <f t="shared" si="2"/>
        <v>7</v>
      </c>
      <c r="S59" s="249" t="s">
        <v>695</v>
      </c>
      <c r="T59" s="244">
        <v>43685.455069444448</v>
      </c>
    </row>
    <row r="60" spans="1:20" s="20" customFormat="1" x14ac:dyDescent="0.25">
      <c r="A60" s="173">
        <v>59</v>
      </c>
      <c r="B60" s="173">
        <v>59</v>
      </c>
      <c r="C60" s="174" t="s">
        <v>240</v>
      </c>
      <c r="D60" s="174" t="s">
        <v>258</v>
      </c>
      <c r="E60" s="174" t="s">
        <v>181</v>
      </c>
      <c r="F60" s="175" t="s">
        <v>113</v>
      </c>
      <c r="G60" s="51"/>
      <c r="H60" s="66"/>
      <c r="I60" s="51"/>
      <c r="J60" s="66">
        <f>IF('LISTA DE SOCIOS'!H60="SI",(IF('LISTA DE SOCIOS'!P60&lt;&gt;"SI",('CSM AGUA'!H60),MONTOS!E7)),0)</f>
        <v>7</v>
      </c>
      <c r="K60" s="51">
        <f>IF(AND('LISTA DE SOCIOS'!H60="SI",'LISTA DE SOCIOS'!P60&lt;&gt;"SI",'LISTA DE SOCIOS'!Q60&lt;&gt;"SI",'LISTA DE SOCIOS'!P60&lt;&gt;"SI",'LISTA DE SOCIOS'!R60&lt;&gt;"SI"),(MONTOS!E9*MULTAS!G60), 0)</f>
        <v>0</v>
      </c>
      <c r="L60" s="66">
        <f>IF(AND('LISTA DE SOCIOS'!H60="SI",'LISTA DE SOCIOS'!P60&lt;&gt;"SI",'LISTA DE SOCIOS'!Q60&lt;&gt;"SI",'LISTA DE SOCIOS'!P60&lt;&gt;"SI",'LISTA DE SOCIOS'!R60&lt;&gt;"SI"),(MONTOS!E10*MULTAS!H60),0)</f>
        <v>0</v>
      </c>
      <c r="M60" s="51">
        <f>IF(AND('LISTA DE SOCIOS'!H60="SI",'LISTA DE SOCIOS'!P60&lt;&gt;"SI",'LISTA DE SOCIOS'!Q60&lt;&gt;"SI",'LISTA DE SOCIOS'!P60&lt;&gt;"SI",'LISTA DE SOCIOS'!R60&lt;&gt;"SI"),(MONTOS!E11*MULTAS!I60),0)</f>
        <v>0</v>
      </c>
      <c r="N60" s="66">
        <f>IF(AND('LISTA DE SOCIOS'!H60="SI",'LISTA DE SOCIOS'!P60&lt;&gt;"SI",'LISTA DE SOCIOS'!Q60&lt;&gt;"SI",'LISTA DE SOCIOS'!P60&lt;&gt;"SI",'LISTA DE SOCIOS'!R60&lt;&gt;"SI"),(MONTOS!E12*MULTAS!J60),0)</f>
        <v>0</v>
      </c>
      <c r="O60" s="51">
        <f>IF(AND('LISTA DE SOCIOS'!H60="SI",'LISTA DE SOCIOS'!P60&lt;&gt;"SI"),(MONTOS!E14*MULTAS!K60),0)</f>
        <v>0</v>
      </c>
      <c r="P60" s="66">
        <f>IF('LISTA DE SOCIOS'!H60="SI",(IF('LISTA DE SOCIOS'!P60&lt;&gt; "SI",(IF(OR('LISTA DE SOCIOS'!Q60="SI",'LISTA DE SOCIOS'!R60="SI"),(MULTAS!M60),(MULTAS!M60+(MULTAS!L60*MONTOS!E18)))),0)),0)</f>
        <v>0</v>
      </c>
      <c r="Q60" s="51">
        <f>IF(AND('LISTA DE SOCIOS'!I60="SI",'LISTA DE SOCIOS'!P60&lt;&gt; "SI"),(RIEGO!G60),0)</f>
        <v>0</v>
      </c>
      <c r="R60" s="68">
        <f t="shared" si="2"/>
        <v>7</v>
      </c>
      <c r="S60" s="249" t="s">
        <v>695</v>
      </c>
      <c r="T60" s="244">
        <v>43685.454976851855</v>
      </c>
    </row>
    <row r="61" spans="1:20" s="20" customFormat="1" x14ac:dyDescent="0.25">
      <c r="A61" s="173">
        <v>60</v>
      </c>
      <c r="B61" s="173">
        <v>60</v>
      </c>
      <c r="C61" s="174" t="s">
        <v>260</v>
      </c>
      <c r="D61" s="174" t="s">
        <v>261</v>
      </c>
      <c r="E61" s="174" t="s">
        <v>262</v>
      </c>
      <c r="F61" s="175" t="s">
        <v>113</v>
      </c>
      <c r="G61" s="51"/>
      <c r="H61" s="66"/>
      <c r="I61" s="51"/>
      <c r="J61" s="66">
        <f>IF('LISTA DE SOCIOS'!H61="SI",(IF('LISTA DE SOCIOS'!P61&lt;&gt;"SI",('CSM AGUA'!H61),MONTOS!E7)),0)</f>
        <v>57</v>
      </c>
      <c r="K61" s="51">
        <f>IF(AND('LISTA DE SOCIOS'!H61="SI",'LISTA DE SOCIOS'!P61&lt;&gt;"SI",'LISTA DE SOCIOS'!Q61&lt;&gt;"SI",'LISTA DE SOCIOS'!P61&lt;&gt;"SI",'LISTA DE SOCIOS'!R61&lt;&gt;"SI"),(MONTOS!E9*MULTAS!G61), 0)</f>
        <v>0</v>
      </c>
      <c r="L61" s="66">
        <f>IF(AND('LISTA DE SOCIOS'!H61="SI",'LISTA DE SOCIOS'!P61&lt;&gt;"SI",'LISTA DE SOCIOS'!Q61&lt;&gt;"SI",'LISTA DE SOCIOS'!P61&lt;&gt;"SI",'LISTA DE SOCIOS'!R61&lt;&gt;"SI"),(MONTOS!E10*MULTAS!H61),0)</f>
        <v>0</v>
      </c>
      <c r="M61" s="51">
        <f>IF(AND('LISTA DE SOCIOS'!H61="SI",'LISTA DE SOCIOS'!P61&lt;&gt;"SI",'LISTA DE SOCIOS'!Q61&lt;&gt;"SI",'LISTA DE SOCIOS'!P61&lt;&gt;"SI",'LISTA DE SOCIOS'!R61&lt;&gt;"SI"),(MONTOS!E11*MULTAS!I61),0)</f>
        <v>0</v>
      </c>
      <c r="N61" s="66">
        <f>IF(AND('LISTA DE SOCIOS'!H61="SI",'LISTA DE SOCIOS'!P61&lt;&gt;"SI",'LISTA DE SOCIOS'!Q61&lt;&gt;"SI",'LISTA DE SOCIOS'!P61&lt;&gt;"SI",'LISTA DE SOCIOS'!R61&lt;&gt;"SI"),(MONTOS!E12*MULTAS!J61),0)</f>
        <v>0</v>
      </c>
      <c r="O61" s="51">
        <f>IF(AND('LISTA DE SOCIOS'!H61="SI",'LISTA DE SOCIOS'!P61&lt;&gt;"SI"),(MONTOS!E14*MULTAS!K61),0)</f>
        <v>0</v>
      </c>
      <c r="P61" s="66">
        <f>IF('LISTA DE SOCIOS'!H61="SI",(IF('LISTA DE SOCIOS'!P61&lt;&gt; "SI",(IF(OR('LISTA DE SOCIOS'!Q61="SI",'LISTA DE SOCIOS'!R61="SI"),(MULTAS!M61),(MULTAS!M61+(MULTAS!L61*MONTOS!E18)))),0)),0)</f>
        <v>0</v>
      </c>
      <c r="Q61" s="51">
        <f>IF(AND('LISTA DE SOCIOS'!I61="SI",'LISTA DE SOCIOS'!P61&lt;&gt; "SI"),(RIEGO!G61),0)</f>
        <v>0</v>
      </c>
      <c r="R61" s="68">
        <f t="shared" si="2"/>
        <v>57</v>
      </c>
      <c r="S61" s="249" t="s">
        <v>695</v>
      </c>
      <c r="T61" s="244">
        <v>43668.364212962966</v>
      </c>
    </row>
    <row r="62" spans="1:20" s="20" customFormat="1" x14ac:dyDescent="0.25">
      <c r="A62" s="173">
        <v>61</v>
      </c>
      <c r="B62" s="173">
        <v>61</v>
      </c>
      <c r="C62" s="174" t="s">
        <v>264</v>
      </c>
      <c r="D62" s="174" t="s">
        <v>178</v>
      </c>
      <c r="E62" s="174" t="s">
        <v>265</v>
      </c>
      <c r="F62" s="175" t="s">
        <v>113</v>
      </c>
      <c r="G62" s="51"/>
      <c r="H62" s="66"/>
      <c r="I62" s="51"/>
      <c r="J62" s="66">
        <f>IF('LISTA DE SOCIOS'!H62="SI",(IF('LISTA DE SOCIOS'!P62&lt;&gt;"SI",('CSM AGUA'!H62),MONTOS!E7)),0)</f>
        <v>51</v>
      </c>
      <c r="K62" s="51">
        <f>IF(AND('LISTA DE SOCIOS'!H62="SI",'LISTA DE SOCIOS'!P62&lt;&gt;"SI",'LISTA DE SOCIOS'!Q62&lt;&gt;"SI",'LISTA DE SOCIOS'!P62&lt;&gt;"SI",'LISTA DE SOCIOS'!R62&lt;&gt;"SI"),(MONTOS!E9*MULTAS!G62), 0)</f>
        <v>0</v>
      </c>
      <c r="L62" s="66">
        <f>IF(AND('LISTA DE SOCIOS'!H62="SI",'LISTA DE SOCIOS'!P62&lt;&gt;"SI",'LISTA DE SOCIOS'!Q62&lt;&gt;"SI",'LISTA DE SOCIOS'!P62&lt;&gt;"SI",'LISTA DE SOCIOS'!R62&lt;&gt;"SI"),(MONTOS!E10*MULTAS!H62),0)</f>
        <v>0</v>
      </c>
      <c r="M62" s="51">
        <f>IF(AND('LISTA DE SOCIOS'!H62="SI",'LISTA DE SOCIOS'!P62&lt;&gt;"SI",'LISTA DE SOCIOS'!Q62&lt;&gt;"SI",'LISTA DE SOCIOS'!P62&lt;&gt;"SI",'LISTA DE SOCIOS'!R62&lt;&gt;"SI"),(MONTOS!E11*MULTAS!I62),0)</f>
        <v>0</v>
      </c>
      <c r="N62" s="66">
        <f>IF(AND('LISTA DE SOCIOS'!H62="SI",'LISTA DE SOCIOS'!P62&lt;&gt;"SI",'LISTA DE SOCIOS'!Q62&lt;&gt;"SI",'LISTA DE SOCIOS'!P62&lt;&gt;"SI",'LISTA DE SOCIOS'!R62&lt;&gt;"SI"),(MONTOS!E12*MULTAS!J62),0)</f>
        <v>0</v>
      </c>
      <c r="O62" s="51">
        <f>IF(AND('LISTA DE SOCIOS'!H62="SI",'LISTA DE SOCIOS'!P62&lt;&gt;"SI"),(MONTOS!E14*MULTAS!K62),0)</f>
        <v>0</v>
      </c>
      <c r="P62" s="66">
        <f>IF('LISTA DE SOCIOS'!H62="SI",(IF('LISTA DE SOCIOS'!P62&lt;&gt; "SI",(IF(OR('LISTA DE SOCIOS'!Q62="SI",'LISTA DE SOCIOS'!R62="SI"),(MULTAS!M62),(MULTAS!M62+(MULTAS!L62*MONTOS!E18)))),0)),0)</f>
        <v>0</v>
      </c>
      <c r="Q62" s="51">
        <f>IF(AND('LISTA DE SOCIOS'!I62="SI",'LISTA DE SOCIOS'!P62&lt;&gt; "SI"),(RIEGO!G62),0)</f>
        <v>0</v>
      </c>
      <c r="R62" s="68">
        <f t="shared" si="2"/>
        <v>51</v>
      </c>
      <c r="S62" s="249" t="s">
        <v>695</v>
      </c>
      <c r="T62" s="244">
        <v>43677.434537037036</v>
      </c>
    </row>
    <row r="63" spans="1:20" s="20" customFormat="1" x14ac:dyDescent="0.25">
      <c r="A63" s="173">
        <v>62</v>
      </c>
      <c r="B63" s="173">
        <v>62</v>
      </c>
      <c r="C63" s="174" t="s">
        <v>267</v>
      </c>
      <c r="D63" s="174" t="s">
        <v>178</v>
      </c>
      <c r="E63" s="174" t="s">
        <v>268</v>
      </c>
      <c r="F63" s="175" t="s">
        <v>113</v>
      </c>
      <c r="G63" s="51"/>
      <c r="H63" s="66"/>
      <c r="I63" s="51"/>
      <c r="J63" s="66">
        <f>IF('LISTA DE SOCIOS'!H63="SI",(IF('LISTA DE SOCIOS'!P63&lt;&gt;"SI",('CSM AGUA'!H63),MONTOS!E7)),0)</f>
        <v>49</v>
      </c>
      <c r="K63" s="51">
        <f>IF(AND('LISTA DE SOCIOS'!H63="SI",'LISTA DE SOCIOS'!P63&lt;&gt;"SI",'LISTA DE SOCIOS'!Q63&lt;&gt;"SI",'LISTA DE SOCIOS'!P63&lt;&gt;"SI",'LISTA DE SOCIOS'!R63&lt;&gt;"SI"),(MONTOS!E9*MULTAS!G63), 0)</f>
        <v>0</v>
      </c>
      <c r="L63" s="66">
        <f>IF(AND('LISTA DE SOCIOS'!H63="SI",'LISTA DE SOCIOS'!P63&lt;&gt;"SI",'LISTA DE SOCIOS'!Q63&lt;&gt;"SI",'LISTA DE SOCIOS'!P63&lt;&gt;"SI",'LISTA DE SOCIOS'!R63&lt;&gt;"SI"),(MONTOS!E10*MULTAS!H63),0)</f>
        <v>0</v>
      </c>
      <c r="M63" s="51">
        <f>IF(AND('LISTA DE SOCIOS'!H63="SI",'LISTA DE SOCIOS'!P63&lt;&gt;"SI",'LISTA DE SOCIOS'!Q63&lt;&gt;"SI",'LISTA DE SOCIOS'!P63&lt;&gt;"SI",'LISTA DE SOCIOS'!R63&lt;&gt;"SI"),(MONTOS!E11*MULTAS!I63),0)</f>
        <v>0</v>
      </c>
      <c r="N63" s="66">
        <f>IF(AND('LISTA DE SOCIOS'!H63="SI",'LISTA DE SOCIOS'!P63&lt;&gt;"SI",'LISTA DE SOCIOS'!Q63&lt;&gt;"SI",'LISTA DE SOCIOS'!P63&lt;&gt;"SI",'LISTA DE SOCIOS'!R63&lt;&gt;"SI"),(MONTOS!E12*MULTAS!J63),0)</f>
        <v>0</v>
      </c>
      <c r="O63" s="51">
        <f>IF(AND('LISTA DE SOCIOS'!H63="SI",'LISTA DE SOCIOS'!P63&lt;&gt;"SI"),(MONTOS!E14*MULTAS!K63),0)</f>
        <v>0</v>
      </c>
      <c r="P63" s="66">
        <f>IF('LISTA DE SOCIOS'!H63="SI",(IF('LISTA DE SOCIOS'!P63&lt;&gt; "SI",(IF(OR('LISTA DE SOCIOS'!Q63="SI",'LISTA DE SOCIOS'!R63="SI"),(MULTAS!M63),(MULTAS!M63+(MULTAS!L63*MONTOS!E18)))),0)),0)</f>
        <v>0</v>
      </c>
      <c r="Q63" s="51">
        <f>IF(AND('LISTA DE SOCIOS'!I63="SI",'LISTA DE SOCIOS'!P63&lt;&gt; "SI"),(RIEGO!G63),0)</f>
        <v>0</v>
      </c>
      <c r="R63" s="68">
        <f t="shared" si="2"/>
        <v>49</v>
      </c>
      <c r="S63" s="249" t="s">
        <v>695</v>
      </c>
      <c r="T63" s="244">
        <v>43677.408946759257</v>
      </c>
    </row>
    <row r="64" spans="1:20" s="20" customFormat="1" x14ac:dyDescent="0.25">
      <c r="A64" s="173">
        <v>63</v>
      </c>
      <c r="B64" s="173">
        <v>63</v>
      </c>
      <c r="C64" s="174" t="s">
        <v>170</v>
      </c>
      <c r="D64" s="174" t="s">
        <v>223</v>
      </c>
      <c r="E64" s="174" t="s">
        <v>270</v>
      </c>
      <c r="F64" s="175" t="s">
        <v>113</v>
      </c>
      <c r="G64" s="51">
        <v>266</v>
      </c>
      <c r="H64" s="66"/>
      <c r="I64" s="51">
        <v>20</v>
      </c>
      <c r="J64" s="66">
        <f>IF('LISTA DE SOCIOS'!H64="SI",(IF('LISTA DE SOCIOS'!P64&lt;&gt;"SI",('CSM AGUA'!H64),MONTOS!E7)),0)</f>
        <v>149</v>
      </c>
      <c r="K64" s="51">
        <f>IF(AND('LISTA DE SOCIOS'!H64="SI",'LISTA DE SOCIOS'!P64&lt;&gt;"SI",'LISTA DE SOCIOS'!Q64&lt;&gt;"SI",'LISTA DE SOCIOS'!P64&lt;&gt;"SI",'LISTA DE SOCIOS'!R64&lt;&gt;"SI"),(MONTOS!E9*MULTAS!G64), 0)</f>
        <v>0</v>
      </c>
      <c r="L64" s="66">
        <f>IF(AND('LISTA DE SOCIOS'!H64="SI",'LISTA DE SOCIOS'!P64&lt;&gt;"SI",'LISTA DE SOCIOS'!Q64&lt;&gt;"SI",'LISTA DE SOCIOS'!P64&lt;&gt;"SI",'LISTA DE SOCIOS'!R64&lt;&gt;"SI"),(MONTOS!E10*MULTAS!H64),0)</f>
        <v>0</v>
      </c>
      <c r="M64" s="51">
        <f>IF(AND('LISTA DE SOCIOS'!H64="SI",'LISTA DE SOCIOS'!P64&lt;&gt;"SI",'LISTA DE SOCIOS'!Q64&lt;&gt;"SI",'LISTA DE SOCIOS'!P64&lt;&gt;"SI",'LISTA DE SOCIOS'!R64&lt;&gt;"SI"),(MONTOS!E11*MULTAS!I64),0)</f>
        <v>0</v>
      </c>
      <c r="N64" s="66">
        <f>IF(AND('LISTA DE SOCIOS'!H64="SI",'LISTA DE SOCIOS'!P64&lt;&gt;"SI",'LISTA DE SOCIOS'!Q64&lt;&gt;"SI",'LISTA DE SOCIOS'!P64&lt;&gt;"SI",'LISTA DE SOCIOS'!R64&lt;&gt;"SI"),(MONTOS!E12*MULTAS!J64),0)</f>
        <v>0</v>
      </c>
      <c r="O64" s="51">
        <f>IF(AND('LISTA DE SOCIOS'!H64="SI",'LISTA DE SOCIOS'!P64&lt;&gt;"SI"),(MONTOS!E14*MULTAS!K64),0)</f>
        <v>0</v>
      </c>
      <c r="P64" s="66">
        <f>IF('LISTA DE SOCIOS'!H64="SI",(IF('LISTA DE SOCIOS'!P64&lt;&gt; "SI",(IF(OR('LISTA DE SOCIOS'!Q64="SI",'LISTA DE SOCIOS'!R64="SI"),(MULTAS!M64),(MULTAS!M64+(MULTAS!L64*MONTOS!E18)))),0)),0)</f>
        <v>0</v>
      </c>
      <c r="Q64" s="51">
        <f>IF(AND('LISTA DE SOCIOS'!I64="SI",'LISTA DE SOCIOS'!P64&lt;&gt; "SI"),(RIEGO!G64),0)</f>
        <v>0</v>
      </c>
      <c r="R64" s="68">
        <f t="shared" si="2"/>
        <v>435</v>
      </c>
      <c r="S64" s="249" t="s">
        <v>695</v>
      </c>
      <c r="T64" s="244">
        <v>43677.373194444444</v>
      </c>
    </row>
    <row r="65" spans="1:20" s="20" customFormat="1" x14ac:dyDescent="0.25">
      <c r="A65" s="173">
        <v>64</v>
      </c>
      <c r="B65" s="173">
        <v>64</v>
      </c>
      <c r="C65" s="174" t="s">
        <v>272</v>
      </c>
      <c r="D65" s="174" t="s">
        <v>170</v>
      </c>
      <c r="E65" s="174" t="s">
        <v>273</v>
      </c>
      <c r="F65" s="175" t="s">
        <v>113</v>
      </c>
      <c r="G65" s="51"/>
      <c r="H65" s="66"/>
      <c r="I65" s="51"/>
      <c r="J65" s="66">
        <f>IF('LISTA DE SOCIOS'!H65="SI",(IF('LISTA DE SOCIOS'!P65&lt;&gt;"SI",('CSM AGUA'!H65),MONTOS!E7)),0)</f>
        <v>17</v>
      </c>
      <c r="K65" s="51">
        <f>IF(AND('LISTA DE SOCIOS'!H65="SI",'LISTA DE SOCIOS'!P65&lt;&gt;"SI",'LISTA DE SOCIOS'!Q65&lt;&gt;"SI",'LISTA DE SOCIOS'!P65&lt;&gt;"SI",'LISTA DE SOCIOS'!R65&lt;&gt;"SI"),(MONTOS!E9*MULTAS!G65), 0)</f>
        <v>0</v>
      </c>
      <c r="L65" s="66">
        <f>IF(AND('LISTA DE SOCIOS'!H65="SI",'LISTA DE SOCIOS'!P65&lt;&gt;"SI",'LISTA DE SOCIOS'!Q65&lt;&gt;"SI",'LISTA DE SOCIOS'!P65&lt;&gt;"SI",'LISTA DE SOCIOS'!R65&lt;&gt;"SI"),(MONTOS!E10*MULTAS!H65),0)</f>
        <v>0</v>
      </c>
      <c r="M65" s="51">
        <f>IF(AND('LISTA DE SOCIOS'!H65="SI",'LISTA DE SOCIOS'!P65&lt;&gt;"SI",'LISTA DE SOCIOS'!Q65&lt;&gt;"SI",'LISTA DE SOCIOS'!P65&lt;&gt;"SI",'LISTA DE SOCIOS'!R65&lt;&gt;"SI"),(MONTOS!E11*MULTAS!I65),0)</f>
        <v>0</v>
      </c>
      <c r="N65" s="66">
        <f>IF(AND('LISTA DE SOCIOS'!H65="SI",'LISTA DE SOCIOS'!P65&lt;&gt;"SI",'LISTA DE SOCIOS'!Q65&lt;&gt;"SI",'LISTA DE SOCIOS'!P65&lt;&gt;"SI",'LISTA DE SOCIOS'!R65&lt;&gt;"SI"),(MONTOS!E12*MULTAS!J65),0)</f>
        <v>0</v>
      </c>
      <c r="O65" s="51">
        <f>IF(AND('LISTA DE SOCIOS'!H65="SI",'LISTA DE SOCIOS'!P65&lt;&gt;"SI"),(MONTOS!E14*MULTAS!K65),0)</f>
        <v>0</v>
      </c>
      <c r="P65" s="66">
        <f>IF('LISTA DE SOCIOS'!H65="SI",(IF('LISTA DE SOCIOS'!P65&lt;&gt; "SI",(IF(OR('LISTA DE SOCIOS'!Q65="SI",'LISTA DE SOCIOS'!R65="SI"),(MULTAS!M65),(MULTAS!M65+(MULTAS!L65*MONTOS!E18)))),0)),0)</f>
        <v>0</v>
      </c>
      <c r="Q65" s="51">
        <f>IF(AND('LISTA DE SOCIOS'!I65="SI",'LISTA DE SOCIOS'!P65&lt;&gt; "SI"),(RIEGO!G65),0)</f>
        <v>0</v>
      </c>
      <c r="R65" s="68">
        <f t="shared" si="2"/>
        <v>17</v>
      </c>
      <c r="S65" s="249" t="s">
        <v>695</v>
      </c>
      <c r="T65" s="244">
        <v>43685.455879629626</v>
      </c>
    </row>
    <row r="66" spans="1:20" s="20" customFormat="1" x14ac:dyDescent="0.25">
      <c r="A66" s="173">
        <v>65</v>
      </c>
      <c r="B66" s="173">
        <v>65</v>
      </c>
      <c r="C66" s="174" t="s">
        <v>272</v>
      </c>
      <c r="D66" s="174" t="s">
        <v>170</v>
      </c>
      <c r="E66" s="174" t="s">
        <v>275</v>
      </c>
      <c r="F66" s="175" t="s">
        <v>113</v>
      </c>
      <c r="G66" s="51"/>
      <c r="H66" s="66"/>
      <c r="I66" s="51"/>
      <c r="J66" s="66">
        <f>IF('LISTA DE SOCIOS'!H66="SI",(IF('LISTA DE SOCIOS'!P66&lt;&gt;"SI",('CSM AGUA'!H66),MONTOS!E7)),0)</f>
        <v>7</v>
      </c>
      <c r="K66" s="51">
        <f>IF(AND('LISTA DE SOCIOS'!H66="SI",'LISTA DE SOCIOS'!P66&lt;&gt;"SI",'LISTA DE SOCIOS'!Q66&lt;&gt;"SI",'LISTA DE SOCIOS'!P66&lt;&gt;"SI",'LISTA DE SOCIOS'!R66&lt;&gt;"SI"),(MONTOS!E9*MULTAS!G66), 0)</f>
        <v>0</v>
      </c>
      <c r="L66" s="66">
        <f>IF(AND('LISTA DE SOCIOS'!H66="SI",'LISTA DE SOCIOS'!P66&lt;&gt;"SI",'LISTA DE SOCIOS'!Q66&lt;&gt;"SI",'LISTA DE SOCIOS'!P66&lt;&gt;"SI",'LISTA DE SOCIOS'!R66&lt;&gt;"SI"),(MONTOS!E10*MULTAS!H66),0)</f>
        <v>0</v>
      </c>
      <c r="M66" s="51">
        <f>IF(AND('LISTA DE SOCIOS'!H66="SI",'LISTA DE SOCIOS'!P66&lt;&gt;"SI",'LISTA DE SOCIOS'!Q66&lt;&gt;"SI",'LISTA DE SOCIOS'!P66&lt;&gt;"SI",'LISTA DE SOCIOS'!R66&lt;&gt;"SI"),(MONTOS!E11*MULTAS!I66),0)</f>
        <v>0</v>
      </c>
      <c r="N66" s="66">
        <f>IF(AND('LISTA DE SOCIOS'!H66="SI",'LISTA DE SOCIOS'!P66&lt;&gt;"SI",'LISTA DE SOCIOS'!Q66&lt;&gt;"SI",'LISTA DE SOCIOS'!P66&lt;&gt;"SI",'LISTA DE SOCIOS'!R66&lt;&gt;"SI"),(MONTOS!E12*MULTAS!J66),0)</f>
        <v>0</v>
      </c>
      <c r="O66" s="51">
        <f>IF(AND('LISTA DE SOCIOS'!H66="SI",'LISTA DE SOCIOS'!P66&lt;&gt;"SI"),(MONTOS!E14*MULTAS!K66),0)</f>
        <v>0</v>
      </c>
      <c r="P66" s="66">
        <f>IF('LISTA DE SOCIOS'!H66="SI",(IF('LISTA DE SOCIOS'!P66&lt;&gt; "SI",(IF(OR('LISTA DE SOCIOS'!Q66="SI",'LISTA DE SOCIOS'!R66="SI"),(MULTAS!M66),(MULTAS!M66+(MULTAS!L66*MONTOS!E18)))),0)),0)</f>
        <v>0</v>
      </c>
      <c r="Q66" s="51">
        <f>IF(AND('LISTA DE SOCIOS'!I66="SI",'LISTA DE SOCIOS'!P66&lt;&gt; "SI"),(RIEGO!G66),0)</f>
        <v>0</v>
      </c>
      <c r="R66" s="68">
        <f t="shared" si="2"/>
        <v>7</v>
      </c>
      <c r="S66" s="249" t="s">
        <v>695</v>
      </c>
      <c r="T66" s="244">
        <v>43685.456087962964</v>
      </c>
    </row>
    <row r="67" spans="1:20" s="20" customFormat="1" x14ac:dyDescent="0.25">
      <c r="A67" s="173">
        <v>66</v>
      </c>
      <c r="B67" s="173">
        <v>66</v>
      </c>
      <c r="C67" s="174" t="s">
        <v>150</v>
      </c>
      <c r="D67" s="174" t="s">
        <v>277</v>
      </c>
      <c r="E67" s="174" t="s">
        <v>278</v>
      </c>
      <c r="F67" s="175" t="s">
        <v>113</v>
      </c>
      <c r="G67" s="51"/>
      <c r="H67" s="66"/>
      <c r="I67" s="51"/>
      <c r="J67" s="66">
        <f>IF('LISTA DE SOCIOS'!H67="SI",(IF('LISTA DE SOCIOS'!P67&lt;&gt;"SI",('CSM AGUA'!H67),MONTOS!E7)),0)</f>
        <v>7</v>
      </c>
      <c r="K67" s="51">
        <f>IF(AND('LISTA DE SOCIOS'!H67="SI",'LISTA DE SOCIOS'!P67&lt;&gt;"SI",'LISTA DE SOCIOS'!Q67&lt;&gt;"SI",'LISTA DE SOCIOS'!P67&lt;&gt;"SI",'LISTA DE SOCIOS'!R67&lt;&gt;"SI"),(MONTOS!E9*MULTAS!G67), 0)</f>
        <v>0</v>
      </c>
      <c r="L67" s="66">
        <f>IF(AND('LISTA DE SOCIOS'!H67="SI",'LISTA DE SOCIOS'!P67&lt;&gt;"SI",'LISTA DE SOCIOS'!Q67&lt;&gt;"SI",'LISTA DE SOCIOS'!P67&lt;&gt;"SI",'LISTA DE SOCIOS'!R67&lt;&gt;"SI"),(MONTOS!E10*MULTAS!H67),0)</f>
        <v>0</v>
      </c>
      <c r="M67" s="51">
        <f>IF(AND('LISTA DE SOCIOS'!H67="SI",'LISTA DE SOCIOS'!P67&lt;&gt;"SI",'LISTA DE SOCIOS'!Q67&lt;&gt;"SI",'LISTA DE SOCIOS'!P67&lt;&gt;"SI",'LISTA DE SOCIOS'!R67&lt;&gt;"SI"),(MONTOS!E11*MULTAS!I67),0)</f>
        <v>0</v>
      </c>
      <c r="N67" s="66">
        <f>IF(AND('LISTA DE SOCIOS'!H67="SI",'LISTA DE SOCIOS'!P67&lt;&gt;"SI",'LISTA DE SOCIOS'!Q67&lt;&gt;"SI",'LISTA DE SOCIOS'!P67&lt;&gt;"SI",'LISTA DE SOCIOS'!R67&lt;&gt;"SI"),(MONTOS!E12*MULTAS!J67),0)</f>
        <v>0</v>
      </c>
      <c r="O67" s="51">
        <f>IF(AND('LISTA DE SOCIOS'!H67="SI",'LISTA DE SOCIOS'!P67&lt;&gt;"SI"),(MONTOS!E14*MULTAS!K67),0)</f>
        <v>0</v>
      </c>
      <c r="P67" s="66">
        <f>IF('LISTA DE SOCIOS'!H67="SI",(IF('LISTA DE SOCIOS'!P67&lt;&gt; "SI",(IF(OR('LISTA DE SOCIOS'!Q67="SI",'LISTA DE SOCIOS'!R67="SI"),(MULTAS!M67),(MULTAS!M67+(MULTAS!L67*MONTOS!E18)))),0)),0)</f>
        <v>0</v>
      </c>
      <c r="Q67" s="51">
        <f>IF(AND('LISTA DE SOCIOS'!I67="SI",'LISTA DE SOCIOS'!P67&lt;&gt; "SI"),(RIEGO!G67),0)</f>
        <v>0</v>
      </c>
      <c r="R67" s="68">
        <f t="shared" si="2"/>
        <v>7</v>
      </c>
      <c r="S67" s="249" t="s">
        <v>695</v>
      </c>
      <c r="T67" s="244">
        <v>43670.495625000003</v>
      </c>
    </row>
    <row r="68" spans="1:20" s="20" customFormat="1" x14ac:dyDescent="0.25">
      <c r="A68" s="173">
        <v>67</v>
      </c>
      <c r="B68" s="173">
        <v>67</v>
      </c>
      <c r="C68" s="174" t="s">
        <v>112</v>
      </c>
      <c r="D68" s="174" t="s">
        <v>150</v>
      </c>
      <c r="E68" s="174" t="s">
        <v>280</v>
      </c>
      <c r="F68" s="175" t="s">
        <v>113</v>
      </c>
      <c r="G68" s="51"/>
      <c r="H68" s="66"/>
      <c r="I68" s="51"/>
      <c r="J68" s="66">
        <f>IF('LISTA DE SOCIOS'!H68="SI",(IF('LISTA DE SOCIOS'!P68&lt;&gt;"SI",('CSM AGUA'!H68),MONTOS!E7)),0)</f>
        <v>7</v>
      </c>
      <c r="K68" s="51">
        <f>IF(AND('LISTA DE SOCIOS'!H68="SI",'LISTA DE SOCIOS'!P68&lt;&gt;"SI",'LISTA DE SOCIOS'!Q68&lt;&gt;"SI",'LISTA DE SOCIOS'!P68&lt;&gt;"SI",'LISTA DE SOCIOS'!R68&lt;&gt;"SI"),(MONTOS!E9*MULTAS!G68), 0)</f>
        <v>0</v>
      </c>
      <c r="L68" s="66">
        <f>IF(AND('LISTA DE SOCIOS'!H68="SI",'LISTA DE SOCIOS'!P68&lt;&gt;"SI",'LISTA DE SOCIOS'!Q68&lt;&gt;"SI",'LISTA DE SOCIOS'!P68&lt;&gt;"SI",'LISTA DE SOCIOS'!R68&lt;&gt;"SI"),(MONTOS!E10*MULTAS!H68),0)</f>
        <v>0</v>
      </c>
      <c r="M68" s="51">
        <f>IF(AND('LISTA DE SOCIOS'!H68="SI",'LISTA DE SOCIOS'!P68&lt;&gt;"SI",'LISTA DE SOCIOS'!Q68&lt;&gt;"SI",'LISTA DE SOCIOS'!P68&lt;&gt;"SI",'LISTA DE SOCIOS'!R68&lt;&gt;"SI"),(MONTOS!E11*MULTAS!I68),0)</f>
        <v>0</v>
      </c>
      <c r="N68" s="66">
        <f>IF(AND('LISTA DE SOCIOS'!H68="SI",'LISTA DE SOCIOS'!P68&lt;&gt;"SI",'LISTA DE SOCIOS'!Q68&lt;&gt;"SI",'LISTA DE SOCIOS'!P68&lt;&gt;"SI",'LISTA DE SOCIOS'!R68&lt;&gt;"SI"),(MONTOS!E12*MULTAS!J68),0)</f>
        <v>0</v>
      </c>
      <c r="O68" s="51">
        <f>IF(AND('LISTA DE SOCIOS'!H68="SI",'LISTA DE SOCIOS'!P68&lt;&gt;"SI"),(MONTOS!E14*MULTAS!K68),0)</f>
        <v>0</v>
      </c>
      <c r="P68" s="66">
        <f>IF('LISTA DE SOCIOS'!H68="SI",(IF('LISTA DE SOCIOS'!P68&lt;&gt; "SI",(IF(OR('LISTA DE SOCIOS'!Q68="SI",'LISTA DE SOCIOS'!R68="SI"),(MULTAS!M68),(MULTAS!M68+(MULTAS!L68*MONTOS!E18)))),0)),0)</f>
        <v>0</v>
      </c>
      <c r="Q68" s="51">
        <f>IF(AND('LISTA DE SOCIOS'!I68="SI",'LISTA DE SOCIOS'!P68&lt;&gt; "SI"),(RIEGO!G68),0)</f>
        <v>0</v>
      </c>
      <c r="R68" s="68">
        <f t="shared" si="2"/>
        <v>7</v>
      </c>
      <c r="S68" s="249" t="s">
        <v>695</v>
      </c>
      <c r="T68" s="244">
        <v>43670.495532407411</v>
      </c>
    </row>
    <row r="69" spans="1:20" s="20" customFormat="1" x14ac:dyDescent="0.25">
      <c r="A69" s="173">
        <v>68</v>
      </c>
      <c r="B69" s="173">
        <v>68</v>
      </c>
      <c r="C69" s="174" t="s">
        <v>282</v>
      </c>
      <c r="D69" s="174" t="s">
        <v>283</v>
      </c>
      <c r="E69" s="174" t="s">
        <v>284</v>
      </c>
      <c r="F69" s="175" t="s">
        <v>113</v>
      </c>
      <c r="G69" s="51"/>
      <c r="H69" s="66"/>
      <c r="I69" s="51"/>
      <c r="J69" s="66">
        <f>IF('LISTA DE SOCIOS'!H69="SI",(IF('LISTA DE SOCIOS'!P69&lt;&gt;"SI",('CSM AGUA'!H69),MONTOS!E7)),0)</f>
        <v>31</v>
      </c>
      <c r="K69" s="51">
        <f>IF(AND('LISTA DE SOCIOS'!H69="SI",'LISTA DE SOCIOS'!P69&lt;&gt;"SI",'LISTA DE SOCIOS'!Q69&lt;&gt;"SI",'LISTA DE SOCIOS'!P69&lt;&gt;"SI",'LISTA DE SOCIOS'!R69&lt;&gt;"SI"),(MONTOS!E9*MULTAS!G69), 0)</f>
        <v>0</v>
      </c>
      <c r="L69" s="66">
        <f>IF(AND('LISTA DE SOCIOS'!H69="SI",'LISTA DE SOCIOS'!P69&lt;&gt;"SI",'LISTA DE SOCIOS'!Q69&lt;&gt;"SI",'LISTA DE SOCIOS'!P69&lt;&gt;"SI",'LISTA DE SOCIOS'!R69&lt;&gt;"SI"),(MONTOS!E10*MULTAS!H69),0)</f>
        <v>0</v>
      </c>
      <c r="M69" s="51">
        <f>IF(AND('LISTA DE SOCIOS'!H69="SI",'LISTA DE SOCIOS'!P69&lt;&gt;"SI",'LISTA DE SOCIOS'!Q69&lt;&gt;"SI",'LISTA DE SOCIOS'!P69&lt;&gt;"SI",'LISTA DE SOCIOS'!R69&lt;&gt;"SI"),(MONTOS!E11*MULTAS!I69),0)</f>
        <v>0</v>
      </c>
      <c r="N69" s="66">
        <f>IF(AND('LISTA DE SOCIOS'!H69="SI",'LISTA DE SOCIOS'!P69&lt;&gt;"SI",'LISTA DE SOCIOS'!Q69&lt;&gt;"SI",'LISTA DE SOCIOS'!P69&lt;&gt;"SI",'LISTA DE SOCIOS'!R69&lt;&gt;"SI"),(MONTOS!E12*MULTAS!J69),0)</f>
        <v>0</v>
      </c>
      <c r="O69" s="51">
        <f>IF(AND('LISTA DE SOCIOS'!H69="SI",'LISTA DE SOCIOS'!P69&lt;&gt;"SI"),(MONTOS!E14*MULTAS!K69),0)</f>
        <v>0</v>
      </c>
      <c r="P69" s="66">
        <f>IF('LISTA DE SOCIOS'!H69="SI",(IF('LISTA DE SOCIOS'!P69&lt;&gt; "SI",(IF(OR('LISTA DE SOCIOS'!Q69="SI",'LISTA DE SOCIOS'!R69="SI"),(MULTAS!M69),(MULTAS!M69+(MULTAS!L69*MONTOS!E18)))),0)),0)</f>
        <v>0</v>
      </c>
      <c r="Q69" s="51">
        <f>IF(AND('LISTA DE SOCIOS'!I69="SI",'LISTA DE SOCIOS'!P69&lt;&gt; "SI"),(RIEGO!G69),0)</f>
        <v>0</v>
      </c>
      <c r="R69" s="68">
        <f t="shared" si="2"/>
        <v>31</v>
      </c>
      <c r="S69" s="249" t="s">
        <v>695</v>
      </c>
      <c r="T69" s="244">
        <v>43673.40121527778</v>
      </c>
    </row>
    <row r="70" spans="1:20" s="20" customFormat="1" x14ac:dyDescent="0.25">
      <c r="A70" s="173">
        <v>69</v>
      </c>
      <c r="B70" s="173">
        <v>69</v>
      </c>
      <c r="C70" s="174" t="s">
        <v>150</v>
      </c>
      <c r="D70" s="174" t="s">
        <v>112</v>
      </c>
      <c r="E70" s="174" t="s">
        <v>285</v>
      </c>
      <c r="F70" s="175" t="s">
        <v>113</v>
      </c>
      <c r="G70" s="51">
        <v>44</v>
      </c>
      <c r="H70" s="66"/>
      <c r="I70" s="51">
        <v>20</v>
      </c>
      <c r="J70" s="66">
        <f>IF('LISTA DE SOCIOS'!H70="SI",(IF('LISTA DE SOCIOS'!P70&lt;&gt;"SI",('CSM AGUA'!H70),MONTOS!E7)),0)</f>
        <v>17</v>
      </c>
      <c r="K70" s="51">
        <f>IF(AND('LISTA DE SOCIOS'!H70="SI",'LISTA DE SOCIOS'!P70&lt;&gt;"SI",'LISTA DE SOCIOS'!Q70&lt;&gt;"SI",'LISTA DE SOCIOS'!P70&lt;&gt;"SI",'LISTA DE SOCIOS'!R70&lt;&gt;"SI"),(MONTOS!E9*MULTAS!G70), 0)</f>
        <v>0</v>
      </c>
      <c r="L70" s="66">
        <f>IF(AND('LISTA DE SOCIOS'!H70="SI",'LISTA DE SOCIOS'!P70&lt;&gt;"SI",'LISTA DE SOCIOS'!Q70&lt;&gt;"SI",'LISTA DE SOCIOS'!P70&lt;&gt;"SI",'LISTA DE SOCIOS'!R70&lt;&gt;"SI"),(MONTOS!E10*MULTAS!H70),0)</f>
        <v>0</v>
      </c>
      <c r="M70" s="51">
        <f>IF(AND('LISTA DE SOCIOS'!H70="SI",'LISTA DE SOCIOS'!P70&lt;&gt;"SI",'LISTA DE SOCIOS'!Q70&lt;&gt;"SI",'LISTA DE SOCIOS'!P70&lt;&gt;"SI",'LISTA DE SOCIOS'!R70&lt;&gt;"SI"),(MONTOS!E11*MULTAS!I70),0)</f>
        <v>0</v>
      </c>
      <c r="N70" s="66">
        <f>IF(AND('LISTA DE SOCIOS'!H70="SI",'LISTA DE SOCIOS'!P70&lt;&gt;"SI",'LISTA DE SOCIOS'!Q70&lt;&gt;"SI",'LISTA DE SOCIOS'!P70&lt;&gt;"SI",'LISTA DE SOCIOS'!R70&lt;&gt;"SI"),(MONTOS!E12*MULTAS!J70),0)</f>
        <v>0</v>
      </c>
      <c r="O70" s="51">
        <f>IF(AND('LISTA DE SOCIOS'!H70="SI",'LISTA DE SOCIOS'!P70&lt;&gt;"SI"),(MONTOS!E14*MULTAS!K70),0)</f>
        <v>0</v>
      </c>
      <c r="P70" s="66">
        <f>IF('LISTA DE SOCIOS'!H70="SI",(IF('LISTA DE SOCIOS'!P70&lt;&gt; "SI",(IF(OR('LISTA DE SOCIOS'!Q70="SI",'LISTA DE SOCIOS'!R70="SI"),(MULTAS!M70),(MULTAS!M70+(MULTAS!L70*MONTOS!E18)))),0)),0)</f>
        <v>0</v>
      </c>
      <c r="Q70" s="51">
        <f>IF(AND('LISTA DE SOCIOS'!I70="SI",'LISTA DE SOCIOS'!P70&lt;&gt; "SI"),(RIEGO!G70),0)</f>
        <v>0</v>
      </c>
      <c r="R70" s="68">
        <f t="shared" si="2"/>
        <v>81</v>
      </c>
      <c r="S70" s="245" t="s">
        <v>7</v>
      </c>
      <c r="T70" s="244"/>
    </row>
    <row r="71" spans="1:20" s="20" customFormat="1" x14ac:dyDescent="0.25">
      <c r="A71" s="173">
        <v>70</v>
      </c>
      <c r="B71" s="173">
        <v>70</v>
      </c>
      <c r="C71" s="174" t="s">
        <v>170</v>
      </c>
      <c r="D71" s="174" t="s">
        <v>196</v>
      </c>
      <c r="E71" s="174" t="s">
        <v>287</v>
      </c>
      <c r="F71" s="175" t="s">
        <v>113</v>
      </c>
      <c r="G71" s="51"/>
      <c r="H71" s="66"/>
      <c r="I71" s="51"/>
      <c r="J71" s="66">
        <f>IF('LISTA DE SOCIOS'!H71="SI",(IF('LISTA DE SOCIOS'!P71&lt;&gt;"SI",('CSM AGUA'!H71),MONTOS!E7)),0)</f>
        <v>25</v>
      </c>
      <c r="K71" s="51">
        <f>IF(AND('LISTA DE SOCIOS'!H71="SI",'LISTA DE SOCIOS'!P71&lt;&gt;"SI",'LISTA DE SOCIOS'!Q71&lt;&gt;"SI",'LISTA DE SOCIOS'!P71&lt;&gt;"SI",'LISTA DE SOCIOS'!R71&lt;&gt;"SI"),(MONTOS!E9*MULTAS!G71), 0)</f>
        <v>0</v>
      </c>
      <c r="L71" s="66">
        <f>IF(AND('LISTA DE SOCIOS'!H71="SI",'LISTA DE SOCIOS'!P71&lt;&gt;"SI",'LISTA DE SOCIOS'!Q71&lt;&gt;"SI",'LISTA DE SOCIOS'!P71&lt;&gt;"SI",'LISTA DE SOCIOS'!R71&lt;&gt;"SI"),(MONTOS!E10*MULTAS!H71),0)</f>
        <v>0</v>
      </c>
      <c r="M71" s="51">
        <f>IF(AND('LISTA DE SOCIOS'!H71="SI",'LISTA DE SOCIOS'!P71&lt;&gt;"SI",'LISTA DE SOCIOS'!Q71&lt;&gt;"SI",'LISTA DE SOCIOS'!P71&lt;&gt;"SI",'LISTA DE SOCIOS'!R71&lt;&gt;"SI"),(MONTOS!E11*MULTAS!I71),0)</f>
        <v>0</v>
      </c>
      <c r="N71" s="66">
        <f>IF(AND('LISTA DE SOCIOS'!H71="SI",'LISTA DE SOCIOS'!P71&lt;&gt;"SI",'LISTA DE SOCIOS'!Q71&lt;&gt;"SI",'LISTA DE SOCIOS'!P71&lt;&gt;"SI",'LISTA DE SOCIOS'!R71&lt;&gt;"SI"),(MONTOS!E12*MULTAS!J71),0)</f>
        <v>0</v>
      </c>
      <c r="O71" s="51">
        <f>IF(AND('LISTA DE SOCIOS'!H71="SI",'LISTA DE SOCIOS'!P71&lt;&gt;"SI"),(MONTOS!E14*MULTAS!K71),0)</f>
        <v>0</v>
      </c>
      <c r="P71" s="66">
        <f>IF('LISTA DE SOCIOS'!H71="SI",(IF('LISTA DE SOCIOS'!P71&lt;&gt; "SI",(IF(OR('LISTA DE SOCIOS'!Q71="SI",'LISTA DE SOCIOS'!R71="SI"),(MULTAS!M71),(MULTAS!M71+(MULTAS!L71*MONTOS!E18)))),0)),0)</f>
        <v>0</v>
      </c>
      <c r="Q71" s="51">
        <f>IF(AND('LISTA DE SOCIOS'!I71="SI",'LISTA DE SOCIOS'!P71&lt;&gt; "SI"),(RIEGO!G71),0)</f>
        <v>0</v>
      </c>
      <c r="R71" s="68">
        <f t="shared" si="2"/>
        <v>25</v>
      </c>
      <c r="S71" s="245" t="s">
        <v>7</v>
      </c>
      <c r="T71" s="244"/>
    </row>
    <row r="72" spans="1:20" s="20" customFormat="1" x14ac:dyDescent="0.25">
      <c r="A72" s="173">
        <v>71</v>
      </c>
      <c r="B72" s="173">
        <v>71</v>
      </c>
      <c r="C72" s="174" t="s">
        <v>170</v>
      </c>
      <c r="D72" s="174" t="s">
        <v>196</v>
      </c>
      <c r="E72" s="174" t="s">
        <v>287</v>
      </c>
      <c r="F72" s="175" t="s">
        <v>113</v>
      </c>
      <c r="G72" s="51"/>
      <c r="H72" s="66"/>
      <c r="I72" s="51"/>
      <c r="J72" s="66">
        <f>IF('LISTA DE SOCIOS'!H72="SI",(IF('LISTA DE SOCIOS'!P72&lt;&gt;"SI",('CSM AGUA'!H72),MONTOS!E7)),0)</f>
        <v>23</v>
      </c>
      <c r="K72" s="51">
        <f>IF(AND('LISTA DE SOCIOS'!H72="SI",'LISTA DE SOCIOS'!P72&lt;&gt;"SI",'LISTA DE SOCIOS'!Q72&lt;&gt;"SI",'LISTA DE SOCIOS'!P72&lt;&gt;"SI",'LISTA DE SOCIOS'!R72&lt;&gt;"SI"),(MONTOS!E9*MULTAS!G72), 0)</f>
        <v>0</v>
      </c>
      <c r="L72" s="66">
        <f>IF(AND('LISTA DE SOCIOS'!H72="SI",'LISTA DE SOCIOS'!P72&lt;&gt;"SI",'LISTA DE SOCIOS'!Q72&lt;&gt;"SI",'LISTA DE SOCIOS'!P72&lt;&gt;"SI",'LISTA DE SOCIOS'!R72&lt;&gt;"SI"),(MONTOS!E10*MULTAS!H72),0)</f>
        <v>0</v>
      </c>
      <c r="M72" s="51">
        <f>IF(AND('LISTA DE SOCIOS'!H72="SI",'LISTA DE SOCIOS'!P72&lt;&gt;"SI",'LISTA DE SOCIOS'!Q72&lt;&gt;"SI",'LISTA DE SOCIOS'!P72&lt;&gt;"SI",'LISTA DE SOCIOS'!R72&lt;&gt;"SI"),(MONTOS!E11*MULTAS!I72),0)</f>
        <v>0</v>
      </c>
      <c r="N72" s="66">
        <f>IF(AND('LISTA DE SOCIOS'!H72="SI",'LISTA DE SOCIOS'!P72&lt;&gt;"SI",'LISTA DE SOCIOS'!Q72&lt;&gt;"SI",'LISTA DE SOCIOS'!P72&lt;&gt;"SI",'LISTA DE SOCIOS'!R72&lt;&gt;"SI"),(MONTOS!E12*MULTAS!J72),0)</f>
        <v>0</v>
      </c>
      <c r="O72" s="51">
        <f>IF(AND('LISTA DE SOCIOS'!H72="SI",'LISTA DE SOCIOS'!P72&lt;&gt;"SI"),(MONTOS!E14*MULTAS!K72),0)</f>
        <v>0</v>
      </c>
      <c r="P72" s="66">
        <f>IF('LISTA DE SOCIOS'!H72="SI",(IF('LISTA DE SOCIOS'!P72&lt;&gt; "SI",(IF(OR('LISTA DE SOCIOS'!Q72="SI",'LISTA DE SOCIOS'!R72="SI"),(MULTAS!M72),(MULTAS!M72+(MULTAS!L72*MONTOS!E18)))),0)),0)</f>
        <v>0</v>
      </c>
      <c r="Q72" s="51">
        <f>IF(AND('LISTA DE SOCIOS'!I72="SI",'LISTA DE SOCIOS'!P72&lt;&gt; "SI"),(RIEGO!G72),0)</f>
        <v>0</v>
      </c>
      <c r="R72" s="68">
        <f t="shared" si="2"/>
        <v>23</v>
      </c>
      <c r="S72" s="249" t="s">
        <v>695</v>
      </c>
      <c r="T72" s="244">
        <v>43670.36614583333</v>
      </c>
    </row>
    <row r="73" spans="1:20" s="20" customFormat="1" x14ac:dyDescent="0.25">
      <c r="A73" s="173">
        <v>72</v>
      </c>
      <c r="B73" s="173">
        <v>72</v>
      </c>
      <c r="C73" s="174" t="s">
        <v>288</v>
      </c>
      <c r="D73" s="174" t="s">
        <v>289</v>
      </c>
      <c r="E73" s="174" t="s">
        <v>290</v>
      </c>
      <c r="F73" s="175" t="s">
        <v>113</v>
      </c>
      <c r="G73" s="51"/>
      <c r="H73" s="66"/>
      <c r="I73" s="51"/>
      <c r="J73" s="66">
        <f>IF('LISTA DE SOCIOS'!H73="SI",(IF('LISTA DE SOCIOS'!P73&lt;&gt;"SI",('CSM AGUA'!H73),MONTOS!E7)),0)</f>
        <v>7</v>
      </c>
      <c r="K73" s="51">
        <f>IF(AND('LISTA DE SOCIOS'!H73="SI",'LISTA DE SOCIOS'!P73&lt;&gt;"SI",'LISTA DE SOCIOS'!Q73&lt;&gt;"SI",'LISTA DE SOCIOS'!P73&lt;&gt;"SI",'LISTA DE SOCIOS'!R73&lt;&gt;"SI"),(MONTOS!E9*MULTAS!G73), 0)</f>
        <v>0</v>
      </c>
      <c r="L73" s="66">
        <f>IF(AND('LISTA DE SOCIOS'!H73="SI",'LISTA DE SOCIOS'!P73&lt;&gt;"SI",'LISTA DE SOCIOS'!Q73&lt;&gt;"SI",'LISTA DE SOCIOS'!P73&lt;&gt;"SI",'LISTA DE SOCIOS'!R73&lt;&gt;"SI"),(MONTOS!E10*MULTAS!H73),0)</f>
        <v>0</v>
      </c>
      <c r="M73" s="51">
        <f>IF(AND('LISTA DE SOCIOS'!H73="SI",'LISTA DE SOCIOS'!P73&lt;&gt;"SI",'LISTA DE SOCIOS'!Q73&lt;&gt;"SI",'LISTA DE SOCIOS'!P73&lt;&gt;"SI",'LISTA DE SOCIOS'!R73&lt;&gt;"SI"),(MONTOS!E11*MULTAS!I73),0)</f>
        <v>0</v>
      </c>
      <c r="N73" s="66">
        <f>IF(AND('LISTA DE SOCIOS'!H73="SI",'LISTA DE SOCIOS'!P73&lt;&gt;"SI",'LISTA DE SOCIOS'!Q73&lt;&gt;"SI",'LISTA DE SOCIOS'!P73&lt;&gt;"SI",'LISTA DE SOCIOS'!R73&lt;&gt;"SI"),(MONTOS!E12*MULTAS!J73),0)</f>
        <v>0</v>
      </c>
      <c r="O73" s="51">
        <f>IF(AND('LISTA DE SOCIOS'!H73="SI",'LISTA DE SOCIOS'!P73&lt;&gt;"SI"),(MONTOS!E14*MULTAS!K73),0)</f>
        <v>0</v>
      </c>
      <c r="P73" s="66">
        <f>IF('LISTA DE SOCIOS'!H73="SI",(IF('LISTA DE SOCIOS'!P73&lt;&gt; "SI",(IF(OR('LISTA DE SOCIOS'!Q73="SI",'LISTA DE SOCIOS'!R73="SI"),(MULTAS!M73),(MULTAS!M73+(MULTAS!L73*MONTOS!E18)))),0)),0)</f>
        <v>0</v>
      </c>
      <c r="Q73" s="51">
        <f>IF(AND('LISTA DE SOCIOS'!I73="SI",'LISTA DE SOCIOS'!P73&lt;&gt; "SI"),(RIEGO!G73),0)</f>
        <v>0</v>
      </c>
      <c r="R73" s="68">
        <f t="shared" si="2"/>
        <v>7</v>
      </c>
      <c r="S73" s="249" t="s">
        <v>695</v>
      </c>
      <c r="T73" s="244">
        <v>43672.434039351851</v>
      </c>
    </row>
    <row r="74" spans="1:20" s="20" customFormat="1" x14ac:dyDescent="0.25">
      <c r="A74" s="173">
        <v>73</v>
      </c>
      <c r="B74" s="173">
        <v>73</v>
      </c>
      <c r="C74" s="174" t="s">
        <v>292</v>
      </c>
      <c r="D74" s="174" t="s">
        <v>293</v>
      </c>
      <c r="E74" s="174" t="s">
        <v>278</v>
      </c>
      <c r="F74" s="175" t="s">
        <v>113</v>
      </c>
      <c r="G74" s="51">
        <v>23</v>
      </c>
      <c r="H74" s="66"/>
      <c r="I74" s="51">
        <v>20</v>
      </c>
      <c r="J74" s="66">
        <f>IF('LISTA DE SOCIOS'!H74="SI",(IF('LISTA DE SOCIOS'!P74&lt;&gt;"SI",('CSM AGUA'!H74),MONTOS!E7)),0)</f>
        <v>19</v>
      </c>
      <c r="K74" s="51">
        <f>IF(AND('LISTA DE SOCIOS'!H74="SI",'LISTA DE SOCIOS'!P74&lt;&gt;"SI",'LISTA DE SOCIOS'!Q74&lt;&gt;"SI",'LISTA DE SOCIOS'!P74&lt;&gt;"SI",'LISTA DE SOCIOS'!R74&lt;&gt;"SI"),(MONTOS!E9*MULTAS!G74), 0)</f>
        <v>0</v>
      </c>
      <c r="L74" s="66">
        <f>IF(AND('LISTA DE SOCIOS'!H74="SI",'LISTA DE SOCIOS'!P74&lt;&gt;"SI",'LISTA DE SOCIOS'!Q74&lt;&gt;"SI",'LISTA DE SOCIOS'!P74&lt;&gt;"SI",'LISTA DE SOCIOS'!R74&lt;&gt;"SI"),(MONTOS!E10*MULTAS!H74),0)</f>
        <v>0</v>
      </c>
      <c r="M74" s="51">
        <f>IF(AND('LISTA DE SOCIOS'!H74="SI",'LISTA DE SOCIOS'!P74&lt;&gt;"SI",'LISTA DE SOCIOS'!Q74&lt;&gt;"SI",'LISTA DE SOCIOS'!P74&lt;&gt;"SI",'LISTA DE SOCIOS'!R74&lt;&gt;"SI"),(MONTOS!E11*MULTAS!I74),0)</f>
        <v>0</v>
      </c>
      <c r="N74" s="66">
        <f>IF(AND('LISTA DE SOCIOS'!H74="SI",'LISTA DE SOCIOS'!P74&lt;&gt;"SI",'LISTA DE SOCIOS'!Q74&lt;&gt;"SI",'LISTA DE SOCIOS'!P74&lt;&gt;"SI",'LISTA DE SOCIOS'!R74&lt;&gt;"SI"),(MONTOS!E12*MULTAS!J74),0)</f>
        <v>0</v>
      </c>
      <c r="O74" s="51">
        <f>IF(AND('LISTA DE SOCIOS'!H74="SI",'LISTA DE SOCIOS'!P74&lt;&gt;"SI"),(MONTOS!E14*MULTAS!K74),0)</f>
        <v>0</v>
      </c>
      <c r="P74" s="66">
        <f>IF('LISTA DE SOCIOS'!H74="SI",(IF('LISTA DE SOCIOS'!P74&lt;&gt; "SI",(IF(OR('LISTA DE SOCIOS'!Q74="SI",'LISTA DE SOCIOS'!R74="SI"),(MULTAS!M74),(MULTAS!M74+(MULTAS!L74*MONTOS!E18)))),0)),0)</f>
        <v>0</v>
      </c>
      <c r="Q74" s="51">
        <f>IF(AND('LISTA DE SOCIOS'!I74="SI",'LISTA DE SOCIOS'!P74&lt;&gt; "SI"),(RIEGO!G74),0)</f>
        <v>0</v>
      </c>
      <c r="R74" s="68">
        <f t="shared" si="2"/>
        <v>62</v>
      </c>
      <c r="S74" s="249" t="s">
        <v>695</v>
      </c>
      <c r="T74" s="244">
        <v>43685.434803240743</v>
      </c>
    </row>
    <row r="75" spans="1:20" s="20" customFormat="1" x14ac:dyDescent="0.25">
      <c r="A75" s="173">
        <v>74</v>
      </c>
      <c r="B75" s="173">
        <v>74</v>
      </c>
      <c r="C75" s="174" t="s">
        <v>294</v>
      </c>
      <c r="D75" s="174" t="s">
        <v>295</v>
      </c>
      <c r="E75" s="174" t="s">
        <v>296</v>
      </c>
      <c r="F75" s="175" t="s">
        <v>113</v>
      </c>
      <c r="G75" s="51"/>
      <c r="H75" s="66"/>
      <c r="I75" s="51"/>
      <c r="J75" s="66">
        <f>IF('LISTA DE SOCIOS'!H75="SI",(IF('LISTA DE SOCIOS'!P75&lt;&gt;"SI",('CSM AGUA'!H75),MONTOS!E7)),0)</f>
        <v>13</v>
      </c>
      <c r="K75" s="51">
        <f>IF(AND('LISTA DE SOCIOS'!H75="SI",'LISTA DE SOCIOS'!P75&lt;&gt;"SI",'LISTA DE SOCIOS'!Q75&lt;&gt;"SI",'LISTA DE SOCIOS'!P75&lt;&gt;"SI",'LISTA DE SOCIOS'!R75&lt;&gt;"SI"),(MONTOS!E9*MULTAS!G75), 0)</f>
        <v>0</v>
      </c>
      <c r="L75" s="66">
        <f>IF(AND('LISTA DE SOCIOS'!H75="SI",'LISTA DE SOCIOS'!P75&lt;&gt;"SI",'LISTA DE SOCIOS'!Q75&lt;&gt;"SI",'LISTA DE SOCIOS'!P75&lt;&gt;"SI",'LISTA DE SOCIOS'!R75&lt;&gt;"SI"),(MONTOS!E10*MULTAS!H75),0)</f>
        <v>0</v>
      </c>
      <c r="M75" s="51">
        <f>IF(AND('LISTA DE SOCIOS'!H75="SI",'LISTA DE SOCIOS'!P75&lt;&gt;"SI",'LISTA DE SOCIOS'!Q75&lt;&gt;"SI",'LISTA DE SOCIOS'!P75&lt;&gt;"SI",'LISTA DE SOCIOS'!R75&lt;&gt;"SI"),(MONTOS!E11*MULTAS!I75),0)</f>
        <v>0</v>
      </c>
      <c r="N75" s="66">
        <f>IF(AND('LISTA DE SOCIOS'!H75="SI",'LISTA DE SOCIOS'!P75&lt;&gt;"SI",'LISTA DE SOCIOS'!Q75&lt;&gt;"SI",'LISTA DE SOCIOS'!P75&lt;&gt;"SI",'LISTA DE SOCIOS'!R75&lt;&gt;"SI"),(MONTOS!E12*MULTAS!J75),0)</f>
        <v>0</v>
      </c>
      <c r="O75" s="51">
        <f>IF(AND('LISTA DE SOCIOS'!H75="SI",'LISTA DE SOCIOS'!P75&lt;&gt;"SI"),(MONTOS!E14*MULTAS!K75),0)</f>
        <v>0</v>
      </c>
      <c r="P75" s="66">
        <f>IF('LISTA DE SOCIOS'!H75="SI",(IF('LISTA DE SOCIOS'!P75&lt;&gt; "SI",(IF(OR('LISTA DE SOCIOS'!Q75="SI",'LISTA DE SOCIOS'!R75="SI"),(MULTAS!M75),(MULTAS!M75+(MULTAS!L75*MONTOS!E18)))),0)),0)</f>
        <v>0</v>
      </c>
      <c r="Q75" s="51">
        <f>IF(AND('LISTA DE SOCIOS'!I75="SI",'LISTA DE SOCIOS'!P75&lt;&gt; "SI"),(RIEGO!G75),0)</f>
        <v>0</v>
      </c>
      <c r="R75" s="68">
        <f t="shared" si="2"/>
        <v>13</v>
      </c>
      <c r="S75" s="245" t="s">
        <v>7</v>
      </c>
      <c r="T75" s="244"/>
    </row>
    <row r="76" spans="1:20" s="20" customFormat="1" x14ac:dyDescent="0.25">
      <c r="A76" s="173">
        <v>75</v>
      </c>
      <c r="B76" s="173">
        <v>75</v>
      </c>
      <c r="C76" s="174" t="s">
        <v>297</v>
      </c>
      <c r="D76" s="174" t="s">
        <v>298</v>
      </c>
      <c r="E76" s="174" t="s">
        <v>299</v>
      </c>
      <c r="F76" s="175" t="s">
        <v>113</v>
      </c>
      <c r="G76" s="51"/>
      <c r="H76" s="66"/>
      <c r="I76" s="51"/>
      <c r="J76" s="66">
        <f>IF('LISTA DE SOCIOS'!H76="SI",(IF('LISTA DE SOCIOS'!P76&lt;&gt;"SI",('CSM AGUA'!H76),MONTOS!E7)),0)</f>
        <v>47</v>
      </c>
      <c r="K76" s="51">
        <f>IF(AND('LISTA DE SOCIOS'!H76="SI",'LISTA DE SOCIOS'!P76&lt;&gt;"SI",'LISTA DE SOCIOS'!Q76&lt;&gt;"SI",'LISTA DE SOCIOS'!P76&lt;&gt;"SI",'LISTA DE SOCIOS'!R76&lt;&gt;"SI"),(MONTOS!E9*MULTAS!G76), 0)</f>
        <v>0</v>
      </c>
      <c r="L76" s="66">
        <f>IF(AND('LISTA DE SOCIOS'!H76="SI",'LISTA DE SOCIOS'!P76&lt;&gt;"SI",'LISTA DE SOCIOS'!Q76&lt;&gt;"SI",'LISTA DE SOCIOS'!P76&lt;&gt;"SI",'LISTA DE SOCIOS'!R76&lt;&gt;"SI"),(MONTOS!E10*MULTAS!H76),0)</f>
        <v>0</v>
      </c>
      <c r="M76" s="51">
        <f>IF(AND('LISTA DE SOCIOS'!H76="SI",'LISTA DE SOCIOS'!P76&lt;&gt;"SI",'LISTA DE SOCIOS'!Q76&lt;&gt;"SI",'LISTA DE SOCIOS'!P76&lt;&gt;"SI",'LISTA DE SOCIOS'!R76&lt;&gt;"SI"),(MONTOS!E11*MULTAS!I76),0)</f>
        <v>0</v>
      </c>
      <c r="N76" s="66">
        <f>IF(AND('LISTA DE SOCIOS'!H76="SI",'LISTA DE SOCIOS'!P76&lt;&gt;"SI",'LISTA DE SOCIOS'!Q76&lt;&gt;"SI",'LISTA DE SOCIOS'!P76&lt;&gt;"SI",'LISTA DE SOCIOS'!R76&lt;&gt;"SI"),(MONTOS!E12*MULTAS!J76),0)</f>
        <v>0</v>
      </c>
      <c r="O76" s="51">
        <f>IF(AND('LISTA DE SOCIOS'!H76="SI",'LISTA DE SOCIOS'!P76&lt;&gt;"SI"),(MONTOS!E14*MULTAS!K76),0)</f>
        <v>0</v>
      </c>
      <c r="P76" s="66">
        <f>IF('LISTA DE SOCIOS'!H76="SI",(IF('LISTA DE SOCIOS'!P76&lt;&gt; "SI",(IF(OR('LISTA DE SOCIOS'!Q76="SI",'LISTA DE SOCIOS'!R76="SI"),(MULTAS!M76),(MULTAS!M76+(MULTAS!L76*MONTOS!E18)))),0)),0)</f>
        <v>0</v>
      </c>
      <c r="Q76" s="51">
        <f>IF(AND('LISTA DE SOCIOS'!I76="SI",'LISTA DE SOCIOS'!P76&lt;&gt; "SI"),(RIEGO!G76),0)</f>
        <v>0</v>
      </c>
      <c r="R76" s="68">
        <f t="shared" si="2"/>
        <v>47</v>
      </c>
      <c r="S76" s="249" t="s">
        <v>695</v>
      </c>
      <c r="T76" s="244">
        <v>43668.419641203705</v>
      </c>
    </row>
    <row r="77" spans="1:20" s="20" customFormat="1" x14ac:dyDescent="0.25">
      <c r="A77" s="173">
        <v>76</v>
      </c>
      <c r="B77" s="173">
        <v>76</v>
      </c>
      <c r="C77" s="174" t="s">
        <v>242</v>
      </c>
      <c r="D77" s="174" t="s">
        <v>196</v>
      </c>
      <c r="E77" s="174" t="s">
        <v>301</v>
      </c>
      <c r="F77" s="175" t="s">
        <v>113</v>
      </c>
      <c r="G77" s="51">
        <v>25</v>
      </c>
      <c r="H77" s="66"/>
      <c r="I77" s="51">
        <v>20</v>
      </c>
      <c r="J77" s="66">
        <f>IF('LISTA DE SOCIOS'!H77="SI",(IF('LISTA DE SOCIOS'!P77&lt;&gt;"SI",('CSM AGUA'!H77),MONTOS!E7)),0)</f>
        <v>25</v>
      </c>
      <c r="K77" s="51">
        <f>IF(AND('LISTA DE SOCIOS'!H77="SI",'LISTA DE SOCIOS'!P77&lt;&gt;"SI",'LISTA DE SOCIOS'!Q77&lt;&gt;"SI",'LISTA DE SOCIOS'!P77&lt;&gt;"SI",'LISTA DE SOCIOS'!R77&lt;&gt;"SI"),(MONTOS!E9*MULTAS!G77), 0)</f>
        <v>0</v>
      </c>
      <c r="L77" s="66">
        <f>IF(AND('LISTA DE SOCIOS'!H77="SI",'LISTA DE SOCIOS'!P77&lt;&gt;"SI",'LISTA DE SOCIOS'!Q77&lt;&gt;"SI",'LISTA DE SOCIOS'!P77&lt;&gt;"SI",'LISTA DE SOCIOS'!R77&lt;&gt;"SI"),(MONTOS!E10*MULTAS!H77),0)</f>
        <v>0</v>
      </c>
      <c r="M77" s="51">
        <f>IF(AND('LISTA DE SOCIOS'!H77="SI",'LISTA DE SOCIOS'!P77&lt;&gt;"SI",'LISTA DE SOCIOS'!Q77&lt;&gt;"SI",'LISTA DE SOCIOS'!P77&lt;&gt;"SI",'LISTA DE SOCIOS'!R77&lt;&gt;"SI"),(MONTOS!E11*MULTAS!I77),0)</f>
        <v>0</v>
      </c>
      <c r="N77" s="66">
        <f>IF(AND('LISTA DE SOCIOS'!H77="SI",'LISTA DE SOCIOS'!P77&lt;&gt;"SI",'LISTA DE SOCIOS'!Q77&lt;&gt;"SI",'LISTA DE SOCIOS'!P77&lt;&gt;"SI",'LISTA DE SOCIOS'!R77&lt;&gt;"SI"),(MONTOS!E12*MULTAS!J77),0)</f>
        <v>0</v>
      </c>
      <c r="O77" s="51">
        <f>IF(AND('LISTA DE SOCIOS'!H77="SI",'LISTA DE SOCIOS'!P77&lt;&gt;"SI"),(MONTOS!E14*MULTAS!K77),0)</f>
        <v>0</v>
      </c>
      <c r="P77" s="66">
        <f>IF('LISTA DE SOCIOS'!H77="SI",(IF('LISTA DE SOCIOS'!P77&lt;&gt; "SI",(IF(OR('LISTA DE SOCIOS'!Q77="SI",'LISTA DE SOCIOS'!R77="SI"),(MULTAS!M77),(MULTAS!M77+(MULTAS!L77*MONTOS!E18)))),0)),0)</f>
        <v>0</v>
      </c>
      <c r="Q77" s="51">
        <f>IF(AND('LISTA DE SOCIOS'!I77="SI",'LISTA DE SOCIOS'!P77&lt;&gt; "SI"),(RIEGO!G77),0)</f>
        <v>0</v>
      </c>
      <c r="R77" s="68">
        <f t="shared" si="2"/>
        <v>70</v>
      </c>
      <c r="S77" s="249" t="s">
        <v>695</v>
      </c>
      <c r="T77" s="244">
        <v>43670.45579861111</v>
      </c>
    </row>
    <row r="78" spans="1:20" s="20" customFormat="1" x14ac:dyDescent="0.25">
      <c r="A78" s="173">
        <v>77</v>
      </c>
      <c r="B78" s="173">
        <v>77</v>
      </c>
      <c r="C78" s="174" t="s">
        <v>302</v>
      </c>
      <c r="D78" s="174" t="s">
        <v>205</v>
      </c>
      <c r="E78" s="174" t="s">
        <v>303</v>
      </c>
      <c r="F78" s="175" t="s">
        <v>113</v>
      </c>
      <c r="G78" s="51"/>
      <c r="H78" s="66"/>
      <c r="I78" s="51"/>
      <c r="J78" s="66">
        <f>IF('LISTA DE SOCIOS'!H78="SI",(IF('LISTA DE SOCIOS'!P78&lt;&gt;"SI",('CSM AGUA'!H78),MONTOS!E7)),0)</f>
        <v>35</v>
      </c>
      <c r="K78" s="51">
        <f>IF(AND('LISTA DE SOCIOS'!H78="SI",'LISTA DE SOCIOS'!P78&lt;&gt;"SI",'LISTA DE SOCIOS'!Q78&lt;&gt;"SI",'LISTA DE SOCIOS'!P78&lt;&gt;"SI",'LISTA DE SOCIOS'!R78&lt;&gt;"SI"),(MONTOS!E9*MULTAS!G78), 0)</f>
        <v>0</v>
      </c>
      <c r="L78" s="66">
        <f>IF(AND('LISTA DE SOCIOS'!H78="SI",'LISTA DE SOCIOS'!P78&lt;&gt;"SI",'LISTA DE SOCIOS'!Q78&lt;&gt;"SI",'LISTA DE SOCIOS'!P78&lt;&gt;"SI",'LISTA DE SOCIOS'!R78&lt;&gt;"SI"),(MONTOS!E10*MULTAS!H78),0)</f>
        <v>0</v>
      </c>
      <c r="M78" s="51">
        <f>IF(AND('LISTA DE SOCIOS'!H78="SI",'LISTA DE SOCIOS'!P78&lt;&gt;"SI",'LISTA DE SOCIOS'!Q78&lt;&gt;"SI",'LISTA DE SOCIOS'!P78&lt;&gt;"SI",'LISTA DE SOCIOS'!R78&lt;&gt;"SI"),(MONTOS!E11*MULTAS!I78),0)</f>
        <v>0</v>
      </c>
      <c r="N78" s="66">
        <f>IF(AND('LISTA DE SOCIOS'!H78="SI",'LISTA DE SOCIOS'!P78&lt;&gt;"SI",'LISTA DE SOCIOS'!Q78&lt;&gt;"SI",'LISTA DE SOCIOS'!P78&lt;&gt;"SI",'LISTA DE SOCIOS'!R78&lt;&gt;"SI"),(MONTOS!E12*MULTAS!J78),0)</f>
        <v>0</v>
      </c>
      <c r="O78" s="51">
        <f>IF(AND('LISTA DE SOCIOS'!H78="SI",'LISTA DE SOCIOS'!P78&lt;&gt;"SI"),(MONTOS!E14*MULTAS!K78),0)</f>
        <v>0</v>
      </c>
      <c r="P78" s="66">
        <f>IF('LISTA DE SOCIOS'!H78="SI",(IF('LISTA DE SOCIOS'!P78&lt;&gt; "SI",(IF(OR('LISTA DE SOCIOS'!Q78="SI",'LISTA DE SOCIOS'!R78="SI"),(MULTAS!M78),(MULTAS!M78+(MULTAS!L78*MONTOS!E18)))),0)),0)</f>
        <v>0</v>
      </c>
      <c r="Q78" s="51">
        <f>IF(AND('LISTA DE SOCIOS'!I78="SI",'LISTA DE SOCIOS'!P78&lt;&gt; "SI"),(RIEGO!G78),0)</f>
        <v>0</v>
      </c>
      <c r="R78" s="68">
        <f t="shared" si="2"/>
        <v>35</v>
      </c>
      <c r="S78" s="249" t="s">
        <v>695</v>
      </c>
      <c r="T78" s="244">
        <v>43670.37195601852</v>
      </c>
    </row>
    <row r="79" spans="1:20" s="20" customFormat="1" x14ac:dyDescent="0.25">
      <c r="A79" s="173">
        <v>78</v>
      </c>
      <c r="B79" s="173">
        <v>78</v>
      </c>
      <c r="C79" s="174" t="s">
        <v>304</v>
      </c>
      <c r="D79" s="174" t="s">
        <v>305</v>
      </c>
      <c r="E79" s="174" t="s">
        <v>306</v>
      </c>
      <c r="F79" s="175" t="s">
        <v>113</v>
      </c>
      <c r="G79" s="51"/>
      <c r="H79" s="66"/>
      <c r="I79" s="51"/>
      <c r="J79" s="66">
        <f>IF('LISTA DE SOCIOS'!H79="SI",(IF('LISTA DE SOCIOS'!P79&lt;&gt;"SI",('CSM AGUA'!H79),MONTOS!E7)),0)</f>
        <v>67</v>
      </c>
      <c r="K79" s="51">
        <f>IF(AND('LISTA DE SOCIOS'!H79="SI",'LISTA DE SOCIOS'!P79&lt;&gt;"SI",'LISTA DE SOCIOS'!Q79&lt;&gt;"SI",'LISTA DE SOCIOS'!P79&lt;&gt;"SI",'LISTA DE SOCIOS'!R79&lt;&gt;"SI"),(MONTOS!E9*MULTAS!G79), 0)</f>
        <v>0</v>
      </c>
      <c r="L79" s="66">
        <f>IF(AND('LISTA DE SOCIOS'!H79="SI",'LISTA DE SOCIOS'!P79&lt;&gt;"SI",'LISTA DE SOCIOS'!Q79&lt;&gt;"SI",'LISTA DE SOCIOS'!P79&lt;&gt;"SI",'LISTA DE SOCIOS'!R79&lt;&gt;"SI"),(MONTOS!E10*MULTAS!H79),0)</f>
        <v>0</v>
      </c>
      <c r="M79" s="51">
        <f>IF(AND('LISTA DE SOCIOS'!H79="SI",'LISTA DE SOCIOS'!P79&lt;&gt;"SI",'LISTA DE SOCIOS'!Q79&lt;&gt;"SI",'LISTA DE SOCIOS'!P79&lt;&gt;"SI",'LISTA DE SOCIOS'!R79&lt;&gt;"SI"),(MONTOS!E11*MULTAS!I79),0)</f>
        <v>0</v>
      </c>
      <c r="N79" s="66">
        <f>IF(AND('LISTA DE SOCIOS'!H79="SI",'LISTA DE SOCIOS'!P79&lt;&gt;"SI",'LISTA DE SOCIOS'!Q79&lt;&gt;"SI",'LISTA DE SOCIOS'!P79&lt;&gt;"SI",'LISTA DE SOCIOS'!R79&lt;&gt;"SI"),(MONTOS!E12*MULTAS!J79),0)</f>
        <v>0</v>
      </c>
      <c r="O79" s="51">
        <f>IF(AND('LISTA DE SOCIOS'!H79="SI",'LISTA DE SOCIOS'!P79&lt;&gt;"SI"),(MONTOS!E14*MULTAS!K79),0)</f>
        <v>0</v>
      </c>
      <c r="P79" s="66">
        <f>IF('LISTA DE SOCIOS'!H79="SI",(IF('LISTA DE SOCIOS'!P79&lt;&gt; "SI",(IF(OR('LISTA DE SOCIOS'!Q79="SI",'LISTA DE SOCIOS'!R79="SI"),(MULTAS!M79),(MULTAS!M79+(MULTAS!L79*MONTOS!E18)))),0)),0)</f>
        <v>0</v>
      </c>
      <c r="Q79" s="51">
        <f>IF(AND('LISTA DE SOCIOS'!I79="SI",'LISTA DE SOCIOS'!P79&lt;&gt; "SI"),(RIEGO!G79),0)</f>
        <v>0</v>
      </c>
      <c r="R79" s="68">
        <f t="shared" si="2"/>
        <v>67</v>
      </c>
      <c r="S79" s="249" t="s">
        <v>695</v>
      </c>
      <c r="T79" s="244">
        <v>43670.404999999999</v>
      </c>
    </row>
    <row r="80" spans="1:20" s="20" customFormat="1" x14ac:dyDescent="0.25">
      <c r="A80" s="173">
        <v>79</v>
      </c>
      <c r="B80" s="173">
        <v>79</v>
      </c>
      <c r="C80" s="174" t="s">
        <v>308</v>
      </c>
      <c r="D80" s="174" t="s">
        <v>309</v>
      </c>
      <c r="E80" s="174" t="s">
        <v>310</v>
      </c>
      <c r="F80" s="175" t="s">
        <v>113</v>
      </c>
      <c r="G80" s="51"/>
      <c r="H80" s="66"/>
      <c r="I80" s="51"/>
      <c r="J80" s="66">
        <f>IF('LISTA DE SOCIOS'!H80="SI",(IF('LISTA DE SOCIOS'!P80&lt;&gt;"SI",('CSM AGUA'!H80),MONTOS!E7)),0)</f>
        <v>7</v>
      </c>
      <c r="K80" s="51">
        <f>IF(AND('LISTA DE SOCIOS'!H80="SI",'LISTA DE SOCIOS'!P80&lt;&gt;"SI",'LISTA DE SOCIOS'!Q80&lt;&gt;"SI",'LISTA DE SOCIOS'!P80&lt;&gt;"SI",'LISTA DE SOCIOS'!R80&lt;&gt;"SI"),(MONTOS!E9*MULTAS!G80), 0)</f>
        <v>0</v>
      </c>
      <c r="L80" s="66">
        <f>IF(AND('LISTA DE SOCIOS'!H80="SI",'LISTA DE SOCIOS'!P80&lt;&gt;"SI",'LISTA DE SOCIOS'!Q80&lt;&gt;"SI",'LISTA DE SOCIOS'!P80&lt;&gt;"SI",'LISTA DE SOCIOS'!R80&lt;&gt;"SI"),(MONTOS!E10*MULTAS!H80),0)</f>
        <v>0</v>
      </c>
      <c r="M80" s="51">
        <f>IF(AND('LISTA DE SOCIOS'!H80="SI",'LISTA DE SOCIOS'!P80&lt;&gt;"SI",'LISTA DE SOCIOS'!Q80&lt;&gt;"SI",'LISTA DE SOCIOS'!P80&lt;&gt;"SI",'LISTA DE SOCIOS'!R80&lt;&gt;"SI"),(MONTOS!E11*MULTAS!I80),0)</f>
        <v>0</v>
      </c>
      <c r="N80" s="66">
        <f>IF(AND('LISTA DE SOCIOS'!H80="SI",'LISTA DE SOCIOS'!P80&lt;&gt;"SI",'LISTA DE SOCIOS'!Q80&lt;&gt;"SI",'LISTA DE SOCIOS'!P80&lt;&gt;"SI",'LISTA DE SOCIOS'!R80&lt;&gt;"SI"),(MONTOS!E12*MULTAS!J80),0)</f>
        <v>0</v>
      </c>
      <c r="O80" s="51">
        <f>IF(AND('LISTA DE SOCIOS'!H80="SI",'LISTA DE SOCIOS'!P80&lt;&gt;"SI"),(MONTOS!E14*MULTAS!K80),0)</f>
        <v>0</v>
      </c>
      <c r="P80" s="66">
        <f>IF('LISTA DE SOCIOS'!H80="SI",(IF('LISTA DE SOCIOS'!P80&lt;&gt; "SI",(IF(OR('LISTA DE SOCIOS'!Q80="SI",'LISTA DE SOCIOS'!R80="SI"),(MULTAS!M80),(MULTAS!M80+(MULTAS!L80*MONTOS!E18)))),0)),0)</f>
        <v>0</v>
      </c>
      <c r="Q80" s="51">
        <f>IF(AND('LISTA DE SOCIOS'!I80="SI",'LISTA DE SOCIOS'!P80&lt;&gt; "SI"),(RIEGO!G80),0)</f>
        <v>0</v>
      </c>
      <c r="R80" s="68">
        <f t="shared" si="2"/>
        <v>7</v>
      </c>
      <c r="S80" s="249" t="s">
        <v>695</v>
      </c>
      <c r="T80" s="244">
        <v>43685.454884259256</v>
      </c>
    </row>
    <row r="81" spans="1:20" s="20" customFormat="1" x14ac:dyDescent="0.25">
      <c r="A81" s="173">
        <v>80</v>
      </c>
      <c r="B81" s="173">
        <v>80</v>
      </c>
      <c r="C81" s="174" t="s">
        <v>311</v>
      </c>
      <c r="D81" s="174" t="s">
        <v>165</v>
      </c>
      <c r="E81" s="174" t="s">
        <v>312</v>
      </c>
      <c r="F81" s="175" t="s">
        <v>113</v>
      </c>
      <c r="G81" s="51"/>
      <c r="H81" s="66"/>
      <c r="I81" s="51"/>
      <c r="J81" s="66">
        <f>IF('LISTA DE SOCIOS'!H81="SI",(IF('LISTA DE SOCIOS'!P81&lt;&gt;"SI",('CSM AGUA'!H81),MONTOS!E7)),0)</f>
        <v>13</v>
      </c>
      <c r="K81" s="51">
        <f>IF(AND('LISTA DE SOCIOS'!H81="SI",'LISTA DE SOCIOS'!P81&lt;&gt;"SI",'LISTA DE SOCIOS'!Q81&lt;&gt;"SI",'LISTA DE SOCIOS'!P81&lt;&gt;"SI",'LISTA DE SOCIOS'!R81&lt;&gt;"SI"),(MONTOS!E9*MULTAS!G81), 0)</f>
        <v>0</v>
      </c>
      <c r="L81" s="66">
        <f>IF(AND('LISTA DE SOCIOS'!H81="SI",'LISTA DE SOCIOS'!P81&lt;&gt;"SI",'LISTA DE SOCIOS'!Q81&lt;&gt;"SI",'LISTA DE SOCIOS'!P81&lt;&gt;"SI",'LISTA DE SOCIOS'!R81&lt;&gt;"SI"),(MONTOS!E10*MULTAS!H81),0)</f>
        <v>0</v>
      </c>
      <c r="M81" s="51">
        <f>IF(AND('LISTA DE SOCIOS'!H81="SI",'LISTA DE SOCIOS'!P81&lt;&gt;"SI",'LISTA DE SOCIOS'!Q81&lt;&gt;"SI",'LISTA DE SOCIOS'!P81&lt;&gt;"SI",'LISTA DE SOCIOS'!R81&lt;&gt;"SI"),(MONTOS!E11*MULTAS!I81),0)</f>
        <v>0</v>
      </c>
      <c r="N81" s="66">
        <f>IF(AND('LISTA DE SOCIOS'!H81="SI",'LISTA DE SOCIOS'!P81&lt;&gt;"SI",'LISTA DE SOCIOS'!Q81&lt;&gt;"SI",'LISTA DE SOCIOS'!P81&lt;&gt;"SI",'LISTA DE SOCIOS'!R81&lt;&gt;"SI"),(MONTOS!E12*MULTAS!J81),0)</f>
        <v>0</v>
      </c>
      <c r="O81" s="51">
        <f>IF(AND('LISTA DE SOCIOS'!H81="SI",'LISTA DE SOCIOS'!P81&lt;&gt;"SI"),(MONTOS!E14*MULTAS!K81),0)</f>
        <v>0</v>
      </c>
      <c r="P81" s="66">
        <f>IF('LISTA DE SOCIOS'!H81="SI",(IF('LISTA DE SOCIOS'!P81&lt;&gt; "SI",(IF(OR('LISTA DE SOCIOS'!Q81="SI",'LISTA DE SOCIOS'!R81="SI"),(MULTAS!M81),(MULTAS!M81+(MULTAS!L81*MONTOS!E18)))),0)),0)</f>
        <v>0</v>
      </c>
      <c r="Q81" s="51">
        <f>IF(AND('LISTA DE SOCIOS'!I81="SI",'LISTA DE SOCIOS'!P81&lt;&gt; "SI"),(RIEGO!G81),0)</f>
        <v>0</v>
      </c>
      <c r="R81" s="68">
        <f t="shared" si="2"/>
        <v>13</v>
      </c>
      <c r="S81" s="249" t="s">
        <v>695</v>
      </c>
      <c r="T81" s="244">
        <v>43670.566134259258</v>
      </c>
    </row>
    <row r="82" spans="1:20" s="20" customFormat="1" x14ac:dyDescent="0.25">
      <c r="A82" s="173">
        <v>81</v>
      </c>
      <c r="B82" s="173">
        <v>81</v>
      </c>
      <c r="C82" s="174" t="s">
        <v>313</v>
      </c>
      <c r="D82" s="174" t="s">
        <v>314</v>
      </c>
      <c r="E82" s="174" t="s">
        <v>315</v>
      </c>
      <c r="F82" s="175" t="s">
        <v>113</v>
      </c>
      <c r="G82" s="51">
        <v>31</v>
      </c>
      <c r="H82" s="66"/>
      <c r="I82" s="51">
        <v>20</v>
      </c>
      <c r="J82" s="66">
        <f>IF('LISTA DE SOCIOS'!H82="SI",(IF('LISTA DE SOCIOS'!P82&lt;&gt;"SI",('CSM AGUA'!H82),MONTOS!E7)),0)</f>
        <v>15</v>
      </c>
      <c r="K82" s="51">
        <f>IF(AND('LISTA DE SOCIOS'!H82="SI",'LISTA DE SOCIOS'!P82&lt;&gt;"SI",'LISTA DE SOCIOS'!Q82&lt;&gt;"SI",'LISTA DE SOCIOS'!P82&lt;&gt;"SI",'LISTA DE SOCIOS'!R82&lt;&gt;"SI"),(MONTOS!E9*MULTAS!G82), 0)</f>
        <v>0</v>
      </c>
      <c r="L82" s="66">
        <f>IF(AND('LISTA DE SOCIOS'!H82="SI",'LISTA DE SOCIOS'!P82&lt;&gt;"SI",'LISTA DE SOCIOS'!Q82&lt;&gt;"SI",'LISTA DE SOCIOS'!P82&lt;&gt;"SI",'LISTA DE SOCIOS'!R82&lt;&gt;"SI"),(MONTOS!E10*MULTAS!H82),0)</f>
        <v>0</v>
      </c>
      <c r="M82" s="51">
        <f>IF(AND('LISTA DE SOCIOS'!H82="SI",'LISTA DE SOCIOS'!P82&lt;&gt;"SI",'LISTA DE SOCIOS'!Q82&lt;&gt;"SI",'LISTA DE SOCIOS'!P82&lt;&gt;"SI",'LISTA DE SOCIOS'!R82&lt;&gt;"SI"),(MONTOS!E11*MULTAS!I82),0)</f>
        <v>0</v>
      </c>
      <c r="N82" s="66">
        <f>IF(AND('LISTA DE SOCIOS'!H82="SI",'LISTA DE SOCIOS'!P82&lt;&gt;"SI",'LISTA DE SOCIOS'!Q82&lt;&gt;"SI",'LISTA DE SOCIOS'!P82&lt;&gt;"SI",'LISTA DE SOCIOS'!R82&lt;&gt;"SI"),(MONTOS!E12*MULTAS!J82),0)</f>
        <v>0</v>
      </c>
      <c r="O82" s="51">
        <f>IF(AND('LISTA DE SOCIOS'!H82="SI",'LISTA DE SOCIOS'!P82&lt;&gt;"SI"),(MONTOS!E14*MULTAS!K82),0)</f>
        <v>0</v>
      </c>
      <c r="P82" s="66">
        <f>IF('LISTA DE SOCIOS'!H82="SI",(IF('LISTA DE SOCIOS'!P82&lt;&gt; "SI",(IF(OR('LISTA DE SOCIOS'!Q82="SI",'LISTA DE SOCIOS'!R82="SI"),(MULTAS!M82),(MULTAS!M82+(MULTAS!L82*MONTOS!E18)))),0)),0)</f>
        <v>0</v>
      </c>
      <c r="Q82" s="51">
        <f>IF(AND('LISTA DE SOCIOS'!I82="SI",'LISTA DE SOCIOS'!P82&lt;&gt; "SI"),(RIEGO!G82),0)</f>
        <v>0</v>
      </c>
      <c r="R82" s="68">
        <f t="shared" si="2"/>
        <v>66</v>
      </c>
      <c r="S82" s="249" t="s">
        <v>695</v>
      </c>
      <c r="T82" s="244">
        <v>43685.430046296293</v>
      </c>
    </row>
    <row r="83" spans="1:20" s="20" customFormat="1" x14ac:dyDescent="0.25">
      <c r="A83" s="173">
        <v>82</v>
      </c>
      <c r="B83" s="173">
        <v>82</v>
      </c>
      <c r="C83" s="174" t="s">
        <v>316</v>
      </c>
      <c r="D83" s="174" t="s">
        <v>242</v>
      </c>
      <c r="E83" s="174" t="s">
        <v>317</v>
      </c>
      <c r="F83" s="175" t="s">
        <v>113</v>
      </c>
      <c r="G83" s="51"/>
      <c r="H83" s="66"/>
      <c r="I83" s="51"/>
      <c r="J83" s="66">
        <f>IF('LISTA DE SOCIOS'!H83="SI",(IF('LISTA DE SOCIOS'!P83&lt;&gt;"SI",('CSM AGUA'!H83),MONTOS!E7)),0)</f>
        <v>45</v>
      </c>
      <c r="K83" s="51">
        <f>IF(AND('LISTA DE SOCIOS'!H83="SI",'LISTA DE SOCIOS'!P83&lt;&gt;"SI",'LISTA DE SOCIOS'!Q83&lt;&gt;"SI",'LISTA DE SOCIOS'!P83&lt;&gt;"SI",'LISTA DE SOCIOS'!R83&lt;&gt;"SI"),(MONTOS!E9*MULTAS!G83), 0)</f>
        <v>0</v>
      </c>
      <c r="L83" s="66">
        <f>IF(AND('LISTA DE SOCIOS'!H83="SI",'LISTA DE SOCIOS'!P83&lt;&gt;"SI",'LISTA DE SOCIOS'!Q83&lt;&gt;"SI",'LISTA DE SOCIOS'!P83&lt;&gt;"SI",'LISTA DE SOCIOS'!R83&lt;&gt;"SI"),(MONTOS!E10*MULTAS!H83),0)</f>
        <v>0</v>
      </c>
      <c r="M83" s="51">
        <f>IF(AND('LISTA DE SOCIOS'!H83="SI",'LISTA DE SOCIOS'!P83&lt;&gt;"SI",'LISTA DE SOCIOS'!Q83&lt;&gt;"SI",'LISTA DE SOCIOS'!P83&lt;&gt;"SI",'LISTA DE SOCIOS'!R83&lt;&gt;"SI"),(MONTOS!E11*MULTAS!I83),0)</f>
        <v>0</v>
      </c>
      <c r="N83" s="66">
        <f>IF(AND('LISTA DE SOCIOS'!H83="SI",'LISTA DE SOCIOS'!P83&lt;&gt;"SI",'LISTA DE SOCIOS'!Q83&lt;&gt;"SI",'LISTA DE SOCIOS'!P83&lt;&gt;"SI",'LISTA DE SOCIOS'!R83&lt;&gt;"SI"),(MONTOS!E12*MULTAS!J83),0)</f>
        <v>0</v>
      </c>
      <c r="O83" s="51">
        <f>IF(AND('LISTA DE SOCIOS'!H83="SI",'LISTA DE SOCIOS'!P83&lt;&gt;"SI"),(MONTOS!E14*MULTAS!K83),0)</f>
        <v>0</v>
      </c>
      <c r="P83" s="66">
        <f>IF('LISTA DE SOCIOS'!H83="SI",(IF('LISTA DE SOCIOS'!P83&lt;&gt; "SI",(IF(OR('LISTA DE SOCIOS'!Q83="SI",'LISTA DE SOCIOS'!R83="SI"),(MULTAS!M83),(MULTAS!M83+(MULTAS!L83*MONTOS!E18)))),0)),0)</f>
        <v>0</v>
      </c>
      <c r="Q83" s="51">
        <f>IF(AND('LISTA DE SOCIOS'!I83="SI",'LISTA DE SOCIOS'!P83&lt;&gt; "SI"),(RIEGO!G83),0)</f>
        <v>0</v>
      </c>
      <c r="R83" s="68">
        <f t="shared" si="2"/>
        <v>45</v>
      </c>
      <c r="S83" s="249" t="s">
        <v>695</v>
      </c>
      <c r="T83" s="244">
        <v>43677.454467592594</v>
      </c>
    </row>
    <row r="84" spans="1:20" s="20" customFormat="1" x14ac:dyDescent="0.25">
      <c r="A84" s="173">
        <v>83</v>
      </c>
      <c r="B84" s="173">
        <v>83</v>
      </c>
      <c r="C84" s="174" t="s">
        <v>240</v>
      </c>
      <c r="D84" s="174" t="s">
        <v>319</v>
      </c>
      <c r="E84" s="174" t="s">
        <v>320</v>
      </c>
      <c r="F84" s="175" t="s">
        <v>113</v>
      </c>
      <c r="G84" s="51">
        <v>206</v>
      </c>
      <c r="H84" s="66"/>
      <c r="I84" s="51">
        <v>20</v>
      </c>
      <c r="J84" s="66">
        <f>IF('LISTA DE SOCIOS'!H84="SI",(IF('LISTA DE SOCIOS'!P84&lt;&gt;"SI",('CSM AGUA'!H84),MONTOS!E7)),0)</f>
        <v>19</v>
      </c>
      <c r="K84" s="51">
        <f>IF(AND('LISTA DE SOCIOS'!H84="SI",'LISTA DE SOCIOS'!P84&lt;&gt;"SI",'LISTA DE SOCIOS'!Q84&lt;&gt;"SI",'LISTA DE SOCIOS'!P84&lt;&gt;"SI",'LISTA DE SOCIOS'!R84&lt;&gt;"SI"),(MONTOS!E9*MULTAS!G84), 0)</f>
        <v>0</v>
      </c>
      <c r="L84" s="66">
        <f>IF(AND('LISTA DE SOCIOS'!H84="SI",'LISTA DE SOCIOS'!P84&lt;&gt;"SI",'LISTA DE SOCIOS'!Q84&lt;&gt;"SI",'LISTA DE SOCIOS'!P84&lt;&gt;"SI",'LISTA DE SOCIOS'!R84&lt;&gt;"SI"),(MONTOS!E10*MULTAS!H84),0)</f>
        <v>0</v>
      </c>
      <c r="M84" s="51">
        <f>IF(AND('LISTA DE SOCIOS'!H84="SI",'LISTA DE SOCIOS'!P84&lt;&gt;"SI",'LISTA DE SOCIOS'!Q84&lt;&gt;"SI",'LISTA DE SOCIOS'!P84&lt;&gt;"SI",'LISTA DE SOCIOS'!R84&lt;&gt;"SI"),(MONTOS!E11*MULTAS!I84),0)</f>
        <v>0</v>
      </c>
      <c r="N84" s="66">
        <f>IF(AND('LISTA DE SOCIOS'!H84="SI",'LISTA DE SOCIOS'!P84&lt;&gt;"SI",'LISTA DE SOCIOS'!Q84&lt;&gt;"SI",'LISTA DE SOCIOS'!P84&lt;&gt;"SI",'LISTA DE SOCIOS'!R84&lt;&gt;"SI"),(MONTOS!E12*MULTAS!J84),0)</f>
        <v>0</v>
      </c>
      <c r="O84" s="51">
        <f>IF(AND('LISTA DE SOCIOS'!H84="SI",'LISTA DE SOCIOS'!P84&lt;&gt;"SI"),(MONTOS!E14*MULTAS!K84),0)</f>
        <v>0</v>
      </c>
      <c r="P84" s="66">
        <f>IF('LISTA DE SOCIOS'!H84="SI",(IF('LISTA DE SOCIOS'!P84&lt;&gt; "SI",(IF(OR('LISTA DE SOCIOS'!Q84="SI",'LISTA DE SOCIOS'!R84="SI"),(MULTAS!M84),(MULTAS!M84+(MULTAS!L84*MONTOS!E18)))),0)),0)</f>
        <v>0</v>
      </c>
      <c r="Q84" s="51">
        <f>IF(AND('LISTA DE SOCIOS'!I84="SI",'LISTA DE SOCIOS'!P84&lt;&gt; "SI"),(RIEGO!G84),0)</f>
        <v>0</v>
      </c>
      <c r="R84" s="68">
        <f t="shared" si="2"/>
        <v>245</v>
      </c>
      <c r="S84" s="249" t="s">
        <v>695</v>
      </c>
      <c r="T84" s="244">
        <v>43668.466296296298</v>
      </c>
    </row>
    <row r="85" spans="1:20" s="20" customFormat="1" x14ac:dyDescent="0.25">
      <c r="A85" s="173">
        <v>84</v>
      </c>
      <c r="B85" s="173">
        <v>84</v>
      </c>
      <c r="C85" s="174" t="s">
        <v>295</v>
      </c>
      <c r="D85" s="174" t="s">
        <v>277</v>
      </c>
      <c r="E85" s="174" t="s">
        <v>322</v>
      </c>
      <c r="F85" s="175" t="s">
        <v>113</v>
      </c>
      <c r="G85" s="51">
        <v>346</v>
      </c>
      <c r="H85" s="66"/>
      <c r="I85" s="51">
        <v>20</v>
      </c>
      <c r="J85" s="66">
        <f>IF('LISTA DE SOCIOS'!H85="SI",(IF('LISTA DE SOCIOS'!P85&lt;&gt;"SI",('CSM AGUA'!H85),MONTOS!E7)),0)</f>
        <v>29</v>
      </c>
      <c r="K85" s="51">
        <f>IF(AND('LISTA DE SOCIOS'!H85="SI",'LISTA DE SOCIOS'!P85&lt;&gt;"SI",'LISTA DE SOCIOS'!Q85&lt;&gt;"SI",'LISTA DE SOCIOS'!P85&lt;&gt;"SI",'LISTA DE SOCIOS'!R85&lt;&gt;"SI"),(MONTOS!E9*MULTAS!G85), 0)</f>
        <v>0</v>
      </c>
      <c r="L85" s="66">
        <f>IF(AND('LISTA DE SOCIOS'!H85="SI",'LISTA DE SOCIOS'!P85&lt;&gt;"SI",'LISTA DE SOCIOS'!Q85&lt;&gt;"SI",'LISTA DE SOCIOS'!P85&lt;&gt;"SI",'LISTA DE SOCIOS'!R85&lt;&gt;"SI"),(MONTOS!E10*MULTAS!H85),0)</f>
        <v>0</v>
      </c>
      <c r="M85" s="51">
        <f>IF(AND('LISTA DE SOCIOS'!H85="SI",'LISTA DE SOCIOS'!P85&lt;&gt;"SI",'LISTA DE SOCIOS'!Q85&lt;&gt;"SI",'LISTA DE SOCIOS'!P85&lt;&gt;"SI",'LISTA DE SOCIOS'!R85&lt;&gt;"SI"),(MONTOS!E11*MULTAS!I85),0)</f>
        <v>0</v>
      </c>
      <c r="N85" s="66">
        <f>IF(AND('LISTA DE SOCIOS'!H85="SI",'LISTA DE SOCIOS'!P85&lt;&gt;"SI",'LISTA DE SOCIOS'!Q85&lt;&gt;"SI",'LISTA DE SOCIOS'!P85&lt;&gt;"SI",'LISTA DE SOCIOS'!R85&lt;&gt;"SI"),(MONTOS!E12*MULTAS!J85),0)</f>
        <v>0</v>
      </c>
      <c r="O85" s="51">
        <f>IF(AND('LISTA DE SOCIOS'!H85="SI",'LISTA DE SOCIOS'!P85&lt;&gt;"SI"),(MONTOS!E14*MULTAS!K85),0)</f>
        <v>0</v>
      </c>
      <c r="P85" s="66">
        <f>IF('LISTA DE SOCIOS'!H85="SI",(IF('LISTA DE SOCIOS'!P85&lt;&gt; "SI",(IF(OR('LISTA DE SOCIOS'!Q85="SI",'LISTA DE SOCIOS'!R85="SI"),(MULTAS!M85),(MULTAS!M85+(MULTAS!L85*MONTOS!E18)))),0)),0)</f>
        <v>0</v>
      </c>
      <c r="Q85" s="51">
        <f>IF(AND('LISTA DE SOCIOS'!I85="SI",'LISTA DE SOCIOS'!P85&lt;&gt; "SI"),(RIEGO!G85),0)</f>
        <v>0</v>
      </c>
      <c r="R85" s="68">
        <f t="shared" si="2"/>
        <v>395</v>
      </c>
      <c r="S85" s="245" t="s">
        <v>7</v>
      </c>
      <c r="T85" s="244"/>
    </row>
    <row r="86" spans="1:20" s="20" customFormat="1" x14ac:dyDescent="0.25">
      <c r="A86" s="173">
        <v>85</v>
      </c>
      <c r="B86" s="173">
        <v>85</v>
      </c>
      <c r="C86" s="174" t="s">
        <v>239</v>
      </c>
      <c r="D86" s="174" t="s">
        <v>323</v>
      </c>
      <c r="E86" s="174" t="s">
        <v>324</v>
      </c>
      <c r="F86" s="175" t="s">
        <v>113</v>
      </c>
      <c r="G86" s="51"/>
      <c r="H86" s="66"/>
      <c r="I86" s="51"/>
      <c r="J86" s="66">
        <f>IF('LISTA DE SOCIOS'!H86="SI",(IF('LISTA DE SOCIOS'!P86&lt;&gt;"SI",('CSM AGUA'!H86),MONTOS!E7)),0)</f>
        <v>15</v>
      </c>
      <c r="K86" s="51">
        <f>IF(AND('LISTA DE SOCIOS'!H86="SI",'LISTA DE SOCIOS'!P86&lt;&gt;"SI",'LISTA DE SOCIOS'!Q86&lt;&gt;"SI",'LISTA DE SOCIOS'!P86&lt;&gt;"SI",'LISTA DE SOCIOS'!R86&lt;&gt;"SI"),(MONTOS!E9*MULTAS!G86), 0)</f>
        <v>0</v>
      </c>
      <c r="L86" s="66">
        <f>IF(AND('LISTA DE SOCIOS'!H86="SI",'LISTA DE SOCIOS'!P86&lt;&gt;"SI",'LISTA DE SOCIOS'!Q86&lt;&gt;"SI",'LISTA DE SOCIOS'!P86&lt;&gt;"SI",'LISTA DE SOCIOS'!R86&lt;&gt;"SI"),(MONTOS!E10*MULTAS!H86),0)</f>
        <v>0</v>
      </c>
      <c r="M86" s="51">
        <f>IF(AND('LISTA DE SOCIOS'!H86="SI",'LISTA DE SOCIOS'!P86&lt;&gt;"SI",'LISTA DE SOCIOS'!Q86&lt;&gt;"SI",'LISTA DE SOCIOS'!P86&lt;&gt;"SI",'LISTA DE SOCIOS'!R86&lt;&gt;"SI"),(MONTOS!E11*MULTAS!I86),0)</f>
        <v>0</v>
      </c>
      <c r="N86" s="66">
        <f>IF(AND('LISTA DE SOCIOS'!H86="SI",'LISTA DE SOCIOS'!P86&lt;&gt;"SI",'LISTA DE SOCIOS'!Q86&lt;&gt;"SI",'LISTA DE SOCIOS'!P86&lt;&gt;"SI",'LISTA DE SOCIOS'!R86&lt;&gt;"SI"),(MONTOS!E12*MULTAS!J86),0)</f>
        <v>0</v>
      </c>
      <c r="O86" s="51">
        <f>IF(AND('LISTA DE SOCIOS'!H86="SI",'LISTA DE SOCIOS'!P86&lt;&gt;"SI"),(MONTOS!E14*MULTAS!K86),0)</f>
        <v>0</v>
      </c>
      <c r="P86" s="66">
        <f>IF('LISTA DE SOCIOS'!H86="SI",(IF('LISTA DE SOCIOS'!P86&lt;&gt; "SI",(IF(OR('LISTA DE SOCIOS'!Q86="SI",'LISTA DE SOCIOS'!R86="SI"),(MULTAS!M86),(MULTAS!M86+(MULTAS!L86*MONTOS!E18)))),0)),0)</f>
        <v>0</v>
      </c>
      <c r="Q86" s="51">
        <f>IF(AND('LISTA DE SOCIOS'!I86="SI",'LISTA DE SOCIOS'!P86&lt;&gt; "SI"),(RIEGO!G86),0)</f>
        <v>0</v>
      </c>
      <c r="R86" s="68">
        <f t="shared" si="2"/>
        <v>15</v>
      </c>
      <c r="S86" s="249" t="s">
        <v>695</v>
      </c>
      <c r="T86" s="244">
        <v>43677.401192129626</v>
      </c>
    </row>
    <row r="87" spans="1:20" s="20" customFormat="1" x14ac:dyDescent="0.25">
      <c r="A87" s="173">
        <v>86</v>
      </c>
      <c r="B87" s="173">
        <v>86</v>
      </c>
      <c r="C87" s="174" t="s">
        <v>112</v>
      </c>
      <c r="D87" s="174" t="s">
        <v>326</v>
      </c>
      <c r="E87" s="174" t="s">
        <v>327</v>
      </c>
      <c r="F87" s="175" t="s">
        <v>113</v>
      </c>
      <c r="G87" s="51"/>
      <c r="H87" s="66"/>
      <c r="I87" s="51"/>
      <c r="J87" s="66">
        <f>IF('LISTA DE SOCIOS'!H87="SI",(IF('LISTA DE SOCIOS'!P87&lt;&gt;"SI",('CSM AGUA'!H87),MONTOS!E7)),0)</f>
        <v>21</v>
      </c>
      <c r="K87" s="51">
        <f>IF(AND('LISTA DE SOCIOS'!H87="SI",'LISTA DE SOCIOS'!P87&lt;&gt;"SI",'LISTA DE SOCIOS'!Q87&lt;&gt;"SI",'LISTA DE SOCIOS'!P87&lt;&gt;"SI",'LISTA DE SOCIOS'!R87&lt;&gt;"SI"),(MONTOS!E9*MULTAS!G87), 0)</f>
        <v>0</v>
      </c>
      <c r="L87" s="66">
        <f>IF(AND('LISTA DE SOCIOS'!H87="SI",'LISTA DE SOCIOS'!P87&lt;&gt;"SI",'LISTA DE SOCIOS'!Q87&lt;&gt;"SI",'LISTA DE SOCIOS'!P87&lt;&gt;"SI",'LISTA DE SOCIOS'!R87&lt;&gt;"SI"),(MONTOS!E10*MULTAS!H87),0)</f>
        <v>0</v>
      </c>
      <c r="M87" s="51">
        <f>IF(AND('LISTA DE SOCIOS'!H87="SI",'LISTA DE SOCIOS'!P87&lt;&gt;"SI",'LISTA DE SOCIOS'!Q87&lt;&gt;"SI",'LISTA DE SOCIOS'!P87&lt;&gt;"SI",'LISTA DE SOCIOS'!R87&lt;&gt;"SI"),(MONTOS!E11*MULTAS!I87),0)</f>
        <v>0</v>
      </c>
      <c r="N87" s="66">
        <f>IF(AND('LISTA DE SOCIOS'!H87="SI",'LISTA DE SOCIOS'!P87&lt;&gt;"SI",'LISTA DE SOCIOS'!Q87&lt;&gt;"SI",'LISTA DE SOCIOS'!P87&lt;&gt;"SI",'LISTA DE SOCIOS'!R87&lt;&gt;"SI"),(MONTOS!E12*MULTAS!J87),0)</f>
        <v>0</v>
      </c>
      <c r="O87" s="51">
        <f>IF(AND('LISTA DE SOCIOS'!H87="SI",'LISTA DE SOCIOS'!P87&lt;&gt;"SI"),(MONTOS!E14*MULTAS!K87),0)</f>
        <v>0</v>
      </c>
      <c r="P87" s="66">
        <f>IF('LISTA DE SOCIOS'!H87="SI",(IF('LISTA DE SOCIOS'!P87&lt;&gt; "SI",(IF(OR('LISTA DE SOCIOS'!Q87="SI",'LISTA DE SOCIOS'!R87="SI"),(MULTAS!M87),(MULTAS!M87+(MULTAS!L87*MONTOS!E18)))),0)),0)</f>
        <v>0</v>
      </c>
      <c r="Q87" s="51">
        <f>IF(AND('LISTA DE SOCIOS'!I87="SI",'LISTA DE SOCIOS'!P87&lt;&gt; "SI"),(RIEGO!G87),0)</f>
        <v>0</v>
      </c>
      <c r="R87" s="68">
        <f t="shared" ref="R87:R118" si="3">SUM(G87:Q87)</f>
        <v>21</v>
      </c>
      <c r="S87" s="249" t="s">
        <v>695</v>
      </c>
      <c r="T87" s="244">
        <v>43677.586539351854</v>
      </c>
    </row>
    <row r="88" spans="1:20" s="20" customFormat="1" x14ac:dyDescent="0.25">
      <c r="A88" s="173">
        <v>87</v>
      </c>
      <c r="B88" s="173">
        <v>87</v>
      </c>
      <c r="C88" s="174" t="s">
        <v>258</v>
      </c>
      <c r="D88" s="174" t="s">
        <v>329</v>
      </c>
      <c r="E88" s="174" t="s">
        <v>330</v>
      </c>
      <c r="F88" s="175" t="s">
        <v>113</v>
      </c>
      <c r="G88" s="51"/>
      <c r="H88" s="66"/>
      <c r="I88" s="51"/>
      <c r="J88" s="66">
        <f>IF('LISTA DE SOCIOS'!H88="SI",(IF('LISTA DE SOCIOS'!P88&lt;&gt;"SI",('CSM AGUA'!H88),MONTOS!E7)),0)</f>
        <v>25</v>
      </c>
      <c r="K88" s="51">
        <f>IF(AND('LISTA DE SOCIOS'!H88="SI",'LISTA DE SOCIOS'!P88&lt;&gt;"SI",'LISTA DE SOCIOS'!Q88&lt;&gt;"SI",'LISTA DE SOCIOS'!P88&lt;&gt;"SI",'LISTA DE SOCIOS'!R88&lt;&gt;"SI"),(MONTOS!E9*MULTAS!G88), 0)</f>
        <v>0</v>
      </c>
      <c r="L88" s="66">
        <f>IF(AND('LISTA DE SOCIOS'!H88="SI",'LISTA DE SOCIOS'!P88&lt;&gt;"SI",'LISTA DE SOCIOS'!Q88&lt;&gt;"SI",'LISTA DE SOCIOS'!P88&lt;&gt;"SI",'LISTA DE SOCIOS'!R88&lt;&gt;"SI"),(MONTOS!E10*MULTAS!H88),0)</f>
        <v>0</v>
      </c>
      <c r="M88" s="51">
        <f>IF(AND('LISTA DE SOCIOS'!H88="SI",'LISTA DE SOCIOS'!P88&lt;&gt;"SI",'LISTA DE SOCIOS'!Q88&lt;&gt;"SI",'LISTA DE SOCIOS'!P88&lt;&gt;"SI",'LISTA DE SOCIOS'!R88&lt;&gt;"SI"),(MONTOS!E11*MULTAS!I88),0)</f>
        <v>0</v>
      </c>
      <c r="N88" s="66">
        <f>IF(AND('LISTA DE SOCIOS'!H88="SI",'LISTA DE SOCIOS'!P88&lt;&gt;"SI",'LISTA DE SOCIOS'!Q88&lt;&gt;"SI",'LISTA DE SOCIOS'!P88&lt;&gt;"SI",'LISTA DE SOCIOS'!R88&lt;&gt;"SI"),(MONTOS!E12*MULTAS!J88),0)</f>
        <v>0</v>
      </c>
      <c r="O88" s="51">
        <f>IF(AND('LISTA DE SOCIOS'!H88="SI",'LISTA DE SOCIOS'!P88&lt;&gt;"SI"),(MONTOS!E14*MULTAS!K88),0)</f>
        <v>0</v>
      </c>
      <c r="P88" s="66">
        <f>IF('LISTA DE SOCIOS'!H88="SI",(IF('LISTA DE SOCIOS'!P88&lt;&gt; "SI",(IF(OR('LISTA DE SOCIOS'!Q88="SI",'LISTA DE SOCIOS'!R88="SI"),(MULTAS!M88),(MULTAS!M88+(MULTAS!L88*MONTOS!E18)))),0)),0)</f>
        <v>0</v>
      </c>
      <c r="Q88" s="51">
        <f>IF(AND('LISTA DE SOCIOS'!I88="SI",'LISTA DE SOCIOS'!P88&lt;&gt; "SI"),(RIEGO!G88),0)</f>
        <v>0</v>
      </c>
      <c r="R88" s="68">
        <f t="shared" si="3"/>
        <v>25</v>
      </c>
      <c r="S88" s="249" t="s">
        <v>695</v>
      </c>
      <c r="T88" s="244">
        <v>43685.456180555557</v>
      </c>
    </row>
    <row r="89" spans="1:20" s="20" customFormat="1" x14ac:dyDescent="0.25">
      <c r="A89" s="173">
        <v>88</v>
      </c>
      <c r="B89" s="173">
        <v>88</v>
      </c>
      <c r="C89" s="174" t="s">
        <v>141</v>
      </c>
      <c r="D89" s="174" t="s">
        <v>144</v>
      </c>
      <c r="E89" s="174" t="s">
        <v>332</v>
      </c>
      <c r="F89" s="175" t="s">
        <v>113</v>
      </c>
      <c r="G89" s="51"/>
      <c r="H89" s="66"/>
      <c r="I89" s="51"/>
      <c r="J89" s="66">
        <f>IF('LISTA DE SOCIOS'!H89="SI",(IF('LISTA DE SOCIOS'!P89&lt;&gt;"SI",('CSM AGUA'!H89),MONTOS!E7)),0)</f>
        <v>19</v>
      </c>
      <c r="K89" s="51">
        <f>IF(AND('LISTA DE SOCIOS'!H89="SI",'LISTA DE SOCIOS'!P89&lt;&gt;"SI",'LISTA DE SOCIOS'!Q89&lt;&gt;"SI",'LISTA DE SOCIOS'!P89&lt;&gt;"SI",'LISTA DE SOCIOS'!R89&lt;&gt;"SI"),(MONTOS!E9*MULTAS!G89), 0)</f>
        <v>0</v>
      </c>
      <c r="L89" s="66">
        <f>IF(AND('LISTA DE SOCIOS'!H89="SI",'LISTA DE SOCIOS'!P89&lt;&gt;"SI",'LISTA DE SOCIOS'!Q89&lt;&gt;"SI",'LISTA DE SOCIOS'!P89&lt;&gt;"SI",'LISTA DE SOCIOS'!R89&lt;&gt;"SI"),(MONTOS!E10*MULTAS!H89),0)</f>
        <v>0</v>
      </c>
      <c r="M89" s="51">
        <f>IF(AND('LISTA DE SOCIOS'!H89="SI",'LISTA DE SOCIOS'!P89&lt;&gt;"SI",'LISTA DE SOCIOS'!Q89&lt;&gt;"SI",'LISTA DE SOCIOS'!P89&lt;&gt;"SI",'LISTA DE SOCIOS'!R89&lt;&gt;"SI"),(MONTOS!E11*MULTAS!I89),0)</f>
        <v>0</v>
      </c>
      <c r="N89" s="66">
        <f>IF(AND('LISTA DE SOCIOS'!H89="SI",'LISTA DE SOCIOS'!P89&lt;&gt;"SI",'LISTA DE SOCIOS'!Q89&lt;&gt;"SI",'LISTA DE SOCIOS'!P89&lt;&gt;"SI",'LISTA DE SOCIOS'!R89&lt;&gt;"SI"),(MONTOS!E12*MULTAS!J89),0)</f>
        <v>0</v>
      </c>
      <c r="O89" s="51">
        <f>IF(AND('LISTA DE SOCIOS'!H89="SI",'LISTA DE SOCIOS'!P89&lt;&gt;"SI"),(MONTOS!E14*MULTAS!K89),0)</f>
        <v>0</v>
      </c>
      <c r="P89" s="66">
        <f>IF('LISTA DE SOCIOS'!H89="SI",(IF('LISTA DE SOCIOS'!P89&lt;&gt; "SI",(IF(OR('LISTA DE SOCIOS'!Q89="SI",'LISTA DE SOCIOS'!R89="SI"),(MULTAS!M89),(MULTAS!M89+(MULTAS!L89*MONTOS!E18)))),0)),0)</f>
        <v>0</v>
      </c>
      <c r="Q89" s="51">
        <f>IF(AND('LISTA DE SOCIOS'!I89="SI",'LISTA DE SOCIOS'!P89&lt;&gt; "SI"),(RIEGO!G89),0)</f>
        <v>0</v>
      </c>
      <c r="R89" s="68">
        <f t="shared" si="3"/>
        <v>19</v>
      </c>
      <c r="S89" s="249" t="s">
        <v>695</v>
      </c>
      <c r="T89" s="244">
        <v>43672.47074074074</v>
      </c>
    </row>
    <row r="90" spans="1:20" s="20" customFormat="1" x14ac:dyDescent="0.25">
      <c r="A90" s="173">
        <v>89</v>
      </c>
      <c r="B90" s="173">
        <v>89</v>
      </c>
      <c r="C90" s="174" t="s">
        <v>333</v>
      </c>
      <c r="D90" s="174" t="s">
        <v>142</v>
      </c>
      <c r="E90" s="174" t="s">
        <v>334</v>
      </c>
      <c r="F90" s="175" t="s">
        <v>113</v>
      </c>
      <c r="G90" s="51"/>
      <c r="H90" s="66"/>
      <c r="I90" s="51"/>
      <c r="J90" s="66">
        <f>IF('LISTA DE SOCIOS'!H90="SI",(IF('LISTA DE SOCIOS'!P90&lt;&gt;"SI",('CSM AGUA'!H90),MONTOS!E7)),0)</f>
        <v>43</v>
      </c>
      <c r="K90" s="51">
        <f>IF(AND('LISTA DE SOCIOS'!H90="SI",'LISTA DE SOCIOS'!P90&lt;&gt;"SI",'LISTA DE SOCIOS'!Q90&lt;&gt;"SI",'LISTA DE SOCIOS'!P90&lt;&gt;"SI",'LISTA DE SOCIOS'!R90&lt;&gt;"SI"),(MONTOS!E9*MULTAS!G90), 0)</f>
        <v>0</v>
      </c>
      <c r="L90" s="66">
        <f>IF(AND('LISTA DE SOCIOS'!H90="SI",'LISTA DE SOCIOS'!P90&lt;&gt;"SI",'LISTA DE SOCIOS'!Q90&lt;&gt;"SI",'LISTA DE SOCIOS'!P90&lt;&gt;"SI",'LISTA DE SOCIOS'!R90&lt;&gt;"SI"),(MONTOS!E10*MULTAS!H90),0)</f>
        <v>0</v>
      </c>
      <c r="M90" s="51">
        <f>IF(AND('LISTA DE SOCIOS'!H90="SI",'LISTA DE SOCIOS'!P90&lt;&gt;"SI",'LISTA DE SOCIOS'!Q90&lt;&gt;"SI",'LISTA DE SOCIOS'!P90&lt;&gt;"SI",'LISTA DE SOCIOS'!R90&lt;&gt;"SI"),(MONTOS!E11*MULTAS!I90),0)</f>
        <v>0</v>
      </c>
      <c r="N90" s="66">
        <f>IF(AND('LISTA DE SOCIOS'!H90="SI",'LISTA DE SOCIOS'!P90&lt;&gt;"SI",'LISTA DE SOCIOS'!Q90&lt;&gt;"SI",'LISTA DE SOCIOS'!P90&lt;&gt;"SI",'LISTA DE SOCIOS'!R90&lt;&gt;"SI"),(MONTOS!E12*MULTAS!J90),0)</f>
        <v>0</v>
      </c>
      <c r="O90" s="51">
        <f>IF(AND('LISTA DE SOCIOS'!H90="SI",'LISTA DE SOCIOS'!P90&lt;&gt;"SI"),(MONTOS!E14*MULTAS!K90),0)</f>
        <v>0</v>
      </c>
      <c r="P90" s="66">
        <f>IF('LISTA DE SOCIOS'!H90="SI",(IF('LISTA DE SOCIOS'!P90&lt;&gt; "SI",(IF(OR('LISTA DE SOCIOS'!Q90="SI",'LISTA DE SOCIOS'!R90="SI"),(MULTAS!M90),(MULTAS!M90+(MULTAS!L90*MONTOS!E18)))),0)),0)</f>
        <v>0</v>
      </c>
      <c r="Q90" s="51">
        <f>IF(AND('LISTA DE SOCIOS'!I90="SI",'LISTA DE SOCIOS'!P90&lt;&gt; "SI"),(RIEGO!G90),0)</f>
        <v>0</v>
      </c>
      <c r="R90" s="68">
        <f t="shared" si="3"/>
        <v>43</v>
      </c>
      <c r="S90" s="249" t="s">
        <v>695</v>
      </c>
      <c r="T90" s="244">
        <v>43677.49560185185</v>
      </c>
    </row>
    <row r="91" spans="1:20" s="20" customFormat="1" x14ac:dyDescent="0.25">
      <c r="A91" s="173">
        <v>90</v>
      </c>
      <c r="B91" s="173">
        <v>90</v>
      </c>
      <c r="C91" s="174" t="s">
        <v>335</v>
      </c>
      <c r="D91" s="174" t="s">
        <v>142</v>
      </c>
      <c r="E91" s="174" t="s">
        <v>336</v>
      </c>
      <c r="F91" s="175" t="s">
        <v>113</v>
      </c>
      <c r="G91" s="51">
        <v>27</v>
      </c>
      <c r="H91" s="66"/>
      <c r="I91" s="51">
        <v>20</v>
      </c>
      <c r="J91" s="66">
        <f>IF('LISTA DE SOCIOS'!H91="SI",(IF('LISTA DE SOCIOS'!P91&lt;&gt;"SI",('CSM AGUA'!H91),MONTOS!E7)),0)</f>
        <v>7</v>
      </c>
      <c r="K91" s="51">
        <f>IF(AND('LISTA DE SOCIOS'!H91="SI",'LISTA DE SOCIOS'!P91&lt;&gt;"SI",'LISTA DE SOCIOS'!Q91&lt;&gt;"SI",'LISTA DE SOCIOS'!P91&lt;&gt;"SI",'LISTA DE SOCIOS'!R91&lt;&gt;"SI"),(MONTOS!E9*MULTAS!G91), 0)</f>
        <v>0</v>
      </c>
      <c r="L91" s="66">
        <f>IF(AND('LISTA DE SOCIOS'!H91="SI",'LISTA DE SOCIOS'!P91&lt;&gt;"SI",'LISTA DE SOCIOS'!Q91&lt;&gt;"SI",'LISTA DE SOCIOS'!P91&lt;&gt;"SI",'LISTA DE SOCIOS'!R91&lt;&gt;"SI"),(MONTOS!E10*MULTAS!H91),0)</f>
        <v>0</v>
      </c>
      <c r="M91" s="51">
        <f>IF(AND('LISTA DE SOCIOS'!H91="SI",'LISTA DE SOCIOS'!P91&lt;&gt;"SI",'LISTA DE SOCIOS'!Q91&lt;&gt;"SI",'LISTA DE SOCIOS'!P91&lt;&gt;"SI",'LISTA DE SOCIOS'!R91&lt;&gt;"SI"),(MONTOS!E11*MULTAS!I91),0)</f>
        <v>0</v>
      </c>
      <c r="N91" s="66">
        <f>IF(AND('LISTA DE SOCIOS'!H91="SI",'LISTA DE SOCIOS'!P91&lt;&gt;"SI",'LISTA DE SOCIOS'!Q91&lt;&gt;"SI",'LISTA DE SOCIOS'!P91&lt;&gt;"SI",'LISTA DE SOCIOS'!R91&lt;&gt;"SI"),(MONTOS!E12*MULTAS!J91),0)</f>
        <v>0</v>
      </c>
      <c r="O91" s="51">
        <f>IF(AND('LISTA DE SOCIOS'!H91="SI",'LISTA DE SOCIOS'!P91&lt;&gt;"SI"),(MONTOS!E14*MULTAS!K91),0)</f>
        <v>0</v>
      </c>
      <c r="P91" s="66">
        <f>IF('LISTA DE SOCIOS'!H91="SI",(IF('LISTA DE SOCIOS'!P91&lt;&gt; "SI",(IF(OR('LISTA DE SOCIOS'!Q91="SI",'LISTA DE SOCIOS'!R91="SI"),(MULTAS!M91),(MULTAS!M91+(MULTAS!L91*MONTOS!E18)))),0)),0)</f>
        <v>0</v>
      </c>
      <c r="Q91" s="51">
        <f>IF(AND('LISTA DE SOCIOS'!I91="SI",'LISTA DE SOCIOS'!P91&lt;&gt; "SI"),(RIEGO!G91),0)</f>
        <v>0</v>
      </c>
      <c r="R91" s="68">
        <f t="shared" si="3"/>
        <v>54</v>
      </c>
      <c r="S91" s="249" t="s">
        <v>695</v>
      </c>
      <c r="T91" s="244">
        <v>43685.430578703701</v>
      </c>
    </row>
    <row r="92" spans="1:20" s="20" customFormat="1" x14ac:dyDescent="0.25">
      <c r="A92" s="173">
        <v>91</v>
      </c>
      <c r="B92" s="173">
        <v>91</v>
      </c>
      <c r="C92" s="174" t="s">
        <v>337</v>
      </c>
      <c r="D92" s="174" t="s">
        <v>338</v>
      </c>
      <c r="E92" s="174" t="s">
        <v>339</v>
      </c>
      <c r="F92" s="175" t="s">
        <v>113</v>
      </c>
      <c r="G92" s="51"/>
      <c r="H92" s="66"/>
      <c r="I92" s="51"/>
      <c r="J92" s="66">
        <f>IF('LISTA DE SOCIOS'!H92="SI",(IF('LISTA DE SOCIOS'!P92&lt;&gt;"SI",('CSM AGUA'!H92),MONTOS!E7)),0)</f>
        <v>7</v>
      </c>
      <c r="K92" s="51">
        <f>IF(AND('LISTA DE SOCIOS'!H92="SI",'LISTA DE SOCIOS'!P92&lt;&gt;"SI",'LISTA DE SOCIOS'!Q92&lt;&gt;"SI",'LISTA DE SOCIOS'!P92&lt;&gt;"SI",'LISTA DE SOCIOS'!R92&lt;&gt;"SI"),(MONTOS!E9*MULTAS!G92), 0)</f>
        <v>0</v>
      </c>
      <c r="L92" s="66">
        <f>IF(AND('LISTA DE SOCIOS'!H92="SI",'LISTA DE SOCIOS'!P92&lt;&gt;"SI",'LISTA DE SOCIOS'!Q92&lt;&gt;"SI",'LISTA DE SOCIOS'!P92&lt;&gt;"SI",'LISTA DE SOCIOS'!R92&lt;&gt;"SI"),(MONTOS!E10*MULTAS!H92),0)</f>
        <v>0</v>
      </c>
      <c r="M92" s="51">
        <f>IF(AND('LISTA DE SOCIOS'!H92="SI",'LISTA DE SOCIOS'!P92&lt;&gt;"SI",'LISTA DE SOCIOS'!Q92&lt;&gt;"SI",'LISTA DE SOCIOS'!P92&lt;&gt;"SI",'LISTA DE SOCIOS'!R92&lt;&gt;"SI"),(MONTOS!E11*MULTAS!I92),0)</f>
        <v>0</v>
      </c>
      <c r="N92" s="66">
        <f>IF(AND('LISTA DE SOCIOS'!H92="SI",'LISTA DE SOCIOS'!P92&lt;&gt;"SI",'LISTA DE SOCIOS'!Q92&lt;&gt;"SI",'LISTA DE SOCIOS'!P92&lt;&gt;"SI",'LISTA DE SOCIOS'!R92&lt;&gt;"SI"),(MONTOS!E12*MULTAS!J92),0)</f>
        <v>0</v>
      </c>
      <c r="O92" s="51">
        <f>IF(AND('LISTA DE SOCIOS'!H92="SI",'LISTA DE SOCIOS'!P92&lt;&gt;"SI"),(MONTOS!E14*MULTAS!K92),0)</f>
        <v>0</v>
      </c>
      <c r="P92" s="66">
        <f>IF('LISTA DE SOCIOS'!H92="SI",(IF('LISTA DE SOCIOS'!P92&lt;&gt; "SI",(IF(OR('LISTA DE SOCIOS'!Q92="SI",'LISTA DE SOCIOS'!R92="SI"),(MULTAS!M92),(MULTAS!M92+(MULTAS!L92*MONTOS!E18)))),0)),0)</f>
        <v>0</v>
      </c>
      <c r="Q92" s="51">
        <f>IF(AND('LISTA DE SOCIOS'!I92="SI",'LISTA DE SOCIOS'!P92&lt;&gt; "SI"),(RIEGO!G92),0)</f>
        <v>0</v>
      </c>
      <c r="R92" s="68">
        <f t="shared" si="3"/>
        <v>7</v>
      </c>
      <c r="S92" s="249" t="s">
        <v>695</v>
      </c>
      <c r="T92" s="244">
        <v>43666.482199074075</v>
      </c>
    </row>
    <row r="93" spans="1:20" s="20" customFormat="1" x14ac:dyDescent="0.25">
      <c r="A93" s="173">
        <v>92</v>
      </c>
      <c r="B93" s="173">
        <v>92</v>
      </c>
      <c r="C93" s="174" t="s">
        <v>340</v>
      </c>
      <c r="D93" s="174" t="s">
        <v>341</v>
      </c>
      <c r="E93" s="174" t="s">
        <v>342</v>
      </c>
      <c r="F93" s="175" t="s">
        <v>113</v>
      </c>
      <c r="G93" s="51">
        <v>559</v>
      </c>
      <c r="H93" s="66"/>
      <c r="I93" s="51"/>
      <c r="J93" s="66">
        <f>IF('LISTA DE SOCIOS'!H93="SI",(IF('LISTA DE SOCIOS'!P93&lt;&gt;"SI",('CSM AGUA'!H93),MONTOS!E7)),0)</f>
        <v>7</v>
      </c>
      <c r="K93" s="51">
        <f>IF(AND('LISTA DE SOCIOS'!H93="SI",'LISTA DE SOCIOS'!P93&lt;&gt;"SI",'LISTA DE SOCIOS'!Q93&lt;&gt;"SI",'LISTA DE SOCIOS'!P93&lt;&gt;"SI",'LISTA DE SOCIOS'!R93&lt;&gt;"SI"),(MONTOS!E9*MULTAS!G93), 0)</f>
        <v>0</v>
      </c>
      <c r="L93" s="66">
        <f>IF(AND('LISTA DE SOCIOS'!H93="SI",'LISTA DE SOCIOS'!P93&lt;&gt;"SI",'LISTA DE SOCIOS'!Q93&lt;&gt;"SI",'LISTA DE SOCIOS'!P93&lt;&gt;"SI",'LISTA DE SOCIOS'!R93&lt;&gt;"SI"),(MONTOS!E10*MULTAS!H93),0)</f>
        <v>0</v>
      </c>
      <c r="M93" s="51">
        <f>IF(AND('LISTA DE SOCIOS'!H93="SI",'LISTA DE SOCIOS'!P93&lt;&gt;"SI",'LISTA DE SOCIOS'!Q93&lt;&gt;"SI",'LISTA DE SOCIOS'!P93&lt;&gt;"SI",'LISTA DE SOCIOS'!R93&lt;&gt;"SI"),(MONTOS!E11*MULTAS!I93),0)</f>
        <v>0</v>
      </c>
      <c r="N93" s="66">
        <f>IF(AND('LISTA DE SOCIOS'!H93="SI",'LISTA DE SOCIOS'!P93&lt;&gt;"SI",'LISTA DE SOCIOS'!Q93&lt;&gt;"SI",'LISTA DE SOCIOS'!P93&lt;&gt;"SI",'LISTA DE SOCIOS'!R93&lt;&gt;"SI"),(MONTOS!E12*MULTAS!J93),0)</f>
        <v>0</v>
      </c>
      <c r="O93" s="51">
        <f>IF(AND('LISTA DE SOCIOS'!H93="SI",'LISTA DE SOCIOS'!P93&lt;&gt;"SI"),(MONTOS!E14*MULTAS!K93),0)</f>
        <v>0</v>
      </c>
      <c r="P93" s="66">
        <f>IF('LISTA DE SOCIOS'!H93="SI",(IF('LISTA DE SOCIOS'!P93&lt;&gt; "SI",(IF(OR('LISTA DE SOCIOS'!Q93="SI",'LISTA DE SOCIOS'!R93="SI"),(MULTAS!M93),(MULTAS!M93+(MULTAS!L93*MONTOS!E18)))),0)),0)</f>
        <v>0</v>
      </c>
      <c r="Q93" s="51">
        <f>IF(AND('LISTA DE SOCIOS'!I93="SI",'LISTA DE SOCIOS'!P93&lt;&gt; "SI"),(RIEGO!G93),0)</f>
        <v>0</v>
      </c>
      <c r="R93" s="68">
        <f t="shared" si="3"/>
        <v>566</v>
      </c>
      <c r="S93" s="80" t="s">
        <v>7</v>
      </c>
      <c r="T93" s="51"/>
    </row>
    <row r="94" spans="1:20" s="20" customFormat="1" x14ac:dyDescent="0.25">
      <c r="A94" s="173">
        <v>93</v>
      </c>
      <c r="B94" s="173">
        <v>93</v>
      </c>
      <c r="C94" s="174" t="s">
        <v>213</v>
      </c>
      <c r="D94" s="174" t="s">
        <v>344</v>
      </c>
      <c r="E94" s="174" t="s">
        <v>345</v>
      </c>
      <c r="F94" s="175" t="s">
        <v>113</v>
      </c>
      <c r="G94" s="51"/>
      <c r="H94" s="66"/>
      <c r="I94" s="51"/>
      <c r="J94" s="66">
        <f>IF('LISTA DE SOCIOS'!H94="SI",(IF('LISTA DE SOCIOS'!P94&lt;&gt;"SI",('CSM AGUA'!H94),MONTOS!E7)),0)</f>
        <v>7</v>
      </c>
      <c r="K94" s="51">
        <f>IF(AND('LISTA DE SOCIOS'!H94="SI",'LISTA DE SOCIOS'!P94&lt;&gt;"SI",'LISTA DE SOCIOS'!Q94&lt;&gt;"SI",'LISTA DE SOCIOS'!P94&lt;&gt;"SI",'LISTA DE SOCIOS'!R94&lt;&gt;"SI"),(MONTOS!E9*MULTAS!G94), 0)</f>
        <v>0</v>
      </c>
      <c r="L94" s="66">
        <f>IF(AND('LISTA DE SOCIOS'!H94="SI",'LISTA DE SOCIOS'!P94&lt;&gt;"SI",'LISTA DE SOCIOS'!Q94&lt;&gt;"SI",'LISTA DE SOCIOS'!P94&lt;&gt;"SI",'LISTA DE SOCIOS'!R94&lt;&gt;"SI"),(MONTOS!E10*MULTAS!H94),0)</f>
        <v>0</v>
      </c>
      <c r="M94" s="51">
        <f>IF(AND('LISTA DE SOCIOS'!H94="SI",'LISTA DE SOCIOS'!P94&lt;&gt;"SI",'LISTA DE SOCIOS'!Q94&lt;&gt;"SI",'LISTA DE SOCIOS'!P94&lt;&gt;"SI",'LISTA DE SOCIOS'!R94&lt;&gt;"SI"),(MONTOS!E11*MULTAS!I94),0)</f>
        <v>0</v>
      </c>
      <c r="N94" s="66">
        <f>IF(AND('LISTA DE SOCIOS'!H94="SI",'LISTA DE SOCIOS'!P94&lt;&gt;"SI",'LISTA DE SOCIOS'!Q94&lt;&gt;"SI",'LISTA DE SOCIOS'!P94&lt;&gt;"SI",'LISTA DE SOCIOS'!R94&lt;&gt;"SI"),(MONTOS!E12*MULTAS!J94),0)</f>
        <v>0</v>
      </c>
      <c r="O94" s="51">
        <f>IF(AND('LISTA DE SOCIOS'!H94="SI",'LISTA DE SOCIOS'!P94&lt;&gt;"SI"),(MONTOS!E14*MULTAS!K94),0)</f>
        <v>0</v>
      </c>
      <c r="P94" s="66">
        <f>IF('LISTA DE SOCIOS'!H94="SI",(IF('LISTA DE SOCIOS'!P94&lt;&gt; "SI",(IF(OR('LISTA DE SOCIOS'!Q94="SI",'LISTA DE SOCIOS'!R94="SI"),(MULTAS!M94),(MULTAS!M94+(MULTAS!L94*MONTOS!E18)))),0)),0)</f>
        <v>0</v>
      </c>
      <c r="Q94" s="51">
        <f>IF(AND('LISTA DE SOCIOS'!I94="SI",'LISTA DE SOCIOS'!P94&lt;&gt; "SI"),(RIEGO!G94),0)</f>
        <v>0</v>
      </c>
      <c r="R94" s="68">
        <f t="shared" si="3"/>
        <v>7</v>
      </c>
      <c r="S94" s="249" t="s">
        <v>695</v>
      </c>
      <c r="T94" s="244">
        <v>43670.63386574074</v>
      </c>
    </row>
    <row r="95" spans="1:20" s="20" customFormat="1" x14ac:dyDescent="0.25">
      <c r="A95" s="173">
        <v>94</v>
      </c>
      <c r="B95" s="173">
        <v>94</v>
      </c>
      <c r="C95" s="174" t="s">
        <v>219</v>
      </c>
      <c r="D95" s="174" t="s">
        <v>165</v>
      </c>
      <c r="E95" s="174" t="s">
        <v>346</v>
      </c>
      <c r="F95" s="175" t="s">
        <v>113</v>
      </c>
      <c r="G95" s="51"/>
      <c r="H95" s="66"/>
      <c r="I95" s="51"/>
      <c r="J95" s="66">
        <f>IF('LISTA DE SOCIOS'!H95="SI",(IF('LISTA DE SOCIOS'!P95&lt;&gt;"SI",('CSM AGUA'!H95),MONTOS!E7)),0)</f>
        <v>27</v>
      </c>
      <c r="K95" s="51">
        <f>IF(AND('LISTA DE SOCIOS'!H95="SI",'LISTA DE SOCIOS'!P95&lt;&gt;"SI",'LISTA DE SOCIOS'!Q95&lt;&gt;"SI",'LISTA DE SOCIOS'!P95&lt;&gt;"SI",'LISTA DE SOCIOS'!R95&lt;&gt;"SI"),(MONTOS!E9*MULTAS!G95), 0)</f>
        <v>0</v>
      </c>
      <c r="L95" s="66">
        <f>IF(AND('LISTA DE SOCIOS'!H95="SI",'LISTA DE SOCIOS'!P95&lt;&gt;"SI",'LISTA DE SOCIOS'!Q95&lt;&gt;"SI",'LISTA DE SOCIOS'!P95&lt;&gt;"SI",'LISTA DE SOCIOS'!R95&lt;&gt;"SI"),(MONTOS!E10*MULTAS!H95),0)</f>
        <v>0</v>
      </c>
      <c r="M95" s="51">
        <f>IF(AND('LISTA DE SOCIOS'!H95="SI",'LISTA DE SOCIOS'!P95&lt;&gt;"SI",'LISTA DE SOCIOS'!Q95&lt;&gt;"SI",'LISTA DE SOCIOS'!P95&lt;&gt;"SI",'LISTA DE SOCIOS'!R95&lt;&gt;"SI"),(MONTOS!E11*MULTAS!I95),0)</f>
        <v>0</v>
      </c>
      <c r="N95" s="66">
        <f>IF(AND('LISTA DE SOCIOS'!H95="SI",'LISTA DE SOCIOS'!P95&lt;&gt;"SI",'LISTA DE SOCIOS'!Q95&lt;&gt;"SI",'LISTA DE SOCIOS'!P95&lt;&gt;"SI",'LISTA DE SOCIOS'!R95&lt;&gt;"SI"),(MONTOS!E12*MULTAS!J95),0)</f>
        <v>0</v>
      </c>
      <c r="O95" s="51">
        <f>IF(AND('LISTA DE SOCIOS'!H95="SI",'LISTA DE SOCIOS'!P95&lt;&gt;"SI"),(MONTOS!E14*MULTAS!K95),0)</f>
        <v>0</v>
      </c>
      <c r="P95" s="66">
        <f>IF('LISTA DE SOCIOS'!H95="SI",(IF('LISTA DE SOCIOS'!P95&lt;&gt; "SI",(IF(OR('LISTA DE SOCIOS'!Q95="SI",'LISTA DE SOCIOS'!R95="SI"),(MULTAS!M95),(MULTAS!M95+(MULTAS!L95*MONTOS!E18)))),0)),0)</f>
        <v>0</v>
      </c>
      <c r="Q95" s="51">
        <f>IF(AND('LISTA DE SOCIOS'!I95="SI",'LISTA DE SOCIOS'!P95&lt;&gt; "SI"),(RIEGO!G95),0)</f>
        <v>0</v>
      </c>
      <c r="R95" s="68">
        <f t="shared" si="3"/>
        <v>27</v>
      </c>
      <c r="S95" s="249" t="s">
        <v>695</v>
      </c>
      <c r="T95" s="244">
        <v>43668.425902777781</v>
      </c>
    </row>
    <row r="96" spans="1:20" s="20" customFormat="1" x14ac:dyDescent="0.25">
      <c r="A96" s="173">
        <v>95</v>
      </c>
      <c r="B96" s="173">
        <v>95</v>
      </c>
      <c r="C96" s="174" t="s">
        <v>347</v>
      </c>
      <c r="D96" s="174" t="s">
        <v>348</v>
      </c>
      <c r="E96" s="174" t="s">
        <v>181</v>
      </c>
      <c r="F96" s="175" t="s">
        <v>113</v>
      </c>
      <c r="G96" s="51"/>
      <c r="H96" s="66"/>
      <c r="I96" s="51"/>
      <c r="J96" s="66">
        <f>IF('LISTA DE SOCIOS'!H96="SI",(IF('LISTA DE SOCIOS'!P96&lt;&gt;"SI",('CSM AGUA'!H96),MONTOS!E7)),0)</f>
        <v>15</v>
      </c>
      <c r="K96" s="51">
        <f>IF(AND('LISTA DE SOCIOS'!H96="SI",'LISTA DE SOCIOS'!P96&lt;&gt;"SI",'LISTA DE SOCIOS'!Q96&lt;&gt;"SI",'LISTA DE SOCIOS'!P96&lt;&gt;"SI",'LISTA DE SOCIOS'!R96&lt;&gt;"SI"),(MONTOS!E9*MULTAS!G96), 0)</f>
        <v>0</v>
      </c>
      <c r="L96" s="66">
        <f>IF(AND('LISTA DE SOCIOS'!H96="SI",'LISTA DE SOCIOS'!P96&lt;&gt;"SI",'LISTA DE SOCIOS'!Q96&lt;&gt;"SI",'LISTA DE SOCIOS'!P96&lt;&gt;"SI",'LISTA DE SOCIOS'!R96&lt;&gt;"SI"),(MONTOS!E10*MULTAS!H96),0)</f>
        <v>0</v>
      </c>
      <c r="M96" s="51">
        <f>IF(AND('LISTA DE SOCIOS'!H96="SI",'LISTA DE SOCIOS'!P96&lt;&gt;"SI",'LISTA DE SOCIOS'!Q96&lt;&gt;"SI",'LISTA DE SOCIOS'!P96&lt;&gt;"SI",'LISTA DE SOCIOS'!R96&lt;&gt;"SI"),(MONTOS!E11*MULTAS!I96),0)</f>
        <v>0</v>
      </c>
      <c r="N96" s="66">
        <f>IF(AND('LISTA DE SOCIOS'!H96="SI",'LISTA DE SOCIOS'!P96&lt;&gt;"SI",'LISTA DE SOCIOS'!Q96&lt;&gt;"SI",'LISTA DE SOCIOS'!P96&lt;&gt;"SI",'LISTA DE SOCIOS'!R96&lt;&gt;"SI"),(MONTOS!E12*MULTAS!J96),0)</f>
        <v>0</v>
      </c>
      <c r="O96" s="51">
        <f>IF(AND('LISTA DE SOCIOS'!H96="SI",'LISTA DE SOCIOS'!P96&lt;&gt;"SI"),(MONTOS!E14*MULTAS!K96),0)</f>
        <v>0</v>
      </c>
      <c r="P96" s="66">
        <f>IF('LISTA DE SOCIOS'!H96="SI",(IF('LISTA DE SOCIOS'!P96&lt;&gt; "SI",(IF(OR('LISTA DE SOCIOS'!Q96="SI",'LISTA DE SOCIOS'!R96="SI"),(MULTAS!M96),(MULTAS!M96+(MULTAS!L96*MONTOS!E18)))),0)),0)</f>
        <v>0</v>
      </c>
      <c r="Q96" s="51">
        <f>IF(AND('LISTA DE SOCIOS'!I96="SI",'LISTA DE SOCIOS'!P96&lt;&gt; "SI"),(RIEGO!G96),0)</f>
        <v>0</v>
      </c>
      <c r="R96" s="68">
        <f t="shared" si="3"/>
        <v>15</v>
      </c>
      <c r="S96" s="249" t="s">
        <v>695</v>
      </c>
      <c r="T96" s="244">
        <v>43685.456817129627</v>
      </c>
    </row>
    <row r="97" spans="1:20" s="20" customFormat="1" x14ac:dyDescent="0.25">
      <c r="A97" s="173">
        <v>96</v>
      </c>
      <c r="B97" s="173">
        <v>96</v>
      </c>
      <c r="C97" s="174" t="s">
        <v>165</v>
      </c>
      <c r="D97" s="174" t="s">
        <v>165</v>
      </c>
      <c r="E97" s="174" t="s">
        <v>350</v>
      </c>
      <c r="F97" s="175" t="s">
        <v>113</v>
      </c>
      <c r="G97" s="51"/>
      <c r="H97" s="66"/>
      <c r="I97" s="51"/>
      <c r="J97" s="66">
        <f>IF('LISTA DE SOCIOS'!H97="SI",(IF('LISTA DE SOCIOS'!P97&lt;&gt;"SI",('CSM AGUA'!H97),MONTOS!E7)),0)</f>
        <v>7</v>
      </c>
      <c r="K97" s="51">
        <f>IF(AND('LISTA DE SOCIOS'!H97="SI",'LISTA DE SOCIOS'!P97&lt;&gt;"SI",'LISTA DE SOCIOS'!Q97&lt;&gt;"SI",'LISTA DE SOCIOS'!P97&lt;&gt;"SI",'LISTA DE SOCIOS'!R97&lt;&gt;"SI"),(MONTOS!E9*MULTAS!G97), 0)</f>
        <v>0</v>
      </c>
      <c r="L97" s="66">
        <f>IF(AND('LISTA DE SOCIOS'!H97="SI",'LISTA DE SOCIOS'!P97&lt;&gt;"SI",'LISTA DE SOCIOS'!Q97&lt;&gt;"SI",'LISTA DE SOCIOS'!P97&lt;&gt;"SI",'LISTA DE SOCIOS'!R97&lt;&gt;"SI"),(MONTOS!E10*MULTAS!H97),0)</f>
        <v>0</v>
      </c>
      <c r="M97" s="51">
        <f>IF(AND('LISTA DE SOCIOS'!H97="SI",'LISTA DE SOCIOS'!P97&lt;&gt;"SI",'LISTA DE SOCIOS'!Q97&lt;&gt;"SI",'LISTA DE SOCIOS'!P97&lt;&gt;"SI",'LISTA DE SOCIOS'!R97&lt;&gt;"SI"),(MONTOS!E11*MULTAS!I97),0)</f>
        <v>0</v>
      </c>
      <c r="N97" s="66">
        <f>IF(AND('LISTA DE SOCIOS'!H97="SI",'LISTA DE SOCIOS'!P97&lt;&gt;"SI",'LISTA DE SOCIOS'!Q97&lt;&gt;"SI",'LISTA DE SOCIOS'!P97&lt;&gt;"SI",'LISTA DE SOCIOS'!R97&lt;&gt;"SI"),(MONTOS!E12*MULTAS!J97),0)</f>
        <v>0</v>
      </c>
      <c r="O97" s="51">
        <f>IF(AND('LISTA DE SOCIOS'!H97="SI",'LISTA DE SOCIOS'!P97&lt;&gt;"SI"),(MONTOS!E14*MULTAS!K97),0)</f>
        <v>0</v>
      </c>
      <c r="P97" s="66">
        <f>IF('LISTA DE SOCIOS'!H97="SI",(IF('LISTA DE SOCIOS'!P97&lt;&gt; "SI",(IF(OR('LISTA DE SOCIOS'!Q97="SI",'LISTA DE SOCIOS'!R97="SI"),(MULTAS!M97),(MULTAS!M97+(MULTAS!L97*MONTOS!E18)))),0)),0)</f>
        <v>0</v>
      </c>
      <c r="Q97" s="51">
        <f>IF(AND('LISTA DE SOCIOS'!I97="SI",'LISTA DE SOCIOS'!P97&lt;&gt; "SI"),(RIEGO!G97),0)</f>
        <v>0</v>
      </c>
      <c r="R97" s="68">
        <f t="shared" si="3"/>
        <v>7</v>
      </c>
      <c r="S97" s="245" t="s">
        <v>7</v>
      </c>
      <c r="T97" s="244"/>
    </row>
    <row r="98" spans="1:20" s="20" customFormat="1" x14ac:dyDescent="0.25">
      <c r="A98" s="173">
        <v>97</v>
      </c>
      <c r="B98" s="173">
        <v>97</v>
      </c>
      <c r="C98" s="174" t="s">
        <v>351</v>
      </c>
      <c r="D98" s="174" t="s">
        <v>352</v>
      </c>
      <c r="E98" s="174" t="s">
        <v>353</v>
      </c>
      <c r="F98" s="175" t="s">
        <v>113</v>
      </c>
      <c r="G98" s="51"/>
      <c r="H98" s="66"/>
      <c r="I98" s="51"/>
      <c r="J98" s="66">
        <f>IF('LISTA DE SOCIOS'!H98="SI",(IF('LISTA DE SOCIOS'!P98&lt;&gt;"SI",('CSM AGUA'!H98),MONTOS!E7)),0)</f>
        <v>13</v>
      </c>
      <c r="K98" s="51">
        <f>IF(AND('LISTA DE SOCIOS'!H98="SI",'LISTA DE SOCIOS'!P98&lt;&gt;"SI",'LISTA DE SOCIOS'!Q98&lt;&gt;"SI",'LISTA DE SOCIOS'!P98&lt;&gt;"SI",'LISTA DE SOCIOS'!R98&lt;&gt;"SI"),(MONTOS!E9*MULTAS!G98), 0)</f>
        <v>0</v>
      </c>
      <c r="L98" s="66">
        <f>IF(AND('LISTA DE SOCIOS'!H98="SI",'LISTA DE SOCIOS'!P98&lt;&gt;"SI",'LISTA DE SOCIOS'!Q98&lt;&gt;"SI",'LISTA DE SOCIOS'!P98&lt;&gt;"SI",'LISTA DE SOCIOS'!R98&lt;&gt;"SI"),(MONTOS!E10*MULTAS!H98),0)</f>
        <v>0</v>
      </c>
      <c r="M98" s="51">
        <f>IF(AND('LISTA DE SOCIOS'!H98="SI",'LISTA DE SOCIOS'!P98&lt;&gt;"SI",'LISTA DE SOCIOS'!Q98&lt;&gt;"SI",'LISTA DE SOCIOS'!P98&lt;&gt;"SI",'LISTA DE SOCIOS'!R98&lt;&gt;"SI"),(MONTOS!E11*MULTAS!I98),0)</f>
        <v>0</v>
      </c>
      <c r="N98" s="66">
        <f>IF(AND('LISTA DE SOCIOS'!H98="SI",'LISTA DE SOCIOS'!P98&lt;&gt;"SI",'LISTA DE SOCIOS'!Q98&lt;&gt;"SI",'LISTA DE SOCIOS'!P98&lt;&gt;"SI",'LISTA DE SOCIOS'!R98&lt;&gt;"SI"),(MONTOS!E12*MULTAS!J98),0)</f>
        <v>0</v>
      </c>
      <c r="O98" s="51">
        <f>IF(AND('LISTA DE SOCIOS'!H98="SI",'LISTA DE SOCIOS'!P98&lt;&gt;"SI"),(MONTOS!E14*MULTAS!K98),0)</f>
        <v>0</v>
      </c>
      <c r="P98" s="66">
        <f>IF('LISTA DE SOCIOS'!H98="SI",(IF('LISTA DE SOCIOS'!P98&lt;&gt; "SI",(IF(OR('LISTA DE SOCIOS'!Q98="SI",'LISTA DE SOCIOS'!R98="SI"),(MULTAS!M98),(MULTAS!M98+(MULTAS!L98*MONTOS!E18)))),0)),0)</f>
        <v>0</v>
      </c>
      <c r="Q98" s="51">
        <f>IF(AND('LISTA DE SOCIOS'!I98="SI",'LISTA DE SOCIOS'!P98&lt;&gt; "SI"),(RIEGO!G98),0)</f>
        <v>0</v>
      </c>
      <c r="R98" s="68">
        <f t="shared" si="3"/>
        <v>13</v>
      </c>
      <c r="S98" s="249" t="s">
        <v>695</v>
      </c>
      <c r="T98" s="244">
        <v>43669.401643518519</v>
      </c>
    </row>
    <row r="99" spans="1:20" s="20" customFormat="1" x14ac:dyDescent="0.25">
      <c r="A99" s="173">
        <v>98</v>
      </c>
      <c r="B99" s="173">
        <v>98</v>
      </c>
      <c r="C99" s="174" t="s">
        <v>354</v>
      </c>
      <c r="D99" s="174" t="s">
        <v>678</v>
      </c>
      <c r="E99" s="174" t="s">
        <v>679</v>
      </c>
      <c r="F99" s="175" t="s">
        <v>113</v>
      </c>
      <c r="G99" s="51"/>
      <c r="H99" s="66"/>
      <c r="I99" s="51"/>
      <c r="J99" s="66">
        <f>IF('LISTA DE SOCIOS'!H99="SI",(IF('LISTA DE SOCIOS'!P99&lt;&gt;"SI",('CSM AGUA'!H99),MONTOS!E7)),0)</f>
        <v>21</v>
      </c>
      <c r="K99" s="51">
        <f>IF(AND('LISTA DE SOCIOS'!H99="SI",'LISTA DE SOCIOS'!P99&lt;&gt;"SI",'LISTA DE SOCIOS'!Q99&lt;&gt;"SI",'LISTA DE SOCIOS'!P99&lt;&gt;"SI",'LISTA DE SOCIOS'!R99&lt;&gt;"SI"),(MONTOS!E9*MULTAS!G99), 0)</f>
        <v>0</v>
      </c>
      <c r="L99" s="66">
        <f>IF(AND('LISTA DE SOCIOS'!H99="SI",'LISTA DE SOCIOS'!P99&lt;&gt;"SI",'LISTA DE SOCIOS'!Q99&lt;&gt;"SI",'LISTA DE SOCIOS'!P99&lt;&gt;"SI",'LISTA DE SOCIOS'!R99&lt;&gt;"SI"),(MONTOS!E10*MULTAS!H99),0)</f>
        <v>0</v>
      </c>
      <c r="M99" s="51">
        <f>IF(AND('LISTA DE SOCIOS'!H99="SI",'LISTA DE SOCIOS'!P99&lt;&gt;"SI",'LISTA DE SOCIOS'!Q99&lt;&gt;"SI",'LISTA DE SOCIOS'!P99&lt;&gt;"SI",'LISTA DE SOCIOS'!R99&lt;&gt;"SI"),(MONTOS!E11*MULTAS!I99),0)</f>
        <v>0</v>
      </c>
      <c r="N99" s="66">
        <f>IF(AND('LISTA DE SOCIOS'!H99="SI",'LISTA DE SOCIOS'!P99&lt;&gt;"SI",'LISTA DE SOCIOS'!Q99&lt;&gt;"SI",'LISTA DE SOCIOS'!P99&lt;&gt;"SI",'LISTA DE SOCIOS'!R99&lt;&gt;"SI"),(MONTOS!E12*MULTAS!J99),0)</f>
        <v>0</v>
      </c>
      <c r="O99" s="51">
        <f>IF(AND('LISTA DE SOCIOS'!H99="SI",'LISTA DE SOCIOS'!P99&lt;&gt;"SI"),(MONTOS!E14*MULTAS!K99),0)</f>
        <v>0</v>
      </c>
      <c r="P99" s="66">
        <f>IF('LISTA DE SOCIOS'!H99="SI",(IF('LISTA DE SOCIOS'!P99&lt;&gt; "SI",(IF(OR('LISTA DE SOCIOS'!Q99="SI",'LISTA DE SOCIOS'!R99="SI"),(MULTAS!M99),(MULTAS!M99+(MULTAS!L99*MONTOS!E18)))),0)),0)</f>
        <v>0</v>
      </c>
      <c r="Q99" s="51">
        <f>IF(AND('LISTA DE SOCIOS'!I99="SI",'LISTA DE SOCIOS'!P99&lt;&gt; "SI"),(RIEGO!G99),0)</f>
        <v>0</v>
      </c>
      <c r="R99" s="68">
        <f t="shared" si="3"/>
        <v>21</v>
      </c>
      <c r="S99" s="249" t="s">
        <v>695</v>
      </c>
      <c r="T99" s="244">
        <v>43670.634016203701</v>
      </c>
    </row>
    <row r="100" spans="1:20" s="20" customFormat="1" x14ac:dyDescent="0.25">
      <c r="A100" s="173">
        <v>99</v>
      </c>
      <c r="B100" s="173">
        <v>99</v>
      </c>
      <c r="C100" s="174" t="s">
        <v>172</v>
      </c>
      <c r="D100" s="174" t="s">
        <v>358</v>
      </c>
      <c r="E100" s="174" t="s">
        <v>359</v>
      </c>
      <c r="F100" s="175" t="s">
        <v>113</v>
      </c>
      <c r="G100" s="51">
        <v>50</v>
      </c>
      <c r="H100" s="66"/>
      <c r="I100" s="51">
        <v>20</v>
      </c>
      <c r="J100" s="66">
        <f>IF('LISTA DE SOCIOS'!H100="SI",(IF('LISTA DE SOCIOS'!P100&lt;&gt;"SI",('CSM AGUA'!H100),MONTOS!E7)),0)</f>
        <v>13</v>
      </c>
      <c r="K100" s="51">
        <f>IF(AND('LISTA DE SOCIOS'!H100="SI",'LISTA DE SOCIOS'!P100&lt;&gt;"SI",'LISTA DE SOCIOS'!Q100&lt;&gt;"SI",'LISTA DE SOCIOS'!P100&lt;&gt;"SI",'LISTA DE SOCIOS'!R100&lt;&gt;"SI"),(MONTOS!E9*MULTAS!G100), 0)</f>
        <v>0</v>
      </c>
      <c r="L100" s="66">
        <f>IF(AND('LISTA DE SOCIOS'!H100="SI",'LISTA DE SOCIOS'!P100&lt;&gt;"SI",'LISTA DE SOCIOS'!Q100&lt;&gt;"SI",'LISTA DE SOCIOS'!P100&lt;&gt;"SI",'LISTA DE SOCIOS'!R100&lt;&gt;"SI"),(MONTOS!E10*MULTAS!H100),0)</f>
        <v>0</v>
      </c>
      <c r="M100" s="51">
        <f>IF(AND('LISTA DE SOCIOS'!H100="SI",'LISTA DE SOCIOS'!P100&lt;&gt;"SI",'LISTA DE SOCIOS'!Q100&lt;&gt;"SI",'LISTA DE SOCIOS'!P100&lt;&gt;"SI",'LISTA DE SOCIOS'!R100&lt;&gt;"SI"),(MONTOS!E11*MULTAS!I100),0)</f>
        <v>0</v>
      </c>
      <c r="N100" s="66">
        <f>IF(AND('LISTA DE SOCIOS'!H100="SI",'LISTA DE SOCIOS'!P100&lt;&gt;"SI",'LISTA DE SOCIOS'!Q100&lt;&gt;"SI",'LISTA DE SOCIOS'!P100&lt;&gt;"SI",'LISTA DE SOCIOS'!R100&lt;&gt;"SI"),(MONTOS!E12*MULTAS!J100),0)</f>
        <v>0</v>
      </c>
      <c r="O100" s="51">
        <f>IF(AND('LISTA DE SOCIOS'!H100="SI",'LISTA DE SOCIOS'!P100&lt;&gt;"SI"),(MONTOS!E14*MULTAS!K100),0)</f>
        <v>0</v>
      </c>
      <c r="P100" s="66">
        <f>IF('LISTA DE SOCIOS'!H100="SI",(IF('LISTA DE SOCIOS'!P100&lt;&gt; "SI",(IF(OR('LISTA DE SOCIOS'!Q100="SI",'LISTA DE SOCIOS'!R100="SI"),(MULTAS!M100),(MULTAS!M100+(MULTAS!L100*MONTOS!E18)))),0)),0)</f>
        <v>0</v>
      </c>
      <c r="Q100" s="51">
        <f>IF(AND('LISTA DE SOCIOS'!I100="SI",'LISTA DE SOCIOS'!P100&lt;&gt; "SI"),(RIEGO!G100),0)</f>
        <v>0</v>
      </c>
      <c r="R100" s="68">
        <f t="shared" si="3"/>
        <v>83</v>
      </c>
      <c r="S100" s="249" t="s">
        <v>695</v>
      </c>
      <c r="T100" s="244">
        <v>43685.433252314811</v>
      </c>
    </row>
    <row r="101" spans="1:20" s="20" customFormat="1" x14ac:dyDescent="0.25">
      <c r="A101" s="173">
        <v>100</v>
      </c>
      <c r="B101" s="173">
        <v>100</v>
      </c>
      <c r="C101" s="174" t="s">
        <v>341</v>
      </c>
      <c r="D101" s="174" t="s">
        <v>360</v>
      </c>
      <c r="E101" s="174" t="s">
        <v>361</v>
      </c>
      <c r="F101" s="175" t="s">
        <v>113</v>
      </c>
      <c r="G101" s="51"/>
      <c r="H101" s="66"/>
      <c r="I101" s="51"/>
      <c r="J101" s="66">
        <f>IF('LISTA DE SOCIOS'!H101="SI",(IF('LISTA DE SOCIOS'!P101&lt;&gt;"SI",('CSM AGUA'!H101),MONTOS!E7)),0)</f>
        <v>27</v>
      </c>
      <c r="K101" s="51">
        <f>IF(AND('LISTA DE SOCIOS'!H101="SI",'LISTA DE SOCIOS'!P101&lt;&gt;"SI",'LISTA DE SOCIOS'!Q101&lt;&gt;"SI",'LISTA DE SOCIOS'!P101&lt;&gt;"SI",'LISTA DE SOCIOS'!R101&lt;&gt;"SI"),(MONTOS!E9*MULTAS!G101), 0)</f>
        <v>0</v>
      </c>
      <c r="L101" s="66">
        <f>IF(AND('LISTA DE SOCIOS'!H101="SI",'LISTA DE SOCIOS'!P101&lt;&gt;"SI",'LISTA DE SOCIOS'!Q101&lt;&gt;"SI",'LISTA DE SOCIOS'!P101&lt;&gt;"SI",'LISTA DE SOCIOS'!R101&lt;&gt;"SI"),(MONTOS!E10*MULTAS!H101),0)</f>
        <v>0</v>
      </c>
      <c r="M101" s="51">
        <f>IF(AND('LISTA DE SOCIOS'!H101="SI",'LISTA DE SOCIOS'!P101&lt;&gt;"SI",'LISTA DE SOCIOS'!Q101&lt;&gt;"SI",'LISTA DE SOCIOS'!P101&lt;&gt;"SI",'LISTA DE SOCIOS'!R101&lt;&gt;"SI"),(MONTOS!E11*MULTAS!I101),0)</f>
        <v>0</v>
      </c>
      <c r="N101" s="66">
        <f>IF(AND('LISTA DE SOCIOS'!H101="SI",'LISTA DE SOCIOS'!P101&lt;&gt;"SI",'LISTA DE SOCIOS'!Q101&lt;&gt;"SI",'LISTA DE SOCIOS'!P101&lt;&gt;"SI",'LISTA DE SOCIOS'!R101&lt;&gt;"SI"),(MONTOS!E12*MULTAS!J101),0)</f>
        <v>0</v>
      </c>
      <c r="O101" s="51">
        <f>IF(AND('LISTA DE SOCIOS'!H101="SI",'LISTA DE SOCIOS'!P101&lt;&gt;"SI"),(MONTOS!E14*MULTAS!K101),0)</f>
        <v>0</v>
      </c>
      <c r="P101" s="66">
        <f>IF('LISTA DE SOCIOS'!H101="SI",(IF('LISTA DE SOCIOS'!P101&lt;&gt; "SI",(IF(OR('LISTA DE SOCIOS'!Q101="SI",'LISTA DE SOCIOS'!R101="SI"),(MULTAS!M101),(MULTAS!M101+(MULTAS!L101*MONTOS!E18)))),0)),0)</f>
        <v>0</v>
      </c>
      <c r="Q101" s="51">
        <f>IF(AND('LISTA DE SOCIOS'!I101="SI",'LISTA DE SOCIOS'!P101&lt;&gt; "SI"),(RIEGO!G101),0)</f>
        <v>0</v>
      </c>
      <c r="R101" s="68">
        <f t="shared" si="3"/>
        <v>27</v>
      </c>
      <c r="S101" s="249" t="s">
        <v>695</v>
      </c>
      <c r="T101" s="244">
        <v>43670.633657407408</v>
      </c>
    </row>
    <row r="102" spans="1:20" s="20" customFormat="1" x14ac:dyDescent="0.25">
      <c r="A102" s="173">
        <v>101</v>
      </c>
      <c r="B102" s="173">
        <v>101</v>
      </c>
      <c r="C102" s="174" t="s">
        <v>165</v>
      </c>
      <c r="D102" s="174" t="s">
        <v>363</v>
      </c>
      <c r="E102" s="174" t="s">
        <v>209</v>
      </c>
      <c r="F102" s="175" t="s">
        <v>113</v>
      </c>
      <c r="G102" s="51"/>
      <c r="H102" s="66"/>
      <c r="I102" s="51"/>
      <c r="J102" s="66">
        <f>IF('LISTA DE SOCIOS'!H102="SI",(IF('LISTA DE SOCIOS'!P102&lt;&gt;"SI",('CSM AGUA'!H102),MONTOS!E7)),0)</f>
        <v>19</v>
      </c>
      <c r="K102" s="51">
        <f>IF(AND('LISTA DE SOCIOS'!H102="SI",'LISTA DE SOCIOS'!P102&lt;&gt;"SI",'LISTA DE SOCIOS'!Q102&lt;&gt;"SI",'LISTA DE SOCIOS'!P102&lt;&gt;"SI",'LISTA DE SOCIOS'!R102&lt;&gt;"SI"),(MONTOS!E9*MULTAS!G102), 0)</f>
        <v>0</v>
      </c>
      <c r="L102" s="66">
        <f>IF(AND('LISTA DE SOCIOS'!H102="SI",'LISTA DE SOCIOS'!P102&lt;&gt;"SI",'LISTA DE SOCIOS'!Q102&lt;&gt;"SI",'LISTA DE SOCIOS'!P102&lt;&gt;"SI",'LISTA DE SOCIOS'!R102&lt;&gt;"SI"),(MONTOS!E10*MULTAS!H102),0)</f>
        <v>0</v>
      </c>
      <c r="M102" s="51">
        <f>IF(AND('LISTA DE SOCIOS'!H102="SI",'LISTA DE SOCIOS'!P102&lt;&gt;"SI",'LISTA DE SOCIOS'!Q102&lt;&gt;"SI",'LISTA DE SOCIOS'!P102&lt;&gt;"SI",'LISTA DE SOCIOS'!R102&lt;&gt;"SI"),(MONTOS!E11*MULTAS!I102),0)</f>
        <v>0</v>
      </c>
      <c r="N102" s="66">
        <f>IF(AND('LISTA DE SOCIOS'!H102="SI",'LISTA DE SOCIOS'!P102&lt;&gt;"SI",'LISTA DE SOCIOS'!Q102&lt;&gt;"SI",'LISTA DE SOCIOS'!P102&lt;&gt;"SI",'LISTA DE SOCIOS'!R102&lt;&gt;"SI"),(MONTOS!E12*MULTAS!J102),0)</f>
        <v>0</v>
      </c>
      <c r="O102" s="51">
        <f>IF(AND('LISTA DE SOCIOS'!H102="SI",'LISTA DE SOCIOS'!P102&lt;&gt;"SI"),(MONTOS!E14*MULTAS!K102),0)</f>
        <v>0</v>
      </c>
      <c r="P102" s="66">
        <f>IF('LISTA DE SOCIOS'!H102="SI",(IF('LISTA DE SOCIOS'!P102&lt;&gt; "SI",(IF(OR('LISTA DE SOCIOS'!Q102="SI",'LISTA DE SOCIOS'!R102="SI"),(MULTAS!M102),(MULTAS!M102+(MULTAS!L102*MONTOS!E18)))),0)),0)</f>
        <v>0</v>
      </c>
      <c r="Q102" s="51">
        <f>IF(AND('LISTA DE SOCIOS'!I102="SI",'LISTA DE SOCIOS'!P102&lt;&gt; "SI"),(RIEGO!G102),0)</f>
        <v>0</v>
      </c>
      <c r="R102" s="68">
        <f t="shared" si="3"/>
        <v>19</v>
      </c>
      <c r="S102" s="249" t="s">
        <v>695</v>
      </c>
      <c r="T102" s="244">
        <v>43685.455983796295</v>
      </c>
    </row>
    <row r="103" spans="1:20" s="20" customFormat="1" x14ac:dyDescent="0.25">
      <c r="A103" s="173">
        <v>102</v>
      </c>
      <c r="B103" s="173">
        <v>102</v>
      </c>
      <c r="C103" s="174" t="s">
        <v>282</v>
      </c>
      <c r="D103" s="174" t="s">
        <v>365</v>
      </c>
      <c r="E103" s="174" t="s">
        <v>366</v>
      </c>
      <c r="F103" s="175" t="s">
        <v>113</v>
      </c>
      <c r="G103" s="51"/>
      <c r="H103" s="66"/>
      <c r="I103" s="51"/>
      <c r="J103" s="66">
        <f>IF('LISTA DE SOCIOS'!H103="SI",(IF('LISTA DE SOCIOS'!P103&lt;&gt;"SI",('CSM AGUA'!H103),MONTOS!E7)),0)</f>
        <v>9</v>
      </c>
      <c r="K103" s="51">
        <f>IF(AND('LISTA DE SOCIOS'!H103="SI",'LISTA DE SOCIOS'!P103&lt;&gt;"SI",'LISTA DE SOCIOS'!Q103&lt;&gt;"SI",'LISTA DE SOCIOS'!P103&lt;&gt;"SI",'LISTA DE SOCIOS'!R103&lt;&gt;"SI"),(MONTOS!E9*MULTAS!G103), 0)</f>
        <v>0</v>
      </c>
      <c r="L103" s="66">
        <f>IF(AND('LISTA DE SOCIOS'!H103="SI",'LISTA DE SOCIOS'!P103&lt;&gt;"SI",'LISTA DE SOCIOS'!Q103&lt;&gt;"SI",'LISTA DE SOCIOS'!P103&lt;&gt;"SI",'LISTA DE SOCIOS'!R103&lt;&gt;"SI"),(MONTOS!E10*MULTAS!H103),0)</f>
        <v>0</v>
      </c>
      <c r="M103" s="51">
        <f>IF(AND('LISTA DE SOCIOS'!H103="SI",'LISTA DE SOCIOS'!P103&lt;&gt;"SI",'LISTA DE SOCIOS'!Q103&lt;&gt;"SI",'LISTA DE SOCIOS'!P103&lt;&gt;"SI",'LISTA DE SOCIOS'!R103&lt;&gt;"SI"),(MONTOS!E11*MULTAS!I103),0)</f>
        <v>0</v>
      </c>
      <c r="N103" s="66">
        <f>IF(AND('LISTA DE SOCIOS'!H103="SI",'LISTA DE SOCIOS'!P103&lt;&gt;"SI",'LISTA DE SOCIOS'!Q103&lt;&gt;"SI",'LISTA DE SOCIOS'!P103&lt;&gt;"SI",'LISTA DE SOCIOS'!R103&lt;&gt;"SI"),(MONTOS!E12*MULTAS!J103),0)</f>
        <v>0</v>
      </c>
      <c r="O103" s="51">
        <f>IF(AND('LISTA DE SOCIOS'!H103="SI",'LISTA DE SOCIOS'!P103&lt;&gt;"SI"),(MONTOS!E14*MULTAS!K103),0)</f>
        <v>0</v>
      </c>
      <c r="P103" s="66">
        <f>IF('LISTA DE SOCIOS'!H103="SI",(IF('LISTA DE SOCIOS'!P103&lt;&gt; "SI",(IF(OR('LISTA DE SOCIOS'!Q103="SI",'LISTA DE SOCIOS'!R103="SI"),(MULTAS!M103),(MULTAS!M103+(MULTAS!L103*MONTOS!E18)))),0)),0)</f>
        <v>0</v>
      </c>
      <c r="Q103" s="51">
        <f>IF(AND('LISTA DE SOCIOS'!I103="SI",'LISTA DE SOCIOS'!P103&lt;&gt; "SI"),(RIEGO!G103),0)</f>
        <v>0</v>
      </c>
      <c r="R103" s="68">
        <f t="shared" si="3"/>
        <v>9</v>
      </c>
      <c r="S103" s="249" t="s">
        <v>695</v>
      </c>
      <c r="T103" s="244">
        <v>43670.44871527778</v>
      </c>
    </row>
    <row r="104" spans="1:20" s="20" customFormat="1" x14ac:dyDescent="0.25">
      <c r="A104" s="173">
        <v>103</v>
      </c>
      <c r="B104" s="173">
        <v>103</v>
      </c>
      <c r="C104" s="174" t="s">
        <v>368</v>
      </c>
      <c r="D104" s="174" t="s">
        <v>216</v>
      </c>
      <c r="E104" s="174" t="s">
        <v>369</v>
      </c>
      <c r="F104" s="175" t="s">
        <v>113</v>
      </c>
      <c r="G104" s="51"/>
      <c r="H104" s="66"/>
      <c r="I104" s="51"/>
      <c r="J104" s="66">
        <f>IF('LISTA DE SOCIOS'!H104="SI",(IF('LISTA DE SOCIOS'!P104&lt;&gt;"SI",('CSM AGUA'!H104),MONTOS!E7)),0)</f>
        <v>11</v>
      </c>
      <c r="K104" s="51">
        <f>IF(AND('LISTA DE SOCIOS'!H104="SI",'LISTA DE SOCIOS'!P104&lt;&gt;"SI",'LISTA DE SOCIOS'!Q104&lt;&gt;"SI",'LISTA DE SOCIOS'!P104&lt;&gt;"SI",'LISTA DE SOCIOS'!R104&lt;&gt;"SI"),(MONTOS!E9*MULTAS!G104), 0)</f>
        <v>0</v>
      </c>
      <c r="L104" s="66">
        <f>IF(AND('LISTA DE SOCIOS'!H104="SI",'LISTA DE SOCIOS'!P104&lt;&gt;"SI",'LISTA DE SOCIOS'!Q104&lt;&gt;"SI",'LISTA DE SOCIOS'!P104&lt;&gt;"SI",'LISTA DE SOCIOS'!R104&lt;&gt;"SI"),(MONTOS!E10*MULTAS!H104),0)</f>
        <v>0</v>
      </c>
      <c r="M104" s="51">
        <f>IF(AND('LISTA DE SOCIOS'!H104="SI",'LISTA DE SOCIOS'!P104&lt;&gt;"SI",'LISTA DE SOCIOS'!Q104&lt;&gt;"SI",'LISTA DE SOCIOS'!P104&lt;&gt;"SI",'LISTA DE SOCIOS'!R104&lt;&gt;"SI"),(MONTOS!E11*MULTAS!I104),0)</f>
        <v>0</v>
      </c>
      <c r="N104" s="66">
        <f>IF(AND('LISTA DE SOCIOS'!H104="SI",'LISTA DE SOCIOS'!P104&lt;&gt;"SI",'LISTA DE SOCIOS'!Q104&lt;&gt;"SI",'LISTA DE SOCIOS'!P104&lt;&gt;"SI",'LISTA DE SOCIOS'!R104&lt;&gt;"SI"),(MONTOS!E12*MULTAS!J104),0)</f>
        <v>0</v>
      </c>
      <c r="O104" s="51">
        <f>IF(AND('LISTA DE SOCIOS'!H104="SI",'LISTA DE SOCIOS'!P104&lt;&gt;"SI"),(MONTOS!E14*MULTAS!K104),0)</f>
        <v>0</v>
      </c>
      <c r="P104" s="66">
        <f>IF('LISTA DE SOCIOS'!H104="SI",(IF('LISTA DE SOCIOS'!P104&lt;&gt; "SI",(IF(OR('LISTA DE SOCIOS'!Q104="SI",'LISTA DE SOCIOS'!R104="SI"),(MULTAS!M104),(MULTAS!M104+(MULTAS!L104*MONTOS!E18)))),0)),0)</f>
        <v>0</v>
      </c>
      <c r="Q104" s="51">
        <f>IF(AND('LISTA DE SOCIOS'!I104="SI",'LISTA DE SOCIOS'!P104&lt;&gt; "SI"),(RIEGO!G104),0)</f>
        <v>0</v>
      </c>
      <c r="R104" s="68">
        <f t="shared" si="3"/>
        <v>11</v>
      </c>
      <c r="S104" s="249" t="s">
        <v>695</v>
      </c>
      <c r="T104" s="244">
        <v>43677.593634259261</v>
      </c>
    </row>
    <row r="105" spans="1:20" s="20" customFormat="1" x14ac:dyDescent="0.25">
      <c r="A105" s="173">
        <v>104</v>
      </c>
      <c r="B105" s="173">
        <v>104</v>
      </c>
      <c r="C105" s="174" t="s">
        <v>150</v>
      </c>
      <c r="D105" s="174" t="s">
        <v>680</v>
      </c>
      <c r="E105" s="174" t="s">
        <v>370</v>
      </c>
      <c r="F105" s="175" t="s">
        <v>113</v>
      </c>
      <c r="G105" s="51"/>
      <c r="H105" s="66"/>
      <c r="I105" s="51"/>
      <c r="J105" s="66">
        <f>IF('LISTA DE SOCIOS'!H105="SI",(IF('LISTA DE SOCIOS'!P105&lt;&gt;"SI",('CSM AGUA'!H105),MONTOS!E7)),0)</f>
        <v>21</v>
      </c>
      <c r="K105" s="51">
        <f>IF(AND('LISTA DE SOCIOS'!H105="SI",'LISTA DE SOCIOS'!P105&lt;&gt;"SI",'LISTA DE SOCIOS'!Q105&lt;&gt;"SI",'LISTA DE SOCIOS'!P105&lt;&gt;"SI",'LISTA DE SOCIOS'!R105&lt;&gt;"SI"),(MONTOS!E9*MULTAS!G105), 0)</f>
        <v>0</v>
      </c>
      <c r="L105" s="66">
        <f>IF(AND('LISTA DE SOCIOS'!H105="SI",'LISTA DE SOCIOS'!P105&lt;&gt;"SI",'LISTA DE SOCIOS'!Q105&lt;&gt;"SI",'LISTA DE SOCIOS'!P105&lt;&gt;"SI",'LISTA DE SOCIOS'!R105&lt;&gt;"SI"),(MONTOS!E10*MULTAS!H105),0)</f>
        <v>0</v>
      </c>
      <c r="M105" s="51">
        <f>IF(AND('LISTA DE SOCIOS'!H105="SI",'LISTA DE SOCIOS'!P105&lt;&gt;"SI",'LISTA DE SOCIOS'!Q105&lt;&gt;"SI",'LISTA DE SOCIOS'!P105&lt;&gt;"SI",'LISTA DE SOCIOS'!R105&lt;&gt;"SI"),(MONTOS!E11*MULTAS!I105),0)</f>
        <v>0</v>
      </c>
      <c r="N105" s="66">
        <f>IF(AND('LISTA DE SOCIOS'!H105="SI",'LISTA DE SOCIOS'!P105&lt;&gt;"SI",'LISTA DE SOCIOS'!Q105&lt;&gt;"SI",'LISTA DE SOCIOS'!P105&lt;&gt;"SI",'LISTA DE SOCIOS'!R105&lt;&gt;"SI"),(MONTOS!E12*MULTAS!J105),0)</f>
        <v>0</v>
      </c>
      <c r="O105" s="51">
        <f>IF(AND('LISTA DE SOCIOS'!H105="SI",'LISTA DE SOCIOS'!P105&lt;&gt;"SI"),(MONTOS!E14*MULTAS!K105),0)</f>
        <v>0</v>
      </c>
      <c r="P105" s="66">
        <f>IF('LISTA DE SOCIOS'!H105="SI",(IF('LISTA DE SOCIOS'!P105&lt;&gt; "SI",(IF(OR('LISTA DE SOCIOS'!Q105="SI",'LISTA DE SOCIOS'!R105="SI"),(MULTAS!M105),(MULTAS!M105+(MULTAS!L105*MONTOS!E18)))),0)),0)</f>
        <v>0</v>
      </c>
      <c r="Q105" s="51">
        <f>IF(AND('LISTA DE SOCIOS'!I105="SI",'LISTA DE SOCIOS'!P105&lt;&gt; "SI"),(RIEGO!G105),0)</f>
        <v>21</v>
      </c>
      <c r="R105" s="68">
        <f t="shared" si="3"/>
        <v>42</v>
      </c>
      <c r="S105" s="249" t="s">
        <v>695</v>
      </c>
      <c r="T105" s="244">
        <v>43673.414641203701</v>
      </c>
    </row>
    <row r="106" spans="1:20" s="20" customFormat="1" x14ac:dyDescent="0.25">
      <c r="A106" s="173">
        <v>105</v>
      </c>
      <c r="B106" s="173">
        <v>105</v>
      </c>
      <c r="C106" s="174" t="s">
        <v>170</v>
      </c>
      <c r="D106" s="174" t="s">
        <v>223</v>
      </c>
      <c r="E106" s="174" t="s">
        <v>372</v>
      </c>
      <c r="F106" s="175" t="s">
        <v>113</v>
      </c>
      <c r="G106" s="51"/>
      <c r="H106" s="66"/>
      <c r="I106" s="51"/>
      <c r="J106" s="66">
        <f>IF('LISTA DE SOCIOS'!H106="SI",(IF('LISTA DE SOCIOS'!P106&lt;&gt;"SI",('CSM AGUA'!H106),MONTOS!E7)),0)</f>
        <v>37</v>
      </c>
      <c r="K106" s="51">
        <f>IF(AND('LISTA DE SOCIOS'!H106="SI",'LISTA DE SOCIOS'!P106&lt;&gt;"SI",'LISTA DE SOCIOS'!Q106&lt;&gt;"SI",'LISTA DE SOCIOS'!P106&lt;&gt;"SI",'LISTA DE SOCIOS'!R106&lt;&gt;"SI"),(MONTOS!E9*MULTAS!G106), 0)</f>
        <v>0</v>
      </c>
      <c r="L106" s="66">
        <f>IF(AND('LISTA DE SOCIOS'!H106="SI",'LISTA DE SOCIOS'!P106&lt;&gt;"SI",'LISTA DE SOCIOS'!Q106&lt;&gt;"SI",'LISTA DE SOCIOS'!P106&lt;&gt;"SI",'LISTA DE SOCIOS'!R106&lt;&gt;"SI"),(MONTOS!E10*MULTAS!H106),0)</f>
        <v>0</v>
      </c>
      <c r="M106" s="51">
        <f>IF(AND('LISTA DE SOCIOS'!H106="SI",'LISTA DE SOCIOS'!P106&lt;&gt;"SI",'LISTA DE SOCIOS'!Q106&lt;&gt;"SI",'LISTA DE SOCIOS'!P106&lt;&gt;"SI",'LISTA DE SOCIOS'!R106&lt;&gt;"SI"),(MONTOS!E11*MULTAS!I106),0)</f>
        <v>0</v>
      </c>
      <c r="N106" s="66">
        <f>IF(AND('LISTA DE SOCIOS'!H106="SI",'LISTA DE SOCIOS'!P106&lt;&gt;"SI",'LISTA DE SOCIOS'!Q106&lt;&gt;"SI",'LISTA DE SOCIOS'!P106&lt;&gt;"SI",'LISTA DE SOCIOS'!R106&lt;&gt;"SI"),(MONTOS!E12*MULTAS!J106),0)</f>
        <v>0</v>
      </c>
      <c r="O106" s="51">
        <f>IF(AND('LISTA DE SOCIOS'!H106="SI",'LISTA DE SOCIOS'!P106&lt;&gt;"SI"),(MONTOS!E14*MULTAS!K106),0)</f>
        <v>0</v>
      </c>
      <c r="P106" s="66">
        <f>IF('LISTA DE SOCIOS'!H106="SI",(IF('LISTA DE SOCIOS'!P106&lt;&gt; "SI",(IF(OR('LISTA DE SOCIOS'!Q106="SI",'LISTA DE SOCIOS'!R106="SI"),(MULTAS!M106),(MULTAS!M106+(MULTAS!L106*MONTOS!E18)))),0)),0)</f>
        <v>0</v>
      </c>
      <c r="Q106" s="51">
        <f>IF(AND('LISTA DE SOCIOS'!I106="SI",'LISTA DE SOCIOS'!P106&lt;&gt; "SI"),(RIEGO!G106),0)</f>
        <v>0</v>
      </c>
      <c r="R106" s="68">
        <f t="shared" si="3"/>
        <v>37</v>
      </c>
      <c r="S106" s="249" t="s">
        <v>695</v>
      </c>
      <c r="T106" s="244">
        <v>43676.413449074076</v>
      </c>
    </row>
    <row r="107" spans="1:20" s="20" customFormat="1" x14ac:dyDescent="0.25">
      <c r="A107" s="173">
        <v>106</v>
      </c>
      <c r="B107" s="173">
        <v>106</v>
      </c>
      <c r="C107" s="174" t="s">
        <v>225</v>
      </c>
      <c r="D107" s="174" t="s">
        <v>373</v>
      </c>
      <c r="E107" s="174" t="s">
        <v>303</v>
      </c>
      <c r="F107" s="175" t="s">
        <v>113</v>
      </c>
      <c r="G107" s="51">
        <v>75</v>
      </c>
      <c r="H107" s="66"/>
      <c r="I107" s="51">
        <v>20</v>
      </c>
      <c r="J107" s="66">
        <f>IF('LISTA DE SOCIOS'!H107="SI",(IF('LISTA DE SOCIOS'!P107&lt;&gt;"SI",('CSM AGUA'!H107),MONTOS!E7)),0)</f>
        <v>7</v>
      </c>
      <c r="K107" s="51">
        <f>IF(AND('LISTA DE SOCIOS'!H107="SI",'LISTA DE SOCIOS'!P107&lt;&gt;"SI",'LISTA DE SOCIOS'!Q107&lt;&gt;"SI",'LISTA DE SOCIOS'!P107&lt;&gt;"SI",'LISTA DE SOCIOS'!R107&lt;&gt;"SI"),(MONTOS!E9*MULTAS!G107), 0)</f>
        <v>0</v>
      </c>
      <c r="L107" s="66">
        <f>IF(AND('LISTA DE SOCIOS'!H107="SI",'LISTA DE SOCIOS'!P107&lt;&gt;"SI",'LISTA DE SOCIOS'!Q107&lt;&gt;"SI",'LISTA DE SOCIOS'!P107&lt;&gt;"SI",'LISTA DE SOCIOS'!R107&lt;&gt;"SI"),(MONTOS!E10*MULTAS!H107),0)</f>
        <v>0</v>
      </c>
      <c r="M107" s="51">
        <f>IF(AND('LISTA DE SOCIOS'!H107="SI",'LISTA DE SOCIOS'!P107&lt;&gt;"SI",'LISTA DE SOCIOS'!Q107&lt;&gt;"SI",'LISTA DE SOCIOS'!P107&lt;&gt;"SI",'LISTA DE SOCIOS'!R107&lt;&gt;"SI"),(MONTOS!E11*MULTAS!I107),0)</f>
        <v>0</v>
      </c>
      <c r="N107" s="66">
        <f>IF(AND('LISTA DE SOCIOS'!H107="SI",'LISTA DE SOCIOS'!P107&lt;&gt;"SI",'LISTA DE SOCIOS'!Q107&lt;&gt;"SI",'LISTA DE SOCIOS'!P107&lt;&gt;"SI",'LISTA DE SOCIOS'!R107&lt;&gt;"SI"),(MONTOS!E12*MULTAS!J107),0)</f>
        <v>0</v>
      </c>
      <c r="O107" s="51">
        <f>IF(AND('LISTA DE SOCIOS'!H107="SI",'LISTA DE SOCIOS'!P107&lt;&gt;"SI"),(MONTOS!E14*MULTAS!K107),0)</f>
        <v>0</v>
      </c>
      <c r="P107" s="66">
        <f>IF('LISTA DE SOCIOS'!H107="SI",(IF('LISTA DE SOCIOS'!P107&lt;&gt; "SI",(IF(OR('LISTA DE SOCIOS'!Q107="SI",'LISTA DE SOCIOS'!R107="SI"),(MULTAS!M107),(MULTAS!M107+(MULTAS!L107*MONTOS!E18)))),0)),0)</f>
        <v>0</v>
      </c>
      <c r="Q107" s="51">
        <f>IF(AND('LISTA DE SOCIOS'!I107="SI",'LISTA DE SOCIOS'!P107&lt;&gt; "SI"),(RIEGO!G107),0)</f>
        <v>0</v>
      </c>
      <c r="R107" s="68">
        <f t="shared" si="3"/>
        <v>102</v>
      </c>
      <c r="S107" s="245" t="s">
        <v>7</v>
      </c>
      <c r="T107" s="244"/>
    </row>
    <row r="108" spans="1:20" s="20" customFormat="1" x14ac:dyDescent="0.25">
      <c r="A108" s="173">
        <v>107</v>
      </c>
      <c r="B108" s="173">
        <v>107</v>
      </c>
      <c r="C108" s="174" t="s">
        <v>341</v>
      </c>
      <c r="D108" s="174" t="s">
        <v>373</v>
      </c>
      <c r="E108" s="174" t="s">
        <v>375</v>
      </c>
      <c r="F108" s="175" t="s">
        <v>113</v>
      </c>
      <c r="G108" s="51">
        <v>220</v>
      </c>
      <c r="H108" s="66"/>
      <c r="I108" s="51">
        <v>20</v>
      </c>
      <c r="J108" s="66">
        <f>IF('LISTA DE SOCIOS'!H108="SI",(IF('LISTA DE SOCIOS'!P108&lt;&gt;"SI",('CSM AGUA'!H108),MONTOS!E7)),0)</f>
        <v>7</v>
      </c>
      <c r="K108" s="51">
        <f>IF(AND('LISTA DE SOCIOS'!H108="SI",'LISTA DE SOCIOS'!P108&lt;&gt;"SI",'LISTA DE SOCIOS'!Q108&lt;&gt;"SI",'LISTA DE SOCIOS'!P108&lt;&gt;"SI",'LISTA DE SOCIOS'!R108&lt;&gt;"SI"),(MONTOS!E9*MULTAS!G108), 0)</f>
        <v>0</v>
      </c>
      <c r="L108" s="66">
        <f>IF(AND('LISTA DE SOCIOS'!H108="SI",'LISTA DE SOCIOS'!P108&lt;&gt;"SI",'LISTA DE SOCIOS'!Q108&lt;&gt;"SI",'LISTA DE SOCIOS'!P108&lt;&gt;"SI",'LISTA DE SOCIOS'!R108&lt;&gt;"SI"),(MONTOS!E10*MULTAS!H108),0)</f>
        <v>0</v>
      </c>
      <c r="M108" s="51">
        <f>IF(AND('LISTA DE SOCIOS'!H108="SI",'LISTA DE SOCIOS'!P108&lt;&gt;"SI",'LISTA DE SOCIOS'!Q108&lt;&gt;"SI",'LISTA DE SOCIOS'!P108&lt;&gt;"SI",'LISTA DE SOCIOS'!R108&lt;&gt;"SI"),(MONTOS!E11*MULTAS!I108),0)</f>
        <v>0</v>
      </c>
      <c r="N108" s="66">
        <f>IF(AND('LISTA DE SOCIOS'!H108="SI",'LISTA DE SOCIOS'!P108&lt;&gt;"SI",'LISTA DE SOCIOS'!Q108&lt;&gt;"SI",'LISTA DE SOCIOS'!P108&lt;&gt;"SI",'LISTA DE SOCIOS'!R108&lt;&gt;"SI"),(MONTOS!E12*MULTAS!J108),0)</f>
        <v>0</v>
      </c>
      <c r="O108" s="51">
        <f>IF(AND('LISTA DE SOCIOS'!H108="SI",'LISTA DE SOCIOS'!P108&lt;&gt;"SI"),(MONTOS!E14*MULTAS!K108),0)</f>
        <v>0</v>
      </c>
      <c r="P108" s="66">
        <f>IF('LISTA DE SOCIOS'!H108="SI",(IF('LISTA DE SOCIOS'!P108&lt;&gt; "SI",(IF(OR('LISTA DE SOCIOS'!Q108="SI",'LISTA DE SOCIOS'!R108="SI"),(MULTAS!M108),(MULTAS!M108+(MULTAS!L108*MONTOS!E18)))),0)),0)</f>
        <v>0</v>
      </c>
      <c r="Q108" s="51">
        <f>IF(AND('LISTA DE SOCIOS'!I108="SI",'LISTA DE SOCIOS'!P108&lt;&gt; "SI"),(RIEGO!G108),0)</f>
        <v>0</v>
      </c>
      <c r="R108" s="68">
        <f t="shared" si="3"/>
        <v>247</v>
      </c>
      <c r="S108" s="245" t="s">
        <v>7</v>
      </c>
      <c r="T108" s="244"/>
    </row>
    <row r="109" spans="1:20" s="20" customFormat="1" x14ac:dyDescent="0.25">
      <c r="A109" s="173">
        <v>108</v>
      </c>
      <c r="B109" s="173">
        <v>108</v>
      </c>
      <c r="C109" s="174" t="s">
        <v>226</v>
      </c>
      <c r="D109" s="174" t="s">
        <v>126</v>
      </c>
      <c r="E109" s="174" t="s">
        <v>377</v>
      </c>
      <c r="F109" s="175" t="s">
        <v>113</v>
      </c>
      <c r="G109" s="51"/>
      <c r="H109" s="66"/>
      <c r="I109" s="51"/>
      <c r="J109" s="66">
        <f>IF('LISTA DE SOCIOS'!H109="SI",(IF('LISTA DE SOCIOS'!P109&lt;&gt;"SI",('CSM AGUA'!H109),MONTOS!E7)),0)</f>
        <v>7</v>
      </c>
      <c r="K109" s="51">
        <f>IF(AND('LISTA DE SOCIOS'!H109="SI",'LISTA DE SOCIOS'!P109&lt;&gt;"SI",'LISTA DE SOCIOS'!Q109&lt;&gt;"SI",'LISTA DE SOCIOS'!P109&lt;&gt;"SI",'LISTA DE SOCIOS'!R109&lt;&gt;"SI"),(MONTOS!E9*MULTAS!G109), 0)</f>
        <v>0</v>
      </c>
      <c r="L109" s="66">
        <f>IF(AND('LISTA DE SOCIOS'!H109="SI",'LISTA DE SOCIOS'!P109&lt;&gt;"SI",'LISTA DE SOCIOS'!Q109&lt;&gt;"SI",'LISTA DE SOCIOS'!P109&lt;&gt;"SI",'LISTA DE SOCIOS'!R109&lt;&gt;"SI"),(MONTOS!E10*MULTAS!H109),0)</f>
        <v>0</v>
      </c>
      <c r="M109" s="51">
        <f>IF(AND('LISTA DE SOCIOS'!H109="SI",'LISTA DE SOCIOS'!P109&lt;&gt;"SI",'LISTA DE SOCIOS'!Q109&lt;&gt;"SI",'LISTA DE SOCIOS'!P109&lt;&gt;"SI",'LISTA DE SOCIOS'!R109&lt;&gt;"SI"),(MONTOS!E11*MULTAS!I109),0)</f>
        <v>0</v>
      </c>
      <c r="N109" s="66">
        <f>IF(AND('LISTA DE SOCIOS'!H109="SI",'LISTA DE SOCIOS'!P109&lt;&gt;"SI",'LISTA DE SOCIOS'!Q109&lt;&gt;"SI",'LISTA DE SOCIOS'!P109&lt;&gt;"SI",'LISTA DE SOCIOS'!R109&lt;&gt;"SI"),(MONTOS!E12*MULTAS!J109),0)</f>
        <v>0</v>
      </c>
      <c r="O109" s="51">
        <f>IF(AND('LISTA DE SOCIOS'!H109="SI",'LISTA DE SOCIOS'!P109&lt;&gt;"SI"),(MONTOS!E14*MULTAS!K109),0)</f>
        <v>0</v>
      </c>
      <c r="P109" s="66">
        <f>IF('LISTA DE SOCIOS'!H109="SI",(IF('LISTA DE SOCIOS'!P109&lt;&gt; "SI",(IF(OR('LISTA DE SOCIOS'!Q109="SI",'LISTA DE SOCIOS'!R109="SI"),(MULTAS!M109),(MULTAS!M109+(MULTAS!L109*MONTOS!E18)))),0)),0)</f>
        <v>0</v>
      </c>
      <c r="Q109" s="51">
        <f>IF(AND('LISTA DE SOCIOS'!I109="SI",'LISTA DE SOCIOS'!P109&lt;&gt; "SI"),(RIEGO!G109),0)</f>
        <v>0</v>
      </c>
      <c r="R109" s="68">
        <f t="shared" si="3"/>
        <v>7</v>
      </c>
      <c r="S109" s="249" t="s">
        <v>695</v>
      </c>
      <c r="T109" s="244">
        <v>43673.392766203702</v>
      </c>
    </row>
    <row r="110" spans="1:20" s="20" customFormat="1" x14ac:dyDescent="0.25">
      <c r="A110" s="173">
        <v>109</v>
      </c>
      <c r="B110" s="173">
        <v>109</v>
      </c>
      <c r="C110" s="174" t="s">
        <v>226</v>
      </c>
      <c r="D110" s="174" t="s">
        <v>378</v>
      </c>
      <c r="E110" s="174" t="s">
        <v>356</v>
      </c>
      <c r="F110" s="175" t="s">
        <v>113</v>
      </c>
      <c r="G110" s="51"/>
      <c r="H110" s="66"/>
      <c r="I110" s="51"/>
      <c r="J110" s="66">
        <f>IF('LISTA DE SOCIOS'!H110="SI",(IF('LISTA DE SOCIOS'!P110&lt;&gt;"SI",('CSM AGUA'!H110),MONTOS!E7)),0)</f>
        <v>17</v>
      </c>
      <c r="K110" s="51">
        <f>IF(AND('LISTA DE SOCIOS'!H110="SI",'LISTA DE SOCIOS'!P110&lt;&gt;"SI",'LISTA DE SOCIOS'!Q110&lt;&gt;"SI",'LISTA DE SOCIOS'!P110&lt;&gt;"SI",'LISTA DE SOCIOS'!R110&lt;&gt;"SI"),(MONTOS!E9*MULTAS!G110), 0)</f>
        <v>0</v>
      </c>
      <c r="L110" s="66">
        <f>IF(AND('LISTA DE SOCIOS'!H110="SI",'LISTA DE SOCIOS'!P110&lt;&gt;"SI",'LISTA DE SOCIOS'!Q110&lt;&gt;"SI",'LISTA DE SOCIOS'!P110&lt;&gt;"SI",'LISTA DE SOCIOS'!R110&lt;&gt;"SI"),(MONTOS!E10*MULTAS!H110),0)</f>
        <v>0</v>
      </c>
      <c r="M110" s="51">
        <f>IF(AND('LISTA DE SOCIOS'!H110="SI",'LISTA DE SOCIOS'!P110&lt;&gt;"SI",'LISTA DE SOCIOS'!Q110&lt;&gt;"SI",'LISTA DE SOCIOS'!P110&lt;&gt;"SI",'LISTA DE SOCIOS'!R110&lt;&gt;"SI"),(MONTOS!E11*MULTAS!I110),0)</f>
        <v>0</v>
      </c>
      <c r="N110" s="66">
        <f>IF(AND('LISTA DE SOCIOS'!H110="SI",'LISTA DE SOCIOS'!P110&lt;&gt;"SI",'LISTA DE SOCIOS'!Q110&lt;&gt;"SI",'LISTA DE SOCIOS'!P110&lt;&gt;"SI",'LISTA DE SOCIOS'!R110&lt;&gt;"SI"),(MONTOS!E12*MULTAS!J110),0)</f>
        <v>0</v>
      </c>
      <c r="O110" s="51">
        <f>IF(AND('LISTA DE SOCIOS'!H110="SI",'LISTA DE SOCIOS'!P110&lt;&gt;"SI"),(MONTOS!E14*MULTAS!K110),0)</f>
        <v>0</v>
      </c>
      <c r="P110" s="66">
        <f>IF('LISTA DE SOCIOS'!H110="SI",(IF('LISTA DE SOCIOS'!P110&lt;&gt; "SI",(IF(OR('LISTA DE SOCIOS'!Q110="SI",'LISTA DE SOCIOS'!R110="SI"),(MULTAS!M110),(MULTAS!M110+(MULTAS!L110*MONTOS!E18)))),0)),0)</f>
        <v>0</v>
      </c>
      <c r="Q110" s="51">
        <f>IF(AND('LISTA DE SOCIOS'!I110="SI",'LISTA DE SOCIOS'!P110&lt;&gt; "SI"),(RIEGO!G110),0)</f>
        <v>24</v>
      </c>
      <c r="R110" s="68">
        <f t="shared" si="3"/>
        <v>41</v>
      </c>
      <c r="S110" s="249" t="s">
        <v>695</v>
      </c>
      <c r="T110" s="244">
        <v>43676.427048611113</v>
      </c>
    </row>
    <row r="111" spans="1:20" s="20" customFormat="1" x14ac:dyDescent="0.25">
      <c r="A111" s="173">
        <v>110</v>
      </c>
      <c r="B111" s="173">
        <v>110</v>
      </c>
      <c r="C111" s="174" t="s">
        <v>341</v>
      </c>
      <c r="D111" s="174" t="s">
        <v>380</v>
      </c>
      <c r="E111" s="174" t="s">
        <v>381</v>
      </c>
      <c r="F111" s="175" t="s">
        <v>113</v>
      </c>
      <c r="G111" s="51"/>
      <c r="H111" s="66"/>
      <c r="I111" s="51"/>
      <c r="J111" s="66">
        <f>IF('LISTA DE SOCIOS'!H111="SI",(IF('LISTA DE SOCIOS'!P111&lt;&gt;"SI",('CSM AGUA'!H111),MONTOS!E7)),0)</f>
        <v>7</v>
      </c>
      <c r="K111" s="51">
        <f>IF(AND('LISTA DE SOCIOS'!H111="SI",'LISTA DE SOCIOS'!P111&lt;&gt;"SI",'LISTA DE SOCIOS'!Q111&lt;&gt;"SI",'LISTA DE SOCIOS'!P111&lt;&gt;"SI",'LISTA DE SOCIOS'!R111&lt;&gt;"SI"),(MONTOS!E9*MULTAS!G111), 0)</f>
        <v>0</v>
      </c>
      <c r="L111" s="66">
        <f>IF(AND('LISTA DE SOCIOS'!H111="SI",'LISTA DE SOCIOS'!P111&lt;&gt;"SI",'LISTA DE SOCIOS'!Q111&lt;&gt;"SI",'LISTA DE SOCIOS'!P111&lt;&gt;"SI",'LISTA DE SOCIOS'!R111&lt;&gt;"SI"),(MONTOS!E10*MULTAS!H111),0)</f>
        <v>0</v>
      </c>
      <c r="M111" s="51">
        <f>IF(AND('LISTA DE SOCIOS'!H111="SI",'LISTA DE SOCIOS'!P111&lt;&gt;"SI",'LISTA DE SOCIOS'!Q111&lt;&gt;"SI",'LISTA DE SOCIOS'!P111&lt;&gt;"SI",'LISTA DE SOCIOS'!R111&lt;&gt;"SI"),(MONTOS!E11*MULTAS!I111),0)</f>
        <v>0</v>
      </c>
      <c r="N111" s="66">
        <f>IF(AND('LISTA DE SOCIOS'!H111="SI",'LISTA DE SOCIOS'!P111&lt;&gt;"SI",'LISTA DE SOCIOS'!Q111&lt;&gt;"SI",'LISTA DE SOCIOS'!P111&lt;&gt;"SI",'LISTA DE SOCIOS'!R111&lt;&gt;"SI"),(MONTOS!E12*MULTAS!J111),0)</f>
        <v>0</v>
      </c>
      <c r="O111" s="51">
        <f>IF(AND('LISTA DE SOCIOS'!H111="SI",'LISTA DE SOCIOS'!P111&lt;&gt;"SI"),(MONTOS!E14*MULTAS!K111),0)</f>
        <v>0</v>
      </c>
      <c r="P111" s="66">
        <f>IF('LISTA DE SOCIOS'!H111="SI",(IF('LISTA DE SOCIOS'!P111&lt;&gt; "SI",(IF(OR('LISTA DE SOCIOS'!Q111="SI",'LISTA DE SOCIOS'!R111="SI"),(MULTAS!M111),(MULTAS!M111+(MULTAS!L111*MONTOS!E18)))),0)),0)</f>
        <v>0</v>
      </c>
      <c r="Q111" s="51">
        <f>IF(AND('LISTA DE SOCIOS'!I111="SI",'LISTA DE SOCIOS'!P111&lt;&gt; "SI"),(RIEGO!G111),0)</f>
        <v>0</v>
      </c>
      <c r="R111" s="68">
        <f t="shared" si="3"/>
        <v>7</v>
      </c>
      <c r="S111" s="245" t="s">
        <v>7</v>
      </c>
      <c r="T111" s="244"/>
    </row>
    <row r="112" spans="1:20" s="20" customFormat="1" x14ac:dyDescent="0.25">
      <c r="A112" s="173">
        <v>111</v>
      </c>
      <c r="B112" s="173">
        <v>111</v>
      </c>
      <c r="C112" s="174" t="s">
        <v>144</v>
      </c>
      <c r="D112" s="174" t="s">
        <v>382</v>
      </c>
      <c r="E112" s="174" t="s">
        <v>383</v>
      </c>
      <c r="F112" s="175" t="s">
        <v>113</v>
      </c>
      <c r="G112" s="51"/>
      <c r="H112" s="66"/>
      <c r="I112" s="51"/>
      <c r="J112" s="66">
        <f>IF('LISTA DE SOCIOS'!H112="SI",(IF('LISTA DE SOCIOS'!P112&lt;&gt;"SI",('CSM AGUA'!H112),MONTOS!E7)),0)</f>
        <v>45</v>
      </c>
      <c r="K112" s="51">
        <f>IF(AND('LISTA DE SOCIOS'!H112="SI",'LISTA DE SOCIOS'!P112&lt;&gt;"SI",'LISTA DE SOCIOS'!Q112&lt;&gt;"SI",'LISTA DE SOCIOS'!P112&lt;&gt;"SI",'LISTA DE SOCIOS'!R112&lt;&gt;"SI"),(MONTOS!E9*MULTAS!G112), 0)</f>
        <v>0</v>
      </c>
      <c r="L112" s="66">
        <f>IF(AND('LISTA DE SOCIOS'!H112="SI",'LISTA DE SOCIOS'!P112&lt;&gt;"SI",'LISTA DE SOCIOS'!Q112&lt;&gt;"SI",'LISTA DE SOCIOS'!P112&lt;&gt;"SI",'LISTA DE SOCIOS'!R112&lt;&gt;"SI"),(MONTOS!E10*MULTAS!H112),0)</f>
        <v>0</v>
      </c>
      <c r="M112" s="51">
        <f>IF(AND('LISTA DE SOCIOS'!H112="SI",'LISTA DE SOCIOS'!P112&lt;&gt;"SI",'LISTA DE SOCIOS'!Q112&lt;&gt;"SI",'LISTA DE SOCIOS'!P112&lt;&gt;"SI",'LISTA DE SOCIOS'!R112&lt;&gt;"SI"),(MONTOS!E11*MULTAS!I112),0)</f>
        <v>0</v>
      </c>
      <c r="N112" s="66">
        <f>IF(AND('LISTA DE SOCIOS'!H112="SI",'LISTA DE SOCIOS'!P112&lt;&gt;"SI",'LISTA DE SOCIOS'!Q112&lt;&gt;"SI",'LISTA DE SOCIOS'!P112&lt;&gt;"SI",'LISTA DE SOCIOS'!R112&lt;&gt;"SI"),(MONTOS!E12*MULTAS!J112),0)</f>
        <v>0</v>
      </c>
      <c r="O112" s="51">
        <f>IF(AND('LISTA DE SOCIOS'!H112="SI",'LISTA DE SOCIOS'!P112&lt;&gt;"SI"),(MONTOS!E14*MULTAS!K112),0)</f>
        <v>0</v>
      </c>
      <c r="P112" s="66">
        <f>IF('LISTA DE SOCIOS'!H112="SI",(IF('LISTA DE SOCIOS'!P112&lt;&gt; "SI",(IF(OR('LISTA DE SOCIOS'!Q112="SI",'LISTA DE SOCIOS'!R112="SI"),(MULTAS!M112),(MULTAS!M112+(MULTAS!L112*MONTOS!E18)))),0)),0)</f>
        <v>0</v>
      </c>
      <c r="Q112" s="51">
        <f>IF(AND('LISTA DE SOCIOS'!I112="SI",'LISTA DE SOCIOS'!P112&lt;&gt; "SI"),(RIEGO!G112),0)</f>
        <v>0</v>
      </c>
      <c r="R112" s="68">
        <f t="shared" si="3"/>
        <v>45</v>
      </c>
      <c r="S112" s="249" t="s">
        <v>695</v>
      </c>
      <c r="T112" s="244">
        <v>43672.470069444447</v>
      </c>
    </row>
    <row r="113" spans="1:20" s="20" customFormat="1" x14ac:dyDescent="0.25">
      <c r="A113" s="173">
        <v>112</v>
      </c>
      <c r="B113" s="173">
        <v>112</v>
      </c>
      <c r="C113" s="174" t="s">
        <v>384</v>
      </c>
      <c r="D113" s="174" t="s">
        <v>385</v>
      </c>
      <c r="E113" s="174" t="s">
        <v>287</v>
      </c>
      <c r="F113" s="175" t="s">
        <v>113</v>
      </c>
      <c r="G113" s="51"/>
      <c r="H113" s="66"/>
      <c r="I113" s="51"/>
      <c r="J113" s="66">
        <f>IF('LISTA DE SOCIOS'!H113="SI",(IF('LISTA DE SOCIOS'!P113&lt;&gt;"SI",('CSM AGUA'!H113),MONTOS!E7)),0)</f>
        <v>7</v>
      </c>
      <c r="K113" s="51">
        <f>IF(AND('LISTA DE SOCIOS'!H113="SI",'LISTA DE SOCIOS'!P113&lt;&gt;"SI",'LISTA DE SOCIOS'!Q113&lt;&gt;"SI",'LISTA DE SOCIOS'!P113&lt;&gt;"SI",'LISTA DE SOCIOS'!R113&lt;&gt;"SI"),(MONTOS!E9*MULTAS!G113), 0)</f>
        <v>0</v>
      </c>
      <c r="L113" s="66">
        <f>IF(AND('LISTA DE SOCIOS'!H113="SI",'LISTA DE SOCIOS'!P113&lt;&gt;"SI",'LISTA DE SOCIOS'!Q113&lt;&gt;"SI",'LISTA DE SOCIOS'!P113&lt;&gt;"SI",'LISTA DE SOCIOS'!R113&lt;&gt;"SI"),(MONTOS!E10*MULTAS!H113),0)</f>
        <v>0</v>
      </c>
      <c r="M113" s="51">
        <f>IF(AND('LISTA DE SOCIOS'!H113="SI",'LISTA DE SOCIOS'!P113&lt;&gt;"SI",'LISTA DE SOCIOS'!Q113&lt;&gt;"SI",'LISTA DE SOCIOS'!P113&lt;&gt;"SI",'LISTA DE SOCIOS'!R113&lt;&gt;"SI"),(MONTOS!E11*MULTAS!I113),0)</f>
        <v>0</v>
      </c>
      <c r="N113" s="66">
        <f>IF(AND('LISTA DE SOCIOS'!H113="SI",'LISTA DE SOCIOS'!P113&lt;&gt;"SI",'LISTA DE SOCIOS'!Q113&lt;&gt;"SI",'LISTA DE SOCIOS'!P113&lt;&gt;"SI",'LISTA DE SOCIOS'!R113&lt;&gt;"SI"),(MONTOS!E12*MULTAS!J113),0)</f>
        <v>0</v>
      </c>
      <c r="O113" s="51">
        <f>IF(AND('LISTA DE SOCIOS'!H113="SI",'LISTA DE SOCIOS'!P113&lt;&gt;"SI"),(MONTOS!E14*MULTAS!K113),0)</f>
        <v>0</v>
      </c>
      <c r="P113" s="66">
        <f>IF('LISTA DE SOCIOS'!H113="SI",(IF('LISTA DE SOCIOS'!P113&lt;&gt; "SI",(IF(OR('LISTA DE SOCIOS'!Q113="SI",'LISTA DE SOCIOS'!R113="SI"),(MULTAS!M113),(MULTAS!M113+(MULTAS!L113*MONTOS!E18)))),0)),0)</f>
        <v>0</v>
      </c>
      <c r="Q113" s="51">
        <f>IF(AND('LISTA DE SOCIOS'!I113="SI",'LISTA DE SOCIOS'!P113&lt;&gt; "SI"),(RIEGO!G113),0)</f>
        <v>0</v>
      </c>
      <c r="R113" s="68">
        <f t="shared" si="3"/>
        <v>7</v>
      </c>
      <c r="S113" s="249" t="s">
        <v>695</v>
      </c>
      <c r="T113" s="244">
        <v>43668.422523148147</v>
      </c>
    </row>
    <row r="114" spans="1:20" s="20" customFormat="1" x14ac:dyDescent="0.25">
      <c r="A114" s="173">
        <v>113</v>
      </c>
      <c r="B114" s="173">
        <v>113</v>
      </c>
      <c r="C114" s="174" t="s">
        <v>213</v>
      </c>
      <c r="D114" s="174" t="s">
        <v>214</v>
      </c>
      <c r="E114" s="174" t="s">
        <v>215</v>
      </c>
      <c r="F114" s="175" t="s">
        <v>113</v>
      </c>
      <c r="G114" s="51"/>
      <c r="H114" s="66"/>
      <c r="I114" s="51"/>
      <c r="J114" s="66">
        <f>IF('LISTA DE SOCIOS'!H114="SI",(IF('LISTA DE SOCIOS'!P114&lt;&gt;"SI",('CSM AGUA'!H114),MONTOS!E7)),0)</f>
        <v>7</v>
      </c>
      <c r="K114" s="51">
        <f>IF(AND('LISTA DE SOCIOS'!H114="SI",'LISTA DE SOCIOS'!P114&lt;&gt;"SI",'LISTA DE SOCIOS'!Q114&lt;&gt;"SI",'LISTA DE SOCIOS'!P114&lt;&gt;"SI",'LISTA DE SOCIOS'!R114&lt;&gt;"SI"),(MONTOS!E9*MULTAS!G114), 0)</f>
        <v>0</v>
      </c>
      <c r="L114" s="66">
        <f>IF(AND('LISTA DE SOCIOS'!H114="SI",'LISTA DE SOCIOS'!P114&lt;&gt;"SI",'LISTA DE SOCIOS'!Q114&lt;&gt;"SI",'LISTA DE SOCIOS'!P114&lt;&gt;"SI",'LISTA DE SOCIOS'!R114&lt;&gt;"SI"),(MONTOS!E10*MULTAS!H114),0)</f>
        <v>0</v>
      </c>
      <c r="M114" s="51">
        <f>IF(AND('LISTA DE SOCIOS'!H114="SI",'LISTA DE SOCIOS'!P114&lt;&gt;"SI",'LISTA DE SOCIOS'!Q114&lt;&gt;"SI",'LISTA DE SOCIOS'!P114&lt;&gt;"SI",'LISTA DE SOCIOS'!R114&lt;&gt;"SI"),(MONTOS!E11*MULTAS!I114),0)</f>
        <v>0</v>
      </c>
      <c r="N114" s="66">
        <f>IF(AND('LISTA DE SOCIOS'!H114="SI",'LISTA DE SOCIOS'!P114&lt;&gt;"SI",'LISTA DE SOCIOS'!Q114&lt;&gt;"SI",'LISTA DE SOCIOS'!P114&lt;&gt;"SI",'LISTA DE SOCIOS'!R114&lt;&gt;"SI"),(MONTOS!E12*MULTAS!J114),0)</f>
        <v>0</v>
      </c>
      <c r="O114" s="51">
        <f>IF(AND('LISTA DE SOCIOS'!H114="SI",'LISTA DE SOCIOS'!P114&lt;&gt;"SI"),(MONTOS!E14*MULTAS!K114),0)</f>
        <v>0</v>
      </c>
      <c r="P114" s="66">
        <f>IF('LISTA DE SOCIOS'!H114="SI",(IF('LISTA DE SOCIOS'!P114&lt;&gt; "SI",(IF(OR('LISTA DE SOCIOS'!Q114="SI",'LISTA DE SOCIOS'!R114="SI"),(MULTAS!M114),(MULTAS!M114+(MULTAS!L114*MONTOS!E18)))),0)),0)</f>
        <v>0</v>
      </c>
      <c r="Q114" s="51">
        <f>IF(AND('LISTA DE SOCIOS'!I114="SI",'LISTA DE SOCIOS'!P114&lt;&gt; "SI"),(RIEGO!G114),0)</f>
        <v>0</v>
      </c>
      <c r="R114" s="68">
        <f t="shared" si="3"/>
        <v>7</v>
      </c>
      <c r="S114" s="249" t="s">
        <v>695</v>
      </c>
      <c r="T114" s="244">
        <v>43668.600682870368</v>
      </c>
    </row>
    <row r="115" spans="1:20" s="20" customFormat="1" x14ac:dyDescent="0.25">
      <c r="A115" s="173">
        <v>114</v>
      </c>
      <c r="B115" s="173">
        <v>114</v>
      </c>
      <c r="C115" s="174" t="s">
        <v>115</v>
      </c>
      <c r="D115" s="174" t="s">
        <v>226</v>
      </c>
      <c r="E115" s="174" t="s">
        <v>244</v>
      </c>
      <c r="F115" s="175" t="s">
        <v>113</v>
      </c>
      <c r="G115" s="51"/>
      <c r="H115" s="66"/>
      <c r="I115" s="51"/>
      <c r="J115" s="66">
        <f>IF('LISTA DE SOCIOS'!H115="SI",(IF('LISTA DE SOCIOS'!P115&lt;&gt;"SI",('CSM AGUA'!H115),MONTOS!E7)),0)</f>
        <v>7</v>
      </c>
      <c r="K115" s="51">
        <f>IF(AND('LISTA DE SOCIOS'!H115="SI",'LISTA DE SOCIOS'!P115&lt;&gt;"SI",'LISTA DE SOCIOS'!Q115&lt;&gt;"SI",'LISTA DE SOCIOS'!P115&lt;&gt;"SI",'LISTA DE SOCIOS'!R115&lt;&gt;"SI"),(MONTOS!E9*MULTAS!G115), 0)</f>
        <v>0</v>
      </c>
      <c r="L115" s="66">
        <f>IF(AND('LISTA DE SOCIOS'!H115="SI",'LISTA DE SOCIOS'!P115&lt;&gt;"SI",'LISTA DE SOCIOS'!Q115&lt;&gt;"SI",'LISTA DE SOCIOS'!P115&lt;&gt;"SI",'LISTA DE SOCIOS'!R115&lt;&gt;"SI"),(MONTOS!E10*MULTAS!H115),0)</f>
        <v>0</v>
      </c>
      <c r="M115" s="51">
        <f>IF(AND('LISTA DE SOCIOS'!H115="SI",'LISTA DE SOCIOS'!P115&lt;&gt;"SI",'LISTA DE SOCIOS'!Q115&lt;&gt;"SI",'LISTA DE SOCIOS'!P115&lt;&gt;"SI",'LISTA DE SOCIOS'!R115&lt;&gt;"SI"),(MONTOS!E11*MULTAS!I115),0)</f>
        <v>0</v>
      </c>
      <c r="N115" s="66">
        <f>IF(AND('LISTA DE SOCIOS'!H115="SI",'LISTA DE SOCIOS'!P115&lt;&gt;"SI",'LISTA DE SOCIOS'!Q115&lt;&gt;"SI",'LISTA DE SOCIOS'!P115&lt;&gt;"SI",'LISTA DE SOCIOS'!R115&lt;&gt;"SI"),(MONTOS!E12*MULTAS!J115),0)</f>
        <v>0</v>
      </c>
      <c r="O115" s="51">
        <f>IF(AND('LISTA DE SOCIOS'!H115="SI",'LISTA DE SOCIOS'!P115&lt;&gt;"SI"),(MONTOS!E14*MULTAS!K115),0)</f>
        <v>0</v>
      </c>
      <c r="P115" s="66">
        <f>IF('LISTA DE SOCIOS'!H115="SI",(IF('LISTA DE SOCIOS'!P115&lt;&gt; "SI",(IF(OR('LISTA DE SOCIOS'!Q115="SI",'LISTA DE SOCIOS'!R115="SI"),(MULTAS!M115),(MULTAS!M115+(MULTAS!L115*MONTOS!E18)))),0)),0)</f>
        <v>0</v>
      </c>
      <c r="Q115" s="51">
        <f>IF(AND('LISTA DE SOCIOS'!I115="SI",'LISTA DE SOCIOS'!P115&lt;&gt; "SI"),(RIEGO!G115),0)</f>
        <v>12</v>
      </c>
      <c r="R115" s="68">
        <f t="shared" si="3"/>
        <v>19</v>
      </c>
      <c r="S115" s="249" t="s">
        <v>695</v>
      </c>
      <c r="T115" s="244">
        <v>43670.501030092593</v>
      </c>
    </row>
    <row r="116" spans="1:20" s="20" customFormat="1" x14ac:dyDescent="0.25">
      <c r="A116" s="173">
        <v>115</v>
      </c>
      <c r="B116" s="173">
        <v>115</v>
      </c>
      <c r="C116" s="174" t="s">
        <v>223</v>
      </c>
      <c r="D116" s="174" t="s">
        <v>386</v>
      </c>
      <c r="E116" s="174" t="s">
        <v>387</v>
      </c>
      <c r="F116" s="175">
        <v>1</v>
      </c>
      <c r="G116" s="51"/>
      <c r="H116" s="66"/>
      <c r="I116" s="51"/>
      <c r="J116" s="66">
        <f>IF('LISTA DE SOCIOS'!H116="SI",(IF('LISTA DE SOCIOS'!P116&lt;&gt;"SI",('CSM AGUA'!H116),MONTOS!E7)),0)</f>
        <v>7</v>
      </c>
      <c r="K116" s="51">
        <f>IF(AND('LISTA DE SOCIOS'!H116="SI",'LISTA DE SOCIOS'!P116&lt;&gt;"SI",'LISTA DE SOCIOS'!Q116&lt;&gt;"SI",'LISTA DE SOCIOS'!P116&lt;&gt;"SI",'LISTA DE SOCIOS'!R116&lt;&gt;"SI"),(MONTOS!E9*MULTAS!G116), 0)</f>
        <v>0</v>
      </c>
      <c r="L116" s="66">
        <f>IF(AND('LISTA DE SOCIOS'!H116="SI",'LISTA DE SOCIOS'!P116&lt;&gt;"SI",'LISTA DE SOCIOS'!Q116&lt;&gt;"SI",'LISTA DE SOCIOS'!P116&lt;&gt;"SI",'LISTA DE SOCIOS'!R116&lt;&gt;"SI"),(MONTOS!E10*MULTAS!H116),0)</f>
        <v>0</v>
      </c>
      <c r="M116" s="51">
        <f>IF(AND('LISTA DE SOCIOS'!H116="SI",'LISTA DE SOCIOS'!P116&lt;&gt;"SI",'LISTA DE SOCIOS'!Q116&lt;&gt;"SI",'LISTA DE SOCIOS'!P116&lt;&gt;"SI",'LISTA DE SOCIOS'!R116&lt;&gt;"SI"),(MONTOS!E11*MULTAS!I116),0)</f>
        <v>0</v>
      </c>
      <c r="N116" s="66">
        <f>IF(AND('LISTA DE SOCIOS'!H116="SI",'LISTA DE SOCIOS'!P116&lt;&gt;"SI",'LISTA DE SOCIOS'!Q116&lt;&gt;"SI",'LISTA DE SOCIOS'!P116&lt;&gt;"SI",'LISTA DE SOCIOS'!R116&lt;&gt;"SI"),(MONTOS!E12*MULTAS!J116),0)</f>
        <v>0</v>
      </c>
      <c r="O116" s="51">
        <f>IF(AND('LISTA DE SOCIOS'!H116="SI",'LISTA DE SOCIOS'!P116&lt;&gt;"SI"),(MONTOS!E14*MULTAS!K116),0)</f>
        <v>0</v>
      </c>
      <c r="P116" s="66">
        <f>IF('LISTA DE SOCIOS'!H116="SI",(IF('LISTA DE SOCIOS'!P116&lt;&gt; "SI",(IF(OR('LISTA DE SOCIOS'!Q116="SI",'LISTA DE SOCIOS'!R116="SI"),(MULTAS!M116),(MULTAS!M116+(MULTAS!L116*MONTOS!E18)))),0)),0)</f>
        <v>0</v>
      </c>
      <c r="Q116" s="51">
        <f>IF(AND('LISTA DE SOCIOS'!I116="SI",'LISTA DE SOCIOS'!P116&lt;&gt; "SI"),(RIEGO!G116),0)</f>
        <v>0</v>
      </c>
      <c r="R116" s="68">
        <f t="shared" si="3"/>
        <v>7</v>
      </c>
      <c r="S116" s="249" t="s">
        <v>695</v>
      </c>
      <c r="T116" s="244">
        <v>43670.501134259262</v>
      </c>
    </row>
    <row r="117" spans="1:20" s="20" customFormat="1" x14ac:dyDescent="0.25">
      <c r="A117" s="173">
        <v>116</v>
      </c>
      <c r="B117" s="173">
        <v>116</v>
      </c>
      <c r="C117" s="174" t="s">
        <v>388</v>
      </c>
      <c r="D117" s="174" t="s">
        <v>219</v>
      </c>
      <c r="E117" s="174" t="s">
        <v>389</v>
      </c>
      <c r="F117" s="175" t="s">
        <v>113</v>
      </c>
      <c r="G117" s="51"/>
      <c r="H117" s="66"/>
      <c r="I117" s="51"/>
      <c r="J117" s="66">
        <f>IF('LISTA DE SOCIOS'!H117="SI",(IF('LISTA DE SOCIOS'!P117&lt;&gt;"SI",('CSM AGUA'!H117),MONTOS!E7)),0)</f>
        <v>25</v>
      </c>
      <c r="K117" s="51">
        <f>IF(AND('LISTA DE SOCIOS'!H117="SI",'LISTA DE SOCIOS'!P117&lt;&gt;"SI",'LISTA DE SOCIOS'!Q117&lt;&gt;"SI",'LISTA DE SOCIOS'!P117&lt;&gt;"SI",'LISTA DE SOCIOS'!R117&lt;&gt;"SI"),(MONTOS!E9*MULTAS!G117), 0)</f>
        <v>0</v>
      </c>
      <c r="L117" s="66">
        <f>IF(AND('LISTA DE SOCIOS'!H117="SI",'LISTA DE SOCIOS'!P117&lt;&gt;"SI",'LISTA DE SOCIOS'!Q117&lt;&gt;"SI",'LISTA DE SOCIOS'!P117&lt;&gt;"SI",'LISTA DE SOCIOS'!R117&lt;&gt;"SI"),(MONTOS!E10*MULTAS!H117),0)</f>
        <v>0</v>
      </c>
      <c r="M117" s="51">
        <f>IF(AND('LISTA DE SOCIOS'!H117="SI",'LISTA DE SOCIOS'!P117&lt;&gt;"SI",'LISTA DE SOCIOS'!Q117&lt;&gt;"SI",'LISTA DE SOCIOS'!P117&lt;&gt;"SI",'LISTA DE SOCIOS'!R117&lt;&gt;"SI"),(MONTOS!E11*MULTAS!I117),0)</f>
        <v>0</v>
      </c>
      <c r="N117" s="66">
        <f>IF(AND('LISTA DE SOCIOS'!H117="SI",'LISTA DE SOCIOS'!P117&lt;&gt;"SI",'LISTA DE SOCIOS'!Q117&lt;&gt;"SI",'LISTA DE SOCIOS'!P117&lt;&gt;"SI",'LISTA DE SOCIOS'!R117&lt;&gt;"SI"),(MONTOS!E12*MULTAS!J117),0)</f>
        <v>0</v>
      </c>
      <c r="O117" s="51">
        <f>IF(AND('LISTA DE SOCIOS'!H117="SI",'LISTA DE SOCIOS'!P117&lt;&gt;"SI"),(MONTOS!E14*MULTAS!K117),0)</f>
        <v>0</v>
      </c>
      <c r="P117" s="66">
        <f>IF('LISTA DE SOCIOS'!H117="SI",(IF('LISTA DE SOCIOS'!P117&lt;&gt; "SI",(IF(OR('LISTA DE SOCIOS'!Q117="SI",'LISTA DE SOCIOS'!R117="SI"),(MULTAS!M117),(MULTAS!M117+(MULTAS!L117*MONTOS!E18)))),0)),0)</f>
        <v>0</v>
      </c>
      <c r="Q117" s="51">
        <f>IF(AND('LISTA DE SOCIOS'!I117="SI",'LISTA DE SOCIOS'!P117&lt;&gt; "SI"),(RIEGO!G117),0)</f>
        <v>0</v>
      </c>
      <c r="R117" s="68">
        <f t="shared" si="3"/>
        <v>25</v>
      </c>
      <c r="S117" s="249" t="s">
        <v>695</v>
      </c>
      <c r="T117" s="244">
        <v>43676.479386574072</v>
      </c>
    </row>
    <row r="118" spans="1:20" s="20" customFormat="1" x14ac:dyDescent="0.25">
      <c r="A118" s="173">
        <v>117</v>
      </c>
      <c r="B118" s="173">
        <v>117</v>
      </c>
      <c r="C118" s="174" t="s">
        <v>211</v>
      </c>
      <c r="D118" s="174" t="s">
        <v>189</v>
      </c>
      <c r="E118" s="174" t="s">
        <v>390</v>
      </c>
      <c r="F118" s="175" t="s">
        <v>113</v>
      </c>
      <c r="G118" s="51"/>
      <c r="H118" s="66"/>
      <c r="I118" s="51"/>
      <c r="J118" s="66">
        <f>IF('LISTA DE SOCIOS'!H118="SI",(IF('LISTA DE SOCIOS'!P118&lt;&gt;"SI",('CSM AGUA'!H118),MONTOS!E7)),0)</f>
        <v>7</v>
      </c>
      <c r="K118" s="51">
        <f>IF(AND('LISTA DE SOCIOS'!H118="SI",'LISTA DE SOCIOS'!P118&lt;&gt;"SI",'LISTA DE SOCIOS'!Q118&lt;&gt;"SI",'LISTA DE SOCIOS'!P118&lt;&gt;"SI",'LISTA DE SOCIOS'!R118&lt;&gt;"SI"),(MONTOS!E9*MULTAS!G118), 0)</f>
        <v>0</v>
      </c>
      <c r="L118" s="66">
        <f>IF(AND('LISTA DE SOCIOS'!H118="SI",'LISTA DE SOCIOS'!P118&lt;&gt;"SI",'LISTA DE SOCIOS'!Q118&lt;&gt;"SI",'LISTA DE SOCIOS'!P118&lt;&gt;"SI",'LISTA DE SOCIOS'!R118&lt;&gt;"SI"),(MONTOS!E10*MULTAS!H118),0)</f>
        <v>0</v>
      </c>
      <c r="M118" s="51">
        <f>IF(AND('LISTA DE SOCIOS'!H118="SI",'LISTA DE SOCIOS'!P118&lt;&gt;"SI",'LISTA DE SOCIOS'!Q118&lt;&gt;"SI",'LISTA DE SOCIOS'!P118&lt;&gt;"SI",'LISTA DE SOCIOS'!R118&lt;&gt;"SI"),(MONTOS!E11*MULTAS!I118),0)</f>
        <v>0</v>
      </c>
      <c r="N118" s="66">
        <f>IF(AND('LISTA DE SOCIOS'!H118="SI",'LISTA DE SOCIOS'!P118&lt;&gt;"SI",'LISTA DE SOCIOS'!Q118&lt;&gt;"SI",'LISTA DE SOCIOS'!P118&lt;&gt;"SI",'LISTA DE SOCIOS'!R118&lt;&gt;"SI"),(MONTOS!E12*MULTAS!J118),0)</f>
        <v>0</v>
      </c>
      <c r="O118" s="51">
        <f>IF(AND('LISTA DE SOCIOS'!H118="SI",'LISTA DE SOCIOS'!P118&lt;&gt;"SI"),(MONTOS!E14*MULTAS!K118),0)</f>
        <v>0</v>
      </c>
      <c r="P118" s="66">
        <f>IF('LISTA DE SOCIOS'!H118="SI",(IF('LISTA DE SOCIOS'!P118&lt;&gt; "SI",(IF(OR('LISTA DE SOCIOS'!Q118="SI",'LISTA DE SOCIOS'!R118="SI"),(MULTAS!M118),(MULTAS!M118+(MULTAS!L118*MONTOS!E18)))),0)),0)</f>
        <v>0</v>
      </c>
      <c r="Q118" s="51">
        <f>IF(AND('LISTA DE SOCIOS'!I118="SI",'LISTA DE SOCIOS'!P118&lt;&gt; "SI"),(RIEGO!G118),0)</f>
        <v>0</v>
      </c>
      <c r="R118" s="68">
        <f t="shared" si="3"/>
        <v>7</v>
      </c>
      <c r="S118" s="245" t="s">
        <v>7</v>
      </c>
      <c r="T118" s="244"/>
    </row>
    <row r="119" spans="1:20" s="20" customFormat="1" x14ac:dyDescent="0.25">
      <c r="A119" s="173">
        <v>118</v>
      </c>
      <c r="B119" s="173">
        <v>118</v>
      </c>
      <c r="C119" s="174" t="s">
        <v>219</v>
      </c>
      <c r="D119" s="174" t="s">
        <v>391</v>
      </c>
      <c r="E119" s="174" t="s">
        <v>392</v>
      </c>
      <c r="F119" s="175" t="s">
        <v>113</v>
      </c>
      <c r="G119" s="51"/>
      <c r="H119" s="66"/>
      <c r="I119" s="51"/>
      <c r="J119" s="66">
        <f>IF('LISTA DE SOCIOS'!H119="SI",(IF('LISTA DE SOCIOS'!P119&lt;&gt;"SI",('CSM AGUA'!H119),MONTOS!E7)),0)</f>
        <v>7</v>
      </c>
      <c r="K119" s="51">
        <f>IF(AND('LISTA DE SOCIOS'!H119="SI",'LISTA DE SOCIOS'!P119&lt;&gt;"SI",'LISTA DE SOCIOS'!Q119&lt;&gt;"SI",'LISTA DE SOCIOS'!P119&lt;&gt;"SI",'LISTA DE SOCIOS'!R119&lt;&gt;"SI"),(MONTOS!E9*MULTAS!G119), 0)</f>
        <v>0</v>
      </c>
      <c r="L119" s="66">
        <f>IF(AND('LISTA DE SOCIOS'!H119="SI",'LISTA DE SOCIOS'!P119&lt;&gt;"SI",'LISTA DE SOCIOS'!Q119&lt;&gt;"SI",'LISTA DE SOCIOS'!P119&lt;&gt;"SI",'LISTA DE SOCIOS'!R119&lt;&gt;"SI"),(MONTOS!E10*MULTAS!H119),0)</f>
        <v>0</v>
      </c>
      <c r="M119" s="51">
        <f>IF(AND('LISTA DE SOCIOS'!H119="SI",'LISTA DE SOCIOS'!P119&lt;&gt;"SI",'LISTA DE SOCIOS'!Q119&lt;&gt;"SI",'LISTA DE SOCIOS'!P119&lt;&gt;"SI",'LISTA DE SOCIOS'!R119&lt;&gt;"SI"),(MONTOS!E11*MULTAS!I119),0)</f>
        <v>0</v>
      </c>
      <c r="N119" s="66">
        <f>IF(AND('LISTA DE SOCIOS'!H119="SI",'LISTA DE SOCIOS'!P119&lt;&gt;"SI",'LISTA DE SOCIOS'!Q119&lt;&gt;"SI",'LISTA DE SOCIOS'!P119&lt;&gt;"SI",'LISTA DE SOCIOS'!R119&lt;&gt;"SI"),(MONTOS!E12*MULTAS!J119),0)</f>
        <v>0</v>
      </c>
      <c r="O119" s="51">
        <f>IF(AND('LISTA DE SOCIOS'!H119="SI",'LISTA DE SOCIOS'!P119&lt;&gt;"SI"),(MONTOS!E14*MULTAS!K119),0)</f>
        <v>0</v>
      </c>
      <c r="P119" s="66">
        <f>IF('LISTA DE SOCIOS'!H119="SI",(IF('LISTA DE SOCIOS'!P119&lt;&gt; "SI",(IF(OR('LISTA DE SOCIOS'!Q119="SI",'LISTA DE SOCIOS'!R119="SI"),(MULTAS!M119),(MULTAS!M119+(MULTAS!L119*MONTOS!E18)))),0)),0)</f>
        <v>0</v>
      </c>
      <c r="Q119" s="51">
        <f>IF(AND('LISTA DE SOCIOS'!I119="SI",'LISTA DE SOCIOS'!P119&lt;&gt; "SI"),(RIEGO!G119),0)</f>
        <v>0</v>
      </c>
      <c r="R119" s="68">
        <f t="shared" ref="R119:R150" si="4">SUM(G119:Q119)</f>
        <v>7</v>
      </c>
      <c r="S119" s="245" t="s">
        <v>7</v>
      </c>
      <c r="T119" s="244"/>
    </row>
    <row r="120" spans="1:20" s="20" customFormat="1" x14ac:dyDescent="0.25">
      <c r="A120" s="173">
        <v>119</v>
      </c>
      <c r="B120" s="173">
        <v>119</v>
      </c>
      <c r="C120" s="174" t="s">
        <v>393</v>
      </c>
      <c r="D120" s="174" t="s">
        <v>394</v>
      </c>
      <c r="E120" s="174" t="s">
        <v>395</v>
      </c>
      <c r="F120" s="175" t="s">
        <v>113</v>
      </c>
      <c r="G120" s="51"/>
      <c r="H120" s="66"/>
      <c r="I120" s="51"/>
      <c r="J120" s="66">
        <f>IF('LISTA DE SOCIOS'!H120="SI",(IF('LISTA DE SOCIOS'!P120&lt;&gt;"SI",('CSM AGUA'!H120),MONTOS!E7)),0)</f>
        <v>13</v>
      </c>
      <c r="K120" s="51">
        <f>IF(AND('LISTA DE SOCIOS'!H120="SI",'LISTA DE SOCIOS'!P120&lt;&gt;"SI",'LISTA DE SOCIOS'!Q120&lt;&gt;"SI",'LISTA DE SOCIOS'!P120&lt;&gt;"SI",'LISTA DE SOCIOS'!R120&lt;&gt;"SI"),(MONTOS!E9*MULTAS!G120), 0)</f>
        <v>0</v>
      </c>
      <c r="L120" s="66">
        <f>IF(AND('LISTA DE SOCIOS'!H120="SI",'LISTA DE SOCIOS'!P120&lt;&gt;"SI",'LISTA DE SOCIOS'!Q120&lt;&gt;"SI",'LISTA DE SOCIOS'!P120&lt;&gt;"SI",'LISTA DE SOCIOS'!R120&lt;&gt;"SI"),(MONTOS!E10*MULTAS!H120),0)</f>
        <v>0</v>
      </c>
      <c r="M120" s="51">
        <f>IF(AND('LISTA DE SOCIOS'!H120="SI",'LISTA DE SOCIOS'!P120&lt;&gt;"SI",'LISTA DE SOCIOS'!Q120&lt;&gt;"SI",'LISTA DE SOCIOS'!P120&lt;&gt;"SI",'LISTA DE SOCIOS'!R120&lt;&gt;"SI"),(MONTOS!E11*MULTAS!I120),0)</f>
        <v>0</v>
      </c>
      <c r="N120" s="66">
        <f>IF(AND('LISTA DE SOCIOS'!H120="SI",'LISTA DE SOCIOS'!P120&lt;&gt;"SI",'LISTA DE SOCIOS'!Q120&lt;&gt;"SI",'LISTA DE SOCIOS'!P120&lt;&gt;"SI",'LISTA DE SOCIOS'!R120&lt;&gt;"SI"),(MONTOS!E12*MULTAS!J120),0)</f>
        <v>0</v>
      </c>
      <c r="O120" s="51">
        <f>IF(AND('LISTA DE SOCIOS'!H120="SI",'LISTA DE SOCIOS'!P120&lt;&gt;"SI"),(MONTOS!E14*MULTAS!K120),0)</f>
        <v>0</v>
      </c>
      <c r="P120" s="66">
        <f>IF('LISTA DE SOCIOS'!H120="SI",(IF('LISTA DE SOCIOS'!P120&lt;&gt; "SI",(IF(OR('LISTA DE SOCIOS'!Q120="SI",'LISTA DE SOCIOS'!R120="SI"),(MULTAS!M120),(MULTAS!M120+(MULTAS!L120*MONTOS!E18)))),0)),0)</f>
        <v>0</v>
      </c>
      <c r="Q120" s="51">
        <f>IF(AND('LISTA DE SOCIOS'!I120="SI",'LISTA DE SOCIOS'!P120&lt;&gt; "SI"),(RIEGO!G120),0)</f>
        <v>0</v>
      </c>
      <c r="R120" s="68">
        <f t="shared" si="4"/>
        <v>13</v>
      </c>
      <c r="S120" s="249" t="s">
        <v>695</v>
      </c>
      <c r="T120" s="244">
        <v>43677.622060185182</v>
      </c>
    </row>
    <row r="121" spans="1:20" s="20" customFormat="1" x14ac:dyDescent="0.25">
      <c r="A121" s="173">
        <v>120</v>
      </c>
      <c r="B121" s="173">
        <v>120</v>
      </c>
      <c r="C121" s="174" t="s">
        <v>396</v>
      </c>
      <c r="D121" s="174" t="s">
        <v>399</v>
      </c>
      <c r="E121" s="174" t="s">
        <v>397</v>
      </c>
      <c r="F121" s="175" t="s">
        <v>113</v>
      </c>
      <c r="G121" s="51"/>
      <c r="H121" s="66"/>
      <c r="I121" s="51"/>
      <c r="J121" s="66">
        <f>IF('LISTA DE SOCIOS'!H121="SI",(IF('LISTA DE SOCIOS'!P121&lt;&gt;"SI",('CSM AGUA'!H121),MONTOS!E7)),0)</f>
        <v>37</v>
      </c>
      <c r="K121" s="51">
        <f>IF(AND('LISTA DE SOCIOS'!H121="SI",'LISTA DE SOCIOS'!P121&lt;&gt;"SI",'LISTA DE SOCIOS'!Q121&lt;&gt;"SI",'LISTA DE SOCIOS'!P121&lt;&gt;"SI",'LISTA DE SOCIOS'!R121&lt;&gt;"SI"),(MONTOS!E9*MULTAS!G121), 0)</f>
        <v>0</v>
      </c>
      <c r="L121" s="66">
        <f>IF(AND('LISTA DE SOCIOS'!H121="SI",'LISTA DE SOCIOS'!P121&lt;&gt;"SI",'LISTA DE SOCIOS'!Q121&lt;&gt;"SI",'LISTA DE SOCIOS'!P121&lt;&gt;"SI",'LISTA DE SOCIOS'!R121&lt;&gt;"SI"),(MONTOS!E10*MULTAS!H121),0)</f>
        <v>0</v>
      </c>
      <c r="M121" s="51">
        <f>IF(AND('LISTA DE SOCIOS'!H121="SI",'LISTA DE SOCIOS'!P121&lt;&gt;"SI",'LISTA DE SOCIOS'!Q121&lt;&gt;"SI",'LISTA DE SOCIOS'!P121&lt;&gt;"SI",'LISTA DE SOCIOS'!R121&lt;&gt;"SI"),(MONTOS!E11*MULTAS!I121),0)</f>
        <v>0</v>
      </c>
      <c r="N121" s="66">
        <f>IF(AND('LISTA DE SOCIOS'!H121="SI",'LISTA DE SOCIOS'!P121&lt;&gt;"SI",'LISTA DE SOCIOS'!Q121&lt;&gt;"SI",'LISTA DE SOCIOS'!P121&lt;&gt;"SI",'LISTA DE SOCIOS'!R121&lt;&gt;"SI"),(MONTOS!E12*MULTAS!J121),0)</f>
        <v>0</v>
      </c>
      <c r="O121" s="51">
        <f>IF(AND('LISTA DE SOCIOS'!H121="SI",'LISTA DE SOCIOS'!P121&lt;&gt;"SI"),(MONTOS!E14*MULTAS!K121),0)</f>
        <v>0</v>
      </c>
      <c r="P121" s="66">
        <f>IF('LISTA DE SOCIOS'!H121="SI",(IF('LISTA DE SOCIOS'!P121&lt;&gt; "SI",(IF(OR('LISTA DE SOCIOS'!Q121="SI",'LISTA DE SOCIOS'!R121="SI"),(MULTAS!M121),(MULTAS!M121+(MULTAS!L121*MONTOS!E18)))),0)),0)</f>
        <v>0</v>
      </c>
      <c r="Q121" s="51">
        <f>IF(AND('LISTA DE SOCIOS'!I121="SI",'LISTA DE SOCIOS'!P121&lt;&gt; "SI"),(RIEGO!G121),0)</f>
        <v>24</v>
      </c>
      <c r="R121" s="68">
        <f t="shared" si="4"/>
        <v>61</v>
      </c>
      <c r="S121" s="249" t="s">
        <v>695</v>
      </c>
      <c r="T121" s="244">
        <v>43677.622210648151</v>
      </c>
    </row>
    <row r="122" spans="1:20" s="20" customFormat="1" x14ac:dyDescent="0.25">
      <c r="A122" s="173">
        <v>121</v>
      </c>
      <c r="B122" s="173">
        <v>121</v>
      </c>
      <c r="C122" s="174" t="s">
        <v>399</v>
      </c>
      <c r="D122" s="174" t="s">
        <v>400</v>
      </c>
      <c r="E122" s="174" t="s">
        <v>401</v>
      </c>
      <c r="F122" s="175" t="s">
        <v>113</v>
      </c>
      <c r="G122" s="51"/>
      <c r="H122" s="66"/>
      <c r="I122" s="51"/>
      <c r="J122" s="66">
        <f>IF('LISTA DE SOCIOS'!H122="SI",(IF('LISTA DE SOCIOS'!P122&lt;&gt;"SI",('CSM AGUA'!H122),MONTOS!E7)),0)</f>
        <v>7</v>
      </c>
      <c r="K122" s="51">
        <f>IF(AND('LISTA DE SOCIOS'!H122="SI",'LISTA DE SOCIOS'!P122&lt;&gt;"SI",'LISTA DE SOCIOS'!Q122&lt;&gt;"SI",'LISTA DE SOCIOS'!P122&lt;&gt;"SI",'LISTA DE SOCIOS'!R122&lt;&gt;"SI"),(MONTOS!E9*MULTAS!G122), 0)</f>
        <v>0</v>
      </c>
      <c r="L122" s="66">
        <f>IF(AND('LISTA DE SOCIOS'!H122="SI",'LISTA DE SOCIOS'!P122&lt;&gt;"SI",'LISTA DE SOCIOS'!Q122&lt;&gt;"SI",'LISTA DE SOCIOS'!P122&lt;&gt;"SI",'LISTA DE SOCIOS'!R122&lt;&gt;"SI"),(MONTOS!E10*MULTAS!H122),0)</f>
        <v>0</v>
      </c>
      <c r="M122" s="51">
        <f>IF(AND('LISTA DE SOCIOS'!H122="SI",'LISTA DE SOCIOS'!P122&lt;&gt;"SI",'LISTA DE SOCIOS'!Q122&lt;&gt;"SI",'LISTA DE SOCIOS'!P122&lt;&gt;"SI",'LISTA DE SOCIOS'!R122&lt;&gt;"SI"),(MONTOS!E11*MULTAS!I122),0)</f>
        <v>0</v>
      </c>
      <c r="N122" s="66">
        <f>IF(AND('LISTA DE SOCIOS'!H122="SI",'LISTA DE SOCIOS'!P122&lt;&gt;"SI",'LISTA DE SOCIOS'!Q122&lt;&gt;"SI",'LISTA DE SOCIOS'!P122&lt;&gt;"SI",'LISTA DE SOCIOS'!R122&lt;&gt;"SI"),(MONTOS!E12*MULTAS!J122),0)</f>
        <v>0</v>
      </c>
      <c r="O122" s="51">
        <f>IF(AND('LISTA DE SOCIOS'!H122="SI",'LISTA DE SOCIOS'!P122&lt;&gt;"SI"),(MONTOS!E14*MULTAS!K122),0)</f>
        <v>0</v>
      </c>
      <c r="P122" s="66">
        <f>IF('LISTA DE SOCIOS'!H122="SI",(IF('LISTA DE SOCIOS'!P122&lt;&gt; "SI",(IF(OR('LISTA DE SOCIOS'!Q122="SI",'LISTA DE SOCIOS'!R122="SI"),(MULTAS!M122),(MULTAS!M122+(MULTAS!L122*MONTOS!E18)))),0)),0)</f>
        <v>0</v>
      </c>
      <c r="Q122" s="51">
        <f>IF(AND('LISTA DE SOCIOS'!I122="SI",'LISTA DE SOCIOS'!P122&lt;&gt; "SI"),(RIEGO!G122),0)</f>
        <v>0</v>
      </c>
      <c r="R122" s="68">
        <f t="shared" si="4"/>
        <v>7</v>
      </c>
      <c r="S122" s="249" t="s">
        <v>695</v>
      </c>
      <c r="T122" s="244">
        <v>43672.657199074078</v>
      </c>
    </row>
    <row r="123" spans="1:20" s="20" customFormat="1" x14ac:dyDescent="0.25">
      <c r="A123" s="173">
        <v>122</v>
      </c>
      <c r="B123" s="173">
        <v>122</v>
      </c>
      <c r="C123" s="174" t="s">
        <v>223</v>
      </c>
      <c r="D123" s="174" t="s">
        <v>402</v>
      </c>
      <c r="E123" s="174" t="s">
        <v>403</v>
      </c>
      <c r="F123" s="175" t="s">
        <v>113</v>
      </c>
      <c r="G123" s="51">
        <v>31</v>
      </c>
      <c r="H123" s="66"/>
      <c r="I123" s="51">
        <v>20</v>
      </c>
      <c r="J123" s="66">
        <f>IF('LISTA DE SOCIOS'!H123="SI",(IF('LISTA DE SOCIOS'!P123&lt;&gt;"SI",('CSM AGUA'!H123),MONTOS!E7)),0)</f>
        <v>7</v>
      </c>
      <c r="K123" s="51">
        <f>IF(AND('LISTA DE SOCIOS'!H123="SI",'LISTA DE SOCIOS'!P123&lt;&gt;"SI",'LISTA DE SOCIOS'!Q123&lt;&gt;"SI",'LISTA DE SOCIOS'!P123&lt;&gt;"SI",'LISTA DE SOCIOS'!R123&lt;&gt;"SI"),(MONTOS!E9*MULTAS!G123), 0)</f>
        <v>0</v>
      </c>
      <c r="L123" s="66">
        <f>IF(AND('LISTA DE SOCIOS'!H123="SI",'LISTA DE SOCIOS'!P123&lt;&gt;"SI",'LISTA DE SOCIOS'!Q123&lt;&gt;"SI",'LISTA DE SOCIOS'!P123&lt;&gt;"SI",'LISTA DE SOCIOS'!R123&lt;&gt;"SI"),(MONTOS!E10*MULTAS!H123),0)</f>
        <v>0</v>
      </c>
      <c r="M123" s="51">
        <f>IF(AND('LISTA DE SOCIOS'!H123="SI",'LISTA DE SOCIOS'!P123&lt;&gt;"SI",'LISTA DE SOCIOS'!Q123&lt;&gt;"SI",'LISTA DE SOCIOS'!P123&lt;&gt;"SI",'LISTA DE SOCIOS'!R123&lt;&gt;"SI"),(MONTOS!E11*MULTAS!I123),0)</f>
        <v>0</v>
      </c>
      <c r="N123" s="66">
        <f>IF(AND('LISTA DE SOCIOS'!H123="SI",'LISTA DE SOCIOS'!P123&lt;&gt;"SI",'LISTA DE SOCIOS'!Q123&lt;&gt;"SI",'LISTA DE SOCIOS'!P123&lt;&gt;"SI",'LISTA DE SOCIOS'!R123&lt;&gt;"SI"),(MONTOS!E12*MULTAS!J123),0)</f>
        <v>0</v>
      </c>
      <c r="O123" s="51">
        <f>IF(AND('LISTA DE SOCIOS'!H123="SI",'LISTA DE SOCIOS'!P123&lt;&gt;"SI"),(MONTOS!E14*MULTAS!K123),0)</f>
        <v>0</v>
      </c>
      <c r="P123" s="66">
        <f>IF('LISTA DE SOCIOS'!H123="SI",(IF('LISTA DE SOCIOS'!P123&lt;&gt; "SI",(IF(OR('LISTA DE SOCIOS'!Q123="SI",'LISTA DE SOCIOS'!R123="SI"),(MULTAS!M123),(MULTAS!M123+(MULTAS!L123*MONTOS!E18)))),0)),0)</f>
        <v>0</v>
      </c>
      <c r="Q123" s="51">
        <f>IF(AND('LISTA DE SOCIOS'!I123="SI",'LISTA DE SOCIOS'!P123&lt;&gt; "SI"),(RIEGO!G123),0)</f>
        <v>30</v>
      </c>
      <c r="R123" s="68">
        <f t="shared" si="4"/>
        <v>88</v>
      </c>
      <c r="S123" s="245" t="s">
        <v>7</v>
      </c>
      <c r="T123" s="244"/>
    </row>
    <row r="124" spans="1:20" s="20" customFormat="1" x14ac:dyDescent="0.25">
      <c r="A124" s="173">
        <v>123</v>
      </c>
      <c r="B124" s="173">
        <v>123</v>
      </c>
      <c r="C124" s="174" t="s">
        <v>344</v>
      </c>
      <c r="D124" s="174" t="s">
        <v>404</v>
      </c>
      <c r="E124" s="174" t="s">
        <v>405</v>
      </c>
      <c r="F124" s="175" t="s">
        <v>113</v>
      </c>
      <c r="G124" s="51"/>
      <c r="H124" s="66"/>
      <c r="I124" s="51"/>
      <c r="J124" s="66">
        <f>IF('LISTA DE SOCIOS'!H124="SI",(IF('LISTA DE SOCIOS'!P124&lt;&gt;"SI",('CSM AGUA'!H124),MONTOS!E7)),0)</f>
        <v>7</v>
      </c>
      <c r="K124" s="51">
        <f>IF(AND('LISTA DE SOCIOS'!H124="SI",'LISTA DE SOCIOS'!P124&lt;&gt;"SI",'LISTA DE SOCIOS'!Q124&lt;&gt;"SI",'LISTA DE SOCIOS'!P124&lt;&gt;"SI",'LISTA DE SOCIOS'!R124&lt;&gt;"SI"),(MONTOS!E9*MULTAS!G124), 0)</f>
        <v>0</v>
      </c>
      <c r="L124" s="66">
        <f>IF(AND('LISTA DE SOCIOS'!H124="SI",'LISTA DE SOCIOS'!P124&lt;&gt;"SI",'LISTA DE SOCIOS'!Q124&lt;&gt;"SI",'LISTA DE SOCIOS'!P124&lt;&gt;"SI",'LISTA DE SOCIOS'!R124&lt;&gt;"SI"),(MONTOS!E10*MULTAS!H124),0)</f>
        <v>0</v>
      </c>
      <c r="M124" s="51">
        <f>IF(AND('LISTA DE SOCIOS'!H124="SI",'LISTA DE SOCIOS'!P124&lt;&gt;"SI",'LISTA DE SOCIOS'!Q124&lt;&gt;"SI",'LISTA DE SOCIOS'!P124&lt;&gt;"SI",'LISTA DE SOCIOS'!R124&lt;&gt;"SI"),(MONTOS!E11*MULTAS!I124),0)</f>
        <v>0</v>
      </c>
      <c r="N124" s="66">
        <f>IF(AND('LISTA DE SOCIOS'!H124="SI",'LISTA DE SOCIOS'!P124&lt;&gt;"SI",'LISTA DE SOCIOS'!Q124&lt;&gt;"SI",'LISTA DE SOCIOS'!P124&lt;&gt;"SI",'LISTA DE SOCIOS'!R124&lt;&gt;"SI"),(MONTOS!E12*MULTAS!J124),0)</f>
        <v>0</v>
      </c>
      <c r="O124" s="51">
        <f>IF(AND('LISTA DE SOCIOS'!H124="SI",'LISTA DE SOCIOS'!P124&lt;&gt;"SI"),(MONTOS!E14*MULTAS!K124),0)</f>
        <v>0</v>
      </c>
      <c r="P124" s="66">
        <f>IF('LISTA DE SOCIOS'!H124="SI",(IF('LISTA DE SOCIOS'!P124&lt;&gt; "SI",(IF(OR('LISTA DE SOCIOS'!Q124="SI",'LISTA DE SOCIOS'!R124="SI"),(MULTAS!M124),(MULTAS!M124+(MULTAS!L124*MONTOS!E18)))),0)),0)</f>
        <v>0</v>
      </c>
      <c r="Q124" s="51">
        <f>IF(AND('LISTA DE SOCIOS'!I124="SI",'LISTA DE SOCIOS'!P124&lt;&gt; "SI"),(RIEGO!G124),0)</f>
        <v>51</v>
      </c>
      <c r="R124" s="68">
        <f t="shared" si="4"/>
        <v>58</v>
      </c>
      <c r="S124" s="249" t="s">
        <v>695</v>
      </c>
      <c r="T124" s="244">
        <v>43685.456724537034</v>
      </c>
    </row>
    <row r="125" spans="1:20" s="20" customFormat="1" x14ac:dyDescent="0.25">
      <c r="A125" s="173">
        <v>124</v>
      </c>
      <c r="B125" s="173">
        <v>124</v>
      </c>
      <c r="C125" s="174" t="s">
        <v>188</v>
      </c>
      <c r="D125" s="174" t="s">
        <v>196</v>
      </c>
      <c r="E125" s="174" t="s">
        <v>406</v>
      </c>
      <c r="F125" s="175" t="s">
        <v>113</v>
      </c>
      <c r="G125" s="51">
        <v>20</v>
      </c>
      <c r="H125" s="66"/>
      <c r="I125" s="51">
        <v>20</v>
      </c>
      <c r="J125" s="66">
        <f>IF('LISTA DE SOCIOS'!H125="SI",(IF('LISTA DE SOCIOS'!P125&lt;&gt;"SI",('CSM AGUA'!H125),MONTOS!E7)),0)</f>
        <v>15</v>
      </c>
      <c r="K125" s="51">
        <f>IF(AND('LISTA DE SOCIOS'!H125="SI",'LISTA DE SOCIOS'!P125&lt;&gt;"SI",'LISTA DE SOCIOS'!Q125&lt;&gt;"SI",'LISTA DE SOCIOS'!P125&lt;&gt;"SI",'LISTA DE SOCIOS'!R125&lt;&gt;"SI"),(MONTOS!E9*MULTAS!G125), 0)</f>
        <v>0</v>
      </c>
      <c r="L125" s="66">
        <f>IF(AND('LISTA DE SOCIOS'!H125="SI",'LISTA DE SOCIOS'!P125&lt;&gt;"SI",'LISTA DE SOCIOS'!Q125&lt;&gt;"SI",'LISTA DE SOCIOS'!P125&lt;&gt;"SI",'LISTA DE SOCIOS'!R125&lt;&gt;"SI"),(MONTOS!E10*MULTAS!H125),0)</f>
        <v>0</v>
      </c>
      <c r="M125" s="51">
        <f>IF(AND('LISTA DE SOCIOS'!H125="SI",'LISTA DE SOCIOS'!P125&lt;&gt;"SI",'LISTA DE SOCIOS'!Q125&lt;&gt;"SI",'LISTA DE SOCIOS'!P125&lt;&gt;"SI",'LISTA DE SOCIOS'!R125&lt;&gt;"SI"),(MONTOS!E11*MULTAS!I125),0)</f>
        <v>0</v>
      </c>
      <c r="N125" s="66">
        <f>IF(AND('LISTA DE SOCIOS'!H125="SI",'LISTA DE SOCIOS'!P125&lt;&gt;"SI",'LISTA DE SOCIOS'!Q125&lt;&gt;"SI",'LISTA DE SOCIOS'!P125&lt;&gt;"SI",'LISTA DE SOCIOS'!R125&lt;&gt;"SI"),(MONTOS!E12*MULTAS!J125),0)</f>
        <v>0</v>
      </c>
      <c r="O125" s="51">
        <f>IF(AND('LISTA DE SOCIOS'!H125="SI",'LISTA DE SOCIOS'!P125&lt;&gt;"SI"),(MONTOS!E14*MULTAS!K125),0)</f>
        <v>0</v>
      </c>
      <c r="P125" s="66">
        <f>IF('LISTA DE SOCIOS'!H125="SI",(IF('LISTA DE SOCIOS'!P125&lt;&gt; "SI",(IF(OR('LISTA DE SOCIOS'!Q125="SI",'LISTA DE SOCIOS'!R125="SI"),(MULTAS!M125),(MULTAS!M125+(MULTAS!L125*MONTOS!E18)))),0)),0)</f>
        <v>0</v>
      </c>
      <c r="Q125" s="51">
        <f>IF(AND('LISTA DE SOCIOS'!I125="SI",'LISTA DE SOCIOS'!P125&lt;&gt; "SI"),(RIEGO!G125),0)</f>
        <v>12</v>
      </c>
      <c r="R125" s="68">
        <f t="shared" si="4"/>
        <v>67</v>
      </c>
      <c r="S125" s="249" t="s">
        <v>695</v>
      </c>
      <c r="T125" s="244">
        <v>43670.443622685183</v>
      </c>
    </row>
    <row r="126" spans="1:20" s="20" customFormat="1" x14ac:dyDescent="0.25">
      <c r="A126" s="173">
        <v>125</v>
      </c>
      <c r="B126" s="173">
        <v>125</v>
      </c>
      <c r="C126" s="174" t="s">
        <v>188</v>
      </c>
      <c r="D126" s="174" t="s">
        <v>407</v>
      </c>
      <c r="E126" s="174" t="s">
        <v>303</v>
      </c>
      <c r="F126" s="175" t="s">
        <v>113</v>
      </c>
      <c r="G126" s="51"/>
      <c r="H126" s="66"/>
      <c r="I126" s="51"/>
      <c r="J126" s="66">
        <f>IF('LISTA DE SOCIOS'!H126="SI",(IF('LISTA DE SOCIOS'!P126&lt;&gt;"SI",('CSM AGUA'!H126),MONTOS!E7)),0)</f>
        <v>9</v>
      </c>
      <c r="K126" s="51">
        <f>IF(AND('LISTA DE SOCIOS'!H126="SI",'LISTA DE SOCIOS'!P126&lt;&gt;"SI",'LISTA DE SOCIOS'!Q126&lt;&gt;"SI",'LISTA DE SOCIOS'!P126&lt;&gt;"SI",'LISTA DE SOCIOS'!R126&lt;&gt;"SI"),(MONTOS!E9*MULTAS!G126), 0)</f>
        <v>0</v>
      </c>
      <c r="L126" s="66">
        <f>IF(AND('LISTA DE SOCIOS'!H126="SI",'LISTA DE SOCIOS'!P126&lt;&gt;"SI",'LISTA DE SOCIOS'!Q126&lt;&gt;"SI",'LISTA DE SOCIOS'!P126&lt;&gt;"SI",'LISTA DE SOCIOS'!R126&lt;&gt;"SI"),(MONTOS!E10*MULTAS!H126),0)</f>
        <v>0</v>
      </c>
      <c r="M126" s="51">
        <f>IF(AND('LISTA DE SOCIOS'!H126="SI",'LISTA DE SOCIOS'!P126&lt;&gt;"SI",'LISTA DE SOCIOS'!Q126&lt;&gt;"SI",'LISTA DE SOCIOS'!P126&lt;&gt;"SI",'LISTA DE SOCIOS'!R126&lt;&gt;"SI"),(MONTOS!E11*MULTAS!I126),0)</f>
        <v>0</v>
      </c>
      <c r="N126" s="66">
        <f>IF(AND('LISTA DE SOCIOS'!H126="SI",'LISTA DE SOCIOS'!P126&lt;&gt;"SI",'LISTA DE SOCIOS'!Q126&lt;&gt;"SI",'LISTA DE SOCIOS'!P126&lt;&gt;"SI",'LISTA DE SOCIOS'!R126&lt;&gt;"SI"),(MONTOS!E12*MULTAS!J126),0)</f>
        <v>0</v>
      </c>
      <c r="O126" s="51">
        <f>IF(AND('LISTA DE SOCIOS'!H126="SI",'LISTA DE SOCIOS'!P126&lt;&gt;"SI"),(MONTOS!E14*MULTAS!K126),0)</f>
        <v>0</v>
      </c>
      <c r="P126" s="66">
        <f>IF('LISTA DE SOCIOS'!H126="SI",(IF('LISTA DE SOCIOS'!P126&lt;&gt; "SI",(IF(OR('LISTA DE SOCIOS'!Q126="SI",'LISTA DE SOCIOS'!R126="SI"),(MULTAS!M126),(MULTAS!M126+(MULTAS!L126*MONTOS!E18)))),0)),0)</f>
        <v>0</v>
      </c>
      <c r="Q126" s="51">
        <f>IF(AND('LISTA DE SOCIOS'!I126="SI",'LISTA DE SOCIOS'!P126&lt;&gt; "SI"),(RIEGO!G126),0)</f>
        <v>6</v>
      </c>
      <c r="R126" s="68">
        <f t="shared" si="4"/>
        <v>15</v>
      </c>
      <c r="S126" s="249" t="s">
        <v>695</v>
      </c>
      <c r="T126" s="244">
        <v>43668.395405092589</v>
      </c>
    </row>
    <row r="127" spans="1:20" s="20" customFormat="1" x14ac:dyDescent="0.25">
      <c r="A127" s="173">
        <v>126</v>
      </c>
      <c r="B127" s="173">
        <v>126</v>
      </c>
      <c r="C127" s="174" t="s">
        <v>147</v>
      </c>
      <c r="D127" s="174" t="s">
        <v>148</v>
      </c>
      <c r="E127" s="174" t="s">
        <v>409</v>
      </c>
      <c r="F127" s="175" t="s">
        <v>113</v>
      </c>
      <c r="G127" s="51"/>
      <c r="H127" s="66"/>
      <c r="I127" s="51"/>
      <c r="J127" s="66">
        <f>IF('LISTA DE SOCIOS'!H127="SI",(IF('LISTA DE SOCIOS'!P127&lt;&gt;"SI",('CSM AGUA'!H127),MONTOS!E7)),0)</f>
        <v>9</v>
      </c>
      <c r="K127" s="51">
        <f>IF(AND('LISTA DE SOCIOS'!H127="SI",'LISTA DE SOCIOS'!P127&lt;&gt;"SI",'LISTA DE SOCIOS'!Q127&lt;&gt;"SI",'LISTA DE SOCIOS'!P127&lt;&gt;"SI",'LISTA DE SOCIOS'!R127&lt;&gt;"SI"),(MONTOS!E9*MULTAS!G127), 0)</f>
        <v>0</v>
      </c>
      <c r="L127" s="66">
        <f>IF(AND('LISTA DE SOCIOS'!H127="SI",'LISTA DE SOCIOS'!P127&lt;&gt;"SI",'LISTA DE SOCIOS'!Q127&lt;&gt;"SI",'LISTA DE SOCIOS'!P127&lt;&gt;"SI",'LISTA DE SOCIOS'!R127&lt;&gt;"SI"),(MONTOS!E10*MULTAS!H127),0)</f>
        <v>0</v>
      </c>
      <c r="M127" s="51">
        <f>IF(AND('LISTA DE SOCIOS'!H127="SI",'LISTA DE SOCIOS'!P127&lt;&gt;"SI",'LISTA DE SOCIOS'!Q127&lt;&gt;"SI",'LISTA DE SOCIOS'!P127&lt;&gt;"SI",'LISTA DE SOCIOS'!R127&lt;&gt;"SI"),(MONTOS!E11*MULTAS!I127),0)</f>
        <v>0</v>
      </c>
      <c r="N127" s="66">
        <f>IF(AND('LISTA DE SOCIOS'!H127="SI",'LISTA DE SOCIOS'!P127&lt;&gt;"SI",'LISTA DE SOCIOS'!Q127&lt;&gt;"SI",'LISTA DE SOCIOS'!P127&lt;&gt;"SI",'LISTA DE SOCIOS'!R127&lt;&gt;"SI"),(MONTOS!E12*MULTAS!J127),0)</f>
        <v>0</v>
      </c>
      <c r="O127" s="51">
        <f>IF(AND('LISTA DE SOCIOS'!H127="SI",'LISTA DE SOCIOS'!P127&lt;&gt;"SI"),(MONTOS!E14*MULTAS!K127),0)</f>
        <v>0</v>
      </c>
      <c r="P127" s="66">
        <f>IF('LISTA DE SOCIOS'!H127="SI",(IF('LISTA DE SOCIOS'!P127&lt;&gt; "SI",(IF(OR('LISTA DE SOCIOS'!Q127="SI",'LISTA DE SOCIOS'!R127="SI"),(MULTAS!M127),(MULTAS!M127+(MULTAS!L127*MONTOS!E18)))),0)),0)</f>
        <v>0</v>
      </c>
      <c r="Q127" s="51">
        <f>IF(AND('LISTA DE SOCIOS'!I127="SI",'LISTA DE SOCIOS'!P127&lt;&gt; "SI"),(RIEGO!G127),0)</f>
        <v>33</v>
      </c>
      <c r="R127" s="68">
        <f t="shared" si="4"/>
        <v>42</v>
      </c>
      <c r="S127" s="249" t="s">
        <v>695</v>
      </c>
      <c r="T127" s="244">
        <v>43672.656793981485</v>
      </c>
    </row>
    <row r="128" spans="1:20" s="20" customFormat="1" x14ac:dyDescent="0.25">
      <c r="A128" s="173">
        <v>127</v>
      </c>
      <c r="B128" s="173">
        <v>127</v>
      </c>
      <c r="C128" s="174" t="s">
        <v>152</v>
      </c>
      <c r="D128" s="174" t="s">
        <v>198</v>
      </c>
      <c r="E128" s="174" t="s">
        <v>410</v>
      </c>
      <c r="F128" s="175" t="s">
        <v>113</v>
      </c>
      <c r="G128" s="51"/>
      <c r="H128" s="66"/>
      <c r="I128" s="51"/>
      <c r="J128" s="66">
        <f>IF('LISTA DE SOCIOS'!H128="SI",(IF('LISTA DE SOCIOS'!P128&lt;&gt;"SI",('CSM AGUA'!H128),MONTOS!E7)),0)</f>
        <v>15</v>
      </c>
      <c r="K128" s="51">
        <f>IF(AND('LISTA DE SOCIOS'!H128="SI",'LISTA DE SOCIOS'!P128&lt;&gt;"SI",'LISTA DE SOCIOS'!Q128&lt;&gt;"SI",'LISTA DE SOCIOS'!P128&lt;&gt;"SI",'LISTA DE SOCIOS'!R128&lt;&gt;"SI"),(MONTOS!E9*MULTAS!G128), 0)</f>
        <v>0</v>
      </c>
      <c r="L128" s="66">
        <f>IF(AND('LISTA DE SOCIOS'!H128="SI",'LISTA DE SOCIOS'!P128&lt;&gt;"SI",'LISTA DE SOCIOS'!Q128&lt;&gt;"SI",'LISTA DE SOCIOS'!P128&lt;&gt;"SI",'LISTA DE SOCIOS'!R128&lt;&gt;"SI"),(MONTOS!E10*MULTAS!H128),0)</f>
        <v>0</v>
      </c>
      <c r="M128" s="51">
        <f>IF(AND('LISTA DE SOCIOS'!H128="SI",'LISTA DE SOCIOS'!P128&lt;&gt;"SI",'LISTA DE SOCIOS'!Q128&lt;&gt;"SI",'LISTA DE SOCIOS'!P128&lt;&gt;"SI",'LISTA DE SOCIOS'!R128&lt;&gt;"SI"),(MONTOS!E11*MULTAS!I128),0)</f>
        <v>0</v>
      </c>
      <c r="N128" s="66">
        <f>IF(AND('LISTA DE SOCIOS'!H128="SI",'LISTA DE SOCIOS'!P128&lt;&gt;"SI",'LISTA DE SOCIOS'!Q128&lt;&gt;"SI",'LISTA DE SOCIOS'!P128&lt;&gt;"SI",'LISTA DE SOCIOS'!R128&lt;&gt;"SI"),(MONTOS!E12*MULTAS!J128),0)</f>
        <v>0</v>
      </c>
      <c r="O128" s="51">
        <f>IF(AND('LISTA DE SOCIOS'!H128="SI",'LISTA DE SOCIOS'!P128&lt;&gt;"SI"),(MONTOS!E14*MULTAS!K128),0)</f>
        <v>0</v>
      </c>
      <c r="P128" s="66">
        <f>IF('LISTA DE SOCIOS'!H128="SI",(IF('LISTA DE SOCIOS'!P128&lt;&gt; "SI",(IF(OR('LISTA DE SOCIOS'!Q128="SI",'LISTA DE SOCIOS'!R128="SI"),(MULTAS!M128),(MULTAS!M128+(MULTAS!L128*MONTOS!E18)))),0)),0)</f>
        <v>0</v>
      </c>
      <c r="Q128" s="51">
        <f>IF(AND('LISTA DE SOCIOS'!I128="SI",'LISTA DE SOCIOS'!P128&lt;&gt; "SI"),(RIEGO!G128),0)</f>
        <v>0</v>
      </c>
      <c r="R128" s="68">
        <f t="shared" si="4"/>
        <v>15</v>
      </c>
      <c r="S128" s="249" t="s">
        <v>695</v>
      </c>
      <c r="T128" s="244">
        <v>43672.65693287037</v>
      </c>
    </row>
    <row r="129" spans="1:20" s="20" customFormat="1" x14ac:dyDescent="0.25">
      <c r="A129" s="173">
        <v>128</v>
      </c>
      <c r="B129" s="173">
        <v>128</v>
      </c>
      <c r="C129" s="174" t="s">
        <v>393</v>
      </c>
      <c r="D129" s="174" t="s">
        <v>411</v>
      </c>
      <c r="E129" s="174" t="s">
        <v>350</v>
      </c>
      <c r="F129" s="175" t="s">
        <v>113</v>
      </c>
      <c r="G129" s="51">
        <v>248</v>
      </c>
      <c r="H129" s="66"/>
      <c r="I129" s="51"/>
      <c r="J129" s="66">
        <f>IF('LISTA DE SOCIOS'!H129="SI",(IF('LISTA DE SOCIOS'!P129&lt;&gt;"SI",('CSM AGUA'!H129),MONTOS!E7)),0)</f>
        <v>7</v>
      </c>
      <c r="K129" s="51">
        <f>IF(AND('LISTA DE SOCIOS'!H129="SI",'LISTA DE SOCIOS'!P129&lt;&gt;"SI",'LISTA DE SOCIOS'!Q129&lt;&gt;"SI",'LISTA DE SOCIOS'!P129&lt;&gt;"SI",'LISTA DE SOCIOS'!R129&lt;&gt;"SI"),(MONTOS!E9*MULTAS!G129), 0)</f>
        <v>0</v>
      </c>
      <c r="L129" s="66">
        <f>IF(AND('LISTA DE SOCIOS'!H129="SI",'LISTA DE SOCIOS'!P129&lt;&gt;"SI",'LISTA DE SOCIOS'!Q129&lt;&gt;"SI",'LISTA DE SOCIOS'!P129&lt;&gt;"SI",'LISTA DE SOCIOS'!R129&lt;&gt;"SI"),(MONTOS!E10*MULTAS!H129),0)</f>
        <v>0</v>
      </c>
      <c r="M129" s="51">
        <f>IF(AND('LISTA DE SOCIOS'!H129="SI",'LISTA DE SOCIOS'!P129&lt;&gt;"SI",'LISTA DE SOCIOS'!Q129&lt;&gt;"SI",'LISTA DE SOCIOS'!P129&lt;&gt;"SI",'LISTA DE SOCIOS'!R129&lt;&gt;"SI"),(MONTOS!E11*MULTAS!I129),0)</f>
        <v>0</v>
      </c>
      <c r="N129" s="66">
        <f>IF(AND('LISTA DE SOCIOS'!H129="SI",'LISTA DE SOCIOS'!P129&lt;&gt;"SI",'LISTA DE SOCIOS'!Q129&lt;&gt;"SI",'LISTA DE SOCIOS'!P129&lt;&gt;"SI",'LISTA DE SOCIOS'!R129&lt;&gt;"SI"),(MONTOS!E12*MULTAS!J129),0)</f>
        <v>0</v>
      </c>
      <c r="O129" s="51">
        <f>IF(AND('LISTA DE SOCIOS'!H129="SI",'LISTA DE SOCIOS'!P129&lt;&gt;"SI"),(MONTOS!E14*MULTAS!K129),0)</f>
        <v>0</v>
      </c>
      <c r="P129" s="66">
        <f>IF('LISTA DE SOCIOS'!H129="SI",(IF('LISTA DE SOCIOS'!P129&lt;&gt; "SI",(IF(OR('LISTA DE SOCIOS'!Q129="SI",'LISTA DE SOCIOS'!R129="SI"),(MULTAS!M129),(MULTAS!M129+(MULTAS!L129*MONTOS!E18)))),0)),0)</f>
        <v>0</v>
      </c>
      <c r="Q129" s="51">
        <f>IF(AND('LISTA DE SOCIOS'!I129="SI",'LISTA DE SOCIOS'!P129&lt;&gt; "SI"),(RIEGO!G129),0)</f>
        <v>0</v>
      </c>
      <c r="R129" s="68">
        <f t="shared" si="4"/>
        <v>255</v>
      </c>
      <c r="S129" s="80" t="s">
        <v>7</v>
      </c>
      <c r="T129" s="51"/>
    </row>
    <row r="130" spans="1:20" s="20" customFormat="1" x14ac:dyDescent="0.25">
      <c r="A130" s="173">
        <v>129</v>
      </c>
      <c r="B130" s="173">
        <v>129</v>
      </c>
      <c r="C130" s="174" t="s">
        <v>178</v>
      </c>
      <c r="D130" s="174" t="s">
        <v>115</v>
      </c>
      <c r="E130" s="174" t="s">
        <v>412</v>
      </c>
      <c r="F130" s="175" t="s">
        <v>113</v>
      </c>
      <c r="G130" s="51"/>
      <c r="H130" s="66"/>
      <c r="I130" s="51"/>
      <c r="J130" s="66">
        <f>IF('LISTA DE SOCIOS'!H130="SI",(IF('LISTA DE SOCIOS'!P130&lt;&gt;"SI",('CSM AGUA'!H130),MONTOS!E7)),0)</f>
        <v>29</v>
      </c>
      <c r="K130" s="51">
        <f>IF(AND('LISTA DE SOCIOS'!H130="SI",'LISTA DE SOCIOS'!P130&lt;&gt;"SI",'LISTA DE SOCIOS'!Q130&lt;&gt;"SI",'LISTA DE SOCIOS'!P130&lt;&gt;"SI",'LISTA DE SOCIOS'!R130&lt;&gt;"SI"),(MONTOS!E9*MULTAS!G130), 0)</f>
        <v>0</v>
      </c>
      <c r="L130" s="66">
        <f>IF(AND('LISTA DE SOCIOS'!H130="SI",'LISTA DE SOCIOS'!P130&lt;&gt;"SI",'LISTA DE SOCIOS'!Q130&lt;&gt;"SI",'LISTA DE SOCIOS'!P130&lt;&gt;"SI",'LISTA DE SOCIOS'!R130&lt;&gt;"SI"),(MONTOS!E10*MULTAS!H130),0)</f>
        <v>0</v>
      </c>
      <c r="M130" s="51">
        <f>IF(AND('LISTA DE SOCIOS'!H130="SI",'LISTA DE SOCIOS'!P130&lt;&gt;"SI",'LISTA DE SOCIOS'!Q130&lt;&gt;"SI",'LISTA DE SOCIOS'!P130&lt;&gt;"SI",'LISTA DE SOCIOS'!R130&lt;&gt;"SI"),(MONTOS!E11*MULTAS!I130),0)</f>
        <v>0</v>
      </c>
      <c r="N130" s="66">
        <f>IF(AND('LISTA DE SOCIOS'!H130="SI",'LISTA DE SOCIOS'!P130&lt;&gt;"SI",'LISTA DE SOCIOS'!Q130&lt;&gt;"SI",'LISTA DE SOCIOS'!P130&lt;&gt;"SI",'LISTA DE SOCIOS'!R130&lt;&gt;"SI"),(MONTOS!E12*MULTAS!J130),0)</f>
        <v>0</v>
      </c>
      <c r="O130" s="51">
        <f>IF(AND('LISTA DE SOCIOS'!H130="SI",'LISTA DE SOCIOS'!P130&lt;&gt;"SI"),(MONTOS!E14*MULTAS!K130),0)</f>
        <v>0</v>
      </c>
      <c r="P130" s="66">
        <f>IF('LISTA DE SOCIOS'!H130="SI",(IF('LISTA DE SOCIOS'!P130&lt;&gt; "SI",(IF(OR('LISTA DE SOCIOS'!Q130="SI",'LISTA DE SOCIOS'!R130="SI"),(MULTAS!M130),(MULTAS!M130+(MULTAS!L130*MONTOS!E18)))),0)),0)</f>
        <v>0</v>
      </c>
      <c r="Q130" s="51">
        <f>IF(AND('LISTA DE SOCIOS'!I130="SI",'LISTA DE SOCIOS'!P130&lt;&gt; "SI"),(RIEGO!G130),0)</f>
        <v>0</v>
      </c>
      <c r="R130" s="68">
        <f t="shared" si="4"/>
        <v>29</v>
      </c>
      <c r="S130" s="249" t="s">
        <v>695</v>
      </c>
      <c r="T130" s="244">
        <v>43676.647094907406</v>
      </c>
    </row>
    <row r="131" spans="1:20" s="20" customFormat="1" x14ac:dyDescent="0.25">
      <c r="A131" s="173">
        <v>130</v>
      </c>
      <c r="B131" s="173">
        <v>130</v>
      </c>
      <c r="C131" s="174" t="s">
        <v>115</v>
      </c>
      <c r="D131" s="174" t="s">
        <v>226</v>
      </c>
      <c r="E131" s="174" t="s">
        <v>413</v>
      </c>
      <c r="F131" s="175" t="s">
        <v>113</v>
      </c>
      <c r="G131" s="51">
        <v>28</v>
      </c>
      <c r="H131" s="66"/>
      <c r="I131" s="51">
        <v>20</v>
      </c>
      <c r="J131" s="66">
        <f>IF('LISTA DE SOCIOS'!H131="SI",(IF('LISTA DE SOCIOS'!P131&lt;&gt;"SI",('CSM AGUA'!H131),MONTOS!E7)),0)</f>
        <v>7</v>
      </c>
      <c r="K131" s="51">
        <f>IF(AND('LISTA DE SOCIOS'!H131="SI",'LISTA DE SOCIOS'!P131&lt;&gt;"SI",'LISTA DE SOCIOS'!Q131&lt;&gt;"SI",'LISTA DE SOCIOS'!P131&lt;&gt;"SI",'LISTA DE SOCIOS'!R131&lt;&gt;"SI"),(MONTOS!E9*MULTAS!G131), 0)</f>
        <v>0</v>
      </c>
      <c r="L131" s="66">
        <f>IF(AND('LISTA DE SOCIOS'!H131="SI",'LISTA DE SOCIOS'!P131&lt;&gt;"SI",'LISTA DE SOCIOS'!Q131&lt;&gt;"SI",'LISTA DE SOCIOS'!P131&lt;&gt;"SI",'LISTA DE SOCIOS'!R131&lt;&gt;"SI"),(MONTOS!E10*MULTAS!H131),0)</f>
        <v>0</v>
      </c>
      <c r="M131" s="51">
        <f>IF(AND('LISTA DE SOCIOS'!H131="SI",'LISTA DE SOCIOS'!P131&lt;&gt;"SI",'LISTA DE SOCIOS'!Q131&lt;&gt;"SI",'LISTA DE SOCIOS'!P131&lt;&gt;"SI",'LISTA DE SOCIOS'!R131&lt;&gt;"SI"),(MONTOS!E11*MULTAS!I131),0)</f>
        <v>0</v>
      </c>
      <c r="N131" s="66">
        <f>IF(AND('LISTA DE SOCIOS'!H131="SI",'LISTA DE SOCIOS'!P131&lt;&gt;"SI",'LISTA DE SOCIOS'!Q131&lt;&gt;"SI",'LISTA DE SOCIOS'!P131&lt;&gt;"SI",'LISTA DE SOCIOS'!R131&lt;&gt;"SI"),(MONTOS!E12*MULTAS!J131),0)</f>
        <v>0</v>
      </c>
      <c r="O131" s="51">
        <f>IF(AND('LISTA DE SOCIOS'!H131="SI",'LISTA DE SOCIOS'!P131&lt;&gt;"SI"),(MONTOS!E14*MULTAS!K131),0)</f>
        <v>0</v>
      </c>
      <c r="P131" s="66">
        <f>IF('LISTA DE SOCIOS'!H131="SI",(IF('LISTA DE SOCIOS'!P131&lt;&gt; "SI",(IF(OR('LISTA DE SOCIOS'!Q131="SI",'LISTA DE SOCIOS'!R131="SI"),(MULTAS!M131),(MULTAS!M131+(MULTAS!L131*MONTOS!E18)))),0)),0)</f>
        <v>0</v>
      </c>
      <c r="Q131" s="51">
        <f>IF(AND('LISTA DE SOCIOS'!I131="SI",'LISTA DE SOCIOS'!P131&lt;&gt; "SI"),(RIEGO!G131),0)</f>
        <v>12</v>
      </c>
      <c r="R131" s="68">
        <f t="shared" si="4"/>
        <v>67</v>
      </c>
      <c r="S131" s="249" t="s">
        <v>695</v>
      </c>
      <c r="T131" s="244">
        <v>43666.466145833336</v>
      </c>
    </row>
    <row r="132" spans="1:20" s="20" customFormat="1" x14ac:dyDescent="0.25">
      <c r="A132" s="173">
        <v>131</v>
      </c>
      <c r="B132" s="173">
        <v>131</v>
      </c>
      <c r="C132" s="174" t="s">
        <v>414</v>
      </c>
      <c r="D132" s="174" t="s">
        <v>415</v>
      </c>
      <c r="E132" s="174" t="s">
        <v>416</v>
      </c>
      <c r="F132" s="175" t="s">
        <v>113</v>
      </c>
      <c r="G132" s="51">
        <v>29</v>
      </c>
      <c r="H132" s="66"/>
      <c r="I132" s="51">
        <v>20</v>
      </c>
      <c r="J132" s="66">
        <f>IF('LISTA DE SOCIOS'!H132="SI",(IF('LISTA DE SOCIOS'!P132&lt;&gt;"SI",('CSM AGUA'!H132),MONTOS!E7)),0)</f>
        <v>37</v>
      </c>
      <c r="K132" s="51">
        <f>IF(AND('LISTA DE SOCIOS'!H132="SI",'LISTA DE SOCIOS'!P132&lt;&gt;"SI",'LISTA DE SOCIOS'!Q132&lt;&gt;"SI",'LISTA DE SOCIOS'!P132&lt;&gt;"SI",'LISTA DE SOCIOS'!R132&lt;&gt;"SI"),(MONTOS!E9*MULTAS!G132), 0)</f>
        <v>0</v>
      </c>
      <c r="L132" s="66">
        <f>IF(AND('LISTA DE SOCIOS'!H132="SI",'LISTA DE SOCIOS'!P132&lt;&gt;"SI",'LISTA DE SOCIOS'!Q132&lt;&gt;"SI",'LISTA DE SOCIOS'!P132&lt;&gt;"SI",'LISTA DE SOCIOS'!R132&lt;&gt;"SI"),(MONTOS!E10*MULTAS!H132),0)</f>
        <v>0</v>
      </c>
      <c r="M132" s="51">
        <f>IF(AND('LISTA DE SOCIOS'!H132="SI",'LISTA DE SOCIOS'!P132&lt;&gt;"SI",'LISTA DE SOCIOS'!Q132&lt;&gt;"SI",'LISTA DE SOCIOS'!P132&lt;&gt;"SI",'LISTA DE SOCIOS'!R132&lt;&gt;"SI"),(MONTOS!E11*MULTAS!I132),0)</f>
        <v>0</v>
      </c>
      <c r="N132" s="66">
        <f>IF(AND('LISTA DE SOCIOS'!H132="SI",'LISTA DE SOCIOS'!P132&lt;&gt;"SI",'LISTA DE SOCIOS'!Q132&lt;&gt;"SI",'LISTA DE SOCIOS'!P132&lt;&gt;"SI",'LISTA DE SOCIOS'!R132&lt;&gt;"SI"),(MONTOS!E12*MULTAS!J132),0)</f>
        <v>0</v>
      </c>
      <c r="O132" s="51">
        <f>IF(AND('LISTA DE SOCIOS'!H132="SI",'LISTA DE SOCIOS'!P132&lt;&gt;"SI"),(MONTOS!E14*MULTAS!K132),0)</f>
        <v>0</v>
      </c>
      <c r="P132" s="66">
        <f>IF('LISTA DE SOCIOS'!H132="SI",(IF('LISTA DE SOCIOS'!P132&lt;&gt; "SI",(IF(OR('LISTA DE SOCIOS'!Q132="SI",'LISTA DE SOCIOS'!R132="SI"),(MULTAS!M132),(MULTAS!M132+(MULTAS!L132*MONTOS!E18)))),0)),0)</f>
        <v>0</v>
      </c>
      <c r="Q132" s="51">
        <f>IF(AND('LISTA DE SOCIOS'!I132="SI",'LISTA DE SOCIOS'!P132&lt;&gt; "SI"),(RIEGO!G132),0)</f>
        <v>0</v>
      </c>
      <c r="R132" s="68">
        <f t="shared" si="4"/>
        <v>86</v>
      </c>
      <c r="S132" s="249" t="s">
        <v>695</v>
      </c>
      <c r="T132" s="244">
        <v>43685.456956018519</v>
      </c>
    </row>
    <row r="133" spans="1:20" s="20" customFormat="1" x14ac:dyDescent="0.25">
      <c r="A133" s="173">
        <v>132</v>
      </c>
      <c r="B133" s="173">
        <v>132</v>
      </c>
      <c r="C133" s="174" t="s">
        <v>417</v>
      </c>
      <c r="D133" s="174" t="s">
        <v>418</v>
      </c>
      <c r="E133" s="174" t="s">
        <v>184</v>
      </c>
      <c r="F133" s="175" t="s">
        <v>113</v>
      </c>
      <c r="G133" s="51"/>
      <c r="H133" s="66"/>
      <c r="I133" s="51"/>
      <c r="J133" s="66">
        <f>IF('LISTA DE SOCIOS'!H133="SI",(IF('LISTA DE SOCIOS'!P133&lt;&gt;"SI",('CSM AGUA'!H133),MONTOS!E7)),0)</f>
        <v>9</v>
      </c>
      <c r="K133" s="51">
        <f>IF(AND('LISTA DE SOCIOS'!H133="SI",'LISTA DE SOCIOS'!P133&lt;&gt;"SI",'LISTA DE SOCIOS'!Q133&lt;&gt;"SI",'LISTA DE SOCIOS'!P133&lt;&gt;"SI",'LISTA DE SOCIOS'!R133&lt;&gt;"SI"),(MONTOS!E9*MULTAS!G133), 0)</f>
        <v>0</v>
      </c>
      <c r="L133" s="66">
        <f>IF(AND('LISTA DE SOCIOS'!H133="SI",'LISTA DE SOCIOS'!P133&lt;&gt;"SI",'LISTA DE SOCIOS'!Q133&lt;&gt;"SI",'LISTA DE SOCIOS'!P133&lt;&gt;"SI",'LISTA DE SOCIOS'!R133&lt;&gt;"SI"),(MONTOS!E10*MULTAS!H133),0)</f>
        <v>0</v>
      </c>
      <c r="M133" s="51">
        <f>IF(AND('LISTA DE SOCIOS'!H133="SI",'LISTA DE SOCIOS'!P133&lt;&gt;"SI",'LISTA DE SOCIOS'!Q133&lt;&gt;"SI",'LISTA DE SOCIOS'!P133&lt;&gt;"SI",'LISTA DE SOCIOS'!R133&lt;&gt;"SI"),(MONTOS!E11*MULTAS!I133),0)</f>
        <v>0</v>
      </c>
      <c r="N133" s="66">
        <f>IF(AND('LISTA DE SOCIOS'!H133="SI",'LISTA DE SOCIOS'!P133&lt;&gt;"SI",'LISTA DE SOCIOS'!Q133&lt;&gt;"SI",'LISTA DE SOCIOS'!P133&lt;&gt;"SI",'LISTA DE SOCIOS'!R133&lt;&gt;"SI"),(MONTOS!E12*MULTAS!J133),0)</f>
        <v>0</v>
      </c>
      <c r="O133" s="51">
        <f>IF(AND('LISTA DE SOCIOS'!H133="SI",'LISTA DE SOCIOS'!P133&lt;&gt;"SI"),(MONTOS!E14*MULTAS!K133),0)</f>
        <v>0</v>
      </c>
      <c r="P133" s="66">
        <f>IF('LISTA DE SOCIOS'!H133="SI",(IF('LISTA DE SOCIOS'!P133&lt;&gt; "SI",(IF(OR('LISTA DE SOCIOS'!Q133="SI",'LISTA DE SOCIOS'!R133="SI"),(MULTAS!M133),(MULTAS!M133+(MULTAS!L133*MONTOS!E18)))),0)),0)</f>
        <v>0</v>
      </c>
      <c r="Q133" s="51">
        <f>IF(AND('LISTA DE SOCIOS'!I133="SI",'LISTA DE SOCIOS'!P133&lt;&gt; "SI"),(RIEGO!G133),0)</f>
        <v>0</v>
      </c>
      <c r="R133" s="68">
        <f t="shared" si="4"/>
        <v>9</v>
      </c>
      <c r="S133" s="249" t="s">
        <v>695</v>
      </c>
      <c r="T133" s="244">
        <v>43677.360185185185</v>
      </c>
    </row>
    <row r="134" spans="1:20" s="20" customFormat="1" x14ac:dyDescent="0.25">
      <c r="A134" s="173">
        <v>133</v>
      </c>
      <c r="B134" s="173">
        <v>133</v>
      </c>
      <c r="C134" s="174" t="s">
        <v>282</v>
      </c>
      <c r="D134" s="174" t="s">
        <v>112</v>
      </c>
      <c r="E134" s="174" t="s">
        <v>419</v>
      </c>
      <c r="F134" s="175" t="s">
        <v>113</v>
      </c>
      <c r="G134" s="51"/>
      <c r="H134" s="66"/>
      <c r="I134" s="51"/>
      <c r="J134" s="66">
        <f>IF('LISTA DE SOCIOS'!H134="SI",(IF('LISTA DE SOCIOS'!P134&lt;&gt;"SI",('CSM AGUA'!H134),MONTOS!E7)),0)</f>
        <v>7</v>
      </c>
      <c r="K134" s="51">
        <f>IF(AND('LISTA DE SOCIOS'!H134="SI",'LISTA DE SOCIOS'!P134&lt;&gt;"SI",'LISTA DE SOCIOS'!Q134&lt;&gt;"SI",'LISTA DE SOCIOS'!P134&lt;&gt;"SI",'LISTA DE SOCIOS'!R134&lt;&gt;"SI"),(MONTOS!E9*MULTAS!G134), 0)</f>
        <v>0</v>
      </c>
      <c r="L134" s="66">
        <f>IF(AND('LISTA DE SOCIOS'!H134="SI",'LISTA DE SOCIOS'!P134&lt;&gt;"SI",'LISTA DE SOCIOS'!Q134&lt;&gt;"SI",'LISTA DE SOCIOS'!P134&lt;&gt;"SI",'LISTA DE SOCIOS'!R134&lt;&gt;"SI"),(MONTOS!E10*MULTAS!H134),0)</f>
        <v>0</v>
      </c>
      <c r="M134" s="51">
        <f>IF(AND('LISTA DE SOCIOS'!H134="SI",'LISTA DE SOCIOS'!P134&lt;&gt;"SI",'LISTA DE SOCIOS'!Q134&lt;&gt;"SI",'LISTA DE SOCIOS'!P134&lt;&gt;"SI",'LISTA DE SOCIOS'!R134&lt;&gt;"SI"),(MONTOS!E11*MULTAS!I134),0)</f>
        <v>0</v>
      </c>
      <c r="N134" s="66">
        <f>IF(AND('LISTA DE SOCIOS'!H134="SI",'LISTA DE SOCIOS'!P134&lt;&gt;"SI",'LISTA DE SOCIOS'!Q134&lt;&gt;"SI",'LISTA DE SOCIOS'!P134&lt;&gt;"SI",'LISTA DE SOCIOS'!R134&lt;&gt;"SI"),(MONTOS!E12*MULTAS!J134),0)</f>
        <v>0</v>
      </c>
      <c r="O134" s="51">
        <f>IF(AND('LISTA DE SOCIOS'!H134="SI",'LISTA DE SOCIOS'!P134&lt;&gt;"SI"),(MONTOS!E14*MULTAS!K134),0)</f>
        <v>0</v>
      </c>
      <c r="P134" s="66">
        <f>IF('LISTA DE SOCIOS'!H134="SI",(IF('LISTA DE SOCIOS'!P134&lt;&gt; "SI",(IF(OR('LISTA DE SOCIOS'!Q134="SI",'LISTA DE SOCIOS'!R134="SI"),(MULTAS!M134),(MULTAS!M134+(MULTAS!L134*MONTOS!E18)))),0)),0)</f>
        <v>0</v>
      </c>
      <c r="Q134" s="51">
        <f>IF(AND('LISTA DE SOCIOS'!I134="SI",'LISTA DE SOCIOS'!P134&lt;&gt; "SI"),(RIEGO!G134),0)</f>
        <v>0</v>
      </c>
      <c r="R134" s="68">
        <f t="shared" si="4"/>
        <v>7</v>
      </c>
      <c r="S134" s="249" t="s">
        <v>695</v>
      </c>
      <c r="T134" s="244">
        <v>43673.402731481481</v>
      </c>
    </row>
    <row r="135" spans="1:20" s="20" customFormat="1" x14ac:dyDescent="0.25">
      <c r="A135" s="173">
        <v>134</v>
      </c>
      <c r="B135" s="173">
        <v>134</v>
      </c>
      <c r="C135" s="174" t="s">
        <v>420</v>
      </c>
      <c r="D135" s="174" t="s">
        <v>112</v>
      </c>
      <c r="E135" s="174" t="s">
        <v>244</v>
      </c>
      <c r="F135" s="175" t="s">
        <v>113</v>
      </c>
      <c r="G135" s="51"/>
      <c r="H135" s="66"/>
      <c r="I135" s="51"/>
      <c r="J135" s="66">
        <f>IF('LISTA DE SOCIOS'!H135="SI",(IF('LISTA DE SOCIOS'!P135&lt;&gt;"SI",('CSM AGUA'!H135),MONTOS!E7)),0)</f>
        <v>15</v>
      </c>
      <c r="K135" s="51">
        <f>IF(AND('LISTA DE SOCIOS'!H135="SI",'LISTA DE SOCIOS'!P135&lt;&gt;"SI",'LISTA DE SOCIOS'!Q135&lt;&gt;"SI",'LISTA DE SOCIOS'!P135&lt;&gt;"SI",'LISTA DE SOCIOS'!R135&lt;&gt;"SI"),(MONTOS!E9*MULTAS!G135), 0)</f>
        <v>0</v>
      </c>
      <c r="L135" s="66">
        <f>IF(AND('LISTA DE SOCIOS'!H135="SI",'LISTA DE SOCIOS'!P135&lt;&gt;"SI",'LISTA DE SOCIOS'!Q135&lt;&gt;"SI",'LISTA DE SOCIOS'!P135&lt;&gt;"SI",'LISTA DE SOCIOS'!R135&lt;&gt;"SI"),(MONTOS!E10*MULTAS!H135),0)</f>
        <v>0</v>
      </c>
      <c r="M135" s="51">
        <f>IF(AND('LISTA DE SOCIOS'!H135="SI",'LISTA DE SOCIOS'!P135&lt;&gt;"SI",'LISTA DE SOCIOS'!Q135&lt;&gt;"SI",'LISTA DE SOCIOS'!P135&lt;&gt;"SI",'LISTA DE SOCIOS'!R135&lt;&gt;"SI"),(MONTOS!E11*MULTAS!I135),0)</f>
        <v>0</v>
      </c>
      <c r="N135" s="66">
        <f>IF(AND('LISTA DE SOCIOS'!H135="SI",'LISTA DE SOCIOS'!P135&lt;&gt;"SI",'LISTA DE SOCIOS'!Q135&lt;&gt;"SI",'LISTA DE SOCIOS'!P135&lt;&gt;"SI",'LISTA DE SOCIOS'!R135&lt;&gt;"SI"),(MONTOS!E12*MULTAS!J135),0)</f>
        <v>0</v>
      </c>
      <c r="O135" s="51">
        <f>IF(AND('LISTA DE SOCIOS'!H135="SI",'LISTA DE SOCIOS'!P135&lt;&gt;"SI"),(MONTOS!E14*MULTAS!K135),0)</f>
        <v>0</v>
      </c>
      <c r="P135" s="66">
        <f>IF('LISTA DE SOCIOS'!H135="SI",(IF('LISTA DE SOCIOS'!P135&lt;&gt; "SI",(IF(OR('LISTA DE SOCIOS'!Q135="SI",'LISTA DE SOCIOS'!R135="SI"),(MULTAS!M135),(MULTAS!M135+(MULTAS!L135*MONTOS!E18)))),0)),0)</f>
        <v>0</v>
      </c>
      <c r="Q135" s="51">
        <f>IF(AND('LISTA DE SOCIOS'!I135="SI",'LISTA DE SOCIOS'!P135&lt;&gt; "SI"),(RIEGO!G135),0)</f>
        <v>0</v>
      </c>
      <c r="R135" s="68">
        <f t="shared" si="4"/>
        <v>15</v>
      </c>
      <c r="S135" s="249" t="s">
        <v>695</v>
      </c>
      <c r="T135" s="244">
        <v>43685.455439814818</v>
      </c>
    </row>
    <row r="136" spans="1:20" s="20" customFormat="1" x14ac:dyDescent="0.25">
      <c r="A136" s="173">
        <v>135</v>
      </c>
      <c r="B136" s="173">
        <v>135</v>
      </c>
      <c r="C136" s="174" t="s">
        <v>282</v>
      </c>
      <c r="D136" s="174" t="s">
        <v>112</v>
      </c>
      <c r="E136" s="174" t="s">
        <v>421</v>
      </c>
      <c r="F136" s="175" t="s">
        <v>113</v>
      </c>
      <c r="G136" s="51"/>
      <c r="H136" s="66"/>
      <c r="I136" s="51"/>
      <c r="J136" s="66">
        <f>IF('LISTA DE SOCIOS'!H136="SI",(IF('LISTA DE SOCIOS'!P136&lt;&gt;"SI",('CSM AGUA'!H136),MONTOS!E7)),0)</f>
        <v>9</v>
      </c>
      <c r="K136" s="51">
        <f>IF(AND('LISTA DE SOCIOS'!H136="SI",'LISTA DE SOCIOS'!P136&lt;&gt;"SI",'LISTA DE SOCIOS'!Q136&lt;&gt;"SI",'LISTA DE SOCIOS'!P136&lt;&gt;"SI",'LISTA DE SOCIOS'!R136&lt;&gt;"SI"),(MONTOS!E9*MULTAS!G136), 0)</f>
        <v>0</v>
      </c>
      <c r="L136" s="66">
        <f>IF(AND('LISTA DE SOCIOS'!H136="SI",'LISTA DE SOCIOS'!P136&lt;&gt;"SI",'LISTA DE SOCIOS'!Q136&lt;&gt;"SI",'LISTA DE SOCIOS'!P136&lt;&gt;"SI",'LISTA DE SOCIOS'!R136&lt;&gt;"SI"),(MONTOS!E10*MULTAS!H136),0)</f>
        <v>0</v>
      </c>
      <c r="M136" s="51">
        <f>IF(AND('LISTA DE SOCIOS'!H136="SI",'LISTA DE SOCIOS'!P136&lt;&gt;"SI",'LISTA DE SOCIOS'!Q136&lt;&gt;"SI",'LISTA DE SOCIOS'!P136&lt;&gt;"SI",'LISTA DE SOCIOS'!R136&lt;&gt;"SI"),(MONTOS!E11*MULTAS!I136),0)</f>
        <v>0</v>
      </c>
      <c r="N136" s="66">
        <f>IF(AND('LISTA DE SOCIOS'!H136="SI",'LISTA DE SOCIOS'!P136&lt;&gt;"SI",'LISTA DE SOCIOS'!Q136&lt;&gt;"SI",'LISTA DE SOCIOS'!P136&lt;&gt;"SI",'LISTA DE SOCIOS'!R136&lt;&gt;"SI"),(MONTOS!E12*MULTAS!J136),0)</f>
        <v>0</v>
      </c>
      <c r="O136" s="51">
        <f>IF(AND('LISTA DE SOCIOS'!H136="SI",'LISTA DE SOCIOS'!P136&lt;&gt;"SI"),(MONTOS!E14*MULTAS!K136),0)</f>
        <v>0</v>
      </c>
      <c r="P136" s="66">
        <f>IF('LISTA DE SOCIOS'!H136="SI",(IF('LISTA DE SOCIOS'!P136&lt;&gt; "SI",(IF(OR('LISTA DE SOCIOS'!Q136="SI",'LISTA DE SOCIOS'!R136="SI"),(MULTAS!M136),(MULTAS!M136+(MULTAS!L136*MONTOS!E18)))),0)),0)</f>
        <v>0</v>
      </c>
      <c r="Q136" s="51">
        <f>IF(AND('LISTA DE SOCIOS'!I136="SI",'LISTA DE SOCIOS'!P136&lt;&gt; "SI"),(RIEGO!G136),0)</f>
        <v>0</v>
      </c>
      <c r="R136" s="68">
        <f t="shared" si="4"/>
        <v>9</v>
      </c>
      <c r="S136" s="249" t="s">
        <v>695</v>
      </c>
      <c r="T136" s="244">
        <v>43685.455393518518</v>
      </c>
    </row>
    <row r="137" spans="1:20" s="20" customFormat="1" x14ac:dyDescent="0.25">
      <c r="A137" s="173">
        <v>136</v>
      </c>
      <c r="B137" s="173">
        <v>136</v>
      </c>
      <c r="C137" s="174" t="s">
        <v>422</v>
      </c>
      <c r="D137" s="174" t="s">
        <v>423</v>
      </c>
      <c r="E137" s="174" t="s">
        <v>424</v>
      </c>
      <c r="F137" s="175" t="s">
        <v>113</v>
      </c>
      <c r="G137" s="51"/>
      <c r="H137" s="66"/>
      <c r="I137" s="51"/>
      <c r="J137" s="66">
        <f>IF('LISTA DE SOCIOS'!H137="SI",(IF('LISTA DE SOCIOS'!P137&lt;&gt;"SI",('CSM AGUA'!H137),MONTOS!E7)),0)</f>
        <v>15</v>
      </c>
      <c r="K137" s="51">
        <f>IF(AND('LISTA DE SOCIOS'!H137="SI",'LISTA DE SOCIOS'!P137&lt;&gt;"SI",'LISTA DE SOCIOS'!Q137&lt;&gt;"SI",'LISTA DE SOCIOS'!P137&lt;&gt;"SI",'LISTA DE SOCIOS'!R137&lt;&gt;"SI"),(MONTOS!E9*MULTAS!G137), 0)</f>
        <v>0</v>
      </c>
      <c r="L137" s="66">
        <f>IF(AND('LISTA DE SOCIOS'!H137="SI",'LISTA DE SOCIOS'!P137&lt;&gt;"SI",'LISTA DE SOCIOS'!Q137&lt;&gt;"SI",'LISTA DE SOCIOS'!P137&lt;&gt;"SI",'LISTA DE SOCIOS'!R137&lt;&gt;"SI"),(MONTOS!E10*MULTAS!H137),0)</f>
        <v>0</v>
      </c>
      <c r="M137" s="51">
        <f>IF(AND('LISTA DE SOCIOS'!H137="SI",'LISTA DE SOCIOS'!P137&lt;&gt;"SI",'LISTA DE SOCIOS'!Q137&lt;&gt;"SI",'LISTA DE SOCIOS'!P137&lt;&gt;"SI",'LISTA DE SOCIOS'!R137&lt;&gt;"SI"),(MONTOS!E11*MULTAS!I137),0)</f>
        <v>0</v>
      </c>
      <c r="N137" s="66">
        <f>IF(AND('LISTA DE SOCIOS'!H137="SI",'LISTA DE SOCIOS'!P137&lt;&gt;"SI",'LISTA DE SOCIOS'!Q137&lt;&gt;"SI",'LISTA DE SOCIOS'!P137&lt;&gt;"SI",'LISTA DE SOCIOS'!R137&lt;&gt;"SI"),(MONTOS!E12*MULTAS!J137),0)</f>
        <v>0</v>
      </c>
      <c r="O137" s="51">
        <f>IF(AND('LISTA DE SOCIOS'!H137="SI",'LISTA DE SOCIOS'!P137&lt;&gt;"SI"),(MONTOS!E14*MULTAS!K137),0)</f>
        <v>0</v>
      </c>
      <c r="P137" s="66">
        <f>IF('LISTA DE SOCIOS'!H137="SI",(IF('LISTA DE SOCIOS'!P137&lt;&gt; "SI",(IF(OR('LISTA DE SOCIOS'!Q137="SI",'LISTA DE SOCIOS'!R137="SI"),(MULTAS!M137),(MULTAS!M137+(MULTAS!L137*MONTOS!E18)))),0)),0)</f>
        <v>0</v>
      </c>
      <c r="Q137" s="51">
        <f>IF(AND('LISTA DE SOCIOS'!I137="SI",'LISTA DE SOCIOS'!P137&lt;&gt; "SI"),(RIEGO!G137),0)</f>
        <v>18</v>
      </c>
      <c r="R137" s="68">
        <f t="shared" si="4"/>
        <v>33</v>
      </c>
      <c r="S137" s="249" t="s">
        <v>695</v>
      </c>
      <c r="T137" s="244">
        <v>43676.660902777781</v>
      </c>
    </row>
    <row r="138" spans="1:20" s="20" customFormat="1" x14ac:dyDescent="0.25">
      <c r="A138" s="173">
        <v>137</v>
      </c>
      <c r="B138" s="173">
        <v>137</v>
      </c>
      <c r="C138" s="174" t="s">
        <v>282</v>
      </c>
      <c r="D138" s="174" t="s">
        <v>283</v>
      </c>
      <c r="E138" s="174" t="s">
        <v>183</v>
      </c>
      <c r="F138" s="175" t="s">
        <v>113</v>
      </c>
      <c r="G138" s="51"/>
      <c r="H138" s="66"/>
      <c r="I138" s="51"/>
      <c r="J138" s="66">
        <f>IF('LISTA DE SOCIOS'!H138="SI",(IF('LISTA DE SOCIOS'!P138&lt;&gt;"SI",('CSM AGUA'!H138),MONTOS!E7)),0)</f>
        <v>35</v>
      </c>
      <c r="K138" s="51">
        <f>IF(AND('LISTA DE SOCIOS'!H138="SI",'LISTA DE SOCIOS'!P138&lt;&gt;"SI",'LISTA DE SOCIOS'!Q138&lt;&gt;"SI",'LISTA DE SOCIOS'!P138&lt;&gt;"SI",'LISTA DE SOCIOS'!R138&lt;&gt;"SI"),(MONTOS!E9*MULTAS!G138), 0)</f>
        <v>0</v>
      </c>
      <c r="L138" s="66">
        <f>IF(AND('LISTA DE SOCIOS'!H138="SI",'LISTA DE SOCIOS'!P138&lt;&gt;"SI",'LISTA DE SOCIOS'!Q138&lt;&gt;"SI",'LISTA DE SOCIOS'!P138&lt;&gt;"SI",'LISTA DE SOCIOS'!R138&lt;&gt;"SI"),(MONTOS!E10*MULTAS!H138),0)</f>
        <v>0</v>
      </c>
      <c r="M138" s="51">
        <f>IF(AND('LISTA DE SOCIOS'!H138="SI",'LISTA DE SOCIOS'!P138&lt;&gt;"SI",'LISTA DE SOCIOS'!Q138&lt;&gt;"SI",'LISTA DE SOCIOS'!P138&lt;&gt;"SI",'LISTA DE SOCIOS'!R138&lt;&gt;"SI"),(MONTOS!E11*MULTAS!I138),0)</f>
        <v>0</v>
      </c>
      <c r="N138" s="66">
        <f>IF(AND('LISTA DE SOCIOS'!H138="SI",'LISTA DE SOCIOS'!P138&lt;&gt;"SI",'LISTA DE SOCIOS'!Q138&lt;&gt;"SI",'LISTA DE SOCIOS'!P138&lt;&gt;"SI",'LISTA DE SOCIOS'!R138&lt;&gt;"SI"),(MONTOS!E12*MULTAS!J138),0)</f>
        <v>0</v>
      </c>
      <c r="O138" s="51">
        <f>IF(AND('LISTA DE SOCIOS'!H138="SI",'LISTA DE SOCIOS'!P138&lt;&gt;"SI"),(MONTOS!E14*MULTAS!K138),0)</f>
        <v>0</v>
      </c>
      <c r="P138" s="66">
        <f>IF('LISTA DE SOCIOS'!H138="SI",(IF('LISTA DE SOCIOS'!P138&lt;&gt; "SI",(IF(OR('LISTA DE SOCIOS'!Q138="SI",'LISTA DE SOCIOS'!R138="SI"),(MULTAS!M138),(MULTAS!M138+(MULTAS!L138*MONTOS!E18)))),0)),0)</f>
        <v>0</v>
      </c>
      <c r="Q138" s="51">
        <f>IF(AND('LISTA DE SOCIOS'!I138="SI",'LISTA DE SOCIOS'!P138&lt;&gt; "SI"),(RIEGO!G138),0)</f>
        <v>0</v>
      </c>
      <c r="R138" s="68">
        <f t="shared" si="4"/>
        <v>35</v>
      </c>
      <c r="S138" s="249" t="s">
        <v>695</v>
      </c>
      <c r="T138" s="244">
        <v>43685.456134259257</v>
      </c>
    </row>
    <row r="139" spans="1:20" s="20" customFormat="1" x14ac:dyDescent="0.25">
      <c r="A139" s="173">
        <v>138</v>
      </c>
      <c r="B139" s="173">
        <v>138</v>
      </c>
      <c r="C139" s="174" t="s">
        <v>196</v>
      </c>
      <c r="D139" s="174" t="s">
        <v>223</v>
      </c>
      <c r="E139" s="174" t="s">
        <v>694</v>
      </c>
      <c r="F139" s="175" t="s">
        <v>113</v>
      </c>
      <c r="G139" s="51"/>
      <c r="H139" s="66"/>
      <c r="I139" s="51"/>
      <c r="J139" s="66">
        <f>IF('LISTA DE SOCIOS'!H139="SI",(IF('LISTA DE SOCIOS'!P139&lt;&gt;"SI",('CSM AGUA'!H139),MONTOS!E7)),0)</f>
        <v>7</v>
      </c>
      <c r="K139" s="51">
        <f>IF(AND('LISTA DE SOCIOS'!H139="SI",'LISTA DE SOCIOS'!P139&lt;&gt;"SI",'LISTA DE SOCIOS'!Q139&lt;&gt;"SI",'LISTA DE SOCIOS'!P139&lt;&gt;"SI",'LISTA DE SOCIOS'!R139&lt;&gt;"SI"),(MONTOS!E9*MULTAS!G139), 0)</f>
        <v>0</v>
      </c>
      <c r="L139" s="66">
        <f>IF(AND('LISTA DE SOCIOS'!H139="SI",'LISTA DE SOCIOS'!P139&lt;&gt;"SI",'LISTA DE SOCIOS'!Q139&lt;&gt;"SI",'LISTA DE SOCIOS'!P139&lt;&gt;"SI",'LISTA DE SOCIOS'!R139&lt;&gt;"SI"),(MONTOS!E10*MULTAS!H139),0)</f>
        <v>0</v>
      </c>
      <c r="M139" s="51">
        <f>IF(AND('LISTA DE SOCIOS'!H139="SI",'LISTA DE SOCIOS'!P139&lt;&gt;"SI",'LISTA DE SOCIOS'!Q139&lt;&gt;"SI",'LISTA DE SOCIOS'!P139&lt;&gt;"SI",'LISTA DE SOCIOS'!R139&lt;&gt;"SI"),(MONTOS!E11*MULTAS!I139),0)</f>
        <v>0</v>
      </c>
      <c r="N139" s="66">
        <f>IF(AND('LISTA DE SOCIOS'!H139="SI",'LISTA DE SOCIOS'!P139&lt;&gt;"SI",'LISTA DE SOCIOS'!Q139&lt;&gt;"SI",'LISTA DE SOCIOS'!P139&lt;&gt;"SI",'LISTA DE SOCIOS'!R139&lt;&gt;"SI"),(MONTOS!E12*MULTAS!J139),0)</f>
        <v>0</v>
      </c>
      <c r="O139" s="51">
        <f>IF(AND('LISTA DE SOCIOS'!H139="SI",'LISTA DE SOCIOS'!P139&lt;&gt;"SI"),(MONTOS!E14*MULTAS!K139),0)</f>
        <v>0</v>
      </c>
      <c r="P139" s="66">
        <f>IF('LISTA DE SOCIOS'!H139="SI",(IF('LISTA DE SOCIOS'!P139&lt;&gt; "SI",(IF(OR('LISTA DE SOCIOS'!Q139="SI",'LISTA DE SOCIOS'!R139="SI"),(MULTAS!M139),(MULTAS!M139+(MULTAS!L139*MONTOS!E18)))),0)),0)</f>
        <v>0</v>
      </c>
      <c r="Q139" s="51">
        <f>IF(AND('LISTA DE SOCIOS'!I139="SI",'LISTA DE SOCIOS'!P139&lt;&gt; "SI"),(RIEGO!G139),0)</f>
        <v>15</v>
      </c>
      <c r="R139" s="68">
        <f t="shared" si="4"/>
        <v>22</v>
      </c>
      <c r="S139" s="249" t="s">
        <v>695</v>
      </c>
      <c r="T139" s="244">
        <v>43685.454606481479</v>
      </c>
    </row>
    <row r="140" spans="1:20" s="20" customFormat="1" x14ac:dyDescent="0.25">
      <c r="A140" s="173">
        <v>139</v>
      </c>
      <c r="B140" s="173">
        <v>139</v>
      </c>
      <c r="C140" s="174" t="s">
        <v>213</v>
      </c>
      <c r="D140" s="174" t="s">
        <v>142</v>
      </c>
      <c r="E140" s="174" t="s">
        <v>425</v>
      </c>
      <c r="F140" s="175" t="s">
        <v>113</v>
      </c>
      <c r="G140" s="51"/>
      <c r="H140" s="66"/>
      <c r="I140" s="51"/>
      <c r="J140" s="66">
        <f>IF('LISTA DE SOCIOS'!H140="SI",(IF('LISTA DE SOCIOS'!P140&lt;&gt;"SI",('CSM AGUA'!H140),MONTOS!E7)),0)</f>
        <v>7</v>
      </c>
      <c r="K140" s="51">
        <f>IF(AND('LISTA DE SOCIOS'!H140="SI",'LISTA DE SOCIOS'!P140&lt;&gt;"SI",'LISTA DE SOCIOS'!Q140&lt;&gt;"SI",'LISTA DE SOCIOS'!P140&lt;&gt;"SI",'LISTA DE SOCIOS'!R140&lt;&gt;"SI"),(MONTOS!E9*MULTAS!G140), 0)</f>
        <v>0</v>
      </c>
      <c r="L140" s="66">
        <f>IF(AND('LISTA DE SOCIOS'!H140="SI",'LISTA DE SOCIOS'!P140&lt;&gt;"SI",'LISTA DE SOCIOS'!Q140&lt;&gt;"SI",'LISTA DE SOCIOS'!P140&lt;&gt;"SI",'LISTA DE SOCIOS'!R140&lt;&gt;"SI"),(MONTOS!E10*MULTAS!H140),0)</f>
        <v>0</v>
      </c>
      <c r="M140" s="51">
        <f>IF(AND('LISTA DE SOCIOS'!H140="SI",'LISTA DE SOCIOS'!P140&lt;&gt;"SI",'LISTA DE SOCIOS'!Q140&lt;&gt;"SI",'LISTA DE SOCIOS'!P140&lt;&gt;"SI",'LISTA DE SOCIOS'!R140&lt;&gt;"SI"),(MONTOS!E11*MULTAS!I140),0)</f>
        <v>0</v>
      </c>
      <c r="N140" s="66">
        <f>IF(AND('LISTA DE SOCIOS'!H140="SI",'LISTA DE SOCIOS'!P140&lt;&gt;"SI",'LISTA DE SOCIOS'!Q140&lt;&gt;"SI",'LISTA DE SOCIOS'!P140&lt;&gt;"SI",'LISTA DE SOCIOS'!R140&lt;&gt;"SI"),(MONTOS!E12*MULTAS!J140),0)</f>
        <v>0</v>
      </c>
      <c r="O140" s="51">
        <f>IF(AND('LISTA DE SOCIOS'!H140="SI",'LISTA DE SOCIOS'!P140&lt;&gt;"SI"),(MONTOS!E14*MULTAS!K140),0)</f>
        <v>0</v>
      </c>
      <c r="P140" s="66">
        <f>IF('LISTA DE SOCIOS'!H140="SI",(IF('LISTA DE SOCIOS'!P140&lt;&gt; "SI",(IF(OR('LISTA DE SOCIOS'!Q140="SI",'LISTA DE SOCIOS'!R140="SI"),(MULTAS!M140),(MULTAS!M140+(MULTAS!L140*MONTOS!E18)))),0)),0)</f>
        <v>0</v>
      </c>
      <c r="Q140" s="51">
        <f>IF(AND('LISTA DE SOCIOS'!I140="SI",'LISTA DE SOCIOS'!P140&lt;&gt; "SI"),(RIEGO!G140),0)</f>
        <v>0</v>
      </c>
      <c r="R140" s="68">
        <f t="shared" si="4"/>
        <v>7</v>
      </c>
      <c r="S140" s="249" t="s">
        <v>695</v>
      </c>
      <c r="T140" s="244">
        <v>43668.601041666669</v>
      </c>
    </row>
    <row r="141" spans="1:20" s="20" customFormat="1" x14ac:dyDescent="0.25">
      <c r="A141" s="173">
        <v>140</v>
      </c>
      <c r="B141" s="173">
        <v>140</v>
      </c>
      <c r="C141" s="174" t="s">
        <v>426</v>
      </c>
      <c r="D141" s="174" t="s">
        <v>427</v>
      </c>
      <c r="E141" s="174" t="s">
        <v>364</v>
      </c>
      <c r="F141" s="175" t="s">
        <v>113</v>
      </c>
      <c r="G141" s="51"/>
      <c r="H141" s="66"/>
      <c r="I141" s="51"/>
      <c r="J141" s="66">
        <f>IF('LISTA DE SOCIOS'!H141="SI",(IF('LISTA DE SOCIOS'!P141&lt;&gt;"SI",('CSM AGUA'!H141),MONTOS!E7)),0)</f>
        <v>19</v>
      </c>
      <c r="K141" s="51">
        <f>IF(AND('LISTA DE SOCIOS'!H141="SI",'LISTA DE SOCIOS'!P141&lt;&gt;"SI",'LISTA DE SOCIOS'!Q141&lt;&gt;"SI",'LISTA DE SOCIOS'!P141&lt;&gt;"SI",'LISTA DE SOCIOS'!R141&lt;&gt;"SI"),(MONTOS!E9*MULTAS!G141), 0)</f>
        <v>0</v>
      </c>
      <c r="L141" s="66">
        <f>IF(AND('LISTA DE SOCIOS'!H141="SI",'LISTA DE SOCIOS'!P141&lt;&gt;"SI",'LISTA DE SOCIOS'!Q141&lt;&gt;"SI",'LISTA DE SOCIOS'!P141&lt;&gt;"SI",'LISTA DE SOCIOS'!R141&lt;&gt;"SI"),(MONTOS!E10*MULTAS!H141),0)</f>
        <v>0</v>
      </c>
      <c r="M141" s="51">
        <f>IF(AND('LISTA DE SOCIOS'!H141="SI",'LISTA DE SOCIOS'!P141&lt;&gt;"SI",'LISTA DE SOCIOS'!Q141&lt;&gt;"SI",'LISTA DE SOCIOS'!P141&lt;&gt;"SI",'LISTA DE SOCIOS'!R141&lt;&gt;"SI"),(MONTOS!E11*MULTAS!I141),0)</f>
        <v>0</v>
      </c>
      <c r="N141" s="66">
        <f>IF(AND('LISTA DE SOCIOS'!H141="SI",'LISTA DE SOCIOS'!P141&lt;&gt;"SI",'LISTA DE SOCIOS'!Q141&lt;&gt;"SI",'LISTA DE SOCIOS'!P141&lt;&gt;"SI",'LISTA DE SOCIOS'!R141&lt;&gt;"SI"),(MONTOS!E12*MULTAS!J141),0)</f>
        <v>0</v>
      </c>
      <c r="O141" s="51">
        <f>IF(AND('LISTA DE SOCIOS'!H141="SI",'LISTA DE SOCIOS'!P141&lt;&gt;"SI"),(MONTOS!E14*MULTAS!K141),0)</f>
        <v>0</v>
      </c>
      <c r="P141" s="66">
        <f>IF('LISTA DE SOCIOS'!H141="SI",(IF('LISTA DE SOCIOS'!P141&lt;&gt; "SI",(IF(OR('LISTA DE SOCIOS'!Q141="SI",'LISTA DE SOCIOS'!R141="SI"),(MULTAS!M141),(MULTAS!M141+(MULTAS!L141*MONTOS!E18)))),0)),0)</f>
        <v>0</v>
      </c>
      <c r="Q141" s="51">
        <f>IF(AND('LISTA DE SOCIOS'!I141="SI",'LISTA DE SOCIOS'!P141&lt;&gt; "SI"),(RIEGO!G141),0)</f>
        <v>0</v>
      </c>
      <c r="R141" s="68">
        <f t="shared" si="4"/>
        <v>19</v>
      </c>
      <c r="S141" s="249" t="s">
        <v>695</v>
      </c>
      <c r="T141" s="244">
        <v>43676.589375000003</v>
      </c>
    </row>
    <row r="142" spans="1:20" s="20" customFormat="1" x14ac:dyDescent="0.25">
      <c r="A142" s="173">
        <v>141</v>
      </c>
      <c r="B142" s="173">
        <v>141</v>
      </c>
      <c r="C142" s="174" t="s">
        <v>304</v>
      </c>
      <c r="D142" s="174" t="s">
        <v>428</v>
      </c>
      <c r="E142" s="174" t="s">
        <v>429</v>
      </c>
      <c r="F142" s="175" t="s">
        <v>113</v>
      </c>
      <c r="G142" s="51"/>
      <c r="H142" s="66"/>
      <c r="I142" s="51"/>
      <c r="J142" s="66">
        <f>IF('LISTA DE SOCIOS'!H142="SI",(IF('LISTA DE SOCIOS'!P142&lt;&gt;"SI",('CSM AGUA'!H142),MONTOS!E7)),0)</f>
        <v>131</v>
      </c>
      <c r="K142" s="51">
        <f>IF(AND('LISTA DE SOCIOS'!H142="SI",'LISTA DE SOCIOS'!P142&lt;&gt;"SI",'LISTA DE SOCIOS'!Q142&lt;&gt;"SI",'LISTA DE SOCIOS'!P142&lt;&gt;"SI",'LISTA DE SOCIOS'!R142&lt;&gt;"SI"),(MONTOS!E9*MULTAS!G142), 0)</f>
        <v>0</v>
      </c>
      <c r="L142" s="66">
        <f>IF(AND('LISTA DE SOCIOS'!H142="SI",'LISTA DE SOCIOS'!P142&lt;&gt;"SI",'LISTA DE SOCIOS'!Q142&lt;&gt;"SI",'LISTA DE SOCIOS'!P142&lt;&gt;"SI",'LISTA DE SOCIOS'!R142&lt;&gt;"SI"),(MONTOS!E10*MULTAS!H142),0)</f>
        <v>0</v>
      </c>
      <c r="M142" s="51">
        <f>IF(AND('LISTA DE SOCIOS'!H142="SI",'LISTA DE SOCIOS'!P142&lt;&gt;"SI",'LISTA DE SOCIOS'!Q142&lt;&gt;"SI",'LISTA DE SOCIOS'!P142&lt;&gt;"SI",'LISTA DE SOCIOS'!R142&lt;&gt;"SI"),(MONTOS!E11*MULTAS!I142),0)</f>
        <v>0</v>
      </c>
      <c r="N142" s="66">
        <f>IF(AND('LISTA DE SOCIOS'!H142="SI",'LISTA DE SOCIOS'!P142&lt;&gt;"SI",'LISTA DE SOCIOS'!Q142&lt;&gt;"SI",'LISTA DE SOCIOS'!P142&lt;&gt;"SI",'LISTA DE SOCIOS'!R142&lt;&gt;"SI"),(MONTOS!E12*MULTAS!J142),0)</f>
        <v>0</v>
      </c>
      <c r="O142" s="51">
        <f>IF(AND('LISTA DE SOCIOS'!H142="SI",'LISTA DE SOCIOS'!P142&lt;&gt;"SI"),(MONTOS!E14*MULTAS!K142),0)</f>
        <v>0</v>
      </c>
      <c r="P142" s="66">
        <f>IF('LISTA DE SOCIOS'!H142="SI",(IF('LISTA DE SOCIOS'!P142&lt;&gt; "SI",(IF(OR('LISTA DE SOCIOS'!Q142="SI",'LISTA DE SOCIOS'!R142="SI"),(MULTAS!M142),(MULTAS!M142+(MULTAS!L142*MONTOS!E18)))),0)),0)</f>
        <v>0</v>
      </c>
      <c r="Q142" s="51">
        <f>IF(AND('LISTA DE SOCIOS'!I142="SI",'LISTA DE SOCIOS'!P142&lt;&gt; "SI"),(RIEGO!G142),0)</f>
        <v>0</v>
      </c>
      <c r="R142" s="68">
        <f t="shared" si="4"/>
        <v>131</v>
      </c>
      <c r="S142" s="249" t="s">
        <v>695</v>
      </c>
      <c r="T142" s="244">
        <v>43676.589537037034</v>
      </c>
    </row>
    <row r="143" spans="1:20" s="20" customFormat="1" x14ac:dyDescent="0.25">
      <c r="A143" s="173">
        <v>142</v>
      </c>
      <c r="B143" s="173">
        <v>142</v>
      </c>
      <c r="C143" s="174" t="s">
        <v>188</v>
      </c>
      <c r="D143" s="174" t="s">
        <v>430</v>
      </c>
      <c r="E143" s="174" t="s">
        <v>431</v>
      </c>
      <c r="F143" s="175" t="s">
        <v>113</v>
      </c>
      <c r="G143" s="51"/>
      <c r="H143" s="66"/>
      <c r="I143" s="51"/>
      <c r="J143" s="66">
        <f>IF('LISTA DE SOCIOS'!H143="SI",(IF('LISTA DE SOCIOS'!P143&lt;&gt;"SI",('CSM AGUA'!H143),MONTOS!E7)),0)</f>
        <v>23</v>
      </c>
      <c r="K143" s="51">
        <f>IF(AND('LISTA DE SOCIOS'!H143="SI",'LISTA DE SOCIOS'!P143&lt;&gt;"SI",'LISTA DE SOCIOS'!Q143&lt;&gt;"SI",'LISTA DE SOCIOS'!P143&lt;&gt;"SI",'LISTA DE SOCIOS'!R143&lt;&gt;"SI"),(MONTOS!E9*MULTAS!G143), 0)</f>
        <v>0</v>
      </c>
      <c r="L143" s="66">
        <f>IF(AND('LISTA DE SOCIOS'!H143="SI",'LISTA DE SOCIOS'!P143&lt;&gt;"SI",'LISTA DE SOCIOS'!Q143&lt;&gt;"SI",'LISTA DE SOCIOS'!P143&lt;&gt;"SI",'LISTA DE SOCIOS'!R143&lt;&gt;"SI"),(MONTOS!E10*MULTAS!H143),0)</f>
        <v>0</v>
      </c>
      <c r="M143" s="51">
        <f>IF(AND('LISTA DE SOCIOS'!H143="SI",'LISTA DE SOCIOS'!P143&lt;&gt;"SI",'LISTA DE SOCIOS'!Q143&lt;&gt;"SI",'LISTA DE SOCIOS'!P143&lt;&gt;"SI",'LISTA DE SOCIOS'!R143&lt;&gt;"SI"),(MONTOS!E11*MULTAS!I143),0)</f>
        <v>0</v>
      </c>
      <c r="N143" s="66">
        <f>IF(AND('LISTA DE SOCIOS'!H143="SI",'LISTA DE SOCIOS'!P143&lt;&gt;"SI",'LISTA DE SOCIOS'!Q143&lt;&gt;"SI",'LISTA DE SOCIOS'!P143&lt;&gt;"SI",'LISTA DE SOCIOS'!R143&lt;&gt;"SI"),(MONTOS!E12*MULTAS!J143),0)</f>
        <v>0</v>
      </c>
      <c r="O143" s="51">
        <f>IF(AND('LISTA DE SOCIOS'!H143="SI",'LISTA DE SOCIOS'!P143&lt;&gt;"SI"),(MONTOS!E14*MULTAS!K143),0)</f>
        <v>0</v>
      </c>
      <c r="P143" s="66">
        <f>IF('LISTA DE SOCIOS'!H143="SI",(IF('LISTA DE SOCIOS'!P143&lt;&gt; "SI",(IF(OR('LISTA DE SOCIOS'!Q143="SI",'LISTA DE SOCIOS'!R143="SI"),(MULTAS!M143),(MULTAS!M143+(MULTAS!L143*MONTOS!E18)))),0)),0)</f>
        <v>0</v>
      </c>
      <c r="Q143" s="51">
        <f>IF(AND('LISTA DE SOCIOS'!I143="SI",'LISTA DE SOCIOS'!P143&lt;&gt; "SI"),(RIEGO!G143),0)</f>
        <v>0</v>
      </c>
      <c r="R143" s="68">
        <f t="shared" si="4"/>
        <v>23</v>
      </c>
      <c r="S143" s="249" t="s">
        <v>695</v>
      </c>
      <c r="T143" s="244">
        <v>43676.491585648146</v>
      </c>
    </row>
    <row r="144" spans="1:20" s="20" customFormat="1" x14ac:dyDescent="0.25">
      <c r="A144" s="173">
        <v>143</v>
      </c>
      <c r="B144" s="173">
        <v>143</v>
      </c>
      <c r="C144" s="174" t="s">
        <v>382</v>
      </c>
      <c r="D144" s="174" t="s">
        <v>198</v>
      </c>
      <c r="E144" s="174" t="s">
        <v>432</v>
      </c>
      <c r="F144" s="175" t="s">
        <v>113</v>
      </c>
      <c r="G144" s="51"/>
      <c r="H144" s="66"/>
      <c r="I144" s="51"/>
      <c r="J144" s="66">
        <f>IF('LISTA DE SOCIOS'!H144="SI",(IF('LISTA DE SOCIOS'!P144&lt;&gt;"SI",('CSM AGUA'!H144),MONTOS!E7)),0)</f>
        <v>37</v>
      </c>
      <c r="K144" s="51">
        <f>IF(AND('LISTA DE SOCIOS'!H144="SI",'LISTA DE SOCIOS'!P144&lt;&gt;"SI",'LISTA DE SOCIOS'!Q144&lt;&gt;"SI",'LISTA DE SOCIOS'!P144&lt;&gt;"SI",'LISTA DE SOCIOS'!R144&lt;&gt;"SI"),(MONTOS!E9*MULTAS!G144), 0)</f>
        <v>0</v>
      </c>
      <c r="L144" s="66">
        <f>IF(AND('LISTA DE SOCIOS'!H144="SI",'LISTA DE SOCIOS'!P144&lt;&gt;"SI",'LISTA DE SOCIOS'!Q144&lt;&gt;"SI",'LISTA DE SOCIOS'!P144&lt;&gt;"SI",'LISTA DE SOCIOS'!R144&lt;&gt;"SI"),(MONTOS!E10*MULTAS!H144),0)</f>
        <v>0</v>
      </c>
      <c r="M144" s="51">
        <f>IF(AND('LISTA DE SOCIOS'!H144="SI",'LISTA DE SOCIOS'!P144&lt;&gt;"SI",'LISTA DE SOCIOS'!Q144&lt;&gt;"SI",'LISTA DE SOCIOS'!P144&lt;&gt;"SI",'LISTA DE SOCIOS'!R144&lt;&gt;"SI"),(MONTOS!E11*MULTAS!I144),0)</f>
        <v>0</v>
      </c>
      <c r="N144" s="66">
        <f>IF(AND('LISTA DE SOCIOS'!H144="SI",'LISTA DE SOCIOS'!P144&lt;&gt;"SI",'LISTA DE SOCIOS'!Q144&lt;&gt;"SI",'LISTA DE SOCIOS'!P144&lt;&gt;"SI",'LISTA DE SOCIOS'!R144&lt;&gt;"SI"),(MONTOS!E12*MULTAS!J144),0)</f>
        <v>0</v>
      </c>
      <c r="O144" s="51">
        <f>IF(AND('LISTA DE SOCIOS'!H144="SI",'LISTA DE SOCIOS'!P144&lt;&gt;"SI"),(MONTOS!E14*MULTAS!K144),0)</f>
        <v>0</v>
      </c>
      <c r="P144" s="66">
        <f>IF('LISTA DE SOCIOS'!H144="SI",(IF('LISTA DE SOCIOS'!P144&lt;&gt; "SI",(IF(OR('LISTA DE SOCIOS'!Q144="SI",'LISTA DE SOCIOS'!R144="SI"),(MULTAS!M144),(MULTAS!M144+(MULTAS!L144*MONTOS!E18)))),0)),0)</f>
        <v>0</v>
      </c>
      <c r="Q144" s="51">
        <f>IF(AND('LISTA DE SOCIOS'!I144="SI",'LISTA DE SOCIOS'!P144&lt;&gt; "SI"),(RIEGO!G144),0)</f>
        <v>0</v>
      </c>
      <c r="R144" s="68">
        <f t="shared" si="4"/>
        <v>37</v>
      </c>
      <c r="S144" s="245" t="s">
        <v>7</v>
      </c>
      <c r="T144" s="244"/>
    </row>
    <row r="145" spans="1:20" s="20" customFormat="1" x14ac:dyDescent="0.25">
      <c r="A145" s="173">
        <v>144</v>
      </c>
      <c r="B145" s="173">
        <v>144</v>
      </c>
      <c r="C145" s="174" t="s">
        <v>434</v>
      </c>
      <c r="D145" s="174" t="s">
        <v>435</v>
      </c>
      <c r="E145" s="174" t="s">
        <v>436</v>
      </c>
      <c r="F145" s="175" t="s">
        <v>113</v>
      </c>
      <c r="G145" s="51"/>
      <c r="H145" s="66"/>
      <c r="I145" s="51"/>
      <c r="J145" s="66">
        <f>IF('LISTA DE SOCIOS'!H145="SI",(IF('LISTA DE SOCIOS'!P145&lt;&gt;"SI",('CSM AGUA'!H145),MONTOS!E7)),0)</f>
        <v>15</v>
      </c>
      <c r="K145" s="51">
        <f>IF(AND('LISTA DE SOCIOS'!H145="SI",'LISTA DE SOCIOS'!P145&lt;&gt;"SI",'LISTA DE SOCIOS'!Q145&lt;&gt;"SI",'LISTA DE SOCIOS'!P145&lt;&gt;"SI",'LISTA DE SOCIOS'!R145&lt;&gt;"SI"),(MONTOS!E9*MULTAS!G145), 0)</f>
        <v>0</v>
      </c>
      <c r="L145" s="66">
        <f>IF(AND('LISTA DE SOCIOS'!H145="SI",'LISTA DE SOCIOS'!P145&lt;&gt;"SI",'LISTA DE SOCIOS'!Q145&lt;&gt;"SI",'LISTA DE SOCIOS'!P145&lt;&gt;"SI",'LISTA DE SOCIOS'!R145&lt;&gt;"SI"),(MONTOS!E10*MULTAS!H145),0)</f>
        <v>0</v>
      </c>
      <c r="M145" s="51">
        <f>IF(AND('LISTA DE SOCIOS'!H145="SI",'LISTA DE SOCIOS'!P145&lt;&gt;"SI",'LISTA DE SOCIOS'!Q145&lt;&gt;"SI",'LISTA DE SOCIOS'!P145&lt;&gt;"SI",'LISTA DE SOCIOS'!R145&lt;&gt;"SI"),(MONTOS!E11*MULTAS!I145),0)</f>
        <v>0</v>
      </c>
      <c r="N145" s="66">
        <f>IF(AND('LISTA DE SOCIOS'!H145="SI",'LISTA DE SOCIOS'!P145&lt;&gt;"SI",'LISTA DE SOCIOS'!Q145&lt;&gt;"SI",'LISTA DE SOCIOS'!P145&lt;&gt;"SI",'LISTA DE SOCIOS'!R145&lt;&gt;"SI"),(MONTOS!E12*MULTAS!J145),0)</f>
        <v>0</v>
      </c>
      <c r="O145" s="51">
        <f>IF(AND('LISTA DE SOCIOS'!H145="SI",'LISTA DE SOCIOS'!P145&lt;&gt;"SI"),(MONTOS!E14*MULTAS!K145),0)</f>
        <v>0</v>
      </c>
      <c r="P145" s="66">
        <f>IF('LISTA DE SOCIOS'!H145="SI",(IF('LISTA DE SOCIOS'!P145&lt;&gt; "SI",(IF(OR('LISTA DE SOCIOS'!Q145="SI",'LISTA DE SOCIOS'!R145="SI"),(MULTAS!M145),(MULTAS!M145+(MULTAS!L145*MONTOS!E18)))),0)),0)</f>
        <v>0</v>
      </c>
      <c r="Q145" s="51">
        <f>IF(AND('LISTA DE SOCIOS'!I145="SI",'LISTA DE SOCIOS'!P145&lt;&gt; "SI"),(RIEGO!G145),0)</f>
        <v>0</v>
      </c>
      <c r="R145" s="68">
        <f t="shared" si="4"/>
        <v>15</v>
      </c>
      <c r="S145" s="249" t="s">
        <v>695</v>
      </c>
      <c r="T145" s="244">
        <v>43677.447581018518</v>
      </c>
    </row>
    <row r="146" spans="1:20" s="20" customFormat="1" x14ac:dyDescent="0.25">
      <c r="A146" s="173">
        <v>145</v>
      </c>
      <c r="B146" s="173">
        <v>145</v>
      </c>
      <c r="C146" s="174" t="s">
        <v>326</v>
      </c>
      <c r="D146" s="174" t="s">
        <v>414</v>
      </c>
      <c r="E146" s="174" t="s">
        <v>437</v>
      </c>
      <c r="F146" s="175" t="s">
        <v>113</v>
      </c>
      <c r="G146" s="51"/>
      <c r="H146" s="66"/>
      <c r="I146" s="51"/>
      <c r="J146" s="66">
        <f>IF('LISTA DE SOCIOS'!H146="SI",(IF('LISTA DE SOCIOS'!P146&lt;&gt;"SI",('CSM AGUA'!H146),MONTOS!E7)),0)</f>
        <v>15</v>
      </c>
      <c r="K146" s="51">
        <f>IF(AND('LISTA DE SOCIOS'!H146="SI",'LISTA DE SOCIOS'!P146&lt;&gt;"SI",'LISTA DE SOCIOS'!Q146&lt;&gt;"SI",'LISTA DE SOCIOS'!P146&lt;&gt;"SI",'LISTA DE SOCIOS'!R146&lt;&gt;"SI"),(MONTOS!E9*MULTAS!G146), 0)</f>
        <v>0</v>
      </c>
      <c r="L146" s="66">
        <f>IF(AND('LISTA DE SOCIOS'!H146="SI",'LISTA DE SOCIOS'!P146&lt;&gt;"SI",'LISTA DE SOCIOS'!Q146&lt;&gt;"SI",'LISTA DE SOCIOS'!P146&lt;&gt;"SI",'LISTA DE SOCIOS'!R146&lt;&gt;"SI"),(MONTOS!E10*MULTAS!H146),0)</f>
        <v>0</v>
      </c>
      <c r="M146" s="51">
        <f>IF(AND('LISTA DE SOCIOS'!H146="SI",'LISTA DE SOCIOS'!P146&lt;&gt;"SI",'LISTA DE SOCIOS'!Q146&lt;&gt;"SI",'LISTA DE SOCIOS'!P146&lt;&gt;"SI",'LISTA DE SOCIOS'!R146&lt;&gt;"SI"),(MONTOS!E11*MULTAS!I146),0)</f>
        <v>0</v>
      </c>
      <c r="N146" s="66">
        <f>IF(AND('LISTA DE SOCIOS'!H146="SI",'LISTA DE SOCIOS'!P146&lt;&gt;"SI",'LISTA DE SOCIOS'!Q146&lt;&gt;"SI",'LISTA DE SOCIOS'!P146&lt;&gt;"SI",'LISTA DE SOCIOS'!R146&lt;&gt;"SI"),(MONTOS!E12*MULTAS!J146),0)</f>
        <v>0</v>
      </c>
      <c r="O146" s="51">
        <f>IF(AND('LISTA DE SOCIOS'!H146="SI",'LISTA DE SOCIOS'!P146&lt;&gt;"SI"),(MONTOS!E14*MULTAS!K146),0)</f>
        <v>0</v>
      </c>
      <c r="P146" s="66">
        <f>IF('LISTA DE SOCIOS'!H146="SI",(IF('LISTA DE SOCIOS'!P146&lt;&gt; "SI",(IF(OR('LISTA DE SOCIOS'!Q146="SI",'LISTA DE SOCIOS'!R146="SI"),(MULTAS!M146),(MULTAS!M146+(MULTAS!L146*MONTOS!E18)))),0)),0)</f>
        <v>0</v>
      </c>
      <c r="Q146" s="51">
        <f>IF(AND('LISTA DE SOCIOS'!I146="SI",'LISTA DE SOCIOS'!P146&lt;&gt; "SI"),(RIEGO!G146),0)</f>
        <v>0</v>
      </c>
      <c r="R146" s="68">
        <f t="shared" si="4"/>
        <v>15</v>
      </c>
      <c r="S146" s="245" t="s">
        <v>7</v>
      </c>
      <c r="T146" s="244"/>
    </row>
    <row r="147" spans="1:20" s="20" customFormat="1" x14ac:dyDescent="0.25">
      <c r="A147" s="173">
        <v>146</v>
      </c>
      <c r="B147" s="173">
        <v>146</v>
      </c>
      <c r="C147" s="174" t="s">
        <v>277</v>
      </c>
      <c r="D147" s="174" t="s">
        <v>148</v>
      </c>
      <c r="E147" s="174" t="s">
        <v>439</v>
      </c>
      <c r="F147" s="175" t="s">
        <v>113</v>
      </c>
      <c r="G147" s="51">
        <v>25</v>
      </c>
      <c r="H147" s="66"/>
      <c r="I147" s="51">
        <v>20</v>
      </c>
      <c r="J147" s="66">
        <f>IF('LISTA DE SOCIOS'!H147="SI",(IF('LISTA DE SOCIOS'!P147&lt;&gt;"SI",('CSM AGUA'!H147),MONTOS!E7)),0)</f>
        <v>29</v>
      </c>
      <c r="K147" s="51">
        <f>IF(AND('LISTA DE SOCIOS'!H147="SI",'LISTA DE SOCIOS'!P147&lt;&gt;"SI",'LISTA DE SOCIOS'!Q147&lt;&gt;"SI",'LISTA DE SOCIOS'!P147&lt;&gt;"SI",'LISTA DE SOCIOS'!R147&lt;&gt;"SI"),(MONTOS!E9*MULTAS!G147), 0)</f>
        <v>0</v>
      </c>
      <c r="L147" s="66">
        <f>IF(AND('LISTA DE SOCIOS'!H147="SI",'LISTA DE SOCIOS'!P147&lt;&gt;"SI",'LISTA DE SOCIOS'!Q147&lt;&gt;"SI",'LISTA DE SOCIOS'!P147&lt;&gt;"SI",'LISTA DE SOCIOS'!R147&lt;&gt;"SI"),(MONTOS!E10*MULTAS!H147),0)</f>
        <v>0</v>
      </c>
      <c r="M147" s="51">
        <f>IF(AND('LISTA DE SOCIOS'!H147="SI",'LISTA DE SOCIOS'!P147&lt;&gt;"SI",'LISTA DE SOCIOS'!Q147&lt;&gt;"SI",'LISTA DE SOCIOS'!P147&lt;&gt;"SI",'LISTA DE SOCIOS'!R147&lt;&gt;"SI"),(MONTOS!E11*MULTAS!I147),0)</f>
        <v>0</v>
      </c>
      <c r="N147" s="66">
        <f>IF(AND('LISTA DE SOCIOS'!H147="SI",'LISTA DE SOCIOS'!P147&lt;&gt;"SI",'LISTA DE SOCIOS'!Q147&lt;&gt;"SI",'LISTA DE SOCIOS'!P147&lt;&gt;"SI",'LISTA DE SOCIOS'!R147&lt;&gt;"SI"),(MONTOS!E12*MULTAS!J147),0)</f>
        <v>0</v>
      </c>
      <c r="O147" s="51">
        <f>IF(AND('LISTA DE SOCIOS'!H147="SI",'LISTA DE SOCIOS'!P147&lt;&gt;"SI"),(MONTOS!E14*MULTAS!K147),0)</f>
        <v>0</v>
      </c>
      <c r="P147" s="66">
        <f>IF('LISTA DE SOCIOS'!H147="SI",(IF('LISTA DE SOCIOS'!P147&lt;&gt; "SI",(IF(OR('LISTA DE SOCIOS'!Q147="SI",'LISTA DE SOCIOS'!R147="SI"),(MULTAS!M147),(MULTAS!M147+(MULTAS!L147*MONTOS!E18)))),0)),0)</f>
        <v>0</v>
      </c>
      <c r="Q147" s="51">
        <f>IF(AND('LISTA DE SOCIOS'!I147="SI",'LISTA DE SOCIOS'!P147&lt;&gt; "SI"),(RIEGO!G147),0)</f>
        <v>0</v>
      </c>
      <c r="R147" s="68">
        <f t="shared" si="4"/>
        <v>74</v>
      </c>
      <c r="S147" s="245" t="s">
        <v>7</v>
      </c>
      <c r="T147" s="244"/>
    </row>
    <row r="148" spans="1:20" s="20" customFormat="1" x14ac:dyDescent="0.25">
      <c r="A148" s="173">
        <v>147</v>
      </c>
      <c r="B148" s="173">
        <v>147</v>
      </c>
      <c r="C148" s="174" t="s">
        <v>440</v>
      </c>
      <c r="D148" s="174" t="s">
        <v>441</v>
      </c>
      <c r="E148" s="174" t="s">
        <v>442</v>
      </c>
      <c r="F148" s="175" t="s">
        <v>113</v>
      </c>
      <c r="G148" s="51"/>
      <c r="H148" s="66"/>
      <c r="I148" s="51"/>
      <c r="J148" s="66">
        <f>IF('LISTA DE SOCIOS'!H148="SI",(IF('LISTA DE SOCIOS'!P148&lt;&gt;"SI",('CSM AGUA'!H148),MONTOS!E7)),0)</f>
        <v>13</v>
      </c>
      <c r="K148" s="51">
        <f>IF(AND('LISTA DE SOCIOS'!H148="SI",'LISTA DE SOCIOS'!P148&lt;&gt;"SI",'LISTA DE SOCIOS'!Q148&lt;&gt;"SI",'LISTA DE SOCIOS'!P148&lt;&gt;"SI",'LISTA DE SOCIOS'!R148&lt;&gt;"SI"),(MONTOS!E9*MULTAS!G148), 0)</f>
        <v>0</v>
      </c>
      <c r="L148" s="66">
        <f>IF(AND('LISTA DE SOCIOS'!H148="SI",'LISTA DE SOCIOS'!P148&lt;&gt;"SI",'LISTA DE SOCIOS'!Q148&lt;&gt;"SI",'LISTA DE SOCIOS'!P148&lt;&gt;"SI",'LISTA DE SOCIOS'!R148&lt;&gt;"SI"),(MONTOS!E10*MULTAS!H148),0)</f>
        <v>0</v>
      </c>
      <c r="M148" s="51">
        <f>IF(AND('LISTA DE SOCIOS'!H148="SI",'LISTA DE SOCIOS'!P148&lt;&gt;"SI",'LISTA DE SOCIOS'!Q148&lt;&gt;"SI",'LISTA DE SOCIOS'!P148&lt;&gt;"SI",'LISTA DE SOCIOS'!R148&lt;&gt;"SI"),(MONTOS!E11*MULTAS!I148),0)</f>
        <v>0</v>
      </c>
      <c r="N148" s="66">
        <f>IF(AND('LISTA DE SOCIOS'!H148="SI",'LISTA DE SOCIOS'!P148&lt;&gt;"SI",'LISTA DE SOCIOS'!Q148&lt;&gt;"SI",'LISTA DE SOCIOS'!P148&lt;&gt;"SI",'LISTA DE SOCIOS'!R148&lt;&gt;"SI"),(MONTOS!E12*MULTAS!J148),0)</f>
        <v>0</v>
      </c>
      <c r="O148" s="51">
        <f>IF(AND('LISTA DE SOCIOS'!H148="SI",'LISTA DE SOCIOS'!P148&lt;&gt;"SI"),(MONTOS!E14*MULTAS!K148),0)</f>
        <v>0</v>
      </c>
      <c r="P148" s="66">
        <f>IF('LISTA DE SOCIOS'!H148="SI",(IF('LISTA DE SOCIOS'!P148&lt;&gt; "SI",(IF(OR('LISTA DE SOCIOS'!Q148="SI",'LISTA DE SOCIOS'!R148="SI"),(MULTAS!M148),(MULTAS!M148+(MULTAS!L148*MONTOS!E18)))),0)),0)</f>
        <v>0</v>
      </c>
      <c r="Q148" s="51">
        <f>IF(AND('LISTA DE SOCIOS'!I148="SI",'LISTA DE SOCIOS'!P148&lt;&gt; "SI"),(RIEGO!G148),0)</f>
        <v>0</v>
      </c>
      <c r="R148" s="68">
        <f t="shared" si="4"/>
        <v>13</v>
      </c>
      <c r="S148" s="249" t="s">
        <v>695</v>
      </c>
      <c r="T148" s="244">
        <v>43676.482060185182</v>
      </c>
    </row>
    <row r="149" spans="1:20" s="20" customFormat="1" x14ac:dyDescent="0.25">
      <c r="A149" s="173">
        <v>148</v>
      </c>
      <c r="B149" s="173">
        <v>148</v>
      </c>
      <c r="C149" s="174" t="s">
        <v>235</v>
      </c>
      <c r="D149" s="174" t="s">
        <v>188</v>
      </c>
      <c r="E149" s="174" t="s">
        <v>443</v>
      </c>
      <c r="F149" s="175" t="s">
        <v>113</v>
      </c>
      <c r="G149" s="51">
        <v>11</v>
      </c>
      <c r="H149" s="66"/>
      <c r="I149" s="51">
        <v>20</v>
      </c>
      <c r="J149" s="66">
        <f>IF('LISTA DE SOCIOS'!H149="SI",(IF('LISTA DE SOCIOS'!P149&lt;&gt;"SI",('CSM AGUA'!H149),MONTOS!E7)),0)</f>
        <v>9</v>
      </c>
      <c r="K149" s="51">
        <f>IF(AND('LISTA DE SOCIOS'!H149="SI",'LISTA DE SOCIOS'!P149&lt;&gt;"SI",'LISTA DE SOCIOS'!Q149&lt;&gt;"SI",'LISTA DE SOCIOS'!P149&lt;&gt;"SI",'LISTA DE SOCIOS'!R149&lt;&gt;"SI"),(MONTOS!E9*MULTAS!G149), 0)</f>
        <v>0</v>
      </c>
      <c r="L149" s="66">
        <f>IF(AND('LISTA DE SOCIOS'!H149="SI",'LISTA DE SOCIOS'!P149&lt;&gt;"SI",'LISTA DE SOCIOS'!Q149&lt;&gt;"SI",'LISTA DE SOCIOS'!P149&lt;&gt;"SI",'LISTA DE SOCIOS'!R149&lt;&gt;"SI"),(MONTOS!E10*MULTAS!H149),0)</f>
        <v>0</v>
      </c>
      <c r="M149" s="51">
        <f>IF(AND('LISTA DE SOCIOS'!H149="SI",'LISTA DE SOCIOS'!P149&lt;&gt;"SI",'LISTA DE SOCIOS'!Q149&lt;&gt;"SI",'LISTA DE SOCIOS'!P149&lt;&gt;"SI",'LISTA DE SOCIOS'!R149&lt;&gt;"SI"),(MONTOS!E11*MULTAS!I149),0)</f>
        <v>0</v>
      </c>
      <c r="N149" s="66">
        <f>IF(AND('LISTA DE SOCIOS'!H149="SI",'LISTA DE SOCIOS'!P149&lt;&gt;"SI",'LISTA DE SOCIOS'!Q149&lt;&gt;"SI",'LISTA DE SOCIOS'!P149&lt;&gt;"SI",'LISTA DE SOCIOS'!R149&lt;&gt;"SI"),(MONTOS!E12*MULTAS!J149),0)</f>
        <v>0</v>
      </c>
      <c r="O149" s="51">
        <f>IF(AND('LISTA DE SOCIOS'!H149="SI",'LISTA DE SOCIOS'!P149&lt;&gt;"SI"),(MONTOS!E14*MULTAS!K149),0)</f>
        <v>0</v>
      </c>
      <c r="P149" s="66">
        <f>IF('LISTA DE SOCIOS'!H149="SI",(IF('LISTA DE SOCIOS'!P149&lt;&gt; "SI",(IF(OR('LISTA DE SOCIOS'!Q149="SI",'LISTA DE SOCIOS'!R149="SI"),(MULTAS!M149),(MULTAS!M149+(MULTAS!L149*MONTOS!E18)))),0)),0)</f>
        <v>0</v>
      </c>
      <c r="Q149" s="51">
        <f>IF(AND('LISTA DE SOCIOS'!I149="SI",'LISTA DE SOCIOS'!P149&lt;&gt; "SI"),(RIEGO!G149),0)</f>
        <v>0</v>
      </c>
      <c r="R149" s="68">
        <f t="shared" si="4"/>
        <v>40</v>
      </c>
      <c r="S149" s="249" t="s">
        <v>695</v>
      </c>
      <c r="T149" s="244">
        <v>43670.382199074076</v>
      </c>
    </row>
    <row r="150" spans="1:20" s="20" customFormat="1" x14ac:dyDescent="0.25">
      <c r="A150" s="173">
        <v>149</v>
      </c>
      <c r="B150" s="173">
        <v>149</v>
      </c>
      <c r="C150" s="174" t="s">
        <v>292</v>
      </c>
      <c r="D150" s="174" t="s">
        <v>444</v>
      </c>
      <c r="E150" s="174" t="s">
        <v>445</v>
      </c>
      <c r="F150" s="175" t="s">
        <v>113</v>
      </c>
      <c r="G150" s="51"/>
      <c r="H150" s="66"/>
      <c r="I150" s="51"/>
      <c r="J150" s="66">
        <f>IF('LISTA DE SOCIOS'!H150="SI",(IF('LISTA DE SOCIOS'!P150&lt;&gt;"SI",('CSM AGUA'!H150),MONTOS!E7)),0)</f>
        <v>15</v>
      </c>
      <c r="K150" s="51">
        <f>IF(AND('LISTA DE SOCIOS'!H150="SI",'LISTA DE SOCIOS'!P150&lt;&gt;"SI",'LISTA DE SOCIOS'!Q150&lt;&gt;"SI",'LISTA DE SOCIOS'!P150&lt;&gt;"SI",'LISTA DE SOCIOS'!R150&lt;&gt;"SI"),(MONTOS!E9*MULTAS!G150), 0)</f>
        <v>0</v>
      </c>
      <c r="L150" s="66">
        <f>IF(AND('LISTA DE SOCIOS'!H150="SI",'LISTA DE SOCIOS'!P150&lt;&gt;"SI",'LISTA DE SOCIOS'!Q150&lt;&gt;"SI",'LISTA DE SOCIOS'!P150&lt;&gt;"SI",'LISTA DE SOCIOS'!R150&lt;&gt;"SI"),(MONTOS!E10*MULTAS!H150),0)</f>
        <v>0</v>
      </c>
      <c r="M150" s="51">
        <f>IF(AND('LISTA DE SOCIOS'!H150="SI",'LISTA DE SOCIOS'!P150&lt;&gt;"SI",'LISTA DE SOCIOS'!Q150&lt;&gt;"SI",'LISTA DE SOCIOS'!P150&lt;&gt;"SI",'LISTA DE SOCIOS'!R150&lt;&gt;"SI"),(MONTOS!E11*MULTAS!I150),0)</f>
        <v>0</v>
      </c>
      <c r="N150" s="66">
        <f>IF(AND('LISTA DE SOCIOS'!H150="SI",'LISTA DE SOCIOS'!P150&lt;&gt;"SI",'LISTA DE SOCIOS'!Q150&lt;&gt;"SI",'LISTA DE SOCIOS'!P150&lt;&gt;"SI",'LISTA DE SOCIOS'!R150&lt;&gt;"SI"),(MONTOS!E12*MULTAS!J150),0)</f>
        <v>0</v>
      </c>
      <c r="O150" s="51">
        <f>IF(AND('LISTA DE SOCIOS'!H150="SI",'LISTA DE SOCIOS'!P150&lt;&gt;"SI"),(MONTOS!E14*MULTAS!K150),0)</f>
        <v>0</v>
      </c>
      <c r="P150" s="66">
        <f>IF('LISTA DE SOCIOS'!H150="SI",(IF('LISTA DE SOCIOS'!P150&lt;&gt; "SI",(IF(OR('LISTA DE SOCIOS'!Q150="SI",'LISTA DE SOCIOS'!R150="SI"),(MULTAS!M150),(MULTAS!M150+(MULTAS!L150*MONTOS!E18)))),0)),0)</f>
        <v>0</v>
      </c>
      <c r="Q150" s="51">
        <f>IF(AND('LISTA DE SOCIOS'!I150="SI",'LISTA DE SOCIOS'!P150&lt;&gt; "SI"),(RIEGO!G150),0)</f>
        <v>0</v>
      </c>
      <c r="R150" s="68">
        <f t="shared" si="4"/>
        <v>15</v>
      </c>
      <c r="S150" s="249" t="s">
        <v>695</v>
      </c>
      <c r="T150" s="244">
        <v>43685.431400462963</v>
      </c>
    </row>
    <row r="151" spans="1:20" s="20" customFormat="1" x14ac:dyDescent="0.25">
      <c r="A151" s="173">
        <v>150</v>
      </c>
      <c r="B151" s="173">
        <v>150</v>
      </c>
      <c r="C151" s="174" t="s">
        <v>245</v>
      </c>
      <c r="D151" s="174" t="s">
        <v>385</v>
      </c>
      <c r="E151" s="174" t="s">
        <v>389</v>
      </c>
      <c r="F151" s="175" t="s">
        <v>113</v>
      </c>
      <c r="G151" s="51"/>
      <c r="H151" s="66"/>
      <c r="I151" s="51"/>
      <c r="J151" s="66">
        <f>IF('LISTA DE SOCIOS'!H151="SI",(IF('LISTA DE SOCIOS'!P151&lt;&gt;"SI",('CSM AGUA'!H151),MONTOS!E7)),0)</f>
        <v>7</v>
      </c>
      <c r="K151" s="51">
        <f>IF(AND('LISTA DE SOCIOS'!H151="SI",'LISTA DE SOCIOS'!P151&lt;&gt;"SI",'LISTA DE SOCIOS'!Q151&lt;&gt;"SI",'LISTA DE SOCIOS'!P151&lt;&gt;"SI",'LISTA DE SOCIOS'!R151&lt;&gt;"SI"),(MONTOS!E9*MULTAS!G151), 0)</f>
        <v>0</v>
      </c>
      <c r="L151" s="66">
        <f>IF(AND('LISTA DE SOCIOS'!H151="SI",'LISTA DE SOCIOS'!P151&lt;&gt;"SI",'LISTA DE SOCIOS'!Q151&lt;&gt;"SI",'LISTA DE SOCIOS'!P151&lt;&gt;"SI",'LISTA DE SOCIOS'!R151&lt;&gt;"SI"),(MONTOS!E10*MULTAS!H151),0)</f>
        <v>0</v>
      </c>
      <c r="M151" s="51">
        <f>IF(AND('LISTA DE SOCIOS'!H151="SI",'LISTA DE SOCIOS'!P151&lt;&gt;"SI",'LISTA DE SOCIOS'!Q151&lt;&gt;"SI",'LISTA DE SOCIOS'!P151&lt;&gt;"SI",'LISTA DE SOCIOS'!R151&lt;&gt;"SI"),(MONTOS!E11*MULTAS!I151),0)</f>
        <v>0</v>
      </c>
      <c r="N151" s="66">
        <f>IF(AND('LISTA DE SOCIOS'!H151="SI",'LISTA DE SOCIOS'!P151&lt;&gt;"SI",'LISTA DE SOCIOS'!Q151&lt;&gt;"SI",'LISTA DE SOCIOS'!P151&lt;&gt;"SI",'LISTA DE SOCIOS'!R151&lt;&gt;"SI"),(MONTOS!E12*MULTAS!J151),0)</f>
        <v>0</v>
      </c>
      <c r="O151" s="51">
        <f>IF(AND('LISTA DE SOCIOS'!H151="SI",'LISTA DE SOCIOS'!P151&lt;&gt;"SI"),(MONTOS!E14*MULTAS!K151),0)</f>
        <v>0</v>
      </c>
      <c r="P151" s="66">
        <f>IF('LISTA DE SOCIOS'!H151="SI",(IF('LISTA DE SOCIOS'!P151&lt;&gt; "SI",(IF(OR('LISTA DE SOCIOS'!Q151="SI",'LISTA DE SOCIOS'!R151="SI"),(MULTAS!M151),(MULTAS!M151+(MULTAS!L151*MONTOS!E18)))),0)),0)</f>
        <v>0</v>
      </c>
      <c r="Q151" s="51">
        <f>IF(AND('LISTA DE SOCIOS'!I151="SI",'LISTA DE SOCIOS'!P151&lt;&gt; "SI"),(RIEGO!G151),0)</f>
        <v>0</v>
      </c>
      <c r="R151" s="68">
        <f t="shared" ref="R151:R182" si="5">SUM(G151:Q151)</f>
        <v>7</v>
      </c>
      <c r="S151" s="249" t="s">
        <v>695</v>
      </c>
      <c r="T151" s="244">
        <v>43685.454837962963</v>
      </c>
    </row>
    <row r="152" spans="1:20" s="20" customFormat="1" x14ac:dyDescent="0.25">
      <c r="A152" s="173">
        <v>151</v>
      </c>
      <c r="B152" s="173">
        <v>151</v>
      </c>
      <c r="C152" s="174" t="s">
        <v>170</v>
      </c>
      <c r="D152" s="174" t="s">
        <v>170</v>
      </c>
      <c r="E152" s="174" t="s">
        <v>166</v>
      </c>
      <c r="F152" s="175" t="s">
        <v>113</v>
      </c>
      <c r="G152" s="51">
        <v>67</v>
      </c>
      <c r="H152" s="66"/>
      <c r="I152" s="51">
        <v>20</v>
      </c>
      <c r="J152" s="66">
        <f>IF('LISTA DE SOCIOS'!H152="SI",(IF('LISTA DE SOCIOS'!P152&lt;&gt;"SI",('CSM AGUA'!H152),MONTOS!E7)),0)</f>
        <v>51</v>
      </c>
      <c r="K152" s="51">
        <f>IF(AND('LISTA DE SOCIOS'!H152="SI",'LISTA DE SOCIOS'!P152&lt;&gt;"SI",'LISTA DE SOCIOS'!Q152&lt;&gt;"SI",'LISTA DE SOCIOS'!P152&lt;&gt;"SI",'LISTA DE SOCIOS'!R152&lt;&gt;"SI"),(MONTOS!E9*MULTAS!G152), 0)</f>
        <v>0</v>
      </c>
      <c r="L152" s="66">
        <f>IF(AND('LISTA DE SOCIOS'!H152="SI",'LISTA DE SOCIOS'!P152&lt;&gt;"SI",'LISTA DE SOCIOS'!Q152&lt;&gt;"SI",'LISTA DE SOCIOS'!P152&lt;&gt;"SI",'LISTA DE SOCIOS'!R152&lt;&gt;"SI"),(MONTOS!E10*MULTAS!H152),0)</f>
        <v>0</v>
      </c>
      <c r="M152" s="51">
        <f>IF(AND('LISTA DE SOCIOS'!H152="SI",'LISTA DE SOCIOS'!P152&lt;&gt;"SI",'LISTA DE SOCIOS'!Q152&lt;&gt;"SI",'LISTA DE SOCIOS'!P152&lt;&gt;"SI",'LISTA DE SOCIOS'!R152&lt;&gt;"SI"),(MONTOS!E11*MULTAS!I152),0)</f>
        <v>0</v>
      </c>
      <c r="N152" s="66">
        <f>IF(AND('LISTA DE SOCIOS'!H152="SI",'LISTA DE SOCIOS'!P152&lt;&gt;"SI",'LISTA DE SOCIOS'!Q152&lt;&gt;"SI",'LISTA DE SOCIOS'!P152&lt;&gt;"SI",'LISTA DE SOCIOS'!R152&lt;&gt;"SI"),(MONTOS!E12*MULTAS!J152),0)</f>
        <v>0</v>
      </c>
      <c r="O152" s="51">
        <f>IF(AND('LISTA DE SOCIOS'!H152="SI",'LISTA DE SOCIOS'!P152&lt;&gt;"SI"),(MONTOS!E14*MULTAS!K152),0)</f>
        <v>0</v>
      </c>
      <c r="P152" s="66">
        <f>IF('LISTA DE SOCIOS'!H152="SI",(IF('LISTA DE SOCIOS'!P152&lt;&gt; "SI",(IF(OR('LISTA DE SOCIOS'!Q152="SI",'LISTA DE SOCIOS'!R152="SI"),(MULTAS!M152),(MULTAS!M152+(MULTAS!L152*MONTOS!E18)))),0)),0)</f>
        <v>0</v>
      </c>
      <c r="Q152" s="51">
        <f>IF(AND('LISTA DE SOCIOS'!I152="SI",'LISTA DE SOCIOS'!P152&lt;&gt; "SI"),(RIEGO!G152),0)</f>
        <v>0</v>
      </c>
      <c r="R152" s="68">
        <f t="shared" si="5"/>
        <v>138</v>
      </c>
      <c r="S152" s="249" t="s">
        <v>695</v>
      </c>
      <c r="T152" s="244">
        <v>43685.455810185187</v>
      </c>
    </row>
    <row r="153" spans="1:20" s="20" customFormat="1" x14ac:dyDescent="0.25">
      <c r="A153" s="173">
        <v>152</v>
      </c>
      <c r="B153" s="173">
        <v>152</v>
      </c>
      <c r="C153" s="174" t="s">
        <v>254</v>
      </c>
      <c r="D153" s="174" t="s">
        <v>188</v>
      </c>
      <c r="E153" s="174" t="s">
        <v>447</v>
      </c>
      <c r="F153" s="175" t="s">
        <v>113</v>
      </c>
      <c r="G153" s="51"/>
      <c r="H153" s="66"/>
      <c r="I153" s="51"/>
      <c r="J153" s="66">
        <f>IF('LISTA DE SOCIOS'!H153="SI",(IF('LISTA DE SOCIOS'!P153&lt;&gt;"SI",('CSM AGUA'!H153),MONTOS!E7)),0)</f>
        <v>13</v>
      </c>
      <c r="K153" s="51">
        <f>IF(AND('LISTA DE SOCIOS'!H153="SI",'LISTA DE SOCIOS'!P153&lt;&gt;"SI",'LISTA DE SOCIOS'!Q153&lt;&gt;"SI",'LISTA DE SOCIOS'!P153&lt;&gt;"SI",'LISTA DE SOCIOS'!R153&lt;&gt;"SI"),(MONTOS!E9*MULTAS!G153), 0)</f>
        <v>0</v>
      </c>
      <c r="L153" s="66">
        <f>IF(AND('LISTA DE SOCIOS'!H153="SI",'LISTA DE SOCIOS'!P153&lt;&gt;"SI",'LISTA DE SOCIOS'!Q153&lt;&gt;"SI",'LISTA DE SOCIOS'!P153&lt;&gt;"SI",'LISTA DE SOCIOS'!R153&lt;&gt;"SI"),(MONTOS!E10*MULTAS!H153),0)</f>
        <v>0</v>
      </c>
      <c r="M153" s="51">
        <f>IF(AND('LISTA DE SOCIOS'!H153="SI",'LISTA DE SOCIOS'!P153&lt;&gt;"SI",'LISTA DE SOCIOS'!Q153&lt;&gt;"SI",'LISTA DE SOCIOS'!P153&lt;&gt;"SI",'LISTA DE SOCIOS'!R153&lt;&gt;"SI"),(MONTOS!E11*MULTAS!I153),0)</f>
        <v>0</v>
      </c>
      <c r="N153" s="66">
        <f>IF(AND('LISTA DE SOCIOS'!H153="SI",'LISTA DE SOCIOS'!P153&lt;&gt;"SI",'LISTA DE SOCIOS'!Q153&lt;&gt;"SI",'LISTA DE SOCIOS'!P153&lt;&gt;"SI",'LISTA DE SOCIOS'!R153&lt;&gt;"SI"),(MONTOS!E12*MULTAS!J153),0)</f>
        <v>0</v>
      </c>
      <c r="O153" s="51">
        <f>IF(AND('LISTA DE SOCIOS'!H153="SI",'LISTA DE SOCIOS'!P153&lt;&gt;"SI"),(MONTOS!E14*MULTAS!K153),0)</f>
        <v>0</v>
      </c>
      <c r="P153" s="66">
        <f>IF('LISTA DE SOCIOS'!H153="SI",(IF('LISTA DE SOCIOS'!P153&lt;&gt; "SI",(IF(OR('LISTA DE SOCIOS'!Q153="SI",'LISTA DE SOCIOS'!R153="SI"),(MULTAS!M153),(MULTAS!M153+(MULTAS!L153*MONTOS!E18)))),0)),0)</f>
        <v>0</v>
      </c>
      <c r="Q153" s="51">
        <f>IF(AND('LISTA DE SOCIOS'!I153="SI",'LISTA DE SOCIOS'!P153&lt;&gt; "SI"),(RIEGO!G153),0)</f>
        <v>0</v>
      </c>
      <c r="R153" s="68">
        <f t="shared" si="5"/>
        <v>13</v>
      </c>
      <c r="S153" s="249" t="s">
        <v>695</v>
      </c>
      <c r="T153" s="244">
        <v>43685.455023148148</v>
      </c>
    </row>
    <row r="154" spans="1:20" s="20" customFormat="1" x14ac:dyDescent="0.25">
      <c r="A154" s="173">
        <v>153</v>
      </c>
      <c r="B154" s="173">
        <v>153</v>
      </c>
      <c r="C154" s="174" t="s">
        <v>448</v>
      </c>
      <c r="D154" s="174" t="s">
        <v>449</v>
      </c>
      <c r="E154" s="174" t="s">
        <v>450</v>
      </c>
      <c r="F154" s="175" t="s">
        <v>113</v>
      </c>
      <c r="G154" s="51"/>
      <c r="H154" s="66"/>
      <c r="I154" s="51"/>
      <c r="J154" s="66">
        <f>IF('LISTA DE SOCIOS'!H154="SI",(IF('LISTA DE SOCIOS'!P154&lt;&gt;"SI",('CSM AGUA'!H154),MONTOS!E7)),0)</f>
        <v>11</v>
      </c>
      <c r="K154" s="51">
        <f>IF(AND('LISTA DE SOCIOS'!H154="SI",'LISTA DE SOCIOS'!P154&lt;&gt;"SI",'LISTA DE SOCIOS'!Q154&lt;&gt;"SI",'LISTA DE SOCIOS'!P154&lt;&gt;"SI",'LISTA DE SOCIOS'!R154&lt;&gt;"SI"),(MONTOS!E9*MULTAS!G154), 0)</f>
        <v>0</v>
      </c>
      <c r="L154" s="66">
        <f>IF(AND('LISTA DE SOCIOS'!H154="SI",'LISTA DE SOCIOS'!P154&lt;&gt;"SI",'LISTA DE SOCIOS'!Q154&lt;&gt;"SI",'LISTA DE SOCIOS'!P154&lt;&gt;"SI",'LISTA DE SOCIOS'!R154&lt;&gt;"SI"),(MONTOS!E10*MULTAS!H154),0)</f>
        <v>0</v>
      </c>
      <c r="M154" s="51">
        <f>IF(AND('LISTA DE SOCIOS'!H154="SI",'LISTA DE SOCIOS'!P154&lt;&gt;"SI",'LISTA DE SOCIOS'!Q154&lt;&gt;"SI",'LISTA DE SOCIOS'!P154&lt;&gt;"SI",'LISTA DE SOCIOS'!R154&lt;&gt;"SI"),(MONTOS!E11*MULTAS!I154),0)</f>
        <v>0</v>
      </c>
      <c r="N154" s="66">
        <f>IF(AND('LISTA DE SOCIOS'!H154="SI",'LISTA DE SOCIOS'!P154&lt;&gt;"SI",'LISTA DE SOCIOS'!Q154&lt;&gt;"SI",'LISTA DE SOCIOS'!P154&lt;&gt;"SI",'LISTA DE SOCIOS'!R154&lt;&gt;"SI"),(MONTOS!E12*MULTAS!J154),0)</f>
        <v>0</v>
      </c>
      <c r="O154" s="51">
        <f>IF(AND('LISTA DE SOCIOS'!H154="SI",'LISTA DE SOCIOS'!P154&lt;&gt;"SI"),(MONTOS!E14*MULTAS!K154),0)</f>
        <v>0</v>
      </c>
      <c r="P154" s="66">
        <f>IF('LISTA DE SOCIOS'!H154="SI",(IF('LISTA DE SOCIOS'!P154&lt;&gt; "SI",(IF(OR('LISTA DE SOCIOS'!Q154="SI",'LISTA DE SOCIOS'!R154="SI"),(MULTAS!M154),(MULTAS!M154+(MULTAS!L154*MONTOS!E18)))),0)),0)</f>
        <v>0</v>
      </c>
      <c r="Q154" s="51">
        <f>IF(AND('LISTA DE SOCIOS'!I154="SI",'LISTA DE SOCIOS'!P154&lt;&gt; "SI"),(RIEGO!G154),0)</f>
        <v>0</v>
      </c>
      <c r="R154" s="68">
        <f t="shared" si="5"/>
        <v>11</v>
      </c>
      <c r="S154" s="249" t="s">
        <v>695</v>
      </c>
      <c r="T154" s="244">
        <v>43666.436099537037</v>
      </c>
    </row>
    <row r="155" spans="1:20" s="20" customFormat="1" x14ac:dyDescent="0.25">
      <c r="A155" s="173">
        <v>154</v>
      </c>
      <c r="B155" s="173">
        <v>154</v>
      </c>
      <c r="C155" s="174" t="s">
        <v>191</v>
      </c>
      <c r="D155" s="174" t="s">
        <v>452</v>
      </c>
      <c r="E155" s="174" t="s">
        <v>453</v>
      </c>
      <c r="F155" s="175" t="s">
        <v>113</v>
      </c>
      <c r="G155" s="51"/>
      <c r="H155" s="66"/>
      <c r="I155" s="51"/>
      <c r="J155" s="66">
        <f>IF('LISTA DE SOCIOS'!H155="SI",(IF('LISTA DE SOCIOS'!P155&lt;&gt;"SI",('CSM AGUA'!H155),MONTOS!E7)),0)</f>
        <v>17</v>
      </c>
      <c r="K155" s="51">
        <f>IF(AND('LISTA DE SOCIOS'!H155="SI",'LISTA DE SOCIOS'!P155&lt;&gt;"SI",'LISTA DE SOCIOS'!Q155&lt;&gt;"SI",'LISTA DE SOCIOS'!P155&lt;&gt;"SI",'LISTA DE SOCIOS'!R155&lt;&gt;"SI"),(MONTOS!E9*MULTAS!G155), 0)</f>
        <v>0</v>
      </c>
      <c r="L155" s="66">
        <f>IF(AND('LISTA DE SOCIOS'!H155="SI",'LISTA DE SOCIOS'!P155&lt;&gt;"SI",'LISTA DE SOCIOS'!Q155&lt;&gt;"SI",'LISTA DE SOCIOS'!P155&lt;&gt;"SI",'LISTA DE SOCIOS'!R155&lt;&gt;"SI"),(MONTOS!E10*MULTAS!H155),0)</f>
        <v>0</v>
      </c>
      <c r="M155" s="51">
        <f>IF(AND('LISTA DE SOCIOS'!H155="SI",'LISTA DE SOCIOS'!P155&lt;&gt;"SI",'LISTA DE SOCIOS'!Q155&lt;&gt;"SI",'LISTA DE SOCIOS'!P155&lt;&gt;"SI",'LISTA DE SOCIOS'!R155&lt;&gt;"SI"),(MONTOS!E11*MULTAS!I155),0)</f>
        <v>0</v>
      </c>
      <c r="N155" s="66">
        <f>IF(AND('LISTA DE SOCIOS'!H155="SI",'LISTA DE SOCIOS'!P155&lt;&gt;"SI",'LISTA DE SOCIOS'!Q155&lt;&gt;"SI",'LISTA DE SOCIOS'!P155&lt;&gt;"SI",'LISTA DE SOCIOS'!R155&lt;&gt;"SI"),(MONTOS!E12*MULTAS!J155),0)</f>
        <v>0</v>
      </c>
      <c r="O155" s="51">
        <f>IF(AND('LISTA DE SOCIOS'!H155="SI",'LISTA DE SOCIOS'!P155&lt;&gt;"SI"),(MONTOS!E14*MULTAS!K155),0)</f>
        <v>0</v>
      </c>
      <c r="P155" s="66">
        <f>IF('LISTA DE SOCIOS'!H155="SI",(IF('LISTA DE SOCIOS'!P155&lt;&gt; "SI",(IF(OR('LISTA DE SOCIOS'!Q155="SI",'LISTA DE SOCIOS'!R155="SI"),(MULTAS!M155),(MULTAS!M155+(MULTAS!L155*MONTOS!E18)))),0)),0)</f>
        <v>0</v>
      </c>
      <c r="Q155" s="51">
        <f>IF(AND('LISTA DE SOCIOS'!I155="SI",'LISTA DE SOCIOS'!P155&lt;&gt; "SI"),(RIEGO!G155),0)</f>
        <v>0</v>
      </c>
      <c r="R155" s="68">
        <f t="shared" si="5"/>
        <v>17</v>
      </c>
      <c r="S155" s="249" t="s">
        <v>695</v>
      </c>
      <c r="T155" s="244">
        <v>43669.421956018516</v>
      </c>
    </row>
    <row r="156" spans="1:20" s="20" customFormat="1" x14ac:dyDescent="0.25">
      <c r="A156" s="173">
        <v>155</v>
      </c>
      <c r="B156" s="173">
        <v>155</v>
      </c>
      <c r="C156" s="174" t="s">
        <v>191</v>
      </c>
      <c r="D156" s="174" t="s">
        <v>363</v>
      </c>
      <c r="E156" s="174" t="s">
        <v>454</v>
      </c>
      <c r="F156" s="175" t="s">
        <v>113</v>
      </c>
      <c r="G156" s="51"/>
      <c r="H156" s="66"/>
      <c r="I156" s="51"/>
      <c r="J156" s="66">
        <f>IF('LISTA DE SOCIOS'!H156="SI",(IF('LISTA DE SOCIOS'!P156&lt;&gt;"SI",('CSM AGUA'!H156),MONTOS!E7)),0)</f>
        <v>9</v>
      </c>
      <c r="K156" s="51">
        <f>IF(AND('LISTA DE SOCIOS'!H156="SI",'LISTA DE SOCIOS'!P156&lt;&gt;"SI",'LISTA DE SOCIOS'!Q156&lt;&gt;"SI",'LISTA DE SOCIOS'!P156&lt;&gt;"SI",'LISTA DE SOCIOS'!R156&lt;&gt;"SI"),(MONTOS!E9*MULTAS!G156), 0)</f>
        <v>0</v>
      </c>
      <c r="L156" s="66">
        <f>IF(AND('LISTA DE SOCIOS'!H156="SI",'LISTA DE SOCIOS'!P156&lt;&gt;"SI",'LISTA DE SOCIOS'!Q156&lt;&gt;"SI",'LISTA DE SOCIOS'!P156&lt;&gt;"SI",'LISTA DE SOCIOS'!R156&lt;&gt;"SI"),(MONTOS!E10*MULTAS!H156),0)</f>
        <v>0</v>
      </c>
      <c r="M156" s="51">
        <f>IF(AND('LISTA DE SOCIOS'!H156="SI",'LISTA DE SOCIOS'!P156&lt;&gt;"SI",'LISTA DE SOCIOS'!Q156&lt;&gt;"SI",'LISTA DE SOCIOS'!P156&lt;&gt;"SI",'LISTA DE SOCIOS'!R156&lt;&gt;"SI"),(MONTOS!E11*MULTAS!I156),0)</f>
        <v>0</v>
      </c>
      <c r="N156" s="66">
        <f>IF(AND('LISTA DE SOCIOS'!H156="SI",'LISTA DE SOCIOS'!P156&lt;&gt;"SI",'LISTA DE SOCIOS'!Q156&lt;&gt;"SI",'LISTA DE SOCIOS'!P156&lt;&gt;"SI",'LISTA DE SOCIOS'!R156&lt;&gt;"SI"),(MONTOS!E12*MULTAS!J156),0)</f>
        <v>0</v>
      </c>
      <c r="O156" s="51">
        <f>IF(AND('LISTA DE SOCIOS'!H156="SI",'LISTA DE SOCIOS'!P156&lt;&gt;"SI"),(MONTOS!E14*MULTAS!K156),0)</f>
        <v>0</v>
      </c>
      <c r="P156" s="66">
        <f>IF('LISTA DE SOCIOS'!H156="SI",(IF('LISTA DE SOCIOS'!P156&lt;&gt; "SI",(IF(OR('LISTA DE SOCIOS'!Q156="SI",'LISTA DE SOCIOS'!R156="SI"),(MULTAS!M156),(MULTAS!M156+(MULTAS!L156*MONTOS!E18)))),0)),0)</f>
        <v>0</v>
      </c>
      <c r="Q156" s="51">
        <f>IF(AND('LISTA DE SOCIOS'!I156="SI",'LISTA DE SOCIOS'!P156&lt;&gt; "SI"),(RIEGO!G156),0)</f>
        <v>0</v>
      </c>
      <c r="R156" s="68">
        <f t="shared" si="5"/>
        <v>9</v>
      </c>
      <c r="S156" s="249" t="s">
        <v>695</v>
      </c>
      <c r="T156" s="244">
        <v>43685.454664351855</v>
      </c>
    </row>
    <row r="157" spans="1:20" s="20" customFormat="1" x14ac:dyDescent="0.25">
      <c r="A157" s="173">
        <v>156</v>
      </c>
      <c r="B157" s="173">
        <v>156</v>
      </c>
      <c r="C157" s="174" t="s">
        <v>455</v>
      </c>
      <c r="D157" s="174" t="s">
        <v>456</v>
      </c>
      <c r="E157" s="174" t="s">
        <v>457</v>
      </c>
      <c r="F157" s="175" t="s">
        <v>113</v>
      </c>
      <c r="G157" s="51">
        <v>31</v>
      </c>
      <c r="H157" s="66"/>
      <c r="I157" s="51">
        <v>20</v>
      </c>
      <c r="J157" s="66">
        <f>IF('LISTA DE SOCIOS'!H157="SI",(IF('LISTA DE SOCIOS'!P157&lt;&gt;"SI",('CSM AGUA'!H157),MONTOS!E7)),0)</f>
        <v>23</v>
      </c>
      <c r="K157" s="51">
        <f>IF(AND('LISTA DE SOCIOS'!H157="SI",'LISTA DE SOCIOS'!P157&lt;&gt;"SI",'LISTA DE SOCIOS'!Q157&lt;&gt;"SI",'LISTA DE SOCIOS'!P157&lt;&gt;"SI",'LISTA DE SOCIOS'!R157&lt;&gt;"SI"),(MONTOS!E9*MULTAS!G157), 0)</f>
        <v>0</v>
      </c>
      <c r="L157" s="66">
        <f>IF(AND('LISTA DE SOCIOS'!H157="SI",'LISTA DE SOCIOS'!P157&lt;&gt;"SI",'LISTA DE SOCIOS'!Q157&lt;&gt;"SI",'LISTA DE SOCIOS'!P157&lt;&gt;"SI",'LISTA DE SOCIOS'!R157&lt;&gt;"SI"),(MONTOS!E10*MULTAS!H157),0)</f>
        <v>0</v>
      </c>
      <c r="M157" s="51">
        <f>IF(AND('LISTA DE SOCIOS'!H157="SI",'LISTA DE SOCIOS'!P157&lt;&gt;"SI",'LISTA DE SOCIOS'!Q157&lt;&gt;"SI",'LISTA DE SOCIOS'!P157&lt;&gt;"SI",'LISTA DE SOCIOS'!R157&lt;&gt;"SI"),(MONTOS!E11*MULTAS!I157),0)</f>
        <v>0</v>
      </c>
      <c r="N157" s="66">
        <f>IF(AND('LISTA DE SOCIOS'!H157="SI",'LISTA DE SOCIOS'!P157&lt;&gt;"SI",'LISTA DE SOCIOS'!Q157&lt;&gt;"SI",'LISTA DE SOCIOS'!P157&lt;&gt;"SI",'LISTA DE SOCIOS'!R157&lt;&gt;"SI"),(MONTOS!E12*MULTAS!J157),0)</f>
        <v>0</v>
      </c>
      <c r="O157" s="51">
        <f>IF(AND('LISTA DE SOCIOS'!H157="SI",'LISTA DE SOCIOS'!P157&lt;&gt;"SI"),(MONTOS!E14*MULTAS!K157),0)</f>
        <v>0</v>
      </c>
      <c r="P157" s="66">
        <f>IF('LISTA DE SOCIOS'!H157="SI",(IF('LISTA DE SOCIOS'!P157&lt;&gt; "SI",(IF(OR('LISTA DE SOCIOS'!Q157="SI",'LISTA DE SOCIOS'!R157="SI"),(MULTAS!M157),(MULTAS!M157+(MULTAS!L157*MONTOS!E18)))),0)),0)</f>
        <v>0</v>
      </c>
      <c r="Q157" s="51">
        <f>IF(AND('LISTA DE SOCIOS'!I157="SI",'LISTA DE SOCIOS'!P157&lt;&gt; "SI"),(RIEGO!G157),0)</f>
        <v>0</v>
      </c>
      <c r="R157" s="68">
        <f t="shared" si="5"/>
        <v>74</v>
      </c>
      <c r="S157" s="249" t="s">
        <v>695</v>
      </c>
      <c r="T157" s="244">
        <v>43685.457152777781</v>
      </c>
    </row>
    <row r="158" spans="1:20" s="20" customFormat="1" x14ac:dyDescent="0.25">
      <c r="A158" s="173">
        <v>157</v>
      </c>
      <c r="B158" s="173">
        <v>157</v>
      </c>
      <c r="C158" s="174" t="s">
        <v>458</v>
      </c>
      <c r="D158" s="174" t="s">
        <v>165</v>
      </c>
      <c r="E158" s="174" t="s">
        <v>459</v>
      </c>
      <c r="F158" s="175" t="s">
        <v>113</v>
      </c>
      <c r="G158" s="51"/>
      <c r="H158" s="66"/>
      <c r="I158" s="51"/>
      <c r="J158" s="66">
        <f>IF('LISTA DE SOCIOS'!H158="SI",(IF('LISTA DE SOCIOS'!P158&lt;&gt;"SI",('CSM AGUA'!H158),MONTOS!E7)),0)</f>
        <v>11</v>
      </c>
      <c r="K158" s="51">
        <f>IF(AND('LISTA DE SOCIOS'!H158="SI",'LISTA DE SOCIOS'!P158&lt;&gt;"SI",'LISTA DE SOCIOS'!Q158&lt;&gt;"SI",'LISTA DE SOCIOS'!P158&lt;&gt;"SI",'LISTA DE SOCIOS'!R158&lt;&gt;"SI"),(MONTOS!E9*MULTAS!G158), 0)</f>
        <v>0</v>
      </c>
      <c r="L158" s="66">
        <f>IF(AND('LISTA DE SOCIOS'!H158="SI",'LISTA DE SOCIOS'!P158&lt;&gt;"SI",'LISTA DE SOCIOS'!Q158&lt;&gt;"SI",'LISTA DE SOCIOS'!P158&lt;&gt;"SI",'LISTA DE SOCIOS'!R158&lt;&gt;"SI"),(MONTOS!E10*MULTAS!H158),0)</f>
        <v>0</v>
      </c>
      <c r="M158" s="51">
        <f>IF(AND('LISTA DE SOCIOS'!H158="SI",'LISTA DE SOCIOS'!P158&lt;&gt;"SI",'LISTA DE SOCIOS'!Q158&lt;&gt;"SI",'LISTA DE SOCIOS'!P158&lt;&gt;"SI",'LISTA DE SOCIOS'!R158&lt;&gt;"SI"),(MONTOS!E11*MULTAS!I158),0)</f>
        <v>0</v>
      </c>
      <c r="N158" s="66">
        <f>IF(AND('LISTA DE SOCIOS'!H158="SI",'LISTA DE SOCIOS'!P158&lt;&gt;"SI",'LISTA DE SOCIOS'!Q158&lt;&gt;"SI",'LISTA DE SOCIOS'!P158&lt;&gt;"SI",'LISTA DE SOCIOS'!R158&lt;&gt;"SI"),(MONTOS!E12*MULTAS!J158),0)</f>
        <v>0</v>
      </c>
      <c r="O158" s="51">
        <f>IF(AND('LISTA DE SOCIOS'!H158="SI",'LISTA DE SOCIOS'!P158&lt;&gt;"SI"),(MONTOS!E14*MULTAS!K158),0)</f>
        <v>0</v>
      </c>
      <c r="P158" s="66">
        <f>IF('LISTA DE SOCIOS'!H158="SI",(IF('LISTA DE SOCIOS'!P158&lt;&gt; "SI",(IF(OR('LISTA DE SOCIOS'!Q158="SI",'LISTA DE SOCIOS'!R158="SI"),(MULTAS!M158),(MULTAS!M158+(MULTAS!L158*MONTOS!E18)))),0)),0)</f>
        <v>0</v>
      </c>
      <c r="Q158" s="51">
        <f>IF(AND('LISTA DE SOCIOS'!I158="SI",'LISTA DE SOCIOS'!P158&lt;&gt; "SI"),(RIEGO!G158),0)</f>
        <v>0</v>
      </c>
      <c r="R158" s="68">
        <f t="shared" si="5"/>
        <v>11</v>
      </c>
      <c r="S158" s="249" t="s">
        <v>695</v>
      </c>
      <c r="T158" s="244">
        <v>43676.481782407405</v>
      </c>
    </row>
    <row r="159" spans="1:20" s="20" customFormat="1" x14ac:dyDescent="0.25">
      <c r="A159" s="173">
        <v>158</v>
      </c>
      <c r="B159" s="173">
        <v>158</v>
      </c>
      <c r="C159" s="174" t="s">
        <v>415</v>
      </c>
      <c r="D159" s="174" t="s">
        <v>460</v>
      </c>
      <c r="E159" s="174" t="s">
        <v>461</v>
      </c>
      <c r="F159" s="175" t="s">
        <v>113</v>
      </c>
      <c r="G159" s="51"/>
      <c r="H159" s="66"/>
      <c r="I159" s="51"/>
      <c r="J159" s="66">
        <f>IF('LISTA DE SOCIOS'!H159="SI",(IF('LISTA DE SOCIOS'!P159&lt;&gt;"SI",('CSM AGUA'!H159),MONTOS!E7)),0)</f>
        <v>41</v>
      </c>
      <c r="K159" s="51">
        <f>IF(AND('LISTA DE SOCIOS'!H159="SI",'LISTA DE SOCIOS'!P159&lt;&gt;"SI",'LISTA DE SOCIOS'!Q159&lt;&gt;"SI",'LISTA DE SOCIOS'!P159&lt;&gt;"SI",'LISTA DE SOCIOS'!R159&lt;&gt;"SI"),(MONTOS!E9*MULTAS!G159), 0)</f>
        <v>0</v>
      </c>
      <c r="L159" s="66">
        <f>IF(AND('LISTA DE SOCIOS'!H159="SI",'LISTA DE SOCIOS'!P159&lt;&gt;"SI",'LISTA DE SOCIOS'!Q159&lt;&gt;"SI",'LISTA DE SOCIOS'!P159&lt;&gt;"SI",'LISTA DE SOCIOS'!R159&lt;&gt;"SI"),(MONTOS!E10*MULTAS!H159),0)</f>
        <v>0</v>
      </c>
      <c r="M159" s="51">
        <f>IF(AND('LISTA DE SOCIOS'!H159="SI",'LISTA DE SOCIOS'!P159&lt;&gt;"SI",'LISTA DE SOCIOS'!Q159&lt;&gt;"SI",'LISTA DE SOCIOS'!P159&lt;&gt;"SI",'LISTA DE SOCIOS'!R159&lt;&gt;"SI"),(MONTOS!E11*MULTAS!I159),0)</f>
        <v>0</v>
      </c>
      <c r="N159" s="66">
        <f>IF(AND('LISTA DE SOCIOS'!H159="SI",'LISTA DE SOCIOS'!P159&lt;&gt;"SI",'LISTA DE SOCIOS'!Q159&lt;&gt;"SI",'LISTA DE SOCIOS'!P159&lt;&gt;"SI",'LISTA DE SOCIOS'!R159&lt;&gt;"SI"),(MONTOS!E12*MULTAS!J159),0)</f>
        <v>0</v>
      </c>
      <c r="O159" s="51">
        <f>IF(AND('LISTA DE SOCIOS'!H159="SI",'LISTA DE SOCIOS'!P159&lt;&gt;"SI"),(MONTOS!E14*MULTAS!K159),0)</f>
        <v>0</v>
      </c>
      <c r="P159" s="66">
        <f>IF('LISTA DE SOCIOS'!H159="SI",(IF('LISTA DE SOCIOS'!P159&lt;&gt; "SI",(IF(OR('LISTA DE SOCIOS'!Q159="SI",'LISTA DE SOCIOS'!R159="SI"),(MULTAS!M159),(MULTAS!M159+(MULTAS!L159*MONTOS!E18)))),0)),0)</f>
        <v>0</v>
      </c>
      <c r="Q159" s="51">
        <f>IF(AND('LISTA DE SOCIOS'!I159="SI",'LISTA DE SOCIOS'!P159&lt;&gt; "SI"),(RIEGO!G159),0)</f>
        <v>0</v>
      </c>
      <c r="R159" s="68">
        <f t="shared" si="5"/>
        <v>41</v>
      </c>
      <c r="S159" s="249" t="s">
        <v>695</v>
      </c>
      <c r="T159" s="244">
        <v>43668.448437500003</v>
      </c>
    </row>
    <row r="160" spans="1:20" s="20" customFormat="1" x14ac:dyDescent="0.25">
      <c r="A160" s="173">
        <v>159</v>
      </c>
      <c r="B160" s="173">
        <v>159</v>
      </c>
      <c r="C160" s="174" t="s">
        <v>448</v>
      </c>
      <c r="D160" s="174" t="s">
        <v>462</v>
      </c>
      <c r="E160" s="174" t="s">
        <v>463</v>
      </c>
      <c r="F160" s="175" t="s">
        <v>113</v>
      </c>
      <c r="G160" s="51">
        <v>60</v>
      </c>
      <c r="H160" s="66"/>
      <c r="I160" s="51">
        <v>20</v>
      </c>
      <c r="J160" s="66">
        <f>IF('LISTA DE SOCIOS'!H160="SI",(IF('LISTA DE SOCIOS'!P160&lt;&gt;"SI",('CSM AGUA'!H160),MONTOS!E7)),0)</f>
        <v>19</v>
      </c>
      <c r="K160" s="51">
        <f>IF(AND('LISTA DE SOCIOS'!H160="SI",'LISTA DE SOCIOS'!P160&lt;&gt;"SI",'LISTA DE SOCIOS'!Q160&lt;&gt;"SI",'LISTA DE SOCIOS'!P160&lt;&gt;"SI",'LISTA DE SOCIOS'!R160&lt;&gt;"SI"),(MONTOS!E9*MULTAS!G160), 0)</f>
        <v>0</v>
      </c>
      <c r="L160" s="66">
        <f>IF(AND('LISTA DE SOCIOS'!H160="SI",'LISTA DE SOCIOS'!P160&lt;&gt;"SI",'LISTA DE SOCIOS'!Q160&lt;&gt;"SI",'LISTA DE SOCIOS'!P160&lt;&gt;"SI",'LISTA DE SOCIOS'!R160&lt;&gt;"SI"),(MONTOS!E10*MULTAS!H160),0)</f>
        <v>0</v>
      </c>
      <c r="M160" s="51">
        <f>IF(AND('LISTA DE SOCIOS'!H160="SI",'LISTA DE SOCIOS'!P160&lt;&gt;"SI",'LISTA DE SOCIOS'!Q160&lt;&gt;"SI",'LISTA DE SOCIOS'!P160&lt;&gt;"SI",'LISTA DE SOCIOS'!R160&lt;&gt;"SI"),(MONTOS!E11*MULTAS!I160),0)</f>
        <v>0</v>
      </c>
      <c r="N160" s="66">
        <f>IF(AND('LISTA DE SOCIOS'!H160="SI",'LISTA DE SOCIOS'!P160&lt;&gt;"SI",'LISTA DE SOCIOS'!Q160&lt;&gt;"SI",'LISTA DE SOCIOS'!P160&lt;&gt;"SI",'LISTA DE SOCIOS'!R160&lt;&gt;"SI"),(MONTOS!E12*MULTAS!J160),0)</f>
        <v>0</v>
      </c>
      <c r="O160" s="51">
        <f>IF(AND('LISTA DE SOCIOS'!H160="SI",'LISTA DE SOCIOS'!P160&lt;&gt;"SI"),(MONTOS!E14*MULTAS!K160),0)</f>
        <v>0</v>
      </c>
      <c r="P160" s="66">
        <f>IF('LISTA DE SOCIOS'!H160="SI",(IF('LISTA DE SOCIOS'!P160&lt;&gt; "SI",(IF(OR('LISTA DE SOCIOS'!Q160="SI",'LISTA DE SOCIOS'!R160="SI"),(MULTAS!M160),(MULTAS!M160+(MULTAS!L160*MONTOS!E18)))),0)),0)</f>
        <v>0</v>
      </c>
      <c r="Q160" s="51">
        <f>IF(AND('LISTA DE SOCIOS'!I160="SI",'LISTA DE SOCIOS'!P160&lt;&gt; "SI"),(RIEGO!G160),0)</f>
        <v>0</v>
      </c>
      <c r="R160" s="68">
        <f t="shared" si="5"/>
        <v>99</v>
      </c>
      <c r="S160" s="249" t="s">
        <v>695</v>
      </c>
      <c r="T160" s="244">
        <v>43677.632256944446</v>
      </c>
    </row>
    <row r="161" spans="1:20" s="20" customFormat="1" x14ac:dyDescent="0.25">
      <c r="A161" s="173">
        <v>160</v>
      </c>
      <c r="B161" s="173">
        <v>160</v>
      </c>
      <c r="C161" s="174" t="s">
        <v>449</v>
      </c>
      <c r="D161" s="174" t="s">
        <v>464</v>
      </c>
      <c r="E161" s="174" t="s">
        <v>465</v>
      </c>
      <c r="F161" s="175" t="s">
        <v>113</v>
      </c>
      <c r="G161" s="51"/>
      <c r="H161" s="66"/>
      <c r="I161" s="51"/>
      <c r="J161" s="66">
        <f>IF('LISTA DE SOCIOS'!H161="SI",(IF('LISTA DE SOCIOS'!P161&lt;&gt;"SI",('CSM AGUA'!H161),MONTOS!E7)),0)</f>
        <v>49</v>
      </c>
      <c r="K161" s="51">
        <f>IF(AND('LISTA DE SOCIOS'!H161="SI",'LISTA DE SOCIOS'!P161&lt;&gt;"SI",'LISTA DE SOCIOS'!Q161&lt;&gt;"SI",'LISTA DE SOCIOS'!P161&lt;&gt;"SI",'LISTA DE SOCIOS'!R161&lt;&gt;"SI"),(MONTOS!E9*MULTAS!G161), 0)</f>
        <v>0</v>
      </c>
      <c r="L161" s="66">
        <f>IF(AND('LISTA DE SOCIOS'!H161="SI",'LISTA DE SOCIOS'!P161&lt;&gt;"SI",'LISTA DE SOCIOS'!Q161&lt;&gt;"SI",'LISTA DE SOCIOS'!P161&lt;&gt;"SI",'LISTA DE SOCIOS'!R161&lt;&gt;"SI"),(MONTOS!E10*MULTAS!H161),0)</f>
        <v>0</v>
      </c>
      <c r="M161" s="51">
        <f>IF(AND('LISTA DE SOCIOS'!H161="SI",'LISTA DE SOCIOS'!P161&lt;&gt;"SI",'LISTA DE SOCIOS'!Q161&lt;&gt;"SI",'LISTA DE SOCIOS'!P161&lt;&gt;"SI",'LISTA DE SOCIOS'!R161&lt;&gt;"SI"),(MONTOS!E11*MULTAS!I161),0)</f>
        <v>0</v>
      </c>
      <c r="N161" s="66">
        <f>IF(AND('LISTA DE SOCIOS'!H161="SI",'LISTA DE SOCIOS'!P161&lt;&gt;"SI",'LISTA DE SOCIOS'!Q161&lt;&gt;"SI",'LISTA DE SOCIOS'!P161&lt;&gt;"SI",'LISTA DE SOCIOS'!R161&lt;&gt;"SI"),(MONTOS!E12*MULTAS!J161),0)</f>
        <v>0</v>
      </c>
      <c r="O161" s="51">
        <f>IF(AND('LISTA DE SOCIOS'!H161="SI",'LISTA DE SOCIOS'!P161&lt;&gt;"SI"),(MONTOS!E14*MULTAS!K161),0)</f>
        <v>0</v>
      </c>
      <c r="P161" s="66">
        <f>IF('LISTA DE SOCIOS'!H161="SI",(IF('LISTA DE SOCIOS'!P161&lt;&gt; "SI",(IF(OR('LISTA DE SOCIOS'!Q161="SI",'LISTA DE SOCIOS'!R161="SI"),(MULTAS!M161),(MULTAS!M161+(MULTAS!L161*MONTOS!E18)))),0)),0)</f>
        <v>0</v>
      </c>
      <c r="Q161" s="51">
        <f>IF(AND('LISTA DE SOCIOS'!I161="SI",'LISTA DE SOCIOS'!P161&lt;&gt; "SI"),(RIEGO!G161),0)</f>
        <v>0</v>
      </c>
      <c r="R161" s="68">
        <f t="shared" si="5"/>
        <v>49</v>
      </c>
      <c r="S161" s="249" t="s">
        <v>695</v>
      </c>
      <c r="T161" s="244">
        <v>43676.60974537037</v>
      </c>
    </row>
    <row r="162" spans="1:20" s="20" customFormat="1" x14ac:dyDescent="0.25">
      <c r="A162" s="173">
        <v>161</v>
      </c>
      <c r="B162" s="173">
        <v>161</v>
      </c>
      <c r="C162" s="174" t="s">
        <v>466</v>
      </c>
      <c r="D162" s="174" t="s">
        <v>440</v>
      </c>
      <c r="E162" s="174" t="s">
        <v>446</v>
      </c>
      <c r="F162" s="175" t="s">
        <v>113</v>
      </c>
      <c r="G162" s="51"/>
      <c r="H162" s="66"/>
      <c r="I162" s="51"/>
      <c r="J162" s="66">
        <f>IF('LISTA DE SOCIOS'!H162="SI",(IF('LISTA DE SOCIOS'!P162&lt;&gt;"SI",('CSM AGUA'!H162),MONTOS!E7)),0)</f>
        <v>17</v>
      </c>
      <c r="K162" s="51">
        <f>IF(AND('LISTA DE SOCIOS'!H162="SI",'LISTA DE SOCIOS'!P162&lt;&gt;"SI",'LISTA DE SOCIOS'!Q162&lt;&gt;"SI",'LISTA DE SOCIOS'!P162&lt;&gt;"SI",'LISTA DE SOCIOS'!R162&lt;&gt;"SI"),(MONTOS!E9*MULTAS!G162), 0)</f>
        <v>0</v>
      </c>
      <c r="L162" s="66">
        <f>IF(AND('LISTA DE SOCIOS'!H162="SI",'LISTA DE SOCIOS'!P162&lt;&gt;"SI",'LISTA DE SOCIOS'!Q162&lt;&gt;"SI",'LISTA DE SOCIOS'!P162&lt;&gt;"SI",'LISTA DE SOCIOS'!R162&lt;&gt;"SI"),(MONTOS!E10*MULTAS!H162),0)</f>
        <v>0</v>
      </c>
      <c r="M162" s="51">
        <f>IF(AND('LISTA DE SOCIOS'!H162="SI",'LISTA DE SOCIOS'!P162&lt;&gt;"SI",'LISTA DE SOCIOS'!Q162&lt;&gt;"SI",'LISTA DE SOCIOS'!P162&lt;&gt;"SI",'LISTA DE SOCIOS'!R162&lt;&gt;"SI"),(MONTOS!E11*MULTAS!I162),0)</f>
        <v>0</v>
      </c>
      <c r="N162" s="66">
        <f>IF(AND('LISTA DE SOCIOS'!H162="SI",'LISTA DE SOCIOS'!P162&lt;&gt;"SI",'LISTA DE SOCIOS'!Q162&lt;&gt;"SI",'LISTA DE SOCIOS'!P162&lt;&gt;"SI",'LISTA DE SOCIOS'!R162&lt;&gt;"SI"),(MONTOS!E12*MULTAS!J162),0)</f>
        <v>0</v>
      </c>
      <c r="O162" s="51">
        <f>IF(AND('LISTA DE SOCIOS'!H162="SI",'LISTA DE SOCIOS'!P162&lt;&gt;"SI"),(MONTOS!E14*MULTAS!K162),0)</f>
        <v>0</v>
      </c>
      <c r="P162" s="66">
        <f>IF('LISTA DE SOCIOS'!H162="SI",(IF('LISTA DE SOCIOS'!P162&lt;&gt; "SI",(IF(OR('LISTA DE SOCIOS'!Q162="SI",'LISTA DE SOCIOS'!R162="SI"),(MULTAS!M162),(MULTAS!M162+(MULTAS!L162*MONTOS!E18)))),0)),0)</f>
        <v>0</v>
      </c>
      <c r="Q162" s="51">
        <f>IF(AND('LISTA DE SOCIOS'!I162="SI",'LISTA DE SOCIOS'!P162&lt;&gt; "SI"),(RIEGO!G162),0)</f>
        <v>0</v>
      </c>
      <c r="R162" s="68">
        <f t="shared" si="5"/>
        <v>17</v>
      </c>
      <c r="S162" s="249" t="s">
        <v>695</v>
      </c>
      <c r="T162" s="244">
        <v>43670.409594907411</v>
      </c>
    </row>
    <row r="163" spans="1:20" s="20" customFormat="1" x14ac:dyDescent="0.25">
      <c r="A163" s="173">
        <v>162</v>
      </c>
      <c r="B163" s="173">
        <v>162</v>
      </c>
      <c r="C163" s="174" t="s">
        <v>382</v>
      </c>
      <c r="D163" s="174" t="s">
        <v>467</v>
      </c>
      <c r="E163" s="174" t="s">
        <v>353</v>
      </c>
      <c r="F163" s="175" t="s">
        <v>113</v>
      </c>
      <c r="G163" s="51"/>
      <c r="H163" s="66"/>
      <c r="I163" s="51"/>
      <c r="J163" s="66">
        <f>IF('LISTA DE SOCIOS'!H163="SI",(IF('LISTA DE SOCIOS'!P163&lt;&gt;"SI",('CSM AGUA'!H163),MONTOS!E7)),0)</f>
        <v>7</v>
      </c>
      <c r="K163" s="51">
        <f>IF(AND('LISTA DE SOCIOS'!H163="SI",'LISTA DE SOCIOS'!P163&lt;&gt;"SI",'LISTA DE SOCIOS'!Q163&lt;&gt;"SI",'LISTA DE SOCIOS'!P163&lt;&gt;"SI",'LISTA DE SOCIOS'!R163&lt;&gt;"SI"),(MONTOS!E9*MULTAS!G163), 0)</f>
        <v>0</v>
      </c>
      <c r="L163" s="66">
        <f>IF(AND('LISTA DE SOCIOS'!H163="SI",'LISTA DE SOCIOS'!P163&lt;&gt;"SI",'LISTA DE SOCIOS'!Q163&lt;&gt;"SI",'LISTA DE SOCIOS'!P163&lt;&gt;"SI",'LISTA DE SOCIOS'!R163&lt;&gt;"SI"),(MONTOS!E10*MULTAS!H163),0)</f>
        <v>0</v>
      </c>
      <c r="M163" s="51">
        <f>IF(AND('LISTA DE SOCIOS'!H163="SI",'LISTA DE SOCIOS'!P163&lt;&gt;"SI",'LISTA DE SOCIOS'!Q163&lt;&gt;"SI",'LISTA DE SOCIOS'!P163&lt;&gt;"SI",'LISTA DE SOCIOS'!R163&lt;&gt;"SI"),(MONTOS!E11*MULTAS!I163),0)</f>
        <v>0</v>
      </c>
      <c r="N163" s="66">
        <f>IF(AND('LISTA DE SOCIOS'!H163="SI",'LISTA DE SOCIOS'!P163&lt;&gt;"SI",'LISTA DE SOCIOS'!Q163&lt;&gt;"SI",'LISTA DE SOCIOS'!P163&lt;&gt;"SI",'LISTA DE SOCIOS'!R163&lt;&gt;"SI"),(MONTOS!E12*MULTAS!J163),0)</f>
        <v>0</v>
      </c>
      <c r="O163" s="51">
        <f>IF(AND('LISTA DE SOCIOS'!H163="SI",'LISTA DE SOCIOS'!P163&lt;&gt;"SI"),(MONTOS!E14*MULTAS!K163),0)</f>
        <v>0</v>
      </c>
      <c r="P163" s="66">
        <f>IF('LISTA DE SOCIOS'!H163="SI",(IF('LISTA DE SOCIOS'!P163&lt;&gt; "SI",(IF(OR('LISTA DE SOCIOS'!Q163="SI",'LISTA DE SOCIOS'!R163="SI"),(MULTAS!M163),(MULTAS!M163+(MULTAS!L163*MONTOS!E18)))),0)),0)</f>
        <v>0</v>
      </c>
      <c r="Q163" s="51">
        <f>IF(AND('LISTA DE SOCIOS'!I163="SI",'LISTA DE SOCIOS'!P163&lt;&gt; "SI"),(RIEGO!G163),0)</f>
        <v>0</v>
      </c>
      <c r="R163" s="68">
        <f t="shared" si="5"/>
        <v>7</v>
      </c>
      <c r="S163" s="245" t="s">
        <v>7</v>
      </c>
      <c r="T163" s="244"/>
    </row>
    <row r="164" spans="1:20" s="20" customFormat="1" x14ac:dyDescent="0.25">
      <c r="A164" s="173">
        <v>163</v>
      </c>
      <c r="B164" s="173">
        <v>163</v>
      </c>
      <c r="C164" s="174" t="s">
        <v>468</v>
      </c>
      <c r="D164" s="174" t="s">
        <v>469</v>
      </c>
      <c r="E164" s="174" t="s">
        <v>470</v>
      </c>
      <c r="F164" s="175" t="s">
        <v>113</v>
      </c>
      <c r="G164" s="51"/>
      <c r="H164" s="66"/>
      <c r="I164" s="51"/>
      <c r="J164" s="66">
        <f>IF('LISTA DE SOCIOS'!H164="SI",(IF('LISTA DE SOCIOS'!P164&lt;&gt;"SI",('CSM AGUA'!H164),MONTOS!E7)),0)</f>
        <v>7</v>
      </c>
      <c r="K164" s="51">
        <f>IF(AND('LISTA DE SOCIOS'!H164="SI",'LISTA DE SOCIOS'!P164&lt;&gt;"SI",'LISTA DE SOCIOS'!Q164&lt;&gt;"SI",'LISTA DE SOCIOS'!P164&lt;&gt;"SI",'LISTA DE SOCIOS'!R164&lt;&gt;"SI"),(MONTOS!E9*MULTAS!G164), 0)</f>
        <v>0</v>
      </c>
      <c r="L164" s="66">
        <f>IF(AND('LISTA DE SOCIOS'!H164="SI",'LISTA DE SOCIOS'!P164&lt;&gt;"SI",'LISTA DE SOCIOS'!Q164&lt;&gt;"SI",'LISTA DE SOCIOS'!P164&lt;&gt;"SI",'LISTA DE SOCIOS'!R164&lt;&gt;"SI"),(MONTOS!E10*MULTAS!H164),0)</f>
        <v>0</v>
      </c>
      <c r="M164" s="51">
        <f>IF(AND('LISTA DE SOCIOS'!H164="SI",'LISTA DE SOCIOS'!P164&lt;&gt;"SI",'LISTA DE SOCIOS'!Q164&lt;&gt;"SI",'LISTA DE SOCIOS'!P164&lt;&gt;"SI",'LISTA DE SOCIOS'!R164&lt;&gt;"SI"),(MONTOS!E11*MULTAS!I164),0)</f>
        <v>0</v>
      </c>
      <c r="N164" s="66">
        <f>IF(AND('LISTA DE SOCIOS'!H164="SI",'LISTA DE SOCIOS'!P164&lt;&gt;"SI",'LISTA DE SOCIOS'!Q164&lt;&gt;"SI",'LISTA DE SOCIOS'!P164&lt;&gt;"SI",'LISTA DE SOCIOS'!R164&lt;&gt;"SI"),(MONTOS!E12*MULTAS!J164),0)</f>
        <v>0</v>
      </c>
      <c r="O164" s="51">
        <f>IF(AND('LISTA DE SOCIOS'!H164="SI",'LISTA DE SOCIOS'!P164&lt;&gt;"SI"),(MONTOS!E14*MULTAS!K164),0)</f>
        <v>0</v>
      </c>
      <c r="P164" s="66">
        <f>IF('LISTA DE SOCIOS'!H164="SI",(IF('LISTA DE SOCIOS'!P164&lt;&gt; "SI",(IF(OR('LISTA DE SOCIOS'!Q164="SI",'LISTA DE SOCIOS'!R164="SI"),(MULTAS!M164),(MULTAS!M164+(MULTAS!L164*MONTOS!E18)))),0)),0)</f>
        <v>0</v>
      </c>
      <c r="Q164" s="51">
        <f>IF(AND('LISTA DE SOCIOS'!I164="SI",'LISTA DE SOCIOS'!P164&lt;&gt; "SI"),(RIEGO!G164),0)</f>
        <v>0</v>
      </c>
      <c r="R164" s="68">
        <f t="shared" si="5"/>
        <v>7</v>
      </c>
      <c r="S164" s="249" t="s">
        <v>695</v>
      </c>
      <c r="T164" s="244">
        <v>43685.456041666665</v>
      </c>
    </row>
    <row r="165" spans="1:20" s="20" customFormat="1" x14ac:dyDescent="0.25">
      <c r="A165" s="173">
        <v>164</v>
      </c>
      <c r="B165" s="173">
        <v>164</v>
      </c>
      <c r="C165" s="174" t="s">
        <v>219</v>
      </c>
      <c r="D165" s="174" t="s">
        <v>373</v>
      </c>
      <c r="E165" s="174" t="s">
        <v>471</v>
      </c>
      <c r="F165" s="175" t="s">
        <v>113</v>
      </c>
      <c r="G165" s="51">
        <v>56</v>
      </c>
      <c r="H165" s="66"/>
      <c r="I165" s="51">
        <v>20</v>
      </c>
      <c r="J165" s="66">
        <f>IF('LISTA DE SOCIOS'!H165="SI",(IF('LISTA DE SOCIOS'!P165&lt;&gt;"SI",('CSM AGUA'!H165),MONTOS!E7)),0)</f>
        <v>7</v>
      </c>
      <c r="K165" s="51">
        <f>IF(AND('LISTA DE SOCIOS'!H165="SI",'LISTA DE SOCIOS'!P165&lt;&gt;"SI",'LISTA DE SOCIOS'!Q165&lt;&gt;"SI",'LISTA DE SOCIOS'!P165&lt;&gt;"SI",'LISTA DE SOCIOS'!R165&lt;&gt;"SI"),(MONTOS!E9*MULTAS!G165), 0)</f>
        <v>0</v>
      </c>
      <c r="L165" s="66">
        <f>IF(AND('LISTA DE SOCIOS'!H165="SI",'LISTA DE SOCIOS'!P165&lt;&gt;"SI",'LISTA DE SOCIOS'!Q165&lt;&gt;"SI",'LISTA DE SOCIOS'!P165&lt;&gt;"SI",'LISTA DE SOCIOS'!R165&lt;&gt;"SI"),(MONTOS!E10*MULTAS!H165),0)</f>
        <v>0</v>
      </c>
      <c r="M165" s="51">
        <f>IF(AND('LISTA DE SOCIOS'!H165="SI",'LISTA DE SOCIOS'!P165&lt;&gt;"SI",'LISTA DE SOCIOS'!Q165&lt;&gt;"SI",'LISTA DE SOCIOS'!P165&lt;&gt;"SI",'LISTA DE SOCIOS'!R165&lt;&gt;"SI"),(MONTOS!E11*MULTAS!I165),0)</f>
        <v>0</v>
      </c>
      <c r="N165" s="66">
        <f>IF(AND('LISTA DE SOCIOS'!H165="SI",'LISTA DE SOCIOS'!P165&lt;&gt;"SI",'LISTA DE SOCIOS'!Q165&lt;&gt;"SI",'LISTA DE SOCIOS'!P165&lt;&gt;"SI",'LISTA DE SOCIOS'!R165&lt;&gt;"SI"),(MONTOS!E12*MULTAS!J165),0)</f>
        <v>0</v>
      </c>
      <c r="O165" s="51">
        <f>IF(AND('LISTA DE SOCIOS'!H165="SI",'LISTA DE SOCIOS'!P165&lt;&gt;"SI"),(MONTOS!E14*MULTAS!K165),0)</f>
        <v>0</v>
      </c>
      <c r="P165" s="66">
        <f>IF('LISTA DE SOCIOS'!H165="SI",(IF('LISTA DE SOCIOS'!P165&lt;&gt; "SI",(IF(OR('LISTA DE SOCIOS'!Q165="SI",'LISTA DE SOCIOS'!R165="SI"),(MULTAS!M165),(MULTAS!M165+(MULTAS!L165*MONTOS!E18)))),0)),0)</f>
        <v>0</v>
      </c>
      <c r="Q165" s="51">
        <f>IF(AND('LISTA DE SOCIOS'!I165="SI",'LISTA DE SOCIOS'!P165&lt;&gt; "SI"),(RIEGO!G165),0)</f>
        <v>0</v>
      </c>
      <c r="R165" s="68">
        <f t="shared" si="5"/>
        <v>83</v>
      </c>
      <c r="S165" s="249" t="s">
        <v>695</v>
      </c>
      <c r="T165" s="244">
        <v>43677.6328125</v>
      </c>
    </row>
    <row r="166" spans="1:20" s="20" customFormat="1" x14ac:dyDescent="0.25">
      <c r="A166" s="173">
        <v>165</v>
      </c>
      <c r="B166" s="173">
        <v>165</v>
      </c>
      <c r="C166" s="174" t="s">
        <v>473</v>
      </c>
      <c r="D166" s="174" t="s">
        <v>242</v>
      </c>
      <c r="E166" s="174" t="s">
        <v>474</v>
      </c>
      <c r="F166" s="175" t="s">
        <v>113</v>
      </c>
      <c r="G166" s="51">
        <v>104</v>
      </c>
      <c r="H166" s="66"/>
      <c r="I166" s="51">
        <v>20</v>
      </c>
      <c r="J166" s="66">
        <f>IF('LISTA DE SOCIOS'!H166="SI",(IF('LISTA DE SOCIOS'!P166&lt;&gt;"SI",('CSM AGUA'!H166),MONTOS!E7)),0)</f>
        <v>7</v>
      </c>
      <c r="K166" s="51">
        <f>IF(AND('LISTA DE SOCIOS'!H166="SI",'LISTA DE SOCIOS'!P166&lt;&gt;"SI",'LISTA DE SOCIOS'!Q166&lt;&gt;"SI",'LISTA DE SOCIOS'!P166&lt;&gt;"SI",'LISTA DE SOCIOS'!R166&lt;&gt;"SI"),(MONTOS!E9*MULTAS!G166), 0)</f>
        <v>0</v>
      </c>
      <c r="L166" s="66">
        <f>IF(AND('LISTA DE SOCIOS'!H166="SI",'LISTA DE SOCIOS'!P166&lt;&gt;"SI",'LISTA DE SOCIOS'!Q166&lt;&gt;"SI",'LISTA DE SOCIOS'!P166&lt;&gt;"SI",'LISTA DE SOCIOS'!R166&lt;&gt;"SI"),(MONTOS!E10*MULTAS!H166),0)</f>
        <v>0</v>
      </c>
      <c r="M166" s="51">
        <f>IF(AND('LISTA DE SOCIOS'!H166="SI",'LISTA DE SOCIOS'!P166&lt;&gt;"SI",'LISTA DE SOCIOS'!Q166&lt;&gt;"SI",'LISTA DE SOCIOS'!P166&lt;&gt;"SI",'LISTA DE SOCIOS'!R166&lt;&gt;"SI"),(MONTOS!E11*MULTAS!I166),0)</f>
        <v>0</v>
      </c>
      <c r="N166" s="66">
        <f>IF(AND('LISTA DE SOCIOS'!H166="SI",'LISTA DE SOCIOS'!P166&lt;&gt;"SI",'LISTA DE SOCIOS'!Q166&lt;&gt;"SI",'LISTA DE SOCIOS'!P166&lt;&gt;"SI",'LISTA DE SOCIOS'!R166&lt;&gt;"SI"),(MONTOS!E12*MULTAS!J166),0)</f>
        <v>0</v>
      </c>
      <c r="O166" s="51">
        <f>IF(AND('LISTA DE SOCIOS'!H166="SI",'LISTA DE SOCIOS'!P166&lt;&gt;"SI"),(MONTOS!E14*MULTAS!K166),0)</f>
        <v>0</v>
      </c>
      <c r="P166" s="66">
        <f>IF('LISTA DE SOCIOS'!H166="SI",(IF('LISTA DE SOCIOS'!P166&lt;&gt; "SI",(IF(OR('LISTA DE SOCIOS'!Q166="SI",'LISTA DE SOCIOS'!R166="SI"),(MULTAS!M166),(MULTAS!M166+(MULTAS!L166*MONTOS!E18)))),0)),0)</f>
        <v>0</v>
      </c>
      <c r="Q166" s="51">
        <f>IF(AND('LISTA DE SOCIOS'!I166="SI",'LISTA DE SOCIOS'!P166&lt;&gt; "SI"),(RIEGO!G166),0)</f>
        <v>0</v>
      </c>
      <c r="R166" s="68">
        <f t="shared" si="5"/>
        <v>131</v>
      </c>
      <c r="S166" s="245" t="s">
        <v>7</v>
      </c>
      <c r="T166" s="244"/>
    </row>
    <row r="167" spans="1:20" s="20" customFormat="1" x14ac:dyDescent="0.25">
      <c r="A167" s="173">
        <v>166</v>
      </c>
      <c r="B167" s="173">
        <v>166</v>
      </c>
      <c r="C167" s="174" t="s">
        <v>448</v>
      </c>
      <c r="D167" s="174" t="s">
        <v>462</v>
      </c>
      <c r="E167" s="174" t="s">
        <v>475</v>
      </c>
      <c r="F167" s="175" t="s">
        <v>113</v>
      </c>
      <c r="G167" s="51">
        <v>175</v>
      </c>
      <c r="H167" s="66"/>
      <c r="I167" s="51">
        <v>20</v>
      </c>
      <c r="J167" s="66">
        <f>IF('LISTA DE SOCIOS'!H167="SI",(IF('LISTA DE SOCIOS'!P167&lt;&gt;"SI",('CSM AGUA'!H167),MONTOS!E7)),0)</f>
        <v>49</v>
      </c>
      <c r="K167" s="51">
        <f>IF(AND('LISTA DE SOCIOS'!H167="SI",'LISTA DE SOCIOS'!P167&lt;&gt;"SI",'LISTA DE SOCIOS'!Q167&lt;&gt;"SI",'LISTA DE SOCIOS'!P167&lt;&gt;"SI",'LISTA DE SOCIOS'!R167&lt;&gt;"SI"),(MONTOS!E9*MULTAS!G167), 0)</f>
        <v>0</v>
      </c>
      <c r="L167" s="66">
        <f>IF(AND('LISTA DE SOCIOS'!H167="SI",'LISTA DE SOCIOS'!P167&lt;&gt;"SI",'LISTA DE SOCIOS'!Q167&lt;&gt;"SI",'LISTA DE SOCIOS'!P167&lt;&gt;"SI",'LISTA DE SOCIOS'!R167&lt;&gt;"SI"),(MONTOS!E10*MULTAS!H167),0)</f>
        <v>0</v>
      </c>
      <c r="M167" s="51">
        <f>IF(AND('LISTA DE SOCIOS'!H167="SI",'LISTA DE SOCIOS'!P167&lt;&gt;"SI",'LISTA DE SOCIOS'!Q167&lt;&gt;"SI",'LISTA DE SOCIOS'!P167&lt;&gt;"SI",'LISTA DE SOCIOS'!R167&lt;&gt;"SI"),(MONTOS!E11*MULTAS!I167),0)</f>
        <v>0</v>
      </c>
      <c r="N167" s="66">
        <f>IF(AND('LISTA DE SOCIOS'!H167="SI",'LISTA DE SOCIOS'!P167&lt;&gt;"SI",'LISTA DE SOCIOS'!Q167&lt;&gt;"SI",'LISTA DE SOCIOS'!P167&lt;&gt;"SI",'LISTA DE SOCIOS'!R167&lt;&gt;"SI"),(MONTOS!E12*MULTAS!J167),0)</f>
        <v>0</v>
      </c>
      <c r="O167" s="51">
        <f>IF(AND('LISTA DE SOCIOS'!H167="SI",'LISTA DE SOCIOS'!P167&lt;&gt;"SI"),(MONTOS!E14*MULTAS!K167),0)</f>
        <v>0</v>
      </c>
      <c r="P167" s="66">
        <f>IF('LISTA DE SOCIOS'!H167="SI",(IF('LISTA DE SOCIOS'!P167&lt;&gt; "SI",(IF(OR('LISTA DE SOCIOS'!Q167="SI",'LISTA DE SOCIOS'!R167="SI"),(MULTAS!M167),(MULTAS!M167+(MULTAS!L167*MONTOS!E18)))),0)),0)</f>
        <v>0</v>
      </c>
      <c r="Q167" s="51">
        <f>IF(AND('LISTA DE SOCIOS'!I167="SI",'LISTA DE SOCIOS'!P167&lt;&gt; "SI"),(RIEGO!G167),0)</f>
        <v>0</v>
      </c>
      <c r="R167" s="68">
        <f t="shared" si="5"/>
        <v>244</v>
      </c>
      <c r="S167" s="245" t="s">
        <v>7</v>
      </c>
      <c r="T167" s="244"/>
    </row>
    <row r="168" spans="1:20" s="20" customFormat="1" x14ac:dyDescent="0.25">
      <c r="A168" s="173">
        <v>167</v>
      </c>
      <c r="B168" s="173">
        <v>167</v>
      </c>
      <c r="C168" s="174" t="s">
        <v>444</v>
      </c>
      <c r="D168" s="174" t="s">
        <v>277</v>
      </c>
      <c r="E168" s="174" t="s">
        <v>476</v>
      </c>
      <c r="F168" s="175" t="s">
        <v>113</v>
      </c>
      <c r="G168" s="51"/>
      <c r="H168" s="66"/>
      <c r="I168" s="51"/>
      <c r="J168" s="66">
        <f>IF('LISTA DE SOCIOS'!H168="SI",(IF('LISTA DE SOCIOS'!P168&lt;&gt;"SI",('CSM AGUA'!H168),MONTOS!E7)),0)</f>
        <v>7</v>
      </c>
      <c r="K168" s="51">
        <f>IF(AND('LISTA DE SOCIOS'!H168="SI",'LISTA DE SOCIOS'!P168&lt;&gt;"SI",'LISTA DE SOCIOS'!Q168&lt;&gt;"SI",'LISTA DE SOCIOS'!P168&lt;&gt;"SI",'LISTA DE SOCIOS'!R168&lt;&gt;"SI"),(MONTOS!E9*MULTAS!G168), 0)</f>
        <v>0</v>
      </c>
      <c r="L168" s="66">
        <f>IF(AND('LISTA DE SOCIOS'!H168="SI",'LISTA DE SOCIOS'!P168&lt;&gt;"SI",'LISTA DE SOCIOS'!Q168&lt;&gt;"SI",'LISTA DE SOCIOS'!P168&lt;&gt;"SI",'LISTA DE SOCIOS'!R168&lt;&gt;"SI"),(MONTOS!E10*MULTAS!H168),0)</f>
        <v>0</v>
      </c>
      <c r="M168" s="51">
        <f>IF(AND('LISTA DE SOCIOS'!H168="SI",'LISTA DE SOCIOS'!P168&lt;&gt;"SI",'LISTA DE SOCIOS'!Q168&lt;&gt;"SI",'LISTA DE SOCIOS'!P168&lt;&gt;"SI",'LISTA DE SOCIOS'!R168&lt;&gt;"SI"),(MONTOS!E11*MULTAS!I168),0)</f>
        <v>0</v>
      </c>
      <c r="N168" s="66">
        <f>IF(AND('LISTA DE SOCIOS'!H168="SI",'LISTA DE SOCIOS'!P168&lt;&gt;"SI",'LISTA DE SOCIOS'!Q168&lt;&gt;"SI",'LISTA DE SOCIOS'!P168&lt;&gt;"SI",'LISTA DE SOCIOS'!R168&lt;&gt;"SI"),(MONTOS!E12*MULTAS!J168),0)</f>
        <v>0</v>
      </c>
      <c r="O168" s="51">
        <f>IF(AND('LISTA DE SOCIOS'!H168="SI",'LISTA DE SOCIOS'!P168&lt;&gt;"SI"),(MONTOS!E14*MULTAS!K168),0)</f>
        <v>0</v>
      </c>
      <c r="P168" s="66">
        <f>IF('LISTA DE SOCIOS'!H168="SI",(IF('LISTA DE SOCIOS'!P168&lt;&gt; "SI",(IF(OR('LISTA DE SOCIOS'!Q168="SI",'LISTA DE SOCIOS'!R168="SI"),(MULTAS!M168),(MULTAS!M168+(MULTAS!L168*MONTOS!E18)))),0)),0)</f>
        <v>0</v>
      </c>
      <c r="Q168" s="51">
        <f>IF(AND('LISTA DE SOCIOS'!I168="SI",'LISTA DE SOCIOS'!P168&lt;&gt; "SI"),(RIEGO!G168),0)</f>
        <v>0</v>
      </c>
      <c r="R168" s="68">
        <f t="shared" si="5"/>
        <v>7</v>
      </c>
      <c r="S168" s="249" t="s">
        <v>695</v>
      </c>
      <c r="T168" s="244">
        <v>43670.370462962965</v>
      </c>
    </row>
    <row r="169" spans="1:20" s="20" customFormat="1" x14ac:dyDescent="0.25">
      <c r="A169" s="173">
        <v>168</v>
      </c>
      <c r="B169" s="173">
        <v>168</v>
      </c>
      <c r="C169" s="174" t="s">
        <v>473</v>
      </c>
      <c r="D169" s="174" t="s">
        <v>242</v>
      </c>
      <c r="E169" s="174" t="s">
        <v>477</v>
      </c>
      <c r="F169" s="175" t="s">
        <v>113</v>
      </c>
      <c r="G169" s="51"/>
      <c r="H169" s="66"/>
      <c r="I169" s="51"/>
      <c r="J169" s="66">
        <f>IF('LISTA DE SOCIOS'!H169="SI",(IF('LISTA DE SOCIOS'!P169&lt;&gt;"SI",('CSM AGUA'!H169),MONTOS!E7)),0)</f>
        <v>7</v>
      </c>
      <c r="K169" s="51">
        <f>IF(AND('LISTA DE SOCIOS'!H169="SI",'LISTA DE SOCIOS'!P169&lt;&gt;"SI",'LISTA DE SOCIOS'!Q169&lt;&gt;"SI",'LISTA DE SOCIOS'!P169&lt;&gt;"SI",'LISTA DE SOCIOS'!R169&lt;&gt;"SI"),(MONTOS!E9*MULTAS!G169), 0)</f>
        <v>0</v>
      </c>
      <c r="L169" s="66">
        <f>IF(AND('LISTA DE SOCIOS'!H169="SI",'LISTA DE SOCIOS'!P169&lt;&gt;"SI",'LISTA DE SOCIOS'!Q169&lt;&gt;"SI",'LISTA DE SOCIOS'!P169&lt;&gt;"SI",'LISTA DE SOCIOS'!R169&lt;&gt;"SI"),(MONTOS!E10*MULTAS!H169),0)</f>
        <v>0</v>
      </c>
      <c r="M169" s="51">
        <f>IF(AND('LISTA DE SOCIOS'!H169="SI",'LISTA DE SOCIOS'!P169&lt;&gt;"SI",'LISTA DE SOCIOS'!Q169&lt;&gt;"SI",'LISTA DE SOCIOS'!P169&lt;&gt;"SI",'LISTA DE SOCIOS'!R169&lt;&gt;"SI"),(MONTOS!E11*MULTAS!I169),0)</f>
        <v>0</v>
      </c>
      <c r="N169" s="66">
        <f>IF(AND('LISTA DE SOCIOS'!H169="SI",'LISTA DE SOCIOS'!P169&lt;&gt;"SI",'LISTA DE SOCIOS'!Q169&lt;&gt;"SI",'LISTA DE SOCIOS'!P169&lt;&gt;"SI",'LISTA DE SOCIOS'!R169&lt;&gt;"SI"),(MONTOS!E12*MULTAS!J169),0)</f>
        <v>0</v>
      </c>
      <c r="O169" s="51">
        <f>IF(AND('LISTA DE SOCIOS'!H169="SI",'LISTA DE SOCIOS'!P169&lt;&gt;"SI"),(MONTOS!E14*MULTAS!K169),0)</f>
        <v>0</v>
      </c>
      <c r="P169" s="66">
        <f>IF('LISTA DE SOCIOS'!H169="SI",(IF('LISTA DE SOCIOS'!P169&lt;&gt; "SI",(IF(OR('LISTA DE SOCIOS'!Q169="SI",'LISTA DE SOCIOS'!R169="SI"),(MULTAS!M169),(MULTAS!M169+(MULTAS!L169*MONTOS!E18)))),0)),0)</f>
        <v>0</v>
      </c>
      <c r="Q169" s="51">
        <f>IF(AND('LISTA DE SOCIOS'!I169="SI",'LISTA DE SOCIOS'!P169&lt;&gt; "SI"),(RIEGO!G169),0)</f>
        <v>0</v>
      </c>
      <c r="R169" s="68">
        <f t="shared" si="5"/>
        <v>7</v>
      </c>
      <c r="S169" s="249" t="s">
        <v>695</v>
      </c>
      <c r="T169" s="244">
        <v>43670.440763888888</v>
      </c>
    </row>
    <row r="170" spans="1:20" s="20" customFormat="1" x14ac:dyDescent="0.25">
      <c r="A170" s="173">
        <v>169</v>
      </c>
      <c r="B170" s="173">
        <v>169</v>
      </c>
      <c r="C170" s="174" t="s">
        <v>473</v>
      </c>
      <c r="D170" s="174" t="s">
        <v>242</v>
      </c>
      <c r="E170" s="174" t="s">
        <v>478</v>
      </c>
      <c r="F170" s="175" t="s">
        <v>113</v>
      </c>
      <c r="G170" s="51">
        <v>163</v>
      </c>
      <c r="H170" s="66"/>
      <c r="I170" s="51">
        <v>20</v>
      </c>
      <c r="J170" s="66">
        <f>IF('LISTA DE SOCIOS'!H170="SI",(IF('LISTA DE SOCIOS'!P170&lt;&gt;"SI",('CSM AGUA'!H170),MONTOS!E7)),0)</f>
        <v>9</v>
      </c>
      <c r="K170" s="51">
        <f>IF(AND('LISTA DE SOCIOS'!H170="SI",'LISTA DE SOCIOS'!P170&lt;&gt;"SI",'LISTA DE SOCIOS'!Q170&lt;&gt;"SI",'LISTA DE SOCIOS'!P170&lt;&gt;"SI",'LISTA DE SOCIOS'!R170&lt;&gt;"SI"),(MONTOS!E9*MULTAS!G170), 0)</f>
        <v>0</v>
      </c>
      <c r="L170" s="66">
        <f>IF(AND('LISTA DE SOCIOS'!H170="SI",'LISTA DE SOCIOS'!P170&lt;&gt;"SI",'LISTA DE SOCIOS'!Q170&lt;&gt;"SI",'LISTA DE SOCIOS'!P170&lt;&gt;"SI",'LISTA DE SOCIOS'!R170&lt;&gt;"SI"),(MONTOS!E10*MULTAS!H170),0)</f>
        <v>0</v>
      </c>
      <c r="M170" s="51">
        <f>IF(AND('LISTA DE SOCIOS'!H170="SI",'LISTA DE SOCIOS'!P170&lt;&gt;"SI",'LISTA DE SOCIOS'!Q170&lt;&gt;"SI",'LISTA DE SOCIOS'!P170&lt;&gt;"SI",'LISTA DE SOCIOS'!R170&lt;&gt;"SI"),(MONTOS!E11*MULTAS!I170),0)</f>
        <v>0</v>
      </c>
      <c r="N170" s="66">
        <f>IF(AND('LISTA DE SOCIOS'!H170="SI",'LISTA DE SOCIOS'!P170&lt;&gt;"SI",'LISTA DE SOCIOS'!Q170&lt;&gt;"SI",'LISTA DE SOCIOS'!P170&lt;&gt;"SI",'LISTA DE SOCIOS'!R170&lt;&gt;"SI"),(MONTOS!E12*MULTAS!J170),0)</f>
        <v>0</v>
      </c>
      <c r="O170" s="51">
        <f>IF(AND('LISTA DE SOCIOS'!H170="SI",'LISTA DE SOCIOS'!P170&lt;&gt;"SI"),(MONTOS!E14*MULTAS!K170),0)</f>
        <v>0</v>
      </c>
      <c r="P170" s="66">
        <f>IF('LISTA DE SOCIOS'!H170="SI",(IF('LISTA DE SOCIOS'!P170&lt;&gt; "SI",(IF(OR('LISTA DE SOCIOS'!Q170="SI",'LISTA DE SOCIOS'!R170="SI"),(MULTAS!M170),(MULTAS!M170+(MULTAS!L170*MONTOS!E18)))),0)),0)</f>
        <v>0</v>
      </c>
      <c r="Q170" s="51">
        <f>IF(AND('LISTA DE SOCIOS'!I170="SI",'LISTA DE SOCIOS'!P170&lt;&gt; "SI"),(RIEGO!G170),0)</f>
        <v>0</v>
      </c>
      <c r="R170" s="68">
        <f t="shared" si="5"/>
        <v>192</v>
      </c>
      <c r="S170" s="80" t="s">
        <v>7</v>
      </c>
      <c r="T170" s="51"/>
    </row>
    <row r="171" spans="1:20" s="20" customFormat="1" x14ac:dyDescent="0.25">
      <c r="A171" s="173">
        <v>170</v>
      </c>
      <c r="B171" s="173">
        <v>170</v>
      </c>
      <c r="C171" s="174" t="s">
        <v>368</v>
      </c>
      <c r="D171" s="174" t="s">
        <v>292</v>
      </c>
      <c r="E171" s="174" t="s">
        <v>479</v>
      </c>
      <c r="F171" s="175" t="s">
        <v>113</v>
      </c>
      <c r="G171" s="51"/>
      <c r="H171" s="66"/>
      <c r="I171" s="51"/>
      <c r="J171" s="66">
        <f>IF('LISTA DE SOCIOS'!H171="SI",(IF('LISTA DE SOCIOS'!P171&lt;&gt;"SI",('CSM AGUA'!H171),MONTOS!E7)),0)</f>
        <v>7</v>
      </c>
      <c r="K171" s="51">
        <f>IF(AND('LISTA DE SOCIOS'!H171="SI",'LISTA DE SOCIOS'!P171&lt;&gt;"SI",'LISTA DE SOCIOS'!Q171&lt;&gt;"SI",'LISTA DE SOCIOS'!P171&lt;&gt;"SI",'LISTA DE SOCIOS'!R171&lt;&gt;"SI"),(MONTOS!E9*MULTAS!G171), 0)</f>
        <v>0</v>
      </c>
      <c r="L171" s="66">
        <f>IF(AND('LISTA DE SOCIOS'!H171="SI",'LISTA DE SOCIOS'!P171&lt;&gt;"SI",'LISTA DE SOCIOS'!Q171&lt;&gt;"SI",'LISTA DE SOCIOS'!P171&lt;&gt;"SI",'LISTA DE SOCIOS'!R171&lt;&gt;"SI"),(MONTOS!E10*MULTAS!H171),0)</f>
        <v>0</v>
      </c>
      <c r="M171" s="51">
        <f>IF(AND('LISTA DE SOCIOS'!H171="SI",'LISTA DE SOCIOS'!P171&lt;&gt;"SI",'LISTA DE SOCIOS'!Q171&lt;&gt;"SI",'LISTA DE SOCIOS'!P171&lt;&gt;"SI",'LISTA DE SOCIOS'!R171&lt;&gt;"SI"),(MONTOS!E11*MULTAS!I171),0)</f>
        <v>0</v>
      </c>
      <c r="N171" s="66">
        <f>IF(AND('LISTA DE SOCIOS'!H171="SI",'LISTA DE SOCIOS'!P171&lt;&gt;"SI",'LISTA DE SOCIOS'!Q171&lt;&gt;"SI",'LISTA DE SOCIOS'!P171&lt;&gt;"SI",'LISTA DE SOCIOS'!R171&lt;&gt;"SI"),(MONTOS!E12*MULTAS!J171),0)</f>
        <v>0</v>
      </c>
      <c r="O171" s="51">
        <f>IF(AND('LISTA DE SOCIOS'!H171="SI",'LISTA DE SOCIOS'!P171&lt;&gt;"SI"),(MONTOS!E14*MULTAS!K171),0)</f>
        <v>0</v>
      </c>
      <c r="P171" s="66">
        <f>IF('LISTA DE SOCIOS'!H171="SI",(IF('LISTA DE SOCIOS'!P171&lt;&gt; "SI",(IF(OR('LISTA DE SOCIOS'!Q171="SI",'LISTA DE SOCIOS'!R171="SI"),(MULTAS!M171),(MULTAS!M171+(MULTAS!L171*MONTOS!E18)))),0)),0)</f>
        <v>0</v>
      </c>
      <c r="Q171" s="51">
        <f>IF(AND('LISTA DE SOCIOS'!I171="SI",'LISTA DE SOCIOS'!P171&lt;&gt; "SI"),(RIEGO!G171),0)</f>
        <v>0</v>
      </c>
      <c r="R171" s="68">
        <f t="shared" si="5"/>
        <v>7</v>
      </c>
      <c r="S171" s="245" t="s">
        <v>7</v>
      </c>
      <c r="T171" s="244"/>
    </row>
    <row r="172" spans="1:20" s="20" customFormat="1" x14ac:dyDescent="0.25">
      <c r="A172" s="173">
        <v>171</v>
      </c>
      <c r="B172" s="173">
        <v>171</v>
      </c>
      <c r="C172" s="174" t="s">
        <v>480</v>
      </c>
      <c r="D172" s="174" t="s">
        <v>170</v>
      </c>
      <c r="E172" s="174" t="s">
        <v>429</v>
      </c>
      <c r="F172" s="175" t="s">
        <v>113</v>
      </c>
      <c r="G172" s="51"/>
      <c r="H172" s="66"/>
      <c r="I172" s="51"/>
      <c r="J172" s="66">
        <f>IF('LISTA DE SOCIOS'!H172="SI",(IF('LISTA DE SOCIOS'!P172&lt;&gt;"SI",('CSM AGUA'!H172),MONTOS!E7)),0)</f>
        <v>7</v>
      </c>
      <c r="K172" s="51">
        <f>IF(AND('LISTA DE SOCIOS'!H172="SI",'LISTA DE SOCIOS'!P172&lt;&gt;"SI",'LISTA DE SOCIOS'!Q172&lt;&gt;"SI",'LISTA DE SOCIOS'!P172&lt;&gt;"SI",'LISTA DE SOCIOS'!R172&lt;&gt;"SI"),(MONTOS!E9*MULTAS!G172), 0)</f>
        <v>0</v>
      </c>
      <c r="L172" s="66">
        <f>IF(AND('LISTA DE SOCIOS'!H172="SI",'LISTA DE SOCIOS'!P172&lt;&gt;"SI",'LISTA DE SOCIOS'!Q172&lt;&gt;"SI",'LISTA DE SOCIOS'!P172&lt;&gt;"SI",'LISTA DE SOCIOS'!R172&lt;&gt;"SI"),(MONTOS!E10*MULTAS!H172),0)</f>
        <v>0</v>
      </c>
      <c r="M172" s="51">
        <f>IF(AND('LISTA DE SOCIOS'!H172="SI",'LISTA DE SOCIOS'!P172&lt;&gt;"SI",'LISTA DE SOCIOS'!Q172&lt;&gt;"SI",'LISTA DE SOCIOS'!P172&lt;&gt;"SI",'LISTA DE SOCIOS'!R172&lt;&gt;"SI"),(MONTOS!E11*MULTAS!I172),0)</f>
        <v>0</v>
      </c>
      <c r="N172" s="66">
        <f>IF(AND('LISTA DE SOCIOS'!H172="SI",'LISTA DE SOCIOS'!P172&lt;&gt;"SI",'LISTA DE SOCIOS'!Q172&lt;&gt;"SI",'LISTA DE SOCIOS'!P172&lt;&gt;"SI",'LISTA DE SOCIOS'!R172&lt;&gt;"SI"),(MONTOS!E12*MULTAS!J172),0)</f>
        <v>0</v>
      </c>
      <c r="O172" s="51">
        <f>IF(AND('LISTA DE SOCIOS'!H172="SI",'LISTA DE SOCIOS'!P172&lt;&gt;"SI"),(MONTOS!E14*MULTAS!K172),0)</f>
        <v>0</v>
      </c>
      <c r="P172" s="66">
        <f>IF('LISTA DE SOCIOS'!H172="SI",(IF('LISTA DE SOCIOS'!P172&lt;&gt; "SI",(IF(OR('LISTA DE SOCIOS'!Q172="SI",'LISTA DE SOCIOS'!R172="SI"),(MULTAS!M172),(MULTAS!M172+(MULTAS!L172*MONTOS!E18)))),0)),0)</f>
        <v>0</v>
      </c>
      <c r="Q172" s="51">
        <f>IF(AND('LISTA DE SOCIOS'!I172="SI",'LISTA DE SOCIOS'!P172&lt;&gt; "SI"),(RIEGO!G172),0)</f>
        <v>0</v>
      </c>
      <c r="R172" s="68">
        <f t="shared" si="5"/>
        <v>7</v>
      </c>
      <c r="S172" s="249" t="s">
        <v>695</v>
      </c>
      <c r="T172" s="244">
        <v>43669.38789351852</v>
      </c>
    </row>
    <row r="173" spans="1:20" s="20" customFormat="1" x14ac:dyDescent="0.25">
      <c r="A173" s="173">
        <v>172</v>
      </c>
      <c r="B173" s="173">
        <v>172</v>
      </c>
      <c r="C173" s="174" t="s">
        <v>481</v>
      </c>
      <c r="D173" s="174" t="s">
        <v>482</v>
      </c>
      <c r="E173" s="174" t="s">
        <v>483</v>
      </c>
      <c r="F173" s="175" t="s">
        <v>113</v>
      </c>
      <c r="G173" s="51"/>
      <c r="H173" s="66"/>
      <c r="I173" s="51"/>
      <c r="J173" s="66">
        <f>IF('LISTA DE SOCIOS'!H173="SI",(IF('LISTA DE SOCIOS'!P173&lt;&gt;"SI",('CSM AGUA'!H173),MONTOS!E7)),0)</f>
        <v>37</v>
      </c>
      <c r="K173" s="51">
        <f>IF(AND('LISTA DE SOCIOS'!H173="SI",'LISTA DE SOCIOS'!P173&lt;&gt;"SI",'LISTA DE SOCIOS'!Q173&lt;&gt;"SI",'LISTA DE SOCIOS'!P173&lt;&gt;"SI",'LISTA DE SOCIOS'!R173&lt;&gt;"SI"),(MONTOS!E9*MULTAS!G173), 0)</f>
        <v>0</v>
      </c>
      <c r="L173" s="66">
        <f>IF(AND('LISTA DE SOCIOS'!H173="SI",'LISTA DE SOCIOS'!P173&lt;&gt;"SI",'LISTA DE SOCIOS'!Q173&lt;&gt;"SI",'LISTA DE SOCIOS'!P173&lt;&gt;"SI",'LISTA DE SOCIOS'!R173&lt;&gt;"SI"),(MONTOS!E10*MULTAS!H173),0)</f>
        <v>0</v>
      </c>
      <c r="M173" s="51">
        <f>IF(AND('LISTA DE SOCIOS'!H173="SI",'LISTA DE SOCIOS'!P173&lt;&gt;"SI",'LISTA DE SOCIOS'!Q173&lt;&gt;"SI",'LISTA DE SOCIOS'!P173&lt;&gt;"SI",'LISTA DE SOCIOS'!R173&lt;&gt;"SI"),(MONTOS!E11*MULTAS!I173),0)</f>
        <v>0</v>
      </c>
      <c r="N173" s="66">
        <f>IF(AND('LISTA DE SOCIOS'!H173="SI",'LISTA DE SOCIOS'!P173&lt;&gt;"SI",'LISTA DE SOCIOS'!Q173&lt;&gt;"SI",'LISTA DE SOCIOS'!P173&lt;&gt;"SI",'LISTA DE SOCIOS'!R173&lt;&gt;"SI"),(MONTOS!E12*MULTAS!J173),0)</f>
        <v>0</v>
      </c>
      <c r="O173" s="51">
        <f>IF(AND('LISTA DE SOCIOS'!H173="SI",'LISTA DE SOCIOS'!P173&lt;&gt;"SI"),(MONTOS!E14*MULTAS!K173),0)</f>
        <v>0</v>
      </c>
      <c r="P173" s="66">
        <f>IF('LISTA DE SOCIOS'!H173="SI",(IF('LISTA DE SOCIOS'!P173&lt;&gt; "SI",(IF(OR('LISTA DE SOCIOS'!Q173="SI",'LISTA DE SOCIOS'!R173="SI"),(MULTAS!M173),(MULTAS!M173+(MULTAS!L173*MONTOS!E18)))),0)),0)</f>
        <v>0</v>
      </c>
      <c r="Q173" s="51">
        <f>IF(AND('LISTA DE SOCIOS'!I173="SI",'LISTA DE SOCIOS'!P173&lt;&gt; "SI"),(RIEGO!G173),0)</f>
        <v>0</v>
      </c>
      <c r="R173" s="68">
        <f t="shared" si="5"/>
        <v>37</v>
      </c>
      <c r="S173" s="249" t="s">
        <v>695</v>
      </c>
      <c r="T173" s="244">
        <v>43670.633530092593</v>
      </c>
    </row>
    <row r="174" spans="1:20" s="20" customFormat="1" x14ac:dyDescent="0.25">
      <c r="A174" s="173">
        <v>173</v>
      </c>
      <c r="B174" s="173">
        <v>173</v>
      </c>
      <c r="C174" s="174" t="s">
        <v>170</v>
      </c>
      <c r="D174" s="174" t="s">
        <v>170</v>
      </c>
      <c r="E174" s="174" t="s">
        <v>484</v>
      </c>
      <c r="F174" s="175" t="s">
        <v>113</v>
      </c>
      <c r="G174" s="51">
        <v>278</v>
      </c>
      <c r="H174" s="66"/>
      <c r="I174" s="51">
        <v>20</v>
      </c>
      <c r="J174" s="66">
        <f>IF('LISTA DE SOCIOS'!H174="SI",(IF('LISTA DE SOCIOS'!P174&lt;&gt;"SI",('CSM AGUA'!H174),MONTOS!E7)),0)</f>
        <v>35</v>
      </c>
      <c r="K174" s="51">
        <f>IF(AND('LISTA DE SOCIOS'!H174="SI",'LISTA DE SOCIOS'!P174&lt;&gt;"SI",'LISTA DE SOCIOS'!Q174&lt;&gt;"SI",'LISTA DE SOCIOS'!P174&lt;&gt;"SI",'LISTA DE SOCIOS'!R174&lt;&gt;"SI"),(MONTOS!E9*MULTAS!G174), 0)</f>
        <v>0</v>
      </c>
      <c r="L174" s="66">
        <f>IF(AND('LISTA DE SOCIOS'!H174="SI",'LISTA DE SOCIOS'!P174&lt;&gt;"SI",'LISTA DE SOCIOS'!Q174&lt;&gt;"SI",'LISTA DE SOCIOS'!P174&lt;&gt;"SI",'LISTA DE SOCIOS'!R174&lt;&gt;"SI"),(MONTOS!E10*MULTAS!H174),0)</f>
        <v>0</v>
      </c>
      <c r="M174" s="51">
        <f>IF(AND('LISTA DE SOCIOS'!H174="SI",'LISTA DE SOCIOS'!P174&lt;&gt;"SI",'LISTA DE SOCIOS'!Q174&lt;&gt;"SI",'LISTA DE SOCIOS'!P174&lt;&gt;"SI",'LISTA DE SOCIOS'!R174&lt;&gt;"SI"),(MONTOS!E11*MULTAS!I174),0)</f>
        <v>0</v>
      </c>
      <c r="N174" s="66">
        <f>IF(AND('LISTA DE SOCIOS'!H174="SI",'LISTA DE SOCIOS'!P174&lt;&gt;"SI",'LISTA DE SOCIOS'!Q174&lt;&gt;"SI",'LISTA DE SOCIOS'!P174&lt;&gt;"SI",'LISTA DE SOCIOS'!R174&lt;&gt;"SI"),(MONTOS!E12*MULTAS!J174),0)</f>
        <v>0</v>
      </c>
      <c r="O174" s="51">
        <f>IF(AND('LISTA DE SOCIOS'!H174="SI",'LISTA DE SOCIOS'!P174&lt;&gt;"SI"),(MONTOS!E14*MULTAS!K174),0)</f>
        <v>0</v>
      </c>
      <c r="P174" s="66">
        <f>IF('LISTA DE SOCIOS'!H174="SI",(IF('LISTA DE SOCIOS'!P174&lt;&gt; "SI",(IF(OR('LISTA DE SOCIOS'!Q174="SI",'LISTA DE SOCIOS'!R174="SI"),(MULTAS!M174),(MULTAS!M174+(MULTAS!L174*MONTOS!E18)))),0)),0)</f>
        <v>0</v>
      </c>
      <c r="Q174" s="51">
        <f>IF(AND('LISTA DE SOCIOS'!I174="SI",'LISTA DE SOCIOS'!P174&lt;&gt; "SI"),(RIEGO!G174),0)</f>
        <v>0</v>
      </c>
      <c r="R174" s="68">
        <f t="shared" si="5"/>
        <v>333</v>
      </c>
      <c r="S174" s="80" t="s">
        <v>7</v>
      </c>
      <c r="T174" s="51"/>
    </row>
    <row r="175" spans="1:20" s="20" customFormat="1" x14ac:dyDescent="0.25">
      <c r="A175" s="173">
        <v>174</v>
      </c>
      <c r="B175" s="173">
        <v>174</v>
      </c>
      <c r="C175" s="174" t="s">
        <v>485</v>
      </c>
      <c r="D175" s="174" t="s">
        <v>486</v>
      </c>
      <c r="E175" s="174" t="s">
        <v>479</v>
      </c>
      <c r="F175" s="175" t="s">
        <v>113</v>
      </c>
      <c r="G175" s="51"/>
      <c r="H175" s="66"/>
      <c r="I175" s="51"/>
      <c r="J175" s="66">
        <f>IF('LISTA DE SOCIOS'!H175="SI",(IF('LISTA DE SOCIOS'!P175&lt;&gt;"SI",('CSM AGUA'!H175),MONTOS!E7)),0)</f>
        <v>13</v>
      </c>
      <c r="K175" s="51">
        <f>IF(AND('LISTA DE SOCIOS'!H175="SI",'LISTA DE SOCIOS'!P175&lt;&gt;"SI",'LISTA DE SOCIOS'!Q175&lt;&gt;"SI",'LISTA DE SOCIOS'!P175&lt;&gt;"SI",'LISTA DE SOCIOS'!R175&lt;&gt;"SI"),(MONTOS!E9*MULTAS!G175), 0)</f>
        <v>0</v>
      </c>
      <c r="L175" s="66">
        <f>IF(AND('LISTA DE SOCIOS'!H175="SI",'LISTA DE SOCIOS'!P175&lt;&gt;"SI",'LISTA DE SOCIOS'!Q175&lt;&gt;"SI",'LISTA DE SOCIOS'!P175&lt;&gt;"SI",'LISTA DE SOCIOS'!R175&lt;&gt;"SI"),(MONTOS!E10*MULTAS!H175),0)</f>
        <v>0</v>
      </c>
      <c r="M175" s="51">
        <f>IF(AND('LISTA DE SOCIOS'!H175="SI",'LISTA DE SOCIOS'!P175&lt;&gt;"SI",'LISTA DE SOCIOS'!Q175&lt;&gt;"SI",'LISTA DE SOCIOS'!P175&lt;&gt;"SI",'LISTA DE SOCIOS'!R175&lt;&gt;"SI"),(MONTOS!E11*MULTAS!I175),0)</f>
        <v>0</v>
      </c>
      <c r="N175" s="66">
        <f>IF(AND('LISTA DE SOCIOS'!H175="SI",'LISTA DE SOCIOS'!P175&lt;&gt;"SI",'LISTA DE SOCIOS'!Q175&lt;&gt;"SI",'LISTA DE SOCIOS'!P175&lt;&gt;"SI",'LISTA DE SOCIOS'!R175&lt;&gt;"SI"),(MONTOS!E12*MULTAS!J175),0)</f>
        <v>0</v>
      </c>
      <c r="O175" s="51">
        <f>IF(AND('LISTA DE SOCIOS'!H175="SI",'LISTA DE SOCIOS'!P175&lt;&gt;"SI"),(MONTOS!E14*MULTAS!K175),0)</f>
        <v>0</v>
      </c>
      <c r="P175" s="66">
        <f>IF('LISTA DE SOCIOS'!H175="SI",(IF('LISTA DE SOCIOS'!P175&lt;&gt; "SI",(IF(OR('LISTA DE SOCIOS'!Q175="SI",'LISTA DE SOCIOS'!R175="SI"),(MULTAS!M175),(MULTAS!M175+(MULTAS!L175*MONTOS!E18)))),0)),0)</f>
        <v>0</v>
      </c>
      <c r="Q175" s="51">
        <f>IF(AND('LISTA DE SOCIOS'!I175="SI",'LISTA DE SOCIOS'!P175&lt;&gt; "SI"),(RIEGO!G175),0)</f>
        <v>0</v>
      </c>
      <c r="R175" s="68">
        <f t="shared" si="5"/>
        <v>13</v>
      </c>
      <c r="S175" s="249" t="s">
        <v>695</v>
      </c>
      <c r="T175" s="244">
        <v>43677.515925925924</v>
      </c>
    </row>
    <row r="176" spans="1:20" s="20" customFormat="1" x14ac:dyDescent="0.25">
      <c r="A176" s="173">
        <v>175</v>
      </c>
      <c r="B176" s="173">
        <v>175</v>
      </c>
      <c r="C176" s="174" t="s">
        <v>487</v>
      </c>
      <c r="D176" s="174" t="s">
        <v>488</v>
      </c>
      <c r="E176" s="174" t="s">
        <v>238</v>
      </c>
      <c r="F176" s="175" t="s">
        <v>113</v>
      </c>
      <c r="G176" s="51"/>
      <c r="H176" s="66"/>
      <c r="I176" s="51"/>
      <c r="J176" s="66">
        <f>IF('LISTA DE SOCIOS'!H176="SI",(IF('LISTA DE SOCIOS'!P176&lt;&gt;"SI",('CSM AGUA'!H176),MONTOS!E7)),0)</f>
        <v>7</v>
      </c>
      <c r="K176" s="51">
        <f>IF(AND('LISTA DE SOCIOS'!H176="SI",'LISTA DE SOCIOS'!P176&lt;&gt;"SI",'LISTA DE SOCIOS'!Q176&lt;&gt;"SI",'LISTA DE SOCIOS'!P176&lt;&gt;"SI",'LISTA DE SOCIOS'!R176&lt;&gt;"SI"),(MONTOS!E9*MULTAS!G176), 0)</f>
        <v>0</v>
      </c>
      <c r="L176" s="66">
        <f>IF(AND('LISTA DE SOCIOS'!H176="SI",'LISTA DE SOCIOS'!P176&lt;&gt;"SI",'LISTA DE SOCIOS'!Q176&lt;&gt;"SI",'LISTA DE SOCIOS'!P176&lt;&gt;"SI",'LISTA DE SOCIOS'!R176&lt;&gt;"SI"),(MONTOS!E10*MULTAS!H176),0)</f>
        <v>0</v>
      </c>
      <c r="M176" s="51">
        <f>IF(AND('LISTA DE SOCIOS'!H176="SI",'LISTA DE SOCIOS'!P176&lt;&gt;"SI",'LISTA DE SOCIOS'!Q176&lt;&gt;"SI",'LISTA DE SOCIOS'!P176&lt;&gt;"SI",'LISTA DE SOCIOS'!R176&lt;&gt;"SI"),(MONTOS!E11*MULTAS!I176),0)</f>
        <v>0</v>
      </c>
      <c r="N176" s="66">
        <f>IF(AND('LISTA DE SOCIOS'!H176="SI",'LISTA DE SOCIOS'!P176&lt;&gt;"SI",'LISTA DE SOCIOS'!Q176&lt;&gt;"SI",'LISTA DE SOCIOS'!P176&lt;&gt;"SI",'LISTA DE SOCIOS'!R176&lt;&gt;"SI"),(MONTOS!E12*MULTAS!J176),0)</f>
        <v>0</v>
      </c>
      <c r="O176" s="51">
        <f>IF(AND('LISTA DE SOCIOS'!H176="SI",'LISTA DE SOCIOS'!P176&lt;&gt;"SI"),(MONTOS!E14*MULTAS!K176),0)</f>
        <v>0</v>
      </c>
      <c r="P176" s="66">
        <f>IF('LISTA DE SOCIOS'!H176="SI",(IF('LISTA DE SOCIOS'!P176&lt;&gt; "SI",(IF(OR('LISTA DE SOCIOS'!Q176="SI",'LISTA DE SOCIOS'!R176="SI"),(MULTAS!M176),(MULTAS!M176+(MULTAS!L176*MONTOS!E18)))),0)),0)</f>
        <v>0</v>
      </c>
      <c r="Q176" s="51">
        <f>IF(AND('LISTA DE SOCIOS'!I176="SI",'LISTA DE SOCIOS'!P176&lt;&gt; "SI"),(RIEGO!G176),0)</f>
        <v>0</v>
      </c>
      <c r="R176" s="68">
        <f t="shared" si="5"/>
        <v>7</v>
      </c>
      <c r="S176" s="249" t="s">
        <v>695</v>
      </c>
      <c r="T176" s="244">
        <v>43673.468043981484</v>
      </c>
    </row>
    <row r="177" spans="1:20" s="20" customFormat="1" x14ac:dyDescent="0.25">
      <c r="A177" s="173">
        <v>176</v>
      </c>
      <c r="B177" s="173">
        <v>176</v>
      </c>
      <c r="C177" s="174" t="s">
        <v>489</v>
      </c>
      <c r="D177" s="174" t="s">
        <v>115</v>
      </c>
      <c r="E177" s="174" t="s">
        <v>490</v>
      </c>
      <c r="F177" s="175" t="s">
        <v>113</v>
      </c>
      <c r="G177" s="51"/>
      <c r="H177" s="66"/>
      <c r="I177" s="51"/>
      <c r="J177" s="66">
        <f>IF('LISTA DE SOCIOS'!H177="SI",(IF('LISTA DE SOCIOS'!P177&lt;&gt;"SI",('CSM AGUA'!H177),MONTOS!E7)),0)</f>
        <v>9</v>
      </c>
      <c r="K177" s="51">
        <f>IF(AND('LISTA DE SOCIOS'!H177="SI",'LISTA DE SOCIOS'!P177&lt;&gt;"SI",'LISTA DE SOCIOS'!Q177&lt;&gt;"SI",'LISTA DE SOCIOS'!P177&lt;&gt;"SI",'LISTA DE SOCIOS'!R177&lt;&gt;"SI"),(MONTOS!E9*MULTAS!G177), 0)</f>
        <v>0</v>
      </c>
      <c r="L177" s="66">
        <f>IF(AND('LISTA DE SOCIOS'!H177="SI",'LISTA DE SOCIOS'!P177&lt;&gt;"SI",'LISTA DE SOCIOS'!Q177&lt;&gt;"SI",'LISTA DE SOCIOS'!P177&lt;&gt;"SI",'LISTA DE SOCIOS'!R177&lt;&gt;"SI"),(MONTOS!E10*MULTAS!H177),0)</f>
        <v>0</v>
      </c>
      <c r="M177" s="51">
        <f>IF(AND('LISTA DE SOCIOS'!H177="SI",'LISTA DE SOCIOS'!P177&lt;&gt;"SI",'LISTA DE SOCIOS'!Q177&lt;&gt;"SI",'LISTA DE SOCIOS'!P177&lt;&gt;"SI",'LISTA DE SOCIOS'!R177&lt;&gt;"SI"),(MONTOS!E11*MULTAS!I177),0)</f>
        <v>0</v>
      </c>
      <c r="N177" s="66">
        <f>IF(AND('LISTA DE SOCIOS'!H177="SI",'LISTA DE SOCIOS'!P177&lt;&gt;"SI",'LISTA DE SOCIOS'!Q177&lt;&gt;"SI",'LISTA DE SOCIOS'!P177&lt;&gt;"SI",'LISTA DE SOCIOS'!R177&lt;&gt;"SI"),(MONTOS!E12*MULTAS!J177),0)</f>
        <v>0</v>
      </c>
      <c r="O177" s="51">
        <f>IF(AND('LISTA DE SOCIOS'!H177="SI",'LISTA DE SOCIOS'!P177&lt;&gt;"SI"),(MONTOS!E14*MULTAS!K177),0)</f>
        <v>0</v>
      </c>
      <c r="P177" s="66">
        <f>IF('LISTA DE SOCIOS'!H177="SI",(IF('LISTA DE SOCIOS'!P177&lt;&gt; "SI",(IF(OR('LISTA DE SOCIOS'!Q177="SI",'LISTA DE SOCIOS'!R177="SI"),(MULTAS!M177),(MULTAS!M177+(MULTAS!L177*MONTOS!E18)))),0)),0)</f>
        <v>0</v>
      </c>
      <c r="Q177" s="51">
        <f>IF(AND('LISTA DE SOCIOS'!I177="SI",'LISTA DE SOCIOS'!P177&lt;&gt; "SI"),(RIEGO!G177),0)</f>
        <v>0</v>
      </c>
      <c r="R177" s="68">
        <f t="shared" si="5"/>
        <v>9</v>
      </c>
      <c r="S177" s="249" t="s">
        <v>695</v>
      </c>
      <c r="T177" s="244">
        <v>43668.499571759261</v>
      </c>
    </row>
    <row r="178" spans="1:20" s="20" customFormat="1" x14ac:dyDescent="0.25">
      <c r="A178" s="173">
        <v>177</v>
      </c>
      <c r="B178" s="173">
        <v>177</v>
      </c>
      <c r="C178" s="174" t="s">
        <v>170</v>
      </c>
      <c r="D178" s="174" t="s">
        <v>252</v>
      </c>
      <c r="E178" s="174" t="s">
        <v>220</v>
      </c>
      <c r="F178" s="175" t="s">
        <v>113</v>
      </c>
      <c r="G178" s="51"/>
      <c r="H178" s="66"/>
      <c r="I178" s="51"/>
      <c r="J178" s="66">
        <f>IF('LISTA DE SOCIOS'!H178="SI",(IF('LISTA DE SOCIOS'!P178&lt;&gt;"SI",('CSM AGUA'!H178),MONTOS!E7)),0)</f>
        <v>15</v>
      </c>
      <c r="K178" s="51">
        <f>IF(AND('LISTA DE SOCIOS'!H178="SI",'LISTA DE SOCIOS'!P178&lt;&gt;"SI",'LISTA DE SOCIOS'!Q178&lt;&gt;"SI",'LISTA DE SOCIOS'!P178&lt;&gt;"SI",'LISTA DE SOCIOS'!R178&lt;&gt;"SI"),(MONTOS!E9*MULTAS!G178), 0)</f>
        <v>0</v>
      </c>
      <c r="L178" s="66">
        <f>IF(AND('LISTA DE SOCIOS'!H178="SI",'LISTA DE SOCIOS'!P178&lt;&gt;"SI",'LISTA DE SOCIOS'!Q178&lt;&gt;"SI",'LISTA DE SOCIOS'!P178&lt;&gt;"SI",'LISTA DE SOCIOS'!R178&lt;&gt;"SI"),(MONTOS!E10*MULTAS!H178),0)</f>
        <v>0</v>
      </c>
      <c r="M178" s="51">
        <f>IF(AND('LISTA DE SOCIOS'!H178="SI",'LISTA DE SOCIOS'!P178&lt;&gt;"SI",'LISTA DE SOCIOS'!Q178&lt;&gt;"SI",'LISTA DE SOCIOS'!P178&lt;&gt;"SI",'LISTA DE SOCIOS'!R178&lt;&gt;"SI"),(MONTOS!E11*MULTAS!I178),0)</f>
        <v>0</v>
      </c>
      <c r="N178" s="66">
        <f>IF(AND('LISTA DE SOCIOS'!H178="SI",'LISTA DE SOCIOS'!P178&lt;&gt;"SI",'LISTA DE SOCIOS'!Q178&lt;&gt;"SI",'LISTA DE SOCIOS'!P178&lt;&gt;"SI",'LISTA DE SOCIOS'!R178&lt;&gt;"SI"),(MONTOS!E12*MULTAS!J178),0)</f>
        <v>0</v>
      </c>
      <c r="O178" s="51">
        <f>IF(AND('LISTA DE SOCIOS'!H178="SI",'LISTA DE SOCIOS'!P178&lt;&gt;"SI"),(MONTOS!E14*MULTAS!K178),0)</f>
        <v>0</v>
      </c>
      <c r="P178" s="66">
        <f>IF('LISTA DE SOCIOS'!H178="SI",(IF('LISTA DE SOCIOS'!P178&lt;&gt; "SI",(IF(OR('LISTA DE SOCIOS'!Q178="SI",'LISTA DE SOCIOS'!R178="SI"),(MULTAS!M178),(MULTAS!M178+(MULTAS!L178*MONTOS!E18)))),0)),0)</f>
        <v>0</v>
      </c>
      <c r="Q178" s="51">
        <f>IF(AND('LISTA DE SOCIOS'!I178="SI",'LISTA DE SOCIOS'!P178&lt;&gt; "SI"),(RIEGO!G178),0)</f>
        <v>0</v>
      </c>
      <c r="R178" s="68">
        <f t="shared" si="5"/>
        <v>15</v>
      </c>
      <c r="S178" s="249" t="s">
        <v>695</v>
      </c>
      <c r="T178" s="244">
        <v>43669.389074074075</v>
      </c>
    </row>
    <row r="179" spans="1:20" s="20" customFormat="1" x14ac:dyDescent="0.25">
      <c r="A179" s="173">
        <v>178</v>
      </c>
      <c r="B179" s="173">
        <v>178</v>
      </c>
      <c r="C179" s="174" t="s">
        <v>170</v>
      </c>
      <c r="D179" s="174" t="s">
        <v>196</v>
      </c>
      <c r="E179" s="174" t="s">
        <v>491</v>
      </c>
      <c r="F179" s="175" t="s">
        <v>113</v>
      </c>
      <c r="G179" s="51"/>
      <c r="H179" s="66"/>
      <c r="I179" s="51"/>
      <c r="J179" s="66">
        <f>IF('LISTA DE SOCIOS'!H179="SI",(IF('LISTA DE SOCIOS'!P179&lt;&gt;"SI",('CSM AGUA'!H179),MONTOS!E7)),0)</f>
        <v>9</v>
      </c>
      <c r="K179" s="51">
        <f>IF(AND('LISTA DE SOCIOS'!H179="SI",'LISTA DE SOCIOS'!P179&lt;&gt;"SI",'LISTA DE SOCIOS'!Q179&lt;&gt;"SI",'LISTA DE SOCIOS'!P179&lt;&gt;"SI",'LISTA DE SOCIOS'!R179&lt;&gt;"SI"),(MONTOS!E9*MULTAS!G179), 0)</f>
        <v>0</v>
      </c>
      <c r="L179" s="66">
        <f>IF(AND('LISTA DE SOCIOS'!H179="SI",'LISTA DE SOCIOS'!P179&lt;&gt;"SI",'LISTA DE SOCIOS'!Q179&lt;&gt;"SI",'LISTA DE SOCIOS'!P179&lt;&gt;"SI",'LISTA DE SOCIOS'!R179&lt;&gt;"SI"),(MONTOS!E10*MULTAS!H179),0)</f>
        <v>0</v>
      </c>
      <c r="M179" s="51">
        <f>IF(AND('LISTA DE SOCIOS'!H179="SI",'LISTA DE SOCIOS'!P179&lt;&gt;"SI",'LISTA DE SOCIOS'!Q179&lt;&gt;"SI",'LISTA DE SOCIOS'!P179&lt;&gt;"SI",'LISTA DE SOCIOS'!R179&lt;&gt;"SI"),(MONTOS!E11*MULTAS!I179),0)</f>
        <v>0</v>
      </c>
      <c r="N179" s="66">
        <f>IF(AND('LISTA DE SOCIOS'!H179="SI",'LISTA DE SOCIOS'!P179&lt;&gt;"SI",'LISTA DE SOCIOS'!Q179&lt;&gt;"SI",'LISTA DE SOCIOS'!P179&lt;&gt;"SI",'LISTA DE SOCIOS'!R179&lt;&gt;"SI"),(MONTOS!E12*MULTAS!J179),0)</f>
        <v>0</v>
      </c>
      <c r="O179" s="51">
        <f>IF(AND('LISTA DE SOCIOS'!H179="SI",'LISTA DE SOCIOS'!P179&lt;&gt;"SI"),(MONTOS!E14*MULTAS!K179),0)</f>
        <v>0</v>
      </c>
      <c r="P179" s="66">
        <f>IF('LISTA DE SOCIOS'!H179="SI",(IF('LISTA DE SOCIOS'!P179&lt;&gt; "SI",(IF(OR('LISTA DE SOCIOS'!Q179="SI",'LISTA DE SOCIOS'!R179="SI"),(MULTAS!M179),(MULTAS!M179+(MULTAS!L179*MONTOS!E18)))),0)),0)</f>
        <v>0</v>
      </c>
      <c r="Q179" s="51">
        <f>IF(AND('LISTA DE SOCIOS'!I179="SI",'LISTA DE SOCIOS'!P179&lt;&gt; "SI"),(RIEGO!G179),0)</f>
        <v>0</v>
      </c>
      <c r="R179" s="68">
        <f t="shared" si="5"/>
        <v>9</v>
      </c>
      <c r="S179" s="249" t="s">
        <v>695</v>
      </c>
      <c r="T179" s="244">
        <v>43685.454710648148</v>
      </c>
    </row>
    <row r="180" spans="1:20" s="20" customFormat="1" x14ac:dyDescent="0.25">
      <c r="A180" s="173">
        <v>179</v>
      </c>
      <c r="B180" s="173">
        <v>179</v>
      </c>
      <c r="C180" s="174" t="s">
        <v>295</v>
      </c>
      <c r="D180" s="174" t="s">
        <v>676</v>
      </c>
      <c r="E180" s="174" t="s">
        <v>677</v>
      </c>
      <c r="F180" s="175" t="s">
        <v>113</v>
      </c>
      <c r="G180" s="51"/>
      <c r="H180" s="66"/>
      <c r="I180" s="51"/>
      <c r="J180" s="66">
        <f>IF('LISTA DE SOCIOS'!H180="SI",(IF('LISTA DE SOCIOS'!P180&lt;&gt;"SI",('CSM AGUA'!H180),MONTOS!E7)),0)</f>
        <v>13</v>
      </c>
      <c r="K180" s="51">
        <f>IF(AND('LISTA DE SOCIOS'!H180="SI",'LISTA DE SOCIOS'!P180&lt;&gt;"SI",'LISTA DE SOCIOS'!Q180&lt;&gt;"SI",'LISTA DE SOCIOS'!P180&lt;&gt;"SI",'LISTA DE SOCIOS'!R180&lt;&gt;"SI"),(MONTOS!E9*MULTAS!G180), 0)</f>
        <v>0</v>
      </c>
      <c r="L180" s="66">
        <f>IF(AND('LISTA DE SOCIOS'!H180="SI",'LISTA DE SOCIOS'!P180&lt;&gt;"SI",'LISTA DE SOCIOS'!Q180&lt;&gt;"SI",'LISTA DE SOCIOS'!P180&lt;&gt;"SI",'LISTA DE SOCIOS'!R180&lt;&gt;"SI"),(MONTOS!E10*MULTAS!H180),0)</f>
        <v>0</v>
      </c>
      <c r="M180" s="51">
        <f>IF(AND('LISTA DE SOCIOS'!H180="SI",'LISTA DE SOCIOS'!P180&lt;&gt;"SI",'LISTA DE SOCIOS'!Q180&lt;&gt;"SI",'LISTA DE SOCIOS'!P180&lt;&gt;"SI",'LISTA DE SOCIOS'!R180&lt;&gt;"SI"),(MONTOS!E11*MULTAS!I180),0)</f>
        <v>0</v>
      </c>
      <c r="N180" s="66">
        <f>IF(AND('LISTA DE SOCIOS'!H180="SI",'LISTA DE SOCIOS'!P180&lt;&gt;"SI",'LISTA DE SOCIOS'!Q180&lt;&gt;"SI",'LISTA DE SOCIOS'!P180&lt;&gt;"SI",'LISTA DE SOCIOS'!R180&lt;&gt;"SI"),(MONTOS!E12*MULTAS!J180),0)</f>
        <v>0</v>
      </c>
      <c r="O180" s="51">
        <f>IF(AND('LISTA DE SOCIOS'!H180="SI",'LISTA DE SOCIOS'!P180&lt;&gt;"SI"),(MONTOS!E14*MULTAS!K180),0)</f>
        <v>0</v>
      </c>
      <c r="P180" s="66">
        <f>IF('LISTA DE SOCIOS'!H180="SI",(IF('LISTA DE SOCIOS'!P180&lt;&gt; "SI",(IF(OR('LISTA DE SOCIOS'!Q180="SI",'LISTA DE SOCIOS'!R180="SI"),(MULTAS!M180),(MULTAS!M180+(MULTAS!L180*MONTOS!E18)))),0)),0)</f>
        <v>0</v>
      </c>
      <c r="Q180" s="51">
        <f>IF(AND('LISTA DE SOCIOS'!I180="SI",'LISTA DE SOCIOS'!P180&lt;&gt; "SI"),(RIEGO!G180),0)</f>
        <v>0</v>
      </c>
      <c r="R180" s="68">
        <f t="shared" si="5"/>
        <v>13</v>
      </c>
      <c r="S180" s="249" t="s">
        <v>695</v>
      </c>
      <c r="T180" s="244">
        <v>43676.424571759257</v>
      </c>
    </row>
    <row r="181" spans="1:20" s="20" customFormat="1" x14ac:dyDescent="0.25">
      <c r="A181" s="173">
        <v>180</v>
      </c>
      <c r="B181" s="173">
        <v>180</v>
      </c>
      <c r="C181" s="174" t="s">
        <v>492</v>
      </c>
      <c r="D181" s="174" t="s">
        <v>493</v>
      </c>
      <c r="E181" s="174" t="s">
        <v>494</v>
      </c>
      <c r="F181" s="175" t="s">
        <v>113</v>
      </c>
      <c r="G181" s="51">
        <v>329</v>
      </c>
      <c r="H181" s="66"/>
      <c r="I181" s="51">
        <v>20</v>
      </c>
      <c r="J181" s="66">
        <f>IF('LISTA DE SOCIOS'!H181="SI",(IF('LISTA DE SOCIOS'!P181&lt;&gt;"SI",('CSM AGUA'!H181),MONTOS!E7)),0)</f>
        <v>7</v>
      </c>
      <c r="K181" s="51">
        <f>IF(AND('LISTA DE SOCIOS'!H181="SI",'LISTA DE SOCIOS'!P181&lt;&gt;"SI",'LISTA DE SOCIOS'!Q181&lt;&gt;"SI",'LISTA DE SOCIOS'!P181&lt;&gt;"SI",'LISTA DE SOCIOS'!R181&lt;&gt;"SI"),(MONTOS!E9*MULTAS!G181), 0)</f>
        <v>0</v>
      </c>
      <c r="L181" s="66">
        <f>IF(AND('LISTA DE SOCIOS'!H181="SI",'LISTA DE SOCIOS'!P181&lt;&gt;"SI",'LISTA DE SOCIOS'!Q181&lt;&gt;"SI",'LISTA DE SOCIOS'!P181&lt;&gt;"SI",'LISTA DE SOCIOS'!R181&lt;&gt;"SI"),(MONTOS!E10*MULTAS!H181),0)</f>
        <v>0</v>
      </c>
      <c r="M181" s="51">
        <f>IF(AND('LISTA DE SOCIOS'!H181="SI",'LISTA DE SOCIOS'!P181&lt;&gt;"SI",'LISTA DE SOCIOS'!Q181&lt;&gt;"SI",'LISTA DE SOCIOS'!P181&lt;&gt;"SI",'LISTA DE SOCIOS'!R181&lt;&gt;"SI"),(MONTOS!E11*MULTAS!I181),0)</f>
        <v>0</v>
      </c>
      <c r="N181" s="66">
        <f>IF(AND('LISTA DE SOCIOS'!H181="SI",'LISTA DE SOCIOS'!P181&lt;&gt;"SI",'LISTA DE SOCIOS'!Q181&lt;&gt;"SI",'LISTA DE SOCIOS'!P181&lt;&gt;"SI",'LISTA DE SOCIOS'!R181&lt;&gt;"SI"),(MONTOS!E12*MULTAS!J181),0)</f>
        <v>0</v>
      </c>
      <c r="O181" s="51">
        <f>IF(AND('LISTA DE SOCIOS'!H181="SI",'LISTA DE SOCIOS'!P181&lt;&gt;"SI"),(MONTOS!E14*MULTAS!K181),0)</f>
        <v>0</v>
      </c>
      <c r="P181" s="66">
        <f>IF('LISTA DE SOCIOS'!H181="SI",(IF('LISTA DE SOCIOS'!P181&lt;&gt; "SI",(IF(OR('LISTA DE SOCIOS'!Q181="SI",'LISTA DE SOCIOS'!R181="SI"),(MULTAS!M181),(MULTAS!M181+(MULTAS!L181*MONTOS!E18)))),0)),0)</f>
        <v>0</v>
      </c>
      <c r="Q181" s="51">
        <f>IF(AND('LISTA DE SOCIOS'!I181="SI",'LISTA DE SOCIOS'!P181&lt;&gt; "SI"),(RIEGO!G181),0)</f>
        <v>0</v>
      </c>
      <c r="R181" s="68">
        <f t="shared" si="5"/>
        <v>356</v>
      </c>
      <c r="S181" s="80" t="s">
        <v>7</v>
      </c>
      <c r="T181" s="51"/>
    </row>
    <row r="182" spans="1:20" s="20" customFormat="1" x14ac:dyDescent="0.25">
      <c r="A182" s="173">
        <v>181</v>
      </c>
      <c r="B182" s="173">
        <v>181</v>
      </c>
      <c r="C182" s="174" t="s">
        <v>341</v>
      </c>
      <c r="D182" s="174" t="s">
        <v>196</v>
      </c>
      <c r="E182" s="174" t="s">
        <v>495</v>
      </c>
      <c r="F182" s="175" t="s">
        <v>113</v>
      </c>
      <c r="G182" s="51">
        <v>132</v>
      </c>
      <c r="H182" s="66"/>
      <c r="I182" s="51">
        <v>20</v>
      </c>
      <c r="J182" s="66">
        <f>IF('LISTA DE SOCIOS'!H182="SI",(IF('LISTA DE SOCIOS'!P182&lt;&gt;"SI",('CSM AGUA'!H182),MONTOS!E7)),0)</f>
        <v>0</v>
      </c>
      <c r="K182" s="51">
        <f>IF(AND('LISTA DE SOCIOS'!H182="SI",'LISTA DE SOCIOS'!P182&lt;&gt;"SI",'LISTA DE SOCIOS'!Q182&lt;&gt;"SI",'LISTA DE SOCIOS'!P182&lt;&gt;"SI",'LISTA DE SOCIOS'!R182&lt;&gt;"SI"),(MONTOS!E9*MULTAS!G182), 0)</f>
        <v>0</v>
      </c>
      <c r="L182" s="66">
        <f>IF(AND('LISTA DE SOCIOS'!H182="SI",'LISTA DE SOCIOS'!P182&lt;&gt;"SI",'LISTA DE SOCIOS'!Q182&lt;&gt;"SI",'LISTA DE SOCIOS'!P182&lt;&gt;"SI",'LISTA DE SOCIOS'!R182&lt;&gt;"SI"),(MONTOS!E10*MULTAS!H182),0)</f>
        <v>0</v>
      </c>
      <c r="M182" s="51">
        <f>IF(AND('LISTA DE SOCIOS'!H182="SI",'LISTA DE SOCIOS'!P182&lt;&gt;"SI",'LISTA DE SOCIOS'!Q182&lt;&gt;"SI",'LISTA DE SOCIOS'!P182&lt;&gt;"SI",'LISTA DE SOCIOS'!R182&lt;&gt;"SI"),(MONTOS!E11*MULTAS!I182),0)</f>
        <v>0</v>
      </c>
      <c r="N182" s="66">
        <f>IF(AND('LISTA DE SOCIOS'!H182="SI",'LISTA DE SOCIOS'!P182&lt;&gt;"SI",'LISTA DE SOCIOS'!Q182&lt;&gt;"SI",'LISTA DE SOCIOS'!P182&lt;&gt;"SI",'LISTA DE SOCIOS'!R182&lt;&gt;"SI"),(MONTOS!E12*MULTAS!J182),0)</f>
        <v>0</v>
      </c>
      <c r="O182" s="51">
        <f>IF(AND('LISTA DE SOCIOS'!H182="SI",'LISTA DE SOCIOS'!P182&lt;&gt;"SI"),(MONTOS!E14*MULTAS!K182),0)</f>
        <v>0</v>
      </c>
      <c r="P182" s="66">
        <f>IF('LISTA DE SOCIOS'!H182="SI",(IF('LISTA DE SOCIOS'!P182&lt;&gt; "SI",(IF(OR('LISTA DE SOCIOS'!Q182="SI",'LISTA DE SOCIOS'!R182="SI"),(MULTAS!M182),(MULTAS!M182+(MULTAS!L182*MONTOS!E18)))),0)),0)</f>
        <v>0</v>
      </c>
      <c r="Q182" s="51">
        <f>IF(AND('LISTA DE SOCIOS'!I182="SI",'LISTA DE SOCIOS'!P182&lt;&gt; "SI"),(RIEGO!G182),0)</f>
        <v>18</v>
      </c>
      <c r="R182" s="68">
        <f t="shared" si="5"/>
        <v>170</v>
      </c>
      <c r="S182" s="80" t="s">
        <v>7</v>
      </c>
      <c r="T182" s="51"/>
    </row>
    <row r="183" spans="1:20" s="20" customFormat="1" x14ac:dyDescent="0.25">
      <c r="A183" s="173">
        <v>182</v>
      </c>
      <c r="B183" s="173">
        <v>182</v>
      </c>
      <c r="C183" s="174" t="s">
        <v>302</v>
      </c>
      <c r="D183" s="174" t="s">
        <v>277</v>
      </c>
      <c r="E183" s="174" t="s">
        <v>370</v>
      </c>
      <c r="F183" s="175" t="s">
        <v>113</v>
      </c>
      <c r="G183" s="51"/>
      <c r="H183" s="66"/>
      <c r="I183" s="51"/>
      <c r="J183" s="66">
        <f>IF('LISTA DE SOCIOS'!H183="SI",(IF('LISTA DE SOCIOS'!P183&lt;&gt;"SI",('CSM AGUA'!H183),MONTOS!E7)),0)</f>
        <v>35</v>
      </c>
      <c r="K183" s="51">
        <f>IF(AND('LISTA DE SOCIOS'!H183="SI",'LISTA DE SOCIOS'!P183&lt;&gt;"SI",'LISTA DE SOCIOS'!Q183&lt;&gt;"SI",'LISTA DE SOCIOS'!P183&lt;&gt;"SI",'LISTA DE SOCIOS'!R183&lt;&gt;"SI"),(MONTOS!E9*MULTAS!G183), 0)</f>
        <v>0</v>
      </c>
      <c r="L183" s="66">
        <f>IF(AND('LISTA DE SOCIOS'!H183="SI",'LISTA DE SOCIOS'!P183&lt;&gt;"SI",'LISTA DE SOCIOS'!Q183&lt;&gt;"SI",'LISTA DE SOCIOS'!P183&lt;&gt;"SI",'LISTA DE SOCIOS'!R183&lt;&gt;"SI"),(MONTOS!E10*MULTAS!H183),0)</f>
        <v>0</v>
      </c>
      <c r="M183" s="51">
        <f>IF(AND('LISTA DE SOCIOS'!H183="SI",'LISTA DE SOCIOS'!P183&lt;&gt;"SI",'LISTA DE SOCIOS'!Q183&lt;&gt;"SI",'LISTA DE SOCIOS'!P183&lt;&gt;"SI",'LISTA DE SOCIOS'!R183&lt;&gt;"SI"),(MONTOS!E11*MULTAS!I183),0)</f>
        <v>0</v>
      </c>
      <c r="N183" s="66">
        <f>IF(AND('LISTA DE SOCIOS'!H183="SI",'LISTA DE SOCIOS'!P183&lt;&gt;"SI",'LISTA DE SOCIOS'!Q183&lt;&gt;"SI",'LISTA DE SOCIOS'!P183&lt;&gt;"SI",'LISTA DE SOCIOS'!R183&lt;&gt;"SI"),(MONTOS!E12*MULTAS!J183),0)</f>
        <v>0</v>
      </c>
      <c r="O183" s="51">
        <f>IF(AND('LISTA DE SOCIOS'!H183="SI",'LISTA DE SOCIOS'!P183&lt;&gt;"SI"),(MONTOS!E14*MULTAS!K183),0)</f>
        <v>0</v>
      </c>
      <c r="P183" s="66">
        <f>IF('LISTA DE SOCIOS'!H183="SI",(IF('LISTA DE SOCIOS'!P183&lt;&gt; "SI",(IF(OR('LISTA DE SOCIOS'!Q183="SI",'LISTA DE SOCIOS'!R183="SI"),(MULTAS!M183),(MULTAS!M183+(MULTAS!L183*MONTOS!E18)))),0)),0)</f>
        <v>0</v>
      </c>
      <c r="Q183" s="51">
        <f>IF(AND('LISTA DE SOCIOS'!I183="SI",'LISTA DE SOCIOS'!P183&lt;&gt; "SI"),(RIEGO!G183),0)</f>
        <v>0</v>
      </c>
      <c r="R183" s="68">
        <f t="shared" ref="R183:R201" si="6">SUM(G183:Q183)</f>
        <v>35</v>
      </c>
      <c r="S183" s="249" t="s">
        <v>695</v>
      </c>
      <c r="T183" s="244">
        <v>43676.420543981483</v>
      </c>
    </row>
    <row r="184" spans="1:20" s="20" customFormat="1" x14ac:dyDescent="0.25">
      <c r="A184" s="173">
        <v>183</v>
      </c>
      <c r="B184" s="173">
        <v>183</v>
      </c>
      <c r="C184" s="174" t="s">
        <v>204</v>
      </c>
      <c r="D184" s="174" t="s">
        <v>205</v>
      </c>
      <c r="E184" s="174" t="s">
        <v>498</v>
      </c>
      <c r="F184" s="175" t="s">
        <v>113</v>
      </c>
      <c r="G184" s="51"/>
      <c r="H184" s="66"/>
      <c r="I184" s="51"/>
      <c r="J184" s="66">
        <f>IF('LISTA DE SOCIOS'!H184="SI",(IF('LISTA DE SOCIOS'!P184&lt;&gt;"SI",('CSM AGUA'!H184),MONTOS!E7)),0)</f>
        <v>29</v>
      </c>
      <c r="K184" s="51">
        <f>IF(AND('LISTA DE SOCIOS'!H184="SI",'LISTA DE SOCIOS'!P184&lt;&gt;"SI",'LISTA DE SOCIOS'!Q184&lt;&gt;"SI",'LISTA DE SOCIOS'!P184&lt;&gt;"SI",'LISTA DE SOCIOS'!R184&lt;&gt;"SI"),(MONTOS!E9*MULTAS!G184), 0)</f>
        <v>0</v>
      </c>
      <c r="L184" s="66">
        <f>IF(AND('LISTA DE SOCIOS'!H184="SI",'LISTA DE SOCIOS'!P184&lt;&gt;"SI",'LISTA DE SOCIOS'!Q184&lt;&gt;"SI",'LISTA DE SOCIOS'!P184&lt;&gt;"SI",'LISTA DE SOCIOS'!R184&lt;&gt;"SI"),(MONTOS!E10*MULTAS!H184),0)</f>
        <v>0</v>
      </c>
      <c r="M184" s="51">
        <f>IF(AND('LISTA DE SOCIOS'!H184="SI",'LISTA DE SOCIOS'!P184&lt;&gt;"SI",'LISTA DE SOCIOS'!Q184&lt;&gt;"SI",'LISTA DE SOCIOS'!P184&lt;&gt;"SI",'LISTA DE SOCIOS'!R184&lt;&gt;"SI"),(MONTOS!E11*MULTAS!I184),0)</f>
        <v>0</v>
      </c>
      <c r="N184" s="66">
        <f>IF(AND('LISTA DE SOCIOS'!H184="SI",'LISTA DE SOCIOS'!P184&lt;&gt;"SI",'LISTA DE SOCIOS'!Q184&lt;&gt;"SI",'LISTA DE SOCIOS'!P184&lt;&gt;"SI",'LISTA DE SOCIOS'!R184&lt;&gt;"SI"),(MONTOS!E12*MULTAS!J184),0)</f>
        <v>0</v>
      </c>
      <c r="O184" s="51">
        <f>IF(AND('LISTA DE SOCIOS'!H184="SI",'LISTA DE SOCIOS'!P184&lt;&gt;"SI"),(MONTOS!E14*MULTAS!K184),0)</f>
        <v>0</v>
      </c>
      <c r="P184" s="66">
        <f>IF('LISTA DE SOCIOS'!H184="SI",(IF('LISTA DE SOCIOS'!P184&lt;&gt; "SI",(IF(OR('LISTA DE SOCIOS'!Q184="SI",'LISTA DE SOCIOS'!R184="SI"),(MULTAS!M184),(MULTAS!M184+(MULTAS!L184*MONTOS!E18)))),0)),0)</f>
        <v>0</v>
      </c>
      <c r="Q184" s="51">
        <f>IF(AND('LISTA DE SOCIOS'!I184="SI",'LISTA DE SOCIOS'!P184&lt;&gt; "SI"),(RIEGO!G184),0)</f>
        <v>0</v>
      </c>
      <c r="R184" s="68">
        <f t="shared" si="6"/>
        <v>29</v>
      </c>
      <c r="S184" s="249" t="s">
        <v>695</v>
      </c>
      <c r="T184" s="244">
        <v>43677.640729166669</v>
      </c>
    </row>
    <row r="185" spans="1:20" s="20" customFormat="1" x14ac:dyDescent="0.25">
      <c r="A185" s="173">
        <v>184</v>
      </c>
      <c r="B185" s="173">
        <v>184</v>
      </c>
      <c r="C185" s="174" t="s">
        <v>178</v>
      </c>
      <c r="D185" s="174" t="s">
        <v>247</v>
      </c>
      <c r="E185" s="174" t="s">
        <v>499</v>
      </c>
      <c r="F185" s="175" t="s">
        <v>113</v>
      </c>
      <c r="G185" s="51">
        <v>61</v>
      </c>
      <c r="H185" s="66"/>
      <c r="I185" s="51">
        <v>20</v>
      </c>
      <c r="J185" s="66">
        <f>IF('LISTA DE SOCIOS'!H185="SI",(IF('LISTA DE SOCIOS'!P185&lt;&gt;"SI",('CSM AGUA'!H185),MONTOS!E7)),0)</f>
        <v>53</v>
      </c>
      <c r="K185" s="51">
        <f>IF(AND('LISTA DE SOCIOS'!H185="SI",'LISTA DE SOCIOS'!P185&lt;&gt;"SI",'LISTA DE SOCIOS'!Q185&lt;&gt;"SI",'LISTA DE SOCIOS'!P185&lt;&gt;"SI",'LISTA DE SOCIOS'!R185&lt;&gt;"SI"),(MONTOS!E9*MULTAS!G185), 0)</f>
        <v>0</v>
      </c>
      <c r="L185" s="66">
        <f>IF(AND('LISTA DE SOCIOS'!H185="SI",'LISTA DE SOCIOS'!P185&lt;&gt;"SI",'LISTA DE SOCIOS'!Q185&lt;&gt;"SI",'LISTA DE SOCIOS'!P185&lt;&gt;"SI",'LISTA DE SOCIOS'!R185&lt;&gt;"SI"),(MONTOS!E10*MULTAS!H185),0)</f>
        <v>0</v>
      </c>
      <c r="M185" s="51">
        <f>IF(AND('LISTA DE SOCIOS'!H185="SI",'LISTA DE SOCIOS'!P185&lt;&gt;"SI",'LISTA DE SOCIOS'!Q185&lt;&gt;"SI",'LISTA DE SOCIOS'!P185&lt;&gt;"SI",'LISTA DE SOCIOS'!R185&lt;&gt;"SI"),(MONTOS!E11*MULTAS!I185),0)</f>
        <v>0</v>
      </c>
      <c r="N185" s="66">
        <f>IF(AND('LISTA DE SOCIOS'!H185="SI",'LISTA DE SOCIOS'!P185&lt;&gt;"SI",'LISTA DE SOCIOS'!Q185&lt;&gt;"SI",'LISTA DE SOCIOS'!P185&lt;&gt;"SI",'LISTA DE SOCIOS'!R185&lt;&gt;"SI"),(MONTOS!E12*MULTAS!J185),0)</f>
        <v>0</v>
      </c>
      <c r="O185" s="51">
        <f>IF(AND('LISTA DE SOCIOS'!H185="SI",'LISTA DE SOCIOS'!P185&lt;&gt;"SI"),(MONTOS!E14*MULTAS!K185),0)</f>
        <v>0</v>
      </c>
      <c r="P185" s="66">
        <f>IF('LISTA DE SOCIOS'!H185="SI",(IF('LISTA DE SOCIOS'!P185&lt;&gt; "SI",(IF(OR('LISTA DE SOCIOS'!Q185="SI",'LISTA DE SOCIOS'!R185="SI"),(MULTAS!M185),(MULTAS!M185+(MULTAS!L185*MONTOS!E18)))),0)),0)</f>
        <v>0</v>
      </c>
      <c r="Q185" s="51">
        <f>IF(AND('LISTA DE SOCIOS'!I185="SI",'LISTA DE SOCIOS'!P185&lt;&gt; "SI"),(RIEGO!G185),0)</f>
        <v>0</v>
      </c>
      <c r="R185" s="68">
        <f t="shared" si="6"/>
        <v>134</v>
      </c>
      <c r="S185" s="249" t="s">
        <v>695</v>
      </c>
      <c r="T185" s="244">
        <v>43676.449374999997</v>
      </c>
    </row>
    <row r="186" spans="1:20" s="20" customFormat="1" x14ac:dyDescent="0.25">
      <c r="A186" s="173">
        <v>185</v>
      </c>
      <c r="B186" s="173">
        <v>185</v>
      </c>
      <c r="C186" s="174" t="s">
        <v>178</v>
      </c>
      <c r="D186" s="174" t="s">
        <v>500</v>
      </c>
      <c r="E186" s="174" t="s">
        <v>501</v>
      </c>
      <c r="F186" s="175" t="s">
        <v>113</v>
      </c>
      <c r="G186" s="51"/>
      <c r="H186" s="66"/>
      <c r="I186" s="51"/>
      <c r="J186" s="66">
        <f>IF('LISTA DE SOCIOS'!H186="SI",(IF('LISTA DE SOCIOS'!P186&lt;&gt;"SI",('CSM AGUA'!H186),MONTOS!E7)),0)</f>
        <v>49</v>
      </c>
      <c r="K186" s="51">
        <f>IF(AND('LISTA DE SOCIOS'!H186="SI",'LISTA DE SOCIOS'!P186&lt;&gt;"SI",'LISTA DE SOCIOS'!Q186&lt;&gt;"SI",'LISTA DE SOCIOS'!P186&lt;&gt;"SI",'LISTA DE SOCIOS'!R186&lt;&gt;"SI"),(MONTOS!E9*MULTAS!G186), 0)</f>
        <v>0</v>
      </c>
      <c r="L186" s="66">
        <f>IF(AND('LISTA DE SOCIOS'!H186="SI",'LISTA DE SOCIOS'!P186&lt;&gt;"SI",'LISTA DE SOCIOS'!Q186&lt;&gt;"SI",'LISTA DE SOCIOS'!P186&lt;&gt;"SI",'LISTA DE SOCIOS'!R186&lt;&gt;"SI"),(MONTOS!E10*MULTAS!H186),0)</f>
        <v>0</v>
      </c>
      <c r="M186" s="51">
        <f>IF(AND('LISTA DE SOCIOS'!H186="SI",'LISTA DE SOCIOS'!P186&lt;&gt;"SI",'LISTA DE SOCIOS'!Q186&lt;&gt;"SI",'LISTA DE SOCIOS'!P186&lt;&gt;"SI",'LISTA DE SOCIOS'!R186&lt;&gt;"SI"),(MONTOS!E11*MULTAS!I186),0)</f>
        <v>0</v>
      </c>
      <c r="N186" s="66">
        <f>IF(AND('LISTA DE SOCIOS'!H186="SI",'LISTA DE SOCIOS'!P186&lt;&gt;"SI",'LISTA DE SOCIOS'!Q186&lt;&gt;"SI",'LISTA DE SOCIOS'!P186&lt;&gt;"SI",'LISTA DE SOCIOS'!R186&lt;&gt;"SI"),(MONTOS!E12*MULTAS!J186),0)</f>
        <v>0</v>
      </c>
      <c r="O186" s="51">
        <f>IF(AND('LISTA DE SOCIOS'!H186="SI",'LISTA DE SOCIOS'!P186&lt;&gt;"SI"),(MONTOS!E14*MULTAS!K186),0)</f>
        <v>0</v>
      </c>
      <c r="P186" s="66">
        <f>IF('LISTA DE SOCIOS'!H186="SI",(IF('LISTA DE SOCIOS'!P186&lt;&gt; "SI",(IF(OR('LISTA DE SOCIOS'!Q186="SI",'LISTA DE SOCIOS'!R186="SI"),(MULTAS!M186),(MULTAS!M186+(MULTAS!L186*MONTOS!E18)))),0)),0)</f>
        <v>0</v>
      </c>
      <c r="Q186" s="51">
        <f>IF(AND('LISTA DE SOCIOS'!I186="SI",'LISTA DE SOCIOS'!P186&lt;&gt; "SI"),(RIEGO!G186),0)</f>
        <v>0</v>
      </c>
      <c r="R186" s="68">
        <f t="shared" si="6"/>
        <v>49</v>
      </c>
      <c r="S186" s="249" t="s">
        <v>695</v>
      </c>
      <c r="T186" s="244">
        <v>43685.455254629633</v>
      </c>
    </row>
    <row r="187" spans="1:20" s="20" customFormat="1" x14ac:dyDescent="0.25">
      <c r="A187" s="173">
        <v>186</v>
      </c>
      <c r="B187" s="173">
        <v>186</v>
      </c>
      <c r="C187" s="174" t="s">
        <v>500</v>
      </c>
      <c r="D187" s="174" t="s">
        <v>502</v>
      </c>
      <c r="E187" s="174" t="s">
        <v>366</v>
      </c>
      <c r="F187" s="175" t="s">
        <v>113</v>
      </c>
      <c r="G187" s="51"/>
      <c r="H187" s="66"/>
      <c r="I187" s="51"/>
      <c r="J187" s="66">
        <f>IF('LISTA DE SOCIOS'!H187="SI",(IF('LISTA DE SOCIOS'!P187&lt;&gt;"SI",('CSM AGUA'!H187),MONTOS!E7)),0)</f>
        <v>35</v>
      </c>
      <c r="K187" s="51">
        <f>IF(AND('LISTA DE SOCIOS'!H187="SI",'LISTA DE SOCIOS'!P187&lt;&gt;"SI",'LISTA DE SOCIOS'!Q187&lt;&gt;"SI",'LISTA DE SOCIOS'!P187&lt;&gt;"SI",'LISTA DE SOCIOS'!R187&lt;&gt;"SI"),(MONTOS!E9*MULTAS!G187), 0)</f>
        <v>0</v>
      </c>
      <c r="L187" s="66">
        <f>IF(AND('LISTA DE SOCIOS'!H187="SI",'LISTA DE SOCIOS'!P187&lt;&gt;"SI",'LISTA DE SOCIOS'!Q187&lt;&gt;"SI",'LISTA DE SOCIOS'!P187&lt;&gt;"SI",'LISTA DE SOCIOS'!R187&lt;&gt;"SI"),(MONTOS!E10*MULTAS!H187),0)</f>
        <v>0</v>
      </c>
      <c r="M187" s="51">
        <f>IF(AND('LISTA DE SOCIOS'!H187="SI",'LISTA DE SOCIOS'!P187&lt;&gt;"SI",'LISTA DE SOCIOS'!Q187&lt;&gt;"SI",'LISTA DE SOCIOS'!P187&lt;&gt;"SI",'LISTA DE SOCIOS'!R187&lt;&gt;"SI"),(MONTOS!E11*MULTAS!I187),0)</f>
        <v>0</v>
      </c>
      <c r="N187" s="66">
        <f>IF(AND('LISTA DE SOCIOS'!H187="SI",'LISTA DE SOCIOS'!P187&lt;&gt;"SI",'LISTA DE SOCIOS'!Q187&lt;&gt;"SI",'LISTA DE SOCIOS'!P187&lt;&gt;"SI",'LISTA DE SOCIOS'!R187&lt;&gt;"SI"),(MONTOS!E12*MULTAS!J187),0)</f>
        <v>0</v>
      </c>
      <c r="O187" s="51">
        <f>IF(AND('LISTA DE SOCIOS'!H187="SI",'LISTA DE SOCIOS'!P187&lt;&gt;"SI"),(MONTOS!E14*MULTAS!K187),0)</f>
        <v>0</v>
      </c>
      <c r="P187" s="66">
        <f>IF('LISTA DE SOCIOS'!H187="SI",(IF('LISTA DE SOCIOS'!P187&lt;&gt; "SI",(IF(OR('LISTA DE SOCIOS'!Q187="SI",'LISTA DE SOCIOS'!R187="SI"),(MULTAS!M187),(MULTAS!M187+(MULTAS!L187*MONTOS!E18)))),0)),0)</f>
        <v>0</v>
      </c>
      <c r="Q187" s="51">
        <f>IF(AND('LISTA DE SOCIOS'!I187="SI",'LISTA DE SOCIOS'!P187&lt;&gt; "SI"),(RIEGO!G187),0)</f>
        <v>0</v>
      </c>
      <c r="R187" s="68">
        <f t="shared" si="6"/>
        <v>35</v>
      </c>
      <c r="S187" s="249" t="s">
        <v>695</v>
      </c>
      <c r="T187" s="244">
        <v>43685.455300925925</v>
      </c>
    </row>
    <row r="188" spans="1:20" s="20" customFormat="1" x14ac:dyDescent="0.25">
      <c r="A188" s="173">
        <v>187</v>
      </c>
      <c r="B188" s="173">
        <v>187</v>
      </c>
      <c r="C188" s="174" t="s">
        <v>351</v>
      </c>
      <c r="D188" s="174" t="s">
        <v>385</v>
      </c>
      <c r="E188" s="174" t="s">
        <v>350</v>
      </c>
      <c r="F188" s="175" t="s">
        <v>113</v>
      </c>
      <c r="G188" s="51">
        <v>801</v>
      </c>
      <c r="H188" s="66"/>
      <c r="I188" s="51">
        <v>20</v>
      </c>
      <c r="J188" s="66">
        <f>IF('LISTA DE SOCIOS'!H188="SI",(IF('LISTA DE SOCIOS'!P188&lt;&gt;"SI",('CSM AGUA'!H188),MONTOS!E7)),0)</f>
        <v>7</v>
      </c>
      <c r="K188" s="51">
        <f>IF(AND('LISTA DE SOCIOS'!H188="SI",'LISTA DE SOCIOS'!P188&lt;&gt;"SI",'LISTA DE SOCIOS'!Q188&lt;&gt;"SI",'LISTA DE SOCIOS'!P188&lt;&gt;"SI",'LISTA DE SOCIOS'!R188&lt;&gt;"SI"),(MONTOS!E9*MULTAS!G188), 0)</f>
        <v>0</v>
      </c>
      <c r="L188" s="66">
        <f>IF(AND('LISTA DE SOCIOS'!H188="SI",'LISTA DE SOCIOS'!P188&lt;&gt;"SI",'LISTA DE SOCIOS'!Q188&lt;&gt;"SI",'LISTA DE SOCIOS'!P188&lt;&gt;"SI",'LISTA DE SOCIOS'!R188&lt;&gt;"SI"),(MONTOS!E10*MULTAS!H188),0)</f>
        <v>0</v>
      </c>
      <c r="M188" s="51">
        <f>IF(AND('LISTA DE SOCIOS'!H188="SI",'LISTA DE SOCIOS'!P188&lt;&gt;"SI",'LISTA DE SOCIOS'!Q188&lt;&gt;"SI",'LISTA DE SOCIOS'!P188&lt;&gt;"SI",'LISTA DE SOCIOS'!R188&lt;&gt;"SI"),(MONTOS!E11*MULTAS!I188),0)</f>
        <v>0</v>
      </c>
      <c r="N188" s="66">
        <f>IF(AND('LISTA DE SOCIOS'!H188="SI",'LISTA DE SOCIOS'!P188&lt;&gt;"SI",'LISTA DE SOCIOS'!Q188&lt;&gt;"SI",'LISTA DE SOCIOS'!P188&lt;&gt;"SI",'LISTA DE SOCIOS'!R188&lt;&gt;"SI"),(MONTOS!E12*MULTAS!J188),0)</f>
        <v>0</v>
      </c>
      <c r="O188" s="51">
        <f>IF(AND('LISTA DE SOCIOS'!H188="SI",'LISTA DE SOCIOS'!P188&lt;&gt;"SI"),(MONTOS!E14*MULTAS!K188),0)</f>
        <v>0</v>
      </c>
      <c r="P188" s="66">
        <f>IF('LISTA DE SOCIOS'!H188="SI",(IF('LISTA DE SOCIOS'!P188&lt;&gt; "SI",(IF(OR('LISTA DE SOCIOS'!Q188="SI",'LISTA DE SOCIOS'!R188="SI"),(MULTAS!M188),(MULTAS!M188+(MULTAS!L188*MONTOS!E18)))),0)),0)</f>
        <v>0</v>
      </c>
      <c r="Q188" s="51">
        <f>IF(AND('LISTA DE SOCIOS'!I188="SI",'LISTA DE SOCIOS'!P188&lt;&gt; "SI"),(RIEGO!G188),0)</f>
        <v>0</v>
      </c>
      <c r="R188" s="68">
        <f t="shared" si="6"/>
        <v>828</v>
      </c>
      <c r="S188" s="80" t="s">
        <v>7</v>
      </c>
      <c r="T188" s="51"/>
    </row>
    <row r="189" spans="1:20" s="20" customFormat="1" x14ac:dyDescent="0.25">
      <c r="A189" s="173">
        <v>188</v>
      </c>
      <c r="B189" s="173">
        <v>188</v>
      </c>
      <c r="C189" s="174" t="s">
        <v>126</v>
      </c>
      <c r="D189" s="174" t="s">
        <v>503</v>
      </c>
      <c r="E189" s="174" t="s">
        <v>504</v>
      </c>
      <c r="F189" s="175" t="s">
        <v>113</v>
      </c>
      <c r="G189" s="51"/>
      <c r="H189" s="66"/>
      <c r="I189" s="51"/>
      <c r="J189" s="66">
        <f>IF('LISTA DE SOCIOS'!H189="SI",(IF('LISTA DE SOCIOS'!P189&lt;&gt;"SI",('CSM AGUA'!H189),MONTOS!E7)),0)</f>
        <v>7</v>
      </c>
      <c r="K189" s="51">
        <f>IF(AND('LISTA DE SOCIOS'!H189="SI",'LISTA DE SOCIOS'!P189&lt;&gt;"SI",'LISTA DE SOCIOS'!Q189&lt;&gt;"SI",'LISTA DE SOCIOS'!P189&lt;&gt;"SI",'LISTA DE SOCIOS'!R189&lt;&gt;"SI"),(MONTOS!E9*MULTAS!G189), 0)</f>
        <v>0</v>
      </c>
      <c r="L189" s="66">
        <f>IF(AND('LISTA DE SOCIOS'!H189="SI",'LISTA DE SOCIOS'!P189&lt;&gt;"SI",'LISTA DE SOCIOS'!Q189&lt;&gt;"SI",'LISTA DE SOCIOS'!P189&lt;&gt;"SI",'LISTA DE SOCIOS'!R189&lt;&gt;"SI"),(MONTOS!E10*MULTAS!H189),0)</f>
        <v>0</v>
      </c>
      <c r="M189" s="51">
        <f>IF(AND('LISTA DE SOCIOS'!H189="SI",'LISTA DE SOCIOS'!P189&lt;&gt;"SI",'LISTA DE SOCIOS'!Q189&lt;&gt;"SI",'LISTA DE SOCIOS'!P189&lt;&gt;"SI",'LISTA DE SOCIOS'!R189&lt;&gt;"SI"),(MONTOS!E11*MULTAS!I189),0)</f>
        <v>0</v>
      </c>
      <c r="N189" s="66">
        <f>IF(AND('LISTA DE SOCIOS'!H189="SI",'LISTA DE SOCIOS'!P189&lt;&gt;"SI",'LISTA DE SOCIOS'!Q189&lt;&gt;"SI",'LISTA DE SOCIOS'!P189&lt;&gt;"SI",'LISTA DE SOCIOS'!R189&lt;&gt;"SI"),(MONTOS!E12*MULTAS!J189),0)</f>
        <v>0</v>
      </c>
      <c r="O189" s="51">
        <f>IF(AND('LISTA DE SOCIOS'!H189="SI",'LISTA DE SOCIOS'!P189&lt;&gt;"SI"),(MONTOS!E14*MULTAS!K189),0)</f>
        <v>0</v>
      </c>
      <c r="P189" s="66">
        <f>IF('LISTA DE SOCIOS'!H189="SI",(IF('LISTA DE SOCIOS'!P189&lt;&gt; "SI",(IF(OR('LISTA DE SOCIOS'!Q189="SI",'LISTA DE SOCIOS'!R189="SI"),(MULTAS!M189),(MULTAS!M189+(MULTAS!L189*MONTOS!E18)))),0)),0)</f>
        <v>0</v>
      </c>
      <c r="Q189" s="51">
        <f>IF(AND('LISTA DE SOCIOS'!I189="SI",'LISTA DE SOCIOS'!P189&lt;&gt; "SI"),(RIEGO!G189),0)</f>
        <v>0</v>
      </c>
      <c r="R189" s="68">
        <f t="shared" si="6"/>
        <v>7</v>
      </c>
      <c r="S189" s="249" t="s">
        <v>695</v>
      </c>
      <c r="T189" s="244">
        <v>43685.455763888887</v>
      </c>
    </row>
    <row r="190" spans="1:20" s="20" customFormat="1" x14ac:dyDescent="0.25">
      <c r="A190" s="173">
        <v>189</v>
      </c>
      <c r="B190" s="173">
        <v>189</v>
      </c>
      <c r="C190" s="174" t="s">
        <v>126</v>
      </c>
      <c r="D190" s="174" t="s">
        <v>204</v>
      </c>
      <c r="E190" s="174" t="s">
        <v>505</v>
      </c>
      <c r="F190" s="175" t="s">
        <v>113</v>
      </c>
      <c r="G190" s="51">
        <v>7</v>
      </c>
      <c r="H190" s="66"/>
      <c r="I190" s="51"/>
      <c r="J190" s="66">
        <f>IF('LISTA DE SOCIOS'!H190="SI",(IF('LISTA DE SOCIOS'!P190&lt;&gt;"SI",('CSM AGUA'!H190),MONTOS!E7)),0)</f>
        <v>7</v>
      </c>
      <c r="K190" s="51">
        <f>IF(AND('LISTA DE SOCIOS'!H190="SI",'LISTA DE SOCIOS'!P190&lt;&gt;"SI",'LISTA DE SOCIOS'!Q190&lt;&gt;"SI",'LISTA DE SOCIOS'!P190&lt;&gt;"SI",'LISTA DE SOCIOS'!R190&lt;&gt;"SI"),(MONTOS!E9*MULTAS!G190), 0)</f>
        <v>0</v>
      </c>
      <c r="L190" s="66">
        <f>IF(AND('LISTA DE SOCIOS'!H190="SI",'LISTA DE SOCIOS'!P190&lt;&gt;"SI",'LISTA DE SOCIOS'!Q190&lt;&gt;"SI",'LISTA DE SOCIOS'!P190&lt;&gt;"SI",'LISTA DE SOCIOS'!R190&lt;&gt;"SI"),(MONTOS!E10*MULTAS!H190),0)</f>
        <v>0</v>
      </c>
      <c r="M190" s="51">
        <f>IF(AND('LISTA DE SOCIOS'!H190="SI",'LISTA DE SOCIOS'!P190&lt;&gt;"SI",'LISTA DE SOCIOS'!Q190&lt;&gt;"SI",'LISTA DE SOCIOS'!P190&lt;&gt;"SI",'LISTA DE SOCIOS'!R190&lt;&gt;"SI"),(MONTOS!E11*MULTAS!I190),0)</f>
        <v>0</v>
      </c>
      <c r="N190" s="66">
        <f>IF(AND('LISTA DE SOCIOS'!H190="SI",'LISTA DE SOCIOS'!P190&lt;&gt;"SI",'LISTA DE SOCIOS'!Q190&lt;&gt;"SI",'LISTA DE SOCIOS'!P190&lt;&gt;"SI",'LISTA DE SOCIOS'!R190&lt;&gt;"SI"),(MONTOS!E12*MULTAS!J190),0)</f>
        <v>0</v>
      </c>
      <c r="O190" s="51">
        <f>IF(AND('LISTA DE SOCIOS'!H190="SI",'LISTA DE SOCIOS'!P190&lt;&gt;"SI"),(MONTOS!E14*MULTAS!K190),0)</f>
        <v>0</v>
      </c>
      <c r="P190" s="66">
        <f>IF('LISTA DE SOCIOS'!H190="SI",(IF('LISTA DE SOCIOS'!P190&lt;&gt; "SI",(IF(OR('LISTA DE SOCIOS'!Q190="SI",'LISTA DE SOCIOS'!R190="SI"),(MULTAS!M190),(MULTAS!M190+(MULTAS!L190*MONTOS!E18)))),0)),0)</f>
        <v>0</v>
      </c>
      <c r="Q190" s="51">
        <f>IF(AND('LISTA DE SOCIOS'!I190="SI",'LISTA DE SOCIOS'!P190&lt;&gt; "SI"),(RIEGO!G190),0)</f>
        <v>0</v>
      </c>
      <c r="R190" s="68">
        <f t="shared" si="6"/>
        <v>14</v>
      </c>
      <c r="S190" s="245" t="s">
        <v>7</v>
      </c>
      <c r="T190" s="244"/>
    </row>
    <row r="191" spans="1:20" s="20" customFormat="1" x14ac:dyDescent="0.25">
      <c r="A191" s="173">
        <v>190</v>
      </c>
      <c r="B191" s="173">
        <v>190</v>
      </c>
      <c r="C191" s="174" t="s">
        <v>506</v>
      </c>
      <c r="D191" s="174" t="s">
        <v>221</v>
      </c>
      <c r="E191" s="174" t="s">
        <v>507</v>
      </c>
      <c r="F191" s="175" t="s">
        <v>113</v>
      </c>
      <c r="G191" s="51"/>
      <c r="H191" s="66"/>
      <c r="I191" s="51"/>
      <c r="J191" s="66">
        <f>IF('LISTA DE SOCIOS'!H191="SI",(IF('LISTA DE SOCIOS'!P191&lt;&gt;"SI",('CSM AGUA'!H191),MONTOS!E7)),0)</f>
        <v>7</v>
      </c>
      <c r="K191" s="51">
        <f>IF(AND('LISTA DE SOCIOS'!H191="SI",'LISTA DE SOCIOS'!P191&lt;&gt;"SI",'LISTA DE SOCIOS'!Q191&lt;&gt;"SI",'LISTA DE SOCIOS'!P191&lt;&gt;"SI",'LISTA DE SOCIOS'!R191&lt;&gt;"SI"),(MONTOS!E9*MULTAS!G191), 0)</f>
        <v>0</v>
      </c>
      <c r="L191" s="66">
        <f>IF(AND('LISTA DE SOCIOS'!H191="SI",'LISTA DE SOCIOS'!P191&lt;&gt;"SI",'LISTA DE SOCIOS'!Q191&lt;&gt;"SI",'LISTA DE SOCIOS'!P191&lt;&gt;"SI",'LISTA DE SOCIOS'!R191&lt;&gt;"SI"),(MONTOS!E10*MULTAS!H191),0)</f>
        <v>0</v>
      </c>
      <c r="M191" s="51">
        <f>IF(AND('LISTA DE SOCIOS'!H191="SI",'LISTA DE SOCIOS'!P191&lt;&gt;"SI",'LISTA DE SOCIOS'!Q191&lt;&gt;"SI",'LISTA DE SOCIOS'!P191&lt;&gt;"SI",'LISTA DE SOCIOS'!R191&lt;&gt;"SI"),(MONTOS!E11*MULTAS!I191),0)</f>
        <v>0</v>
      </c>
      <c r="N191" s="66">
        <f>IF(AND('LISTA DE SOCIOS'!H191="SI",'LISTA DE SOCIOS'!P191&lt;&gt;"SI",'LISTA DE SOCIOS'!Q191&lt;&gt;"SI",'LISTA DE SOCIOS'!P191&lt;&gt;"SI",'LISTA DE SOCIOS'!R191&lt;&gt;"SI"),(MONTOS!E12*MULTAS!J191),0)</f>
        <v>0</v>
      </c>
      <c r="O191" s="51">
        <f>IF(AND('LISTA DE SOCIOS'!H191="SI",'LISTA DE SOCIOS'!P191&lt;&gt;"SI"),(MONTOS!E14*MULTAS!K191),0)</f>
        <v>0</v>
      </c>
      <c r="P191" s="66">
        <f>IF('LISTA DE SOCIOS'!H191="SI",(IF('LISTA DE SOCIOS'!P191&lt;&gt; "SI",(IF(OR('LISTA DE SOCIOS'!Q191="SI",'LISTA DE SOCIOS'!R191="SI"),(MULTAS!M191),(MULTAS!M191+(MULTAS!L191*MONTOS!E18)))),0)),0)</f>
        <v>0</v>
      </c>
      <c r="Q191" s="51">
        <f>IF(AND('LISTA DE SOCIOS'!I191="SI",'LISTA DE SOCIOS'!P191&lt;&gt; "SI"),(RIEGO!G191),0)</f>
        <v>0</v>
      </c>
      <c r="R191" s="68">
        <f t="shared" si="6"/>
        <v>7</v>
      </c>
      <c r="S191" s="249" t="s">
        <v>695</v>
      </c>
      <c r="T191" s="244">
        <v>43685.454525462963</v>
      </c>
    </row>
    <row r="192" spans="1:20" s="20" customFormat="1" x14ac:dyDescent="0.25">
      <c r="A192" s="173">
        <v>191</v>
      </c>
      <c r="B192" s="173">
        <v>191</v>
      </c>
      <c r="C192" s="174" t="s">
        <v>508</v>
      </c>
      <c r="D192" s="174" t="s">
        <v>115</v>
      </c>
      <c r="E192" s="174" t="s">
        <v>244</v>
      </c>
      <c r="F192" s="175" t="s">
        <v>113</v>
      </c>
      <c r="G192" s="51"/>
      <c r="H192" s="66"/>
      <c r="I192" s="51"/>
      <c r="J192" s="66">
        <f>IF('LISTA DE SOCIOS'!H192="SI",(IF('LISTA DE SOCIOS'!P192&lt;&gt;"SI",('CSM AGUA'!H192),MONTOS!E7)),0)</f>
        <v>43</v>
      </c>
      <c r="K192" s="51">
        <f>IF(AND('LISTA DE SOCIOS'!H192="SI",'LISTA DE SOCIOS'!P192&lt;&gt;"SI",'LISTA DE SOCIOS'!Q192&lt;&gt;"SI",'LISTA DE SOCIOS'!P192&lt;&gt;"SI",'LISTA DE SOCIOS'!R192&lt;&gt;"SI"),(MONTOS!E9*MULTAS!G192), 0)</f>
        <v>0</v>
      </c>
      <c r="L192" s="66">
        <f>IF(AND('LISTA DE SOCIOS'!H192="SI",'LISTA DE SOCIOS'!P192&lt;&gt;"SI",'LISTA DE SOCIOS'!Q192&lt;&gt;"SI",'LISTA DE SOCIOS'!P192&lt;&gt;"SI",'LISTA DE SOCIOS'!R192&lt;&gt;"SI"),(MONTOS!E10*MULTAS!H192),0)</f>
        <v>0</v>
      </c>
      <c r="M192" s="51">
        <f>IF(AND('LISTA DE SOCIOS'!H192="SI",'LISTA DE SOCIOS'!P192&lt;&gt;"SI",'LISTA DE SOCIOS'!Q192&lt;&gt;"SI",'LISTA DE SOCIOS'!P192&lt;&gt;"SI",'LISTA DE SOCIOS'!R192&lt;&gt;"SI"),(MONTOS!E11*MULTAS!I192),0)</f>
        <v>0</v>
      </c>
      <c r="N192" s="66">
        <f>IF(AND('LISTA DE SOCIOS'!H192="SI",'LISTA DE SOCIOS'!P192&lt;&gt;"SI",'LISTA DE SOCIOS'!Q192&lt;&gt;"SI",'LISTA DE SOCIOS'!P192&lt;&gt;"SI",'LISTA DE SOCIOS'!R192&lt;&gt;"SI"),(MONTOS!E12*MULTAS!J192),0)</f>
        <v>0</v>
      </c>
      <c r="O192" s="51">
        <f>IF(AND('LISTA DE SOCIOS'!H192="SI",'LISTA DE SOCIOS'!P192&lt;&gt;"SI"),(MONTOS!E14*MULTAS!K192),0)</f>
        <v>0</v>
      </c>
      <c r="P192" s="66">
        <f>IF('LISTA DE SOCIOS'!H192="SI",(IF('LISTA DE SOCIOS'!P192&lt;&gt; "SI",(IF(OR('LISTA DE SOCIOS'!Q192="SI",'LISTA DE SOCIOS'!R192="SI"),(MULTAS!M192),(MULTAS!M192+(MULTAS!L192*MONTOS!E18)))),0)),0)</f>
        <v>0</v>
      </c>
      <c r="Q192" s="51">
        <f>IF(AND('LISTA DE SOCIOS'!I192="SI",'LISTA DE SOCIOS'!P192&lt;&gt; "SI"),(RIEGO!G192),0)</f>
        <v>0</v>
      </c>
      <c r="R192" s="68">
        <f t="shared" si="6"/>
        <v>43</v>
      </c>
      <c r="S192" s="249" t="s">
        <v>695</v>
      </c>
      <c r="T192" s="244">
        <v>43677.371493055558</v>
      </c>
    </row>
    <row r="193" spans="1:20" s="20" customFormat="1" x14ac:dyDescent="0.25">
      <c r="A193" s="173">
        <v>192</v>
      </c>
      <c r="B193" s="173">
        <v>192</v>
      </c>
      <c r="C193" s="174" t="s">
        <v>508</v>
      </c>
      <c r="D193" s="174" t="s">
        <v>165</v>
      </c>
      <c r="E193" s="174" t="s">
        <v>270</v>
      </c>
      <c r="F193" s="175" t="s">
        <v>113</v>
      </c>
      <c r="G193" s="51"/>
      <c r="H193" s="66"/>
      <c r="I193" s="51"/>
      <c r="J193" s="66">
        <f>IF('LISTA DE SOCIOS'!H193="SI",(IF('LISTA DE SOCIOS'!P193&lt;&gt;"SI",('CSM AGUA'!H193),MONTOS!E7)),0)</f>
        <v>19</v>
      </c>
      <c r="K193" s="51">
        <f>IF(AND('LISTA DE SOCIOS'!H193="SI",'LISTA DE SOCIOS'!P193&lt;&gt;"SI",'LISTA DE SOCIOS'!Q193&lt;&gt;"SI",'LISTA DE SOCIOS'!P193&lt;&gt;"SI",'LISTA DE SOCIOS'!R193&lt;&gt;"SI"),(MONTOS!E9*MULTAS!G193), 0)</f>
        <v>0</v>
      </c>
      <c r="L193" s="66">
        <f>IF(AND('LISTA DE SOCIOS'!H193="SI",'LISTA DE SOCIOS'!P193&lt;&gt;"SI",'LISTA DE SOCIOS'!Q193&lt;&gt;"SI",'LISTA DE SOCIOS'!P193&lt;&gt;"SI",'LISTA DE SOCIOS'!R193&lt;&gt;"SI"),(MONTOS!E10*MULTAS!H193),0)</f>
        <v>0</v>
      </c>
      <c r="M193" s="51">
        <f>IF(AND('LISTA DE SOCIOS'!H193="SI",'LISTA DE SOCIOS'!P193&lt;&gt;"SI",'LISTA DE SOCIOS'!Q193&lt;&gt;"SI",'LISTA DE SOCIOS'!P193&lt;&gt;"SI",'LISTA DE SOCIOS'!R193&lt;&gt;"SI"),(MONTOS!E11*MULTAS!I193),0)</f>
        <v>0</v>
      </c>
      <c r="N193" s="66">
        <f>IF(AND('LISTA DE SOCIOS'!H193="SI",'LISTA DE SOCIOS'!P193&lt;&gt;"SI",'LISTA DE SOCIOS'!Q193&lt;&gt;"SI",'LISTA DE SOCIOS'!P193&lt;&gt;"SI",'LISTA DE SOCIOS'!R193&lt;&gt;"SI"),(MONTOS!E12*MULTAS!J193),0)</f>
        <v>0</v>
      </c>
      <c r="O193" s="51">
        <f>IF(AND('LISTA DE SOCIOS'!H193="SI",'LISTA DE SOCIOS'!P193&lt;&gt;"SI"),(MONTOS!E14*MULTAS!K193),0)</f>
        <v>0</v>
      </c>
      <c r="P193" s="66">
        <f>IF('LISTA DE SOCIOS'!H193="SI",(IF('LISTA DE SOCIOS'!P193&lt;&gt; "SI",(IF(OR('LISTA DE SOCIOS'!Q193="SI",'LISTA DE SOCIOS'!R193="SI"),(MULTAS!M193),(MULTAS!M193+(MULTAS!L193*MONTOS!E18)))),0)),0)</f>
        <v>0</v>
      </c>
      <c r="Q193" s="51">
        <f>IF(AND('LISTA DE SOCIOS'!I193="SI",'LISTA DE SOCIOS'!P193&lt;&gt; "SI"),(RIEGO!G193),0)</f>
        <v>0</v>
      </c>
      <c r="R193" s="68">
        <f t="shared" si="6"/>
        <v>19</v>
      </c>
      <c r="S193" s="249" t="s">
        <v>695</v>
      </c>
      <c r="T193" s="244">
        <v>43685.45685185185</v>
      </c>
    </row>
    <row r="194" spans="1:20" s="20" customFormat="1" x14ac:dyDescent="0.25">
      <c r="A194" s="173">
        <v>193</v>
      </c>
      <c r="B194" s="173">
        <v>193</v>
      </c>
      <c r="C194" s="174" t="s">
        <v>258</v>
      </c>
      <c r="D194" s="174" t="s">
        <v>178</v>
      </c>
      <c r="E194" s="174" t="s">
        <v>509</v>
      </c>
      <c r="F194" s="175" t="s">
        <v>113</v>
      </c>
      <c r="G194" s="51"/>
      <c r="H194" s="66"/>
      <c r="I194" s="51"/>
      <c r="J194" s="66">
        <f>IF('LISTA DE SOCIOS'!H194="SI",(IF('LISTA DE SOCIOS'!P194&lt;&gt;"SI",('CSM AGUA'!H194),MONTOS!E7)),0)</f>
        <v>15</v>
      </c>
      <c r="K194" s="51">
        <f>IF(AND('LISTA DE SOCIOS'!H194="SI",'LISTA DE SOCIOS'!P194&lt;&gt;"SI",'LISTA DE SOCIOS'!Q194&lt;&gt;"SI",'LISTA DE SOCIOS'!P194&lt;&gt;"SI",'LISTA DE SOCIOS'!R194&lt;&gt;"SI"),(MONTOS!E9*MULTAS!G194), 0)</f>
        <v>0</v>
      </c>
      <c r="L194" s="66">
        <f>IF(AND('LISTA DE SOCIOS'!H194="SI",'LISTA DE SOCIOS'!P194&lt;&gt;"SI",'LISTA DE SOCIOS'!Q194&lt;&gt;"SI",'LISTA DE SOCIOS'!P194&lt;&gt;"SI",'LISTA DE SOCIOS'!R194&lt;&gt;"SI"),(MONTOS!E10*MULTAS!H194),0)</f>
        <v>0</v>
      </c>
      <c r="M194" s="51">
        <f>IF(AND('LISTA DE SOCIOS'!H194="SI",'LISTA DE SOCIOS'!P194&lt;&gt;"SI",'LISTA DE SOCIOS'!Q194&lt;&gt;"SI",'LISTA DE SOCIOS'!P194&lt;&gt;"SI",'LISTA DE SOCIOS'!R194&lt;&gt;"SI"),(MONTOS!E11*MULTAS!I194),0)</f>
        <v>0</v>
      </c>
      <c r="N194" s="66">
        <f>IF(AND('LISTA DE SOCIOS'!H194="SI",'LISTA DE SOCIOS'!P194&lt;&gt;"SI",'LISTA DE SOCIOS'!Q194&lt;&gt;"SI",'LISTA DE SOCIOS'!P194&lt;&gt;"SI",'LISTA DE SOCIOS'!R194&lt;&gt;"SI"),(MONTOS!E12*MULTAS!J194),0)</f>
        <v>0</v>
      </c>
      <c r="O194" s="51">
        <f>IF(AND('LISTA DE SOCIOS'!H194="SI",'LISTA DE SOCIOS'!P194&lt;&gt;"SI"),(MONTOS!E14*MULTAS!K194),0)</f>
        <v>0</v>
      </c>
      <c r="P194" s="66">
        <f>IF('LISTA DE SOCIOS'!H194="SI",(IF('LISTA DE SOCIOS'!P194&lt;&gt; "SI",(IF(OR('LISTA DE SOCIOS'!Q194="SI",'LISTA DE SOCIOS'!R194="SI"),(MULTAS!M194),(MULTAS!M194+(MULTAS!L194*MONTOS!E18)))),0)),0)</f>
        <v>0</v>
      </c>
      <c r="Q194" s="51">
        <f>IF(AND('LISTA DE SOCIOS'!I194="SI",'LISTA DE SOCIOS'!P194&lt;&gt; "SI"),(RIEGO!G194),0)</f>
        <v>0</v>
      </c>
      <c r="R194" s="68">
        <f t="shared" si="6"/>
        <v>15</v>
      </c>
      <c r="S194" s="249" t="s">
        <v>695</v>
      </c>
      <c r="T194" s="244">
        <v>43669.426828703705</v>
      </c>
    </row>
    <row r="195" spans="1:20" s="20" customFormat="1" x14ac:dyDescent="0.25">
      <c r="A195" s="173">
        <v>194</v>
      </c>
      <c r="B195" s="173">
        <v>194</v>
      </c>
      <c r="C195" s="174" t="s">
        <v>142</v>
      </c>
      <c r="D195" s="174" t="s">
        <v>258</v>
      </c>
      <c r="E195" s="174" t="s">
        <v>510</v>
      </c>
      <c r="F195" s="175" t="s">
        <v>113</v>
      </c>
      <c r="G195" s="51"/>
      <c r="H195" s="66"/>
      <c r="I195" s="51"/>
      <c r="J195" s="66">
        <f>IF('LISTA DE SOCIOS'!H195="SI",(IF('LISTA DE SOCIOS'!P195&lt;&gt;"SI",('CSM AGUA'!H195),MONTOS!E7)),0)</f>
        <v>13</v>
      </c>
      <c r="K195" s="51">
        <f>IF(AND('LISTA DE SOCIOS'!H195="SI",'LISTA DE SOCIOS'!P195&lt;&gt;"SI",'LISTA DE SOCIOS'!Q195&lt;&gt;"SI",'LISTA DE SOCIOS'!P195&lt;&gt;"SI",'LISTA DE SOCIOS'!R195&lt;&gt;"SI"),(MONTOS!E9*MULTAS!G195), 0)</f>
        <v>0</v>
      </c>
      <c r="L195" s="66">
        <f>IF(AND('LISTA DE SOCIOS'!H195="SI",'LISTA DE SOCIOS'!P195&lt;&gt;"SI",'LISTA DE SOCIOS'!Q195&lt;&gt;"SI",'LISTA DE SOCIOS'!P195&lt;&gt;"SI",'LISTA DE SOCIOS'!R195&lt;&gt;"SI"),(MONTOS!E10*MULTAS!H195),0)</f>
        <v>0</v>
      </c>
      <c r="M195" s="51">
        <f>IF(AND('LISTA DE SOCIOS'!H195="SI",'LISTA DE SOCIOS'!P195&lt;&gt;"SI",'LISTA DE SOCIOS'!Q195&lt;&gt;"SI",'LISTA DE SOCIOS'!P195&lt;&gt;"SI",'LISTA DE SOCIOS'!R195&lt;&gt;"SI"),(MONTOS!E11*MULTAS!I195),0)</f>
        <v>0</v>
      </c>
      <c r="N195" s="66">
        <f>IF(AND('LISTA DE SOCIOS'!H195="SI",'LISTA DE SOCIOS'!P195&lt;&gt;"SI",'LISTA DE SOCIOS'!Q195&lt;&gt;"SI",'LISTA DE SOCIOS'!P195&lt;&gt;"SI",'LISTA DE SOCIOS'!R195&lt;&gt;"SI"),(MONTOS!E12*MULTAS!J195),0)</f>
        <v>0</v>
      </c>
      <c r="O195" s="51">
        <f>IF(AND('LISTA DE SOCIOS'!H195="SI",'LISTA DE SOCIOS'!P195&lt;&gt;"SI"),(MONTOS!E14*MULTAS!K195),0)</f>
        <v>0</v>
      </c>
      <c r="P195" s="66">
        <f>IF('LISTA DE SOCIOS'!H195="SI",(IF('LISTA DE SOCIOS'!P195&lt;&gt; "SI",(IF(OR('LISTA DE SOCIOS'!Q195="SI",'LISTA DE SOCIOS'!R195="SI"),(MULTAS!M195),(MULTAS!M195+(MULTAS!L195*MONTOS!E18)))),0)),0)</f>
        <v>0</v>
      </c>
      <c r="Q195" s="51">
        <f>IF(AND('LISTA DE SOCIOS'!I195="SI",'LISTA DE SOCIOS'!P195&lt;&gt; "SI"),(RIEGO!G195),0)</f>
        <v>0</v>
      </c>
      <c r="R195" s="68">
        <f t="shared" si="6"/>
        <v>13</v>
      </c>
      <c r="S195" s="249" t="s">
        <v>695</v>
      </c>
      <c r="T195" s="244">
        <v>43669.427037037036</v>
      </c>
    </row>
    <row r="196" spans="1:20" s="20" customFormat="1" x14ac:dyDescent="0.25">
      <c r="A196" s="173">
        <v>195</v>
      </c>
      <c r="B196" s="173">
        <v>195</v>
      </c>
      <c r="C196" s="174" t="s">
        <v>142</v>
      </c>
      <c r="D196" s="174" t="s">
        <v>512</v>
      </c>
      <c r="E196" s="174" t="s">
        <v>513</v>
      </c>
      <c r="F196" s="175" t="s">
        <v>113</v>
      </c>
      <c r="G196" s="51">
        <v>65</v>
      </c>
      <c r="H196" s="66"/>
      <c r="I196" s="51">
        <v>20</v>
      </c>
      <c r="J196" s="66">
        <f>IF('LISTA DE SOCIOS'!H196="SI",(IF('LISTA DE SOCIOS'!P196&lt;&gt;"SI",('CSM AGUA'!H196),MONTOS!E7)),0)</f>
        <v>49</v>
      </c>
      <c r="K196" s="51">
        <f>IF(AND('LISTA DE SOCIOS'!H196="SI",'LISTA DE SOCIOS'!P196&lt;&gt;"SI",'LISTA DE SOCIOS'!Q196&lt;&gt;"SI",'LISTA DE SOCIOS'!P196&lt;&gt;"SI",'LISTA DE SOCIOS'!R196&lt;&gt;"SI"),(MONTOS!E9*MULTAS!G196), 0)</f>
        <v>0</v>
      </c>
      <c r="L196" s="66">
        <f>IF(AND('LISTA DE SOCIOS'!H196="SI",'LISTA DE SOCIOS'!P196&lt;&gt;"SI",'LISTA DE SOCIOS'!Q196&lt;&gt;"SI",'LISTA DE SOCIOS'!P196&lt;&gt;"SI",'LISTA DE SOCIOS'!R196&lt;&gt;"SI"),(MONTOS!E10*MULTAS!H196),0)</f>
        <v>0</v>
      </c>
      <c r="M196" s="51">
        <f>IF(AND('LISTA DE SOCIOS'!H196="SI",'LISTA DE SOCIOS'!P196&lt;&gt;"SI",'LISTA DE SOCIOS'!Q196&lt;&gt;"SI",'LISTA DE SOCIOS'!P196&lt;&gt;"SI",'LISTA DE SOCIOS'!R196&lt;&gt;"SI"),(MONTOS!E11*MULTAS!I196),0)</f>
        <v>0</v>
      </c>
      <c r="N196" s="66">
        <f>IF(AND('LISTA DE SOCIOS'!H196="SI",'LISTA DE SOCIOS'!P196&lt;&gt;"SI",'LISTA DE SOCIOS'!Q196&lt;&gt;"SI",'LISTA DE SOCIOS'!P196&lt;&gt;"SI",'LISTA DE SOCIOS'!R196&lt;&gt;"SI"),(MONTOS!E12*MULTAS!J196),0)</f>
        <v>0</v>
      </c>
      <c r="O196" s="51">
        <f>IF(AND('LISTA DE SOCIOS'!H196="SI",'LISTA DE SOCIOS'!P196&lt;&gt;"SI"),(MONTOS!E14*MULTAS!K196),0)</f>
        <v>0</v>
      </c>
      <c r="P196" s="66">
        <f>IF('LISTA DE SOCIOS'!H196="SI",(IF('LISTA DE SOCIOS'!P196&lt;&gt; "SI",(IF(OR('LISTA DE SOCIOS'!Q196="SI",'LISTA DE SOCIOS'!R196="SI"),(MULTAS!M196),(MULTAS!M196+(MULTAS!L196*MONTOS!E18)))),0)),0)</f>
        <v>0</v>
      </c>
      <c r="Q196" s="51">
        <f>IF(AND('LISTA DE SOCIOS'!I196="SI",'LISTA DE SOCIOS'!P196&lt;&gt; "SI"),(RIEGO!G196),0)</f>
        <v>0</v>
      </c>
      <c r="R196" s="68">
        <f t="shared" si="6"/>
        <v>134</v>
      </c>
      <c r="S196" s="245" t="s">
        <v>7</v>
      </c>
      <c r="T196" s="244"/>
    </row>
    <row r="197" spans="1:20" s="20" customFormat="1" x14ac:dyDescent="0.25">
      <c r="A197" s="173">
        <v>196</v>
      </c>
      <c r="B197" s="173">
        <v>196</v>
      </c>
      <c r="C197" s="174" t="s">
        <v>352</v>
      </c>
      <c r="D197" s="174" t="s">
        <v>514</v>
      </c>
      <c r="E197" s="174" t="s">
        <v>515</v>
      </c>
      <c r="F197" s="175" t="s">
        <v>113</v>
      </c>
      <c r="G197" s="51">
        <v>7</v>
      </c>
      <c r="H197" s="66"/>
      <c r="I197" s="51">
        <v>20</v>
      </c>
      <c r="J197" s="66">
        <f>IF('LISTA DE SOCIOS'!H197="SI",(IF('LISTA DE SOCIOS'!P197&lt;&gt;"SI",('CSM AGUA'!H197),MONTOS!E7)),0)</f>
        <v>11</v>
      </c>
      <c r="K197" s="51">
        <f>IF(AND('LISTA DE SOCIOS'!H197="SI",'LISTA DE SOCIOS'!P197&lt;&gt;"SI",'LISTA DE SOCIOS'!Q197&lt;&gt;"SI",'LISTA DE SOCIOS'!P197&lt;&gt;"SI",'LISTA DE SOCIOS'!R197&lt;&gt;"SI"),(MONTOS!E9*MULTAS!G197), 0)</f>
        <v>0</v>
      </c>
      <c r="L197" s="66">
        <f>IF(AND('LISTA DE SOCIOS'!H197="SI",'LISTA DE SOCIOS'!P197&lt;&gt;"SI",'LISTA DE SOCIOS'!Q197&lt;&gt;"SI",'LISTA DE SOCIOS'!P197&lt;&gt;"SI",'LISTA DE SOCIOS'!R197&lt;&gt;"SI"),(MONTOS!E10*MULTAS!H197),0)</f>
        <v>0</v>
      </c>
      <c r="M197" s="51">
        <f>IF(AND('LISTA DE SOCIOS'!H197="SI",'LISTA DE SOCIOS'!P197&lt;&gt;"SI",'LISTA DE SOCIOS'!Q197&lt;&gt;"SI",'LISTA DE SOCIOS'!P197&lt;&gt;"SI",'LISTA DE SOCIOS'!R197&lt;&gt;"SI"),(MONTOS!E11*MULTAS!I197),0)</f>
        <v>0</v>
      </c>
      <c r="N197" s="66">
        <f>IF(AND('LISTA DE SOCIOS'!H197="SI",'LISTA DE SOCIOS'!P197&lt;&gt;"SI",'LISTA DE SOCIOS'!Q197&lt;&gt;"SI",'LISTA DE SOCIOS'!P197&lt;&gt;"SI",'LISTA DE SOCIOS'!R197&lt;&gt;"SI"),(MONTOS!E12*MULTAS!J197),0)</f>
        <v>0</v>
      </c>
      <c r="O197" s="51">
        <f>IF(AND('LISTA DE SOCIOS'!H197="SI",'LISTA DE SOCIOS'!P197&lt;&gt;"SI"),(MONTOS!E14*MULTAS!K197),0)</f>
        <v>0</v>
      </c>
      <c r="P197" s="66">
        <f>IF('LISTA DE SOCIOS'!H197="SI",(IF('LISTA DE SOCIOS'!P197&lt;&gt; "SI",(IF(OR('LISTA DE SOCIOS'!Q197="SI",'LISTA DE SOCIOS'!R197="SI"),(MULTAS!M197),(MULTAS!M197+(MULTAS!L197*MONTOS!E18)))),0)),0)</f>
        <v>0</v>
      </c>
      <c r="Q197" s="51">
        <f>IF(AND('LISTA DE SOCIOS'!I197="SI",'LISTA DE SOCIOS'!P197&lt;&gt; "SI"),(RIEGO!G197),0)</f>
        <v>0</v>
      </c>
      <c r="R197" s="68">
        <f t="shared" si="6"/>
        <v>38</v>
      </c>
      <c r="S197" s="249" t="s">
        <v>695</v>
      </c>
      <c r="T197" s="244">
        <v>43676.401145833333</v>
      </c>
    </row>
    <row r="198" spans="1:20" s="20" customFormat="1" x14ac:dyDescent="0.25">
      <c r="A198" s="173">
        <v>197</v>
      </c>
      <c r="B198" s="173">
        <v>197</v>
      </c>
      <c r="C198" s="174" t="s">
        <v>516</v>
      </c>
      <c r="D198" s="174" t="s">
        <v>517</v>
      </c>
      <c r="E198" s="174" t="s">
        <v>518</v>
      </c>
      <c r="F198" s="175" t="s">
        <v>113</v>
      </c>
      <c r="G198" s="51"/>
      <c r="H198" s="66"/>
      <c r="I198" s="51"/>
      <c r="J198" s="66">
        <f>IF('LISTA DE SOCIOS'!H198="SI",(IF('LISTA DE SOCIOS'!P198&lt;&gt;"SI",('CSM AGUA'!H198),MONTOS!E7)),0)</f>
        <v>7</v>
      </c>
      <c r="K198" s="51">
        <f>IF(AND('LISTA DE SOCIOS'!H198="SI",'LISTA DE SOCIOS'!P198&lt;&gt;"SI",'LISTA DE SOCIOS'!Q198&lt;&gt;"SI",'LISTA DE SOCIOS'!P198&lt;&gt;"SI",'LISTA DE SOCIOS'!R198&lt;&gt;"SI"),(MONTOS!E9*MULTAS!G198), 0)</f>
        <v>0</v>
      </c>
      <c r="L198" s="66">
        <f>IF(AND('LISTA DE SOCIOS'!H198="SI",'LISTA DE SOCIOS'!P198&lt;&gt;"SI",'LISTA DE SOCIOS'!Q198&lt;&gt;"SI",'LISTA DE SOCIOS'!P198&lt;&gt;"SI",'LISTA DE SOCIOS'!R198&lt;&gt;"SI"),(MONTOS!E10*MULTAS!H198),0)</f>
        <v>0</v>
      </c>
      <c r="M198" s="51">
        <f>IF(AND('LISTA DE SOCIOS'!H198="SI",'LISTA DE SOCIOS'!P198&lt;&gt;"SI",'LISTA DE SOCIOS'!Q198&lt;&gt;"SI",'LISTA DE SOCIOS'!P198&lt;&gt;"SI",'LISTA DE SOCIOS'!R198&lt;&gt;"SI"),(MONTOS!E11*MULTAS!I198),0)</f>
        <v>0</v>
      </c>
      <c r="N198" s="66">
        <f>IF(AND('LISTA DE SOCIOS'!H198="SI",'LISTA DE SOCIOS'!P198&lt;&gt;"SI",'LISTA DE SOCIOS'!Q198&lt;&gt;"SI",'LISTA DE SOCIOS'!P198&lt;&gt;"SI",'LISTA DE SOCIOS'!R198&lt;&gt;"SI"),(MONTOS!E12*MULTAS!J198),0)</f>
        <v>0</v>
      </c>
      <c r="O198" s="51">
        <f>IF(AND('LISTA DE SOCIOS'!H198="SI",'LISTA DE SOCIOS'!P198&lt;&gt;"SI"),(MONTOS!E14*MULTAS!K198),0)</f>
        <v>0</v>
      </c>
      <c r="P198" s="66">
        <f>IF('LISTA DE SOCIOS'!H198="SI",(IF('LISTA DE SOCIOS'!P198&lt;&gt; "SI",(IF(OR('LISTA DE SOCIOS'!Q198="SI",'LISTA DE SOCIOS'!R198="SI"),(MULTAS!M198),(MULTAS!M198+(MULTAS!L198*MONTOS!E18)))),0)),0)</f>
        <v>0</v>
      </c>
      <c r="Q198" s="51">
        <f>IF(AND('LISTA DE SOCIOS'!I198="SI",'LISTA DE SOCIOS'!P198&lt;&gt; "SI"),(RIEGO!G198),0)</f>
        <v>0</v>
      </c>
      <c r="R198" s="68">
        <f t="shared" si="6"/>
        <v>7</v>
      </c>
      <c r="S198" s="249" t="s">
        <v>695</v>
      </c>
      <c r="T198" s="244">
        <v>43677.409074074072</v>
      </c>
    </row>
    <row r="199" spans="1:20" s="20" customFormat="1" x14ac:dyDescent="0.25">
      <c r="A199" s="173">
        <v>198</v>
      </c>
      <c r="B199" s="173">
        <v>198</v>
      </c>
      <c r="C199" s="174" t="s">
        <v>142</v>
      </c>
      <c r="D199" s="174" t="s">
        <v>516</v>
      </c>
      <c r="E199" s="174" t="s">
        <v>519</v>
      </c>
      <c r="F199" s="175" t="s">
        <v>113</v>
      </c>
      <c r="G199" s="51"/>
      <c r="H199" s="66"/>
      <c r="I199" s="51"/>
      <c r="J199" s="66">
        <f>IF('LISTA DE SOCIOS'!H199="SI",(IF('LISTA DE SOCIOS'!P199&lt;&gt;"SI",('CSM AGUA'!H199),MONTOS!E7)),0)</f>
        <v>7</v>
      </c>
      <c r="K199" s="51">
        <f>IF(AND('LISTA DE SOCIOS'!H199="SI",'LISTA DE SOCIOS'!P199&lt;&gt;"SI",'LISTA DE SOCIOS'!Q199&lt;&gt;"SI",'LISTA DE SOCIOS'!P199&lt;&gt;"SI",'LISTA DE SOCIOS'!R199&lt;&gt;"SI"),(MONTOS!E9*MULTAS!G199), 0)</f>
        <v>0</v>
      </c>
      <c r="L199" s="66">
        <f>IF(AND('LISTA DE SOCIOS'!H199="SI",'LISTA DE SOCIOS'!P199&lt;&gt;"SI",'LISTA DE SOCIOS'!Q199&lt;&gt;"SI",'LISTA DE SOCIOS'!P199&lt;&gt;"SI",'LISTA DE SOCIOS'!R199&lt;&gt;"SI"),(MONTOS!E10*MULTAS!H199),0)</f>
        <v>0</v>
      </c>
      <c r="M199" s="51">
        <f>IF(AND('LISTA DE SOCIOS'!H199="SI",'LISTA DE SOCIOS'!P199&lt;&gt;"SI",'LISTA DE SOCIOS'!Q199&lt;&gt;"SI",'LISTA DE SOCIOS'!P199&lt;&gt;"SI",'LISTA DE SOCIOS'!R199&lt;&gt;"SI"),(MONTOS!E11*MULTAS!I199),0)</f>
        <v>0</v>
      </c>
      <c r="N199" s="66">
        <f>IF(AND('LISTA DE SOCIOS'!H199="SI",'LISTA DE SOCIOS'!P199&lt;&gt;"SI",'LISTA DE SOCIOS'!Q199&lt;&gt;"SI",'LISTA DE SOCIOS'!P199&lt;&gt;"SI",'LISTA DE SOCIOS'!R199&lt;&gt;"SI"),(MONTOS!E12*MULTAS!J199),0)</f>
        <v>0</v>
      </c>
      <c r="O199" s="51">
        <f>IF(AND('LISTA DE SOCIOS'!H199="SI",'LISTA DE SOCIOS'!P199&lt;&gt;"SI"),(MONTOS!E14*MULTAS!K199),0)</f>
        <v>0</v>
      </c>
      <c r="P199" s="66">
        <f>IF('LISTA DE SOCIOS'!H199="SI",(IF('LISTA DE SOCIOS'!P199&lt;&gt; "SI",(IF(OR('LISTA DE SOCIOS'!Q199="SI",'LISTA DE SOCIOS'!R199="SI"),(MULTAS!M199),(MULTAS!M199+(MULTAS!L199*MONTOS!E18)))),0)),0)</f>
        <v>0</v>
      </c>
      <c r="Q199" s="51">
        <f>IF(AND('LISTA DE SOCIOS'!I199="SI",'LISTA DE SOCIOS'!P199&lt;&gt; "SI"),(RIEGO!G199),0)</f>
        <v>0</v>
      </c>
      <c r="R199" s="68">
        <f t="shared" si="6"/>
        <v>7</v>
      </c>
      <c r="S199" s="249" t="s">
        <v>695</v>
      </c>
      <c r="T199" s="244">
        <v>43677.409004629626</v>
      </c>
    </row>
    <row r="200" spans="1:20" s="20" customFormat="1" x14ac:dyDescent="0.25">
      <c r="A200" s="173">
        <v>199</v>
      </c>
      <c r="B200" s="173">
        <v>199</v>
      </c>
      <c r="C200" s="174" t="s">
        <v>142</v>
      </c>
      <c r="D200" s="174" t="s">
        <v>520</v>
      </c>
      <c r="E200" s="174" t="s">
        <v>220</v>
      </c>
      <c r="F200" s="175" t="s">
        <v>113</v>
      </c>
      <c r="G200" s="51"/>
      <c r="H200" s="66"/>
      <c r="I200" s="51"/>
      <c r="J200" s="66">
        <f>IF('LISTA DE SOCIOS'!H200="SI",(IF('LISTA DE SOCIOS'!P200&lt;&gt;"SI",('CSM AGUA'!H200),MONTOS!E7)),0)</f>
        <v>27</v>
      </c>
      <c r="K200" s="51">
        <f>IF(AND('LISTA DE SOCIOS'!H200="SI",'LISTA DE SOCIOS'!P200&lt;&gt;"SI",'LISTA DE SOCIOS'!Q200&lt;&gt;"SI",'LISTA DE SOCIOS'!P200&lt;&gt;"SI",'LISTA DE SOCIOS'!R200&lt;&gt;"SI"),(MONTOS!E9*MULTAS!G200), 0)</f>
        <v>0</v>
      </c>
      <c r="L200" s="66">
        <f>IF(AND('LISTA DE SOCIOS'!H200="SI",'LISTA DE SOCIOS'!P200&lt;&gt;"SI",'LISTA DE SOCIOS'!Q200&lt;&gt;"SI",'LISTA DE SOCIOS'!P200&lt;&gt;"SI",'LISTA DE SOCIOS'!R200&lt;&gt;"SI"),(MONTOS!E10*MULTAS!H200),0)</f>
        <v>0</v>
      </c>
      <c r="M200" s="51">
        <f>IF(AND('LISTA DE SOCIOS'!H200="SI",'LISTA DE SOCIOS'!P200&lt;&gt;"SI",'LISTA DE SOCIOS'!Q200&lt;&gt;"SI",'LISTA DE SOCIOS'!P200&lt;&gt;"SI",'LISTA DE SOCIOS'!R200&lt;&gt;"SI"),(MONTOS!E11*MULTAS!I200),0)</f>
        <v>0</v>
      </c>
      <c r="N200" s="66">
        <f>IF(AND('LISTA DE SOCIOS'!H200="SI",'LISTA DE SOCIOS'!P200&lt;&gt;"SI",'LISTA DE SOCIOS'!Q200&lt;&gt;"SI",'LISTA DE SOCIOS'!P200&lt;&gt;"SI",'LISTA DE SOCIOS'!R200&lt;&gt;"SI"),(MONTOS!E12*MULTAS!J200),0)</f>
        <v>0</v>
      </c>
      <c r="O200" s="51">
        <f>IF(AND('LISTA DE SOCIOS'!H200="SI",'LISTA DE SOCIOS'!P200&lt;&gt;"SI"),(MONTOS!E14*MULTAS!K200),0)</f>
        <v>0</v>
      </c>
      <c r="P200" s="66">
        <f>IF('LISTA DE SOCIOS'!H200="SI",(IF('LISTA DE SOCIOS'!P200&lt;&gt; "SI",(IF(OR('LISTA DE SOCIOS'!Q200="SI",'LISTA DE SOCIOS'!R200="SI"),(MULTAS!M200),(MULTAS!M200+(MULTAS!L200*MONTOS!E18)))),0)),0)</f>
        <v>0</v>
      </c>
      <c r="Q200" s="51">
        <f>IF(AND('LISTA DE SOCIOS'!I200="SI",'LISTA DE SOCIOS'!P200&lt;&gt; "SI"),(RIEGO!G200),0)</f>
        <v>0</v>
      </c>
      <c r="R200" s="68">
        <f t="shared" si="6"/>
        <v>27</v>
      </c>
      <c r="S200" s="249" t="s">
        <v>695</v>
      </c>
      <c r="T200" s="244">
        <v>43669.426747685182</v>
      </c>
    </row>
    <row r="201" spans="1:20" s="20" customFormat="1" x14ac:dyDescent="0.25">
      <c r="A201" s="173">
        <v>200</v>
      </c>
      <c r="B201" s="173">
        <v>200</v>
      </c>
      <c r="C201" s="174" t="s">
        <v>514</v>
      </c>
      <c r="D201" s="174" t="s">
        <v>521</v>
      </c>
      <c r="E201" s="174" t="s">
        <v>322</v>
      </c>
      <c r="F201" s="175" t="s">
        <v>113</v>
      </c>
      <c r="G201" s="51"/>
      <c r="H201" s="66"/>
      <c r="I201" s="51"/>
      <c r="J201" s="66">
        <f>IF('LISTA DE SOCIOS'!H201="SI",(IF('LISTA DE SOCIOS'!P201&lt;&gt;"SI",('CSM AGUA'!H201),MONTOS!E7)),0)</f>
        <v>7</v>
      </c>
      <c r="K201" s="51">
        <f>IF(AND('LISTA DE SOCIOS'!H201="SI",'LISTA DE SOCIOS'!P201&lt;&gt;"SI",'LISTA DE SOCIOS'!Q201&lt;&gt;"SI",'LISTA DE SOCIOS'!P201&lt;&gt;"SI",'LISTA DE SOCIOS'!R201&lt;&gt;"SI"),(MONTOS!E9*MULTAS!G201), 0)</f>
        <v>0</v>
      </c>
      <c r="L201" s="66">
        <f>IF(AND('LISTA DE SOCIOS'!H201="SI",'LISTA DE SOCIOS'!P201&lt;&gt;"SI",'LISTA DE SOCIOS'!Q201&lt;&gt;"SI",'LISTA DE SOCIOS'!P201&lt;&gt;"SI",'LISTA DE SOCIOS'!R201&lt;&gt;"SI"),(MONTOS!E10*MULTAS!H201),0)</f>
        <v>0</v>
      </c>
      <c r="M201" s="51">
        <f>IF(AND('LISTA DE SOCIOS'!H201="SI",'LISTA DE SOCIOS'!P201&lt;&gt;"SI",'LISTA DE SOCIOS'!Q201&lt;&gt;"SI",'LISTA DE SOCIOS'!P201&lt;&gt;"SI",'LISTA DE SOCIOS'!R201&lt;&gt;"SI"),(MONTOS!E11*MULTAS!I201),0)</f>
        <v>0</v>
      </c>
      <c r="N201" s="66">
        <f>IF(AND('LISTA DE SOCIOS'!H201="SI",'LISTA DE SOCIOS'!P201&lt;&gt;"SI",'LISTA DE SOCIOS'!Q201&lt;&gt;"SI",'LISTA DE SOCIOS'!P201&lt;&gt;"SI",'LISTA DE SOCIOS'!R201&lt;&gt;"SI"),(MONTOS!E12*MULTAS!J201),0)</f>
        <v>0</v>
      </c>
      <c r="O201" s="51">
        <f>IF(AND('LISTA DE SOCIOS'!H201="SI",'LISTA DE SOCIOS'!P201&lt;&gt;"SI"),(MONTOS!E14*MULTAS!K201),0)</f>
        <v>0</v>
      </c>
      <c r="P201" s="66">
        <f>IF('LISTA DE SOCIOS'!H201="SI",(IF('LISTA DE SOCIOS'!P201&lt;&gt; "SI",(IF(OR('LISTA DE SOCIOS'!Q201="SI",'LISTA DE SOCIOS'!R201="SI"),(MULTAS!M201),(MULTAS!M201+(MULTAS!L201*MONTOS!E18)))),0)),0)</f>
        <v>0</v>
      </c>
      <c r="Q201" s="51">
        <f>IF(AND('LISTA DE SOCIOS'!I201="SI",'LISTA DE SOCIOS'!P201&lt;&gt; "SI"),(RIEGO!G201),0)</f>
        <v>0</v>
      </c>
      <c r="R201" s="68">
        <f t="shared" si="6"/>
        <v>7</v>
      </c>
      <c r="S201" s="249" t="s">
        <v>695</v>
      </c>
      <c r="T201" s="244">
        <v>43672.372650462959</v>
      </c>
    </row>
    <row r="202" spans="1:20" s="20" customFormat="1" x14ac:dyDescent="0.25">
      <c r="A202" s="173">
        <v>201</v>
      </c>
      <c r="B202" s="173">
        <v>201</v>
      </c>
      <c r="C202" s="174" t="s">
        <v>223</v>
      </c>
      <c r="D202" s="174" t="s">
        <v>165</v>
      </c>
      <c r="E202" s="174" t="s">
        <v>590</v>
      </c>
      <c r="F202" s="175" t="s">
        <v>113</v>
      </c>
      <c r="G202" s="51">
        <v>7</v>
      </c>
      <c r="H202" s="66"/>
      <c r="I202" s="51">
        <v>20</v>
      </c>
      <c r="J202" s="66">
        <f>IF('LISTA DE SOCIOS'!H202="SI",(IF('LISTA DE SOCIOS'!P202&lt;&gt;"SI",('CSM AGUA'!H202),MONTOS!E7)),0)</f>
        <v>7</v>
      </c>
      <c r="K202" s="51">
        <f>IF(AND('LISTA DE SOCIOS'!H202="SI",'LISTA DE SOCIOS'!P202&lt;&gt;"SI",'LISTA DE SOCIOS'!Q202&lt;&gt;"SI",'LISTA DE SOCIOS'!P202&lt;&gt;"SI",'LISTA DE SOCIOS'!R202&lt;&gt;"SI"),(MONTOS!E9*MULTAS!G202), 0)</f>
        <v>0</v>
      </c>
      <c r="L202" s="66">
        <f>IF(AND('LISTA DE SOCIOS'!H202="SI",'LISTA DE SOCIOS'!P202&lt;&gt;"SI",'LISTA DE SOCIOS'!Q202&lt;&gt;"SI",'LISTA DE SOCIOS'!P202&lt;&gt;"SI",'LISTA DE SOCIOS'!R202&lt;&gt;"SI"),(MONTOS!E10*MULTAS!H202),0)</f>
        <v>0</v>
      </c>
      <c r="M202" s="51">
        <f>IF(AND('LISTA DE SOCIOS'!H202="SI",'LISTA DE SOCIOS'!P202&lt;&gt;"SI",'LISTA DE SOCIOS'!Q202&lt;&gt;"SI",'LISTA DE SOCIOS'!P202&lt;&gt;"SI",'LISTA DE SOCIOS'!R202&lt;&gt;"SI"),(MONTOS!E11*MULTAS!I202),0)</f>
        <v>0</v>
      </c>
      <c r="N202" s="66">
        <f>IF(AND('LISTA DE SOCIOS'!H202="SI",'LISTA DE SOCIOS'!P202&lt;&gt;"SI",'LISTA DE SOCIOS'!Q202&lt;&gt;"SI",'LISTA DE SOCIOS'!P202&lt;&gt;"SI",'LISTA DE SOCIOS'!R202&lt;&gt;"SI"),(MONTOS!E12*MULTAS!J202),0)</f>
        <v>0</v>
      </c>
      <c r="O202" s="51">
        <f>IF(AND('LISTA DE SOCIOS'!H202="SI",'LISTA DE SOCIOS'!P202&lt;&gt;"SI"),(MONTOS!E14*MULTAS!K202),0)</f>
        <v>0</v>
      </c>
      <c r="P202" s="66">
        <f>IF('LISTA DE SOCIOS'!H202="SI",(IF('LISTA DE SOCIOS'!P202&lt;&gt; "SI",(IF(OR('LISTA DE SOCIOS'!Q202="SI",'LISTA DE SOCIOS'!R202="SI"),(MULTAS!M202),(MULTAS!M202+(MULTAS!L202*MONTOS!E18)))),0)),0)</f>
        <v>0</v>
      </c>
      <c r="Q202" s="51">
        <f>IF(AND('LISTA DE SOCIOS'!I202="SI",'LISTA DE SOCIOS'!P202&lt;&gt; "SI"),(RIEGO!G202),0)</f>
        <v>0</v>
      </c>
      <c r="R202" s="68">
        <f t="shared" ref="R202:R233" si="7">SUM(G202:Q202)</f>
        <v>34</v>
      </c>
      <c r="S202" s="249" t="s">
        <v>695</v>
      </c>
      <c r="T202" s="244">
        <v>43668.474826388891</v>
      </c>
    </row>
    <row r="203" spans="1:20" s="20" customFormat="1" x14ac:dyDescent="0.25">
      <c r="A203" s="173">
        <v>202</v>
      </c>
      <c r="B203" s="173">
        <v>202</v>
      </c>
      <c r="C203" s="174" t="s">
        <v>165</v>
      </c>
      <c r="D203" s="174" t="s">
        <v>522</v>
      </c>
      <c r="E203" s="174" t="s">
        <v>523</v>
      </c>
      <c r="F203" s="175" t="s">
        <v>113</v>
      </c>
      <c r="G203" s="51">
        <v>7</v>
      </c>
      <c r="H203" s="66"/>
      <c r="I203" s="51">
        <v>20</v>
      </c>
      <c r="J203" s="66">
        <f>IF('LISTA DE SOCIOS'!H203="SI",(IF('LISTA DE SOCIOS'!P203&lt;&gt;"SI",('CSM AGUA'!H203),MONTOS!E7)),0)</f>
        <v>7</v>
      </c>
      <c r="K203" s="51">
        <f>IF(AND('LISTA DE SOCIOS'!H203="SI",'LISTA DE SOCIOS'!P203&lt;&gt;"SI",'LISTA DE SOCIOS'!Q203&lt;&gt;"SI",'LISTA DE SOCIOS'!P203&lt;&gt;"SI",'LISTA DE SOCIOS'!R203&lt;&gt;"SI"),(MONTOS!E9*MULTAS!G203), 0)</f>
        <v>0</v>
      </c>
      <c r="L203" s="66">
        <f>IF(AND('LISTA DE SOCIOS'!H203="SI",'LISTA DE SOCIOS'!P203&lt;&gt;"SI",'LISTA DE SOCIOS'!Q203&lt;&gt;"SI",'LISTA DE SOCIOS'!P203&lt;&gt;"SI",'LISTA DE SOCIOS'!R203&lt;&gt;"SI"),(MONTOS!E10*MULTAS!H203),0)</f>
        <v>0</v>
      </c>
      <c r="M203" s="51">
        <f>IF(AND('LISTA DE SOCIOS'!H203="SI",'LISTA DE SOCIOS'!P203&lt;&gt;"SI",'LISTA DE SOCIOS'!Q203&lt;&gt;"SI",'LISTA DE SOCIOS'!P203&lt;&gt;"SI",'LISTA DE SOCIOS'!R203&lt;&gt;"SI"),(MONTOS!E11*MULTAS!I203),0)</f>
        <v>0</v>
      </c>
      <c r="N203" s="66">
        <f>IF(AND('LISTA DE SOCIOS'!H203="SI",'LISTA DE SOCIOS'!P203&lt;&gt;"SI",'LISTA DE SOCIOS'!Q203&lt;&gt;"SI",'LISTA DE SOCIOS'!P203&lt;&gt;"SI",'LISTA DE SOCIOS'!R203&lt;&gt;"SI"),(MONTOS!E12*MULTAS!J203),0)</f>
        <v>0</v>
      </c>
      <c r="O203" s="51">
        <f>IF(AND('LISTA DE SOCIOS'!H203="SI",'LISTA DE SOCIOS'!P203&lt;&gt;"SI"),(MONTOS!E14*MULTAS!K203),0)</f>
        <v>0</v>
      </c>
      <c r="P203" s="66">
        <f>IF('LISTA DE SOCIOS'!H203="SI",(IF('LISTA DE SOCIOS'!P203&lt;&gt; "SI",(IF(OR('LISTA DE SOCIOS'!Q203="SI",'LISTA DE SOCIOS'!R203="SI"),(MULTAS!M203),(MULTAS!M203+(MULTAS!L203*MONTOS!E18)))),0)),0)</f>
        <v>0</v>
      </c>
      <c r="Q203" s="51">
        <f>IF(AND('LISTA DE SOCIOS'!I203="SI",'LISTA DE SOCIOS'!P203&lt;&gt; "SI"),(RIEGO!G203),0)</f>
        <v>0</v>
      </c>
      <c r="R203" s="68">
        <f t="shared" si="7"/>
        <v>34</v>
      </c>
      <c r="S203" s="249" t="s">
        <v>695</v>
      </c>
      <c r="T203" s="244">
        <v>43668.475069444445</v>
      </c>
    </row>
    <row r="204" spans="1:20" s="20" customFormat="1" x14ac:dyDescent="0.25">
      <c r="A204" s="173">
        <v>203</v>
      </c>
      <c r="B204" s="173">
        <v>203</v>
      </c>
      <c r="C204" s="174" t="s">
        <v>524</v>
      </c>
      <c r="D204" s="174" t="s">
        <v>525</v>
      </c>
      <c r="E204" s="174" t="s">
        <v>526</v>
      </c>
      <c r="F204" s="175" t="s">
        <v>113</v>
      </c>
      <c r="G204" s="51">
        <v>7</v>
      </c>
      <c r="H204" s="66"/>
      <c r="I204" s="51">
        <v>20</v>
      </c>
      <c r="J204" s="66">
        <f>IF('LISTA DE SOCIOS'!H204="SI",(IF('LISTA DE SOCIOS'!P204&lt;&gt;"SI",('CSM AGUA'!H204),MONTOS!E7)),0)</f>
        <v>7</v>
      </c>
      <c r="K204" s="51">
        <f>IF(AND('LISTA DE SOCIOS'!H204="SI",'LISTA DE SOCIOS'!P204&lt;&gt;"SI",'LISTA DE SOCIOS'!Q204&lt;&gt;"SI",'LISTA DE SOCIOS'!P204&lt;&gt;"SI",'LISTA DE SOCIOS'!R204&lt;&gt;"SI"),(MONTOS!E9*MULTAS!G204), 0)</f>
        <v>0</v>
      </c>
      <c r="L204" s="66">
        <f>IF(AND('LISTA DE SOCIOS'!H204="SI",'LISTA DE SOCIOS'!P204&lt;&gt;"SI",'LISTA DE SOCIOS'!Q204&lt;&gt;"SI",'LISTA DE SOCIOS'!P204&lt;&gt;"SI",'LISTA DE SOCIOS'!R204&lt;&gt;"SI"),(MONTOS!E10*MULTAS!H204),0)</f>
        <v>0</v>
      </c>
      <c r="M204" s="51">
        <f>IF(AND('LISTA DE SOCIOS'!H204="SI",'LISTA DE SOCIOS'!P204&lt;&gt;"SI",'LISTA DE SOCIOS'!Q204&lt;&gt;"SI",'LISTA DE SOCIOS'!P204&lt;&gt;"SI",'LISTA DE SOCIOS'!R204&lt;&gt;"SI"),(MONTOS!E11*MULTAS!I204),0)</f>
        <v>0</v>
      </c>
      <c r="N204" s="66">
        <f>IF(AND('LISTA DE SOCIOS'!H204="SI",'LISTA DE SOCIOS'!P204&lt;&gt;"SI",'LISTA DE SOCIOS'!Q204&lt;&gt;"SI",'LISTA DE SOCIOS'!P204&lt;&gt;"SI",'LISTA DE SOCIOS'!R204&lt;&gt;"SI"),(MONTOS!E12*MULTAS!J204),0)</f>
        <v>0</v>
      </c>
      <c r="O204" s="51">
        <f>IF(AND('LISTA DE SOCIOS'!H204="SI",'LISTA DE SOCIOS'!P204&lt;&gt;"SI"),(MONTOS!E14*MULTAS!K204),0)</f>
        <v>0</v>
      </c>
      <c r="P204" s="66">
        <f>IF('LISTA DE SOCIOS'!H204="SI",(IF('LISTA DE SOCIOS'!P204&lt;&gt; "SI",(IF(OR('LISTA DE SOCIOS'!Q204="SI",'LISTA DE SOCIOS'!R204="SI"),(MULTAS!M204),(MULTAS!M204+(MULTAS!L204*MONTOS!E18)))),0)),0)</f>
        <v>0</v>
      </c>
      <c r="Q204" s="51">
        <f>IF(AND('LISTA DE SOCIOS'!I204="SI",'LISTA DE SOCIOS'!P204&lt;&gt; "SI"),(RIEGO!G204),0)</f>
        <v>0</v>
      </c>
      <c r="R204" s="68">
        <f t="shared" si="7"/>
        <v>34</v>
      </c>
      <c r="S204" s="249" t="s">
        <v>695</v>
      </c>
      <c r="T204" s="244">
        <v>43668.606273148151</v>
      </c>
    </row>
    <row r="205" spans="1:20" s="20" customFormat="1" x14ac:dyDescent="0.25">
      <c r="A205" s="173">
        <v>204</v>
      </c>
      <c r="B205" s="173">
        <v>204</v>
      </c>
      <c r="C205" s="174" t="s">
        <v>525</v>
      </c>
      <c r="D205" s="174" t="s">
        <v>393</v>
      </c>
      <c r="E205" s="174" t="s">
        <v>303</v>
      </c>
      <c r="F205" s="175" t="s">
        <v>113</v>
      </c>
      <c r="G205" s="51">
        <v>7</v>
      </c>
      <c r="H205" s="66"/>
      <c r="I205" s="51">
        <v>20</v>
      </c>
      <c r="J205" s="66">
        <f>IF('LISTA DE SOCIOS'!H205="SI",(IF('LISTA DE SOCIOS'!P205&lt;&gt;"SI",('CSM AGUA'!H205),MONTOS!E7)),0)</f>
        <v>7</v>
      </c>
      <c r="K205" s="51">
        <f>IF(AND('LISTA DE SOCIOS'!H205="SI",'LISTA DE SOCIOS'!P205&lt;&gt;"SI",'LISTA DE SOCIOS'!Q205&lt;&gt;"SI",'LISTA DE SOCIOS'!P205&lt;&gt;"SI",'LISTA DE SOCIOS'!R205&lt;&gt;"SI"),(MONTOS!E9*MULTAS!G205), 0)</f>
        <v>0</v>
      </c>
      <c r="L205" s="66">
        <f>IF(AND('LISTA DE SOCIOS'!H205="SI",'LISTA DE SOCIOS'!P205&lt;&gt;"SI",'LISTA DE SOCIOS'!Q205&lt;&gt;"SI",'LISTA DE SOCIOS'!P205&lt;&gt;"SI",'LISTA DE SOCIOS'!R205&lt;&gt;"SI"),(MONTOS!E10*MULTAS!H205),0)</f>
        <v>0</v>
      </c>
      <c r="M205" s="51">
        <f>IF(AND('LISTA DE SOCIOS'!H205="SI",'LISTA DE SOCIOS'!P205&lt;&gt;"SI",'LISTA DE SOCIOS'!Q205&lt;&gt;"SI",'LISTA DE SOCIOS'!P205&lt;&gt;"SI",'LISTA DE SOCIOS'!R205&lt;&gt;"SI"),(MONTOS!E11*MULTAS!I205),0)</f>
        <v>0</v>
      </c>
      <c r="N205" s="66">
        <f>IF(AND('LISTA DE SOCIOS'!H205="SI",'LISTA DE SOCIOS'!P205&lt;&gt;"SI",'LISTA DE SOCIOS'!Q205&lt;&gt;"SI",'LISTA DE SOCIOS'!P205&lt;&gt;"SI",'LISTA DE SOCIOS'!R205&lt;&gt;"SI"),(MONTOS!E12*MULTAS!J205),0)</f>
        <v>0</v>
      </c>
      <c r="O205" s="51">
        <f>IF(AND('LISTA DE SOCIOS'!H205="SI",'LISTA DE SOCIOS'!P205&lt;&gt;"SI"),(MONTOS!E14*MULTAS!K205),0)</f>
        <v>0</v>
      </c>
      <c r="P205" s="66">
        <f>IF('LISTA DE SOCIOS'!H205="SI",(IF('LISTA DE SOCIOS'!P205&lt;&gt; "SI",(IF(OR('LISTA DE SOCIOS'!Q205="SI",'LISTA DE SOCIOS'!R205="SI"),(MULTAS!M205),(MULTAS!M205+(MULTAS!L205*MONTOS!E18)))),0)),0)</f>
        <v>0</v>
      </c>
      <c r="Q205" s="51">
        <f>IF(AND('LISTA DE SOCIOS'!I205="SI",'LISTA DE SOCIOS'!P205&lt;&gt; "SI"),(RIEGO!G205),0)</f>
        <v>0</v>
      </c>
      <c r="R205" s="68">
        <f t="shared" si="7"/>
        <v>34</v>
      </c>
      <c r="S205" s="249" t="s">
        <v>695</v>
      </c>
      <c r="T205" s="244">
        <v>43668.606620370374</v>
      </c>
    </row>
    <row r="206" spans="1:20" s="20" customFormat="1" x14ac:dyDescent="0.25">
      <c r="A206" s="173">
        <v>205</v>
      </c>
      <c r="B206" s="173">
        <v>205</v>
      </c>
      <c r="C206" s="174" t="s">
        <v>126</v>
      </c>
      <c r="D206" s="174" t="s">
        <v>204</v>
      </c>
      <c r="E206" s="174" t="s">
        <v>527</v>
      </c>
      <c r="F206" s="175" t="s">
        <v>113</v>
      </c>
      <c r="G206" s="51"/>
      <c r="H206" s="66"/>
      <c r="I206" s="51"/>
      <c r="J206" s="66">
        <f>IF('LISTA DE SOCIOS'!H206="SI",(IF('LISTA DE SOCIOS'!P206&lt;&gt;"SI",('CSM AGUA'!H206),MONTOS!E7)),0)</f>
        <v>95</v>
      </c>
      <c r="K206" s="51">
        <f>IF(AND('LISTA DE SOCIOS'!H206="SI",'LISTA DE SOCIOS'!P206&lt;&gt;"SI",'LISTA DE SOCIOS'!Q206&lt;&gt;"SI",'LISTA DE SOCIOS'!P206&lt;&gt;"SI",'LISTA DE SOCIOS'!R206&lt;&gt;"SI"),(MONTOS!E9*MULTAS!G206), 0)</f>
        <v>0</v>
      </c>
      <c r="L206" s="66">
        <f>IF(AND('LISTA DE SOCIOS'!H206="SI",'LISTA DE SOCIOS'!P206&lt;&gt;"SI",'LISTA DE SOCIOS'!Q206&lt;&gt;"SI",'LISTA DE SOCIOS'!P206&lt;&gt;"SI",'LISTA DE SOCIOS'!R206&lt;&gt;"SI"),(MONTOS!E10*MULTAS!H206),0)</f>
        <v>0</v>
      </c>
      <c r="M206" s="51">
        <f>IF(AND('LISTA DE SOCIOS'!H206="SI",'LISTA DE SOCIOS'!P206&lt;&gt;"SI",'LISTA DE SOCIOS'!Q206&lt;&gt;"SI",'LISTA DE SOCIOS'!P206&lt;&gt;"SI",'LISTA DE SOCIOS'!R206&lt;&gt;"SI"),(MONTOS!E11*MULTAS!I206),0)</f>
        <v>0</v>
      </c>
      <c r="N206" s="66">
        <f>IF(AND('LISTA DE SOCIOS'!H206="SI",'LISTA DE SOCIOS'!P206&lt;&gt;"SI",'LISTA DE SOCIOS'!Q206&lt;&gt;"SI",'LISTA DE SOCIOS'!P206&lt;&gt;"SI",'LISTA DE SOCIOS'!R206&lt;&gt;"SI"),(MONTOS!E12*MULTAS!J206),0)</f>
        <v>0</v>
      </c>
      <c r="O206" s="51">
        <f>IF(AND('LISTA DE SOCIOS'!H206="SI",'LISTA DE SOCIOS'!P206&lt;&gt;"SI"),(MONTOS!E14*MULTAS!K206),0)</f>
        <v>0</v>
      </c>
      <c r="P206" s="66">
        <f>IF('LISTA DE SOCIOS'!H206="SI",(IF('LISTA DE SOCIOS'!P206&lt;&gt; "SI",(IF(OR('LISTA DE SOCIOS'!Q206="SI",'LISTA DE SOCIOS'!R206="SI"),(MULTAS!M206),(MULTAS!M206+(MULTAS!L206*MONTOS!E18)))),0)),0)</f>
        <v>0</v>
      </c>
      <c r="Q206" s="51">
        <f>IF(AND('LISTA DE SOCIOS'!I206="SI",'LISTA DE SOCIOS'!P206&lt;&gt; "SI"),(RIEGO!G206),0)</f>
        <v>0</v>
      </c>
      <c r="R206" s="68">
        <f t="shared" si="7"/>
        <v>95</v>
      </c>
      <c r="S206" s="249" t="s">
        <v>695</v>
      </c>
      <c r="T206" s="244">
        <v>43685.456226851849</v>
      </c>
    </row>
    <row r="207" spans="1:20" s="20" customFormat="1" x14ac:dyDescent="0.25">
      <c r="A207" s="173">
        <v>206</v>
      </c>
      <c r="B207" s="173">
        <v>206</v>
      </c>
      <c r="C207" s="174" t="s">
        <v>148</v>
      </c>
      <c r="D207" s="174" t="s">
        <v>521</v>
      </c>
      <c r="E207" s="174" t="s">
        <v>528</v>
      </c>
      <c r="F207" s="175" t="s">
        <v>113</v>
      </c>
      <c r="G207" s="51"/>
      <c r="H207" s="66"/>
      <c r="I207" s="51"/>
      <c r="J207" s="66">
        <f>IF('LISTA DE SOCIOS'!H207="SI",(IF('LISTA DE SOCIOS'!P207&lt;&gt;"SI",('CSM AGUA'!H207),MONTOS!E7)),0)</f>
        <v>7</v>
      </c>
      <c r="K207" s="51">
        <f>IF(AND('LISTA DE SOCIOS'!H207="SI",'LISTA DE SOCIOS'!P207&lt;&gt;"SI",'LISTA DE SOCIOS'!Q207&lt;&gt;"SI",'LISTA DE SOCIOS'!P207&lt;&gt;"SI",'LISTA DE SOCIOS'!R207&lt;&gt;"SI"),(MONTOS!E9*MULTAS!G207), 0)</f>
        <v>0</v>
      </c>
      <c r="L207" s="66">
        <f>IF(AND('LISTA DE SOCIOS'!H207="SI",'LISTA DE SOCIOS'!P207&lt;&gt;"SI",'LISTA DE SOCIOS'!Q207&lt;&gt;"SI",'LISTA DE SOCIOS'!P207&lt;&gt;"SI",'LISTA DE SOCIOS'!R207&lt;&gt;"SI"),(MONTOS!E10*MULTAS!H207),0)</f>
        <v>0</v>
      </c>
      <c r="M207" s="51">
        <f>IF(AND('LISTA DE SOCIOS'!H207="SI",'LISTA DE SOCIOS'!P207&lt;&gt;"SI",'LISTA DE SOCIOS'!Q207&lt;&gt;"SI",'LISTA DE SOCIOS'!P207&lt;&gt;"SI",'LISTA DE SOCIOS'!R207&lt;&gt;"SI"),(MONTOS!E11*MULTAS!I207),0)</f>
        <v>0</v>
      </c>
      <c r="N207" s="66">
        <f>IF(AND('LISTA DE SOCIOS'!H207="SI",'LISTA DE SOCIOS'!P207&lt;&gt;"SI",'LISTA DE SOCIOS'!Q207&lt;&gt;"SI",'LISTA DE SOCIOS'!P207&lt;&gt;"SI",'LISTA DE SOCIOS'!R207&lt;&gt;"SI"),(MONTOS!E12*MULTAS!J207),0)</f>
        <v>0</v>
      </c>
      <c r="O207" s="51">
        <f>IF(AND('LISTA DE SOCIOS'!H207="SI",'LISTA DE SOCIOS'!P207&lt;&gt;"SI"),(MONTOS!E14*MULTAS!K207),0)</f>
        <v>0</v>
      </c>
      <c r="P207" s="66">
        <f>IF('LISTA DE SOCIOS'!H207="SI",(IF('LISTA DE SOCIOS'!P207&lt;&gt; "SI",(IF(OR('LISTA DE SOCIOS'!Q207="SI",'LISTA DE SOCIOS'!R207="SI"),(MULTAS!M207),(MULTAS!M207+(MULTAS!L207*MONTOS!E18)))),0)),0)</f>
        <v>0</v>
      </c>
      <c r="Q207" s="51">
        <f>IF(AND('LISTA DE SOCIOS'!I207="SI",'LISTA DE SOCIOS'!P207&lt;&gt; "SI"),(RIEGO!G207),0)</f>
        <v>0</v>
      </c>
      <c r="R207" s="68">
        <f t="shared" si="7"/>
        <v>7</v>
      </c>
      <c r="S207" s="249" t="s">
        <v>695</v>
      </c>
      <c r="T207" s="244">
        <v>43685.45516203704</v>
      </c>
    </row>
    <row r="208" spans="1:20" s="20" customFormat="1" x14ac:dyDescent="0.25">
      <c r="A208" s="173">
        <v>207</v>
      </c>
      <c r="B208" s="173">
        <v>207</v>
      </c>
      <c r="C208" s="174" t="s">
        <v>115</v>
      </c>
      <c r="D208" s="174" t="s">
        <v>226</v>
      </c>
      <c r="E208" s="174" t="s">
        <v>183</v>
      </c>
      <c r="F208" s="175" t="s">
        <v>113</v>
      </c>
      <c r="G208" s="51">
        <v>33</v>
      </c>
      <c r="H208" s="66"/>
      <c r="I208" s="51">
        <v>20</v>
      </c>
      <c r="J208" s="66">
        <f>IF('LISTA DE SOCIOS'!H208="SI",(IF('LISTA DE SOCIOS'!P208&lt;&gt;"SI",('CSM AGUA'!H208),MONTOS!E7)),0)</f>
        <v>13</v>
      </c>
      <c r="K208" s="51">
        <f>IF(AND('LISTA DE SOCIOS'!H208="SI",'LISTA DE SOCIOS'!P208&lt;&gt;"SI",'LISTA DE SOCIOS'!Q208&lt;&gt;"SI",'LISTA DE SOCIOS'!P208&lt;&gt;"SI",'LISTA DE SOCIOS'!R208&lt;&gt;"SI"),(MONTOS!E9*MULTAS!G208), 0)</f>
        <v>0</v>
      </c>
      <c r="L208" s="66">
        <f>IF(AND('LISTA DE SOCIOS'!H208="SI",'LISTA DE SOCIOS'!P208&lt;&gt;"SI",'LISTA DE SOCIOS'!Q208&lt;&gt;"SI",'LISTA DE SOCIOS'!P208&lt;&gt;"SI",'LISTA DE SOCIOS'!R208&lt;&gt;"SI"),(MONTOS!E10*MULTAS!H208),0)</f>
        <v>0</v>
      </c>
      <c r="M208" s="51">
        <f>IF(AND('LISTA DE SOCIOS'!H208="SI",'LISTA DE SOCIOS'!P208&lt;&gt;"SI",'LISTA DE SOCIOS'!Q208&lt;&gt;"SI",'LISTA DE SOCIOS'!P208&lt;&gt;"SI",'LISTA DE SOCIOS'!R208&lt;&gt;"SI"),(MONTOS!E11*MULTAS!I208),0)</f>
        <v>0</v>
      </c>
      <c r="N208" s="66">
        <f>IF(AND('LISTA DE SOCIOS'!H208="SI",'LISTA DE SOCIOS'!P208&lt;&gt;"SI",'LISTA DE SOCIOS'!Q208&lt;&gt;"SI",'LISTA DE SOCIOS'!P208&lt;&gt;"SI",'LISTA DE SOCIOS'!R208&lt;&gt;"SI"),(MONTOS!E12*MULTAS!J208),0)</f>
        <v>0</v>
      </c>
      <c r="O208" s="51">
        <f>IF(AND('LISTA DE SOCIOS'!H208="SI",'LISTA DE SOCIOS'!P208&lt;&gt;"SI"),(MONTOS!E14*MULTAS!K208),0)</f>
        <v>0</v>
      </c>
      <c r="P208" s="66">
        <f>IF('LISTA DE SOCIOS'!H208="SI",(IF('LISTA DE SOCIOS'!P208&lt;&gt; "SI",(IF(OR('LISTA DE SOCIOS'!Q208="SI",'LISTA DE SOCIOS'!R208="SI"),(MULTAS!M208),(MULTAS!M208+(MULTAS!L208*MONTOS!E18)))),0)),0)</f>
        <v>0</v>
      </c>
      <c r="Q208" s="51">
        <f>IF(AND('LISTA DE SOCIOS'!I208="SI",'LISTA DE SOCIOS'!P208&lt;&gt; "SI"),(RIEGO!G208),0)</f>
        <v>0</v>
      </c>
      <c r="R208" s="68">
        <f t="shared" si="7"/>
        <v>66</v>
      </c>
      <c r="S208" s="249" t="s">
        <v>695</v>
      </c>
      <c r="T208" s="244">
        <v>43676.394386574073</v>
      </c>
    </row>
    <row r="209" spans="1:20" s="20" customFormat="1" x14ac:dyDescent="0.25">
      <c r="A209" s="173">
        <v>208</v>
      </c>
      <c r="B209" s="173">
        <v>208</v>
      </c>
      <c r="C209" s="174" t="s">
        <v>252</v>
      </c>
      <c r="D209" s="174" t="s">
        <v>247</v>
      </c>
      <c r="E209" s="174" t="s">
        <v>477</v>
      </c>
      <c r="F209" s="175" t="s">
        <v>113</v>
      </c>
      <c r="G209" s="51">
        <v>243</v>
      </c>
      <c r="H209" s="66"/>
      <c r="I209" s="51">
        <v>20</v>
      </c>
      <c r="J209" s="66">
        <f>IF('LISTA DE SOCIOS'!H209="SI",(IF('LISTA DE SOCIOS'!P209&lt;&gt;"SI",('CSM AGUA'!H209),MONTOS!E7)),0)</f>
        <v>7</v>
      </c>
      <c r="K209" s="51">
        <f>IF(AND('LISTA DE SOCIOS'!H209="SI",'LISTA DE SOCIOS'!P209&lt;&gt;"SI",'LISTA DE SOCIOS'!Q209&lt;&gt;"SI",'LISTA DE SOCIOS'!P209&lt;&gt;"SI",'LISTA DE SOCIOS'!R209&lt;&gt;"SI"),(MONTOS!E9*MULTAS!G209), 0)</f>
        <v>0</v>
      </c>
      <c r="L209" s="66">
        <f>IF(AND('LISTA DE SOCIOS'!H209="SI",'LISTA DE SOCIOS'!P209&lt;&gt;"SI",'LISTA DE SOCIOS'!Q209&lt;&gt;"SI",'LISTA DE SOCIOS'!P209&lt;&gt;"SI",'LISTA DE SOCIOS'!R209&lt;&gt;"SI"),(MONTOS!E10*MULTAS!H209),0)</f>
        <v>0</v>
      </c>
      <c r="M209" s="51">
        <f>IF(AND('LISTA DE SOCIOS'!H209="SI",'LISTA DE SOCIOS'!P209&lt;&gt;"SI",'LISTA DE SOCIOS'!Q209&lt;&gt;"SI",'LISTA DE SOCIOS'!P209&lt;&gt;"SI",'LISTA DE SOCIOS'!R209&lt;&gt;"SI"),(MONTOS!E11*MULTAS!I209),0)</f>
        <v>0</v>
      </c>
      <c r="N209" s="66">
        <f>IF(AND('LISTA DE SOCIOS'!H209="SI",'LISTA DE SOCIOS'!P209&lt;&gt;"SI",'LISTA DE SOCIOS'!Q209&lt;&gt;"SI",'LISTA DE SOCIOS'!P209&lt;&gt;"SI",'LISTA DE SOCIOS'!R209&lt;&gt;"SI"),(MONTOS!E12*MULTAS!J209),0)</f>
        <v>0</v>
      </c>
      <c r="O209" s="51">
        <f>IF(AND('LISTA DE SOCIOS'!H209="SI",'LISTA DE SOCIOS'!P209&lt;&gt;"SI"),(MONTOS!E14*MULTAS!K209),0)</f>
        <v>0</v>
      </c>
      <c r="P209" s="66">
        <f>IF('LISTA DE SOCIOS'!H209="SI",(IF('LISTA DE SOCIOS'!P209&lt;&gt; "SI",(IF(OR('LISTA DE SOCIOS'!Q209="SI",'LISTA DE SOCIOS'!R209="SI"),(MULTAS!M209),(MULTAS!M209+(MULTAS!L209*MONTOS!E18)))),0)),0)</f>
        <v>0</v>
      </c>
      <c r="Q209" s="51">
        <f>IF(AND('LISTA DE SOCIOS'!I209="SI",'LISTA DE SOCIOS'!P209&lt;&gt; "SI"),(RIEGO!G209),0)</f>
        <v>0</v>
      </c>
      <c r="R209" s="68">
        <f t="shared" si="7"/>
        <v>270</v>
      </c>
      <c r="S209" s="80" t="s">
        <v>7</v>
      </c>
      <c r="T209" s="51"/>
    </row>
    <row r="210" spans="1:20" s="20" customFormat="1" x14ac:dyDescent="0.25">
      <c r="A210" s="173">
        <v>209</v>
      </c>
      <c r="B210" s="173">
        <v>209</v>
      </c>
      <c r="C210" s="174" t="s">
        <v>204</v>
      </c>
      <c r="D210" s="174" t="s">
        <v>205</v>
      </c>
      <c r="E210" s="174" t="s">
        <v>529</v>
      </c>
      <c r="F210" s="175" t="s">
        <v>113</v>
      </c>
      <c r="G210" s="51">
        <v>39</v>
      </c>
      <c r="H210" s="66"/>
      <c r="I210" s="51">
        <v>20</v>
      </c>
      <c r="J210" s="66">
        <f>IF('LISTA DE SOCIOS'!H210="SI",(IF('LISTA DE SOCIOS'!P210&lt;&gt;"SI",('CSM AGUA'!H210),MONTOS!E7)),0)</f>
        <v>69</v>
      </c>
      <c r="K210" s="51">
        <f>IF(AND('LISTA DE SOCIOS'!H210="SI",'LISTA DE SOCIOS'!P210&lt;&gt;"SI",'LISTA DE SOCIOS'!Q210&lt;&gt;"SI",'LISTA DE SOCIOS'!P210&lt;&gt;"SI",'LISTA DE SOCIOS'!R210&lt;&gt;"SI"),(MONTOS!E9*MULTAS!G210), 0)</f>
        <v>0</v>
      </c>
      <c r="L210" s="66">
        <f>IF(AND('LISTA DE SOCIOS'!H210="SI",'LISTA DE SOCIOS'!P210&lt;&gt;"SI",'LISTA DE SOCIOS'!Q210&lt;&gt;"SI",'LISTA DE SOCIOS'!P210&lt;&gt;"SI",'LISTA DE SOCIOS'!R210&lt;&gt;"SI"),(MONTOS!E10*MULTAS!H210),0)</f>
        <v>0</v>
      </c>
      <c r="M210" s="51">
        <f>IF(AND('LISTA DE SOCIOS'!H210="SI",'LISTA DE SOCIOS'!P210&lt;&gt;"SI",'LISTA DE SOCIOS'!Q210&lt;&gt;"SI",'LISTA DE SOCIOS'!P210&lt;&gt;"SI",'LISTA DE SOCIOS'!R210&lt;&gt;"SI"),(MONTOS!E11*MULTAS!I210),0)</f>
        <v>0</v>
      </c>
      <c r="N210" s="66">
        <f>IF(AND('LISTA DE SOCIOS'!H210="SI",'LISTA DE SOCIOS'!P210&lt;&gt;"SI",'LISTA DE SOCIOS'!Q210&lt;&gt;"SI",'LISTA DE SOCIOS'!P210&lt;&gt;"SI",'LISTA DE SOCIOS'!R210&lt;&gt;"SI"),(MONTOS!E12*MULTAS!J210),0)</f>
        <v>0</v>
      </c>
      <c r="O210" s="51">
        <f>IF(AND('LISTA DE SOCIOS'!H210="SI",'LISTA DE SOCIOS'!P210&lt;&gt;"SI"),(MONTOS!E14*MULTAS!K210),0)</f>
        <v>0</v>
      </c>
      <c r="P210" s="66">
        <f>IF('LISTA DE SOCIOS'!H210="SI",(IF('LISTA DE SOCIOS'!P210&lt;&gt; "SI",(IF(OR('LISTA DE SOCIOS'!Q210="SI",'LISTA DE SOCIOS'!R210="SI"),(MULTAS!M210),(MULTAS!M210+(MULTAS!L210*MONTOS!E18)))),0)),0)</f>
        <v>0</v>
      </c>
      <c r="Q210" s="51">
        <f>IF(AND('LISTA DE SOCIOS'!I210="SI",'LISTA DE SOCIOS'!P210&lt;&gt; "SI"),(RIEGO!G210),0)</f>
        <v>0</v>
      </c>
      <c r="R210" s="68">
        <f t="shared" si="7"/>
        <v>128</v>
      </c>
      <c r="S210" s="245" t="s">
        <v>7</v>
      </c>
      <c r="T210" s="244"/>
    </row>
    <row r="211" spans="1:20" s="20" customFormat="1" x14ac:dyDescent="0.25">
      <c r="A211" s="173">
        <v>210</v>
      </c>
      <c r="B211" s="173">
        <v>210</v>
      </c>
      <c r="C211" s="174" t="s">
        <v>358</v>
      </c>
      <c r="D211" s="174" t="s">
        <v>530</v>
      </c>
      <c r="E211" s="174" t="s">
        <v>531</v>
      </c>
      <c r="F211" s="175" t="s">
        <v>113</v>
      </c>
      <c r="G211" s="51">
        <v>149</v>
      </c>
      <c r="H211" s="66"/>
      <c r="I211" s="51">
        <v>20</v>
      </c>
      <c r="J211" s="66">
        <f>IF('LISTA DE SOCIOS'!H211="SI",(IF('LISTA DE SOCIOS'!P211&lt;&gt;"SI",('CSM AGUA'!H211),MONTOS!E7)),0)</f>
        <v>23</v>
      </c>
      <c r="K211" s="51">
        <f>IF(AND('LISTA DE SOCIOS'!H211="SI",'LISTA DE SOCIOS'!P211&lt;&gt;"SI",'LISTA DE SOCIOS'!Q211&lt;&gt;"SI",'LISTA DE SOCIOS'!P211&lt;&gt;"SI",'LISTA DE SOCIOS'!R211&lt;&gt;"SI"),(MONTOS!E9*MULTAS!G211), 0)</f>
        <v>0</v>
      </c>
      <c r="L211" s="66">
        <f>IF(AND('LISTA DE SOCIOS'!H211="SI",'LISTA DE SOCIOS'!P211&lt;&gt;"SI",'LISTA DE SOCIOS'!Q211&lt;&gt;"SI",'LISTA DE SOCIOS'!P211&lt;&gt;"SI",'LISTA DE SOCIOS'!R211&lt;&gt;"SI"),(MONTOS!E10*MULTAS!H211),0)</f>
        <v>0</v>
      </c>
      <c r="M211" s="51">
        <f>IF(AND('LISTA DE SOCIOS'!H211="SI",'LISTA DE SOCIOS'!P211&lt;&gt;"SI",'LISTA DE SOCIOS'!Q211&lt;&gt;"SI",'LISTA DE SOCIOS'!P211&lt;&gt;"SI",'LISTA DE SOCIOS'!R211&lt;&gt;"SI"),(MONTOS!E11*MULTAS!I211),0)</f>
        <v>0</v>
      </c>
      <c r="N211" s="66">
        <f>IF(AND('LISTA DE SOCIOS'!H211="SI",'LISTA DE SOCIOS'!P211&lt;&gt;"SI",'LISTA DE SOCIOS'!Q211&lt;&gt;"SI",'LISTA DE SOCIOS'!P211&lt;&gt;"SI",'LISTA DE SOCIOS'!R211&lt;&gt;"SI"),(MONTOS!E12*MULTAS!J211),0)</f>
        <v>0</v>
      </c>
      <c r="O211" s="51">
        <f>IF(AND('LISTA DE SOCIOS'!H211="SI",'LISTA DE SOCIOS'!P211&lt;&gt;"SI"),(MONTOS!E14*MULTAS!K211),0)</f>
        <v>0</v>
      </c>
      <c r="P211" s="66">
        <f>IF('LISTA DE SOCIOS'!H211="SI",(IF('LISTA DE SOCIOS'!P211&lt;&gt; "SI",(IF(OR('LISTA DE SOCIOS'!Q211="SI",'LISTA DE SOCIOS'!R211="SI"),(MULTAS!M211),(MULTAS!M211+(MULTAS!L211*MONTOS!E18)))),0)),0)</f>
        <v>0</v>
      </c>
      <c r="Q211" s="51">
        <f>IF(AND('LISTA DE SOCIOS'!I211="SI",'LISTA DE SOCIOS'!P211&lt;&gt; "SI"),(RIEGO!G211),0)</f>
        <v>0</v>
      </c>
      <c r="R211" s="68">
        <f t="shared" si="7"/>
        <v>192</v>
      </c>
      <c r="S211" s="80" t="s">
        <v>7</v>
      </c>
      <c r="T211" s="51"/>
    </row>
    <row r="212" spans="1:20" s="20" customFormat="1" x14ac:dyDescent="0.25">
      <c r="A212" s="173">
        <v>211</v>
      </c>
      <c r="B212" s="173">
        <v>211</v>
      </c>
      <c r="C212" s="174" t="s">
        <v>172</v>
      </c>
      <c r="D212" s="174" t="s">
        <v>115</v>
      </c>
      <c r="E212" s="174" t="s">
        <v>491</v>
      </c>
      <c r="F212" s="175" t="s">
        <v>113</v>
      </c>
      <c r="G212" s="51"/>
      <c r="H212" s="66"/>
      <c r="I212" s="51"/>
      <c r="J212" s="66">
        <f>IF('LISTA DE SOCIOS'!H212="SI",(IF('LISTA DE SOCIOS'!P212&lt;&gt;"SI",('CSM AGUA'!H212),MONTOS!E7)),0)</f>
        <v>19</v>
      </c>
      <c r="K212" s="51">
        <f>IF(AND('LISTA DE SOCIOS'!H212="SI",'LISTA DE SOCIOS'!P212&lt;&gt;"SI",'LISTA DE SOCIOS'!Q212&lt;&gt;"SI",'LISTA DE SOCIOS'!P212&lt;&gt;"SI",'LISTA DE SOCIOS'!R212&lt;&gt;"SI"),(MONTOS!E9*MULTAS!G212), 0)</f>
        <v>0</v>
      </c>
      <c r="L212" s="66">
        <f>IF(AND('LISTA DE SOCIOS'!H212="SI",'LISTA DE SOCIOS'!P212&lt;&gt;"SI",'LISTA DE SOCIOS'!Q212&lt;&gt;"SI",'LISTA DE SOCIOS'!P212&lt;&gt;"SI",'LISTA DE SOCIOS'!R212&lt;&gt;"SI"),(MONTOS!E10*MULTAS!H212),0)</f>
        <v>0</v>
      </c>
      <c r="M212" s="51">
        <f>IF(AND('LISTA DE SOCIOS'!H212="SI",'LISTA DE SOCIOS'!P212&lt;&gt;"SI",'LISTA DE SOCIOS'!Q212&lt;&gt;"SI",'LISTA DE SOCIOS'!P212&lt;&gt;"SI",'LISTA DE SOCIOS'!R212&lt;&gt;"SI"),(MONTOS!E11*MULTAS!I212),0)</f>
        <v>0</v>
      </c>
      <c r="N212" s="66">
        <f>IF(AND('LISTA DE SOCIOS'!H212="SI",'LISTA DE SOCIOS'!P212&lt;&gt;"SI",'LISTA DE SOCIOS'!Q212&lt;&gt;"SI",'LISTA DE SOCIOS'!P212&lt;&gt;"SI",'LISTA DE SOCIOS'!R212&lt;&gt;"SI"),(MONTOS!E12*MULTAS!J212),0)</f>
        <v>0</v>
      </c>
      <c r="O212" s="51">
        <f>IF(AND('LISTA DE SOCIOS'!H212="SI",'LISTA DE SOCIOS'!P212&lt;&gt;"SI"),(MONTOS!E14*MULTAS!K212),0)</f>
        <v>0</v>
      </c>
      <c r="P212" s="66">
        <f>IF('LISTA DE SOCIOS'!H212="SI",(IF('LISTA DE SOCIOS'!P212&lt;&gt; "SI",(IF(OR('LISTA DE SOCIOS'!Q212="SI",'LISTA DE SOCIOS'!R212="SI"),(MULTAS!M212),(MULTAS!M212+(MULTAS!L212*MONTOS!E18)))),0)),0)</f>
        <v>0</v>
      </c>
      <c r="Q212" s="51">
        <f>IF(AND('LISTA DE SOCIOS'!I212="SI",'LISTA DE SOCIOS'!P212&lt;&gt; "SI"),(RIEGO!G212),0)</f>
        <v>0</v>
      </c>
      <c r="R212" s="68">
        <f t="shared" si="7"/>
        <v>19</v>
      </c>
      <c r="S212" s="249" t="s">
        <v>695</v>
      </c>
      <c r="T212" s="244">
        <v>43672.384212962963</v>
      </c>
    </row>
    <row r="213" spans="1:20" s="20" customFormat="1" x14ac:dyDescent="0.25">
      <c r="A213" s="173">
        <v>212</v>
      </c>
      <c r="B213" s="173">
        <v>212</v>
      </c>
      <c r="C213" s="174" t="s">
        <v>172</v>
      </c>
      <c r="D213" s="174" t="s">
        <v>532</v>
      </c>
      <c r="E213" s="174" t="s">
        <v>533</v>
      </c>
      <c r="F213" s="175" t="s">
        <v>113</v>
      </c>
      <c r="G213" s="51"/>
      <c r="H213" s="66"/>
      <c r="I213" s="51"/>
      <c r="J213" s="66">
        <f>IF('LISTA DE SOCIOS'!H213="SI",(IF('LISTA DE SOCIOS'!P213&lt;&gt;"SI",('CSM AGUA'!H213),MONTOS!E7)),0)</f>
        <v>7</v>
      </c>
      <c r="K213" s="51">
        <f>IF(AND('LISTA DE SOCIOS'!H213="SI",'LISTA DE SOCIOS'!P213&lt;&gt;"SI",'LISTA DE SOCIOS'!Q213&lt;&gt;"SI",'LISTA DE SOCIOS'!P213&lt;&gt;"SI",'LISTA DE SOCIOS'!R213&lt;&gt;"SI"),(MONTOS!E9*MULTAS!G213), 0)</f>
        <v>0</v>
      </c>
      <c r="L213" s="66">
        <f>IF(AND('LISTA DE SOCIOS'!H213="SI",'LISTA DE SOCIOS'!P213&lt;&gt;"SI",'LISTA DE SOCIOS'!Q213&lt;&gt;"SI",'LISTA DE SOCIOS'!P213&lt;&gt;"SI",'LISTA DE SOCIOS'!R213&lt;&gt;"SI"),(MONTOS!E10*MULTAS!H213),0)</f>
        <v>0</v>
      </c>
      <c r="M213" s="51">
        <f>IF(AND('LISTA DE SOCIOS'!H213="SI",'LISTA DE SOCIOS'!P213&lt;&gt;"SI",'LISTA DE SOCIOS'!Q213&lt;&gt;"SI",'LISTA DE SOCIOS'!P213&lt;&gt;"SI",'LISTA DE SOCIOS'!R213&lt;&gt;"SI"),(MONTOS!E11*MULTAS!I213),0)</f>
        <v>0</v>
      </c>
      <c r="N213" s="66">
        <f>IF(AND('LISTA DE SOCIOS'!H213="SI",'LISTA DE SOCIOS'!P213&lt;&gt;"SI",'LISTA DE SOCIOS'!Q213&lt;&gt;"SI",'LISTA DE SOCIOS'!P213&lt;&gt;"SI",'LISTA DE SOCIOS'!R213&lt;&gt;"SI"),(MONTOS!E12*MULTAS!J213),0)</f>
        <v>0</v>
      </c>
      <c r="O213" s="51">
        <f>IF(AND('LISTA DE SOCIOS'!H213="SI",'LISTA DE SOCIOS'!P213&lt;&gt;"SI"),(MONTOS!E14*MULTAS!K213),0)</f>
        <v>0</v>
      </c>
      <c r="P213" s="66">
        <f>IF('LISTA DE SOCIOS'!H213="SI",(IF('LISTA DE SOCIOS'!P213&lt;&gt; "SI",(IF(OR('LISTA DE SOCIOS'!Q213="SI",'LISTA DE SOCIOS'!R213="SI"),(MULTAS!M213),(MULTAS!M213+(MULTAS!L213*MONTOS!E18)))),0)),0)</f>
        <v>0</v>
      </c>
      <c r="Q213" s="51">
        <f>IF(AND('LISTA DE SOCIOS'!I213="SI",'LISTA DE SOCIOS'!P213&lt;&gt; "SI"),(RIEGO!G213),0)</f>
        <v>0</v>
      </c>
      <c r="R213" s="68">
        <f t="shared" si="7"/>
        <v>7</v>
      </c>
      <c r="S213" s="249" t="s">
        <v>695</v>
      </c>
      <c r="T213" s="244">
        <v>43672.384120370371</v>
      </c>
    </row>
    <row r="214" spans="1:20" s="20" customFormat="1" x14ac:dyDescent="0.25">
      <c r="A214" s="173">
        <v>213</v>
      </c>
      <c r="B214" s="173">
        <v>213</v>
      </c>
      <c r="C214" s="174" t="s">
        <v>297</v>
      </c>
      <c r="D214" s="174" t="s">
        <v>211</v>
      </c>
      <c r="E214" s="174" t="s">
        <v>534</v>
      </c>
      <c r="F214" s="175" t="s">
        <v>113</v>
      </c>
      <c r="G214" s="51"/>
      <c r="H214" s="66"/>
      <c r="I214" s="51"/>
      <c r="J214" s="66">
        <f>IF('LISTA DE SOCIOS'!H214="SI",(IF('LISTA DE SOCIOS'!P214&lt;&gt;"SI",('CSM AGUA'!H214),MONTOS!E7)),0)</f>
        <v>21</v>
      </c>
      <c r="K214" s="51">
        <f>IF(AND('LISTA DE SOCIOS'!H214="SI",'LISTA DE SOCIOS'!P214&lt;&gt;"SI",'LISTA DE SOCIOS'!Q214&lt;&gt;"SI",'LISTA DE SOCIOS'!P214&lt;&gt;"SI",'LISTA DE SOCIOS'!R214&lt;&gt;"SI"),(MONTOS!E9*MULTAS!G214), 0)</f>
        <v>0</v>
      </c>
      <c r="L214" s="66">
        <f>IF(AND('LISTA DE SOCIOS'!H214="SI",'LISTA DE SOCIOS'!P214&lt;&gt;"SI",'LISTA DE SOCIOS'!Q214&lt;&gt;"SI",'LISTA DE SOCIOS'!P214&lt;&gt;"SI",'LISTA DE SOCIOS'!R214&lt;&gt;"SI"),(MONTOS!E10*MULTAS!H214),0)</f>
        <v>0</v>
      </c>
      <c r="M214" s="51">
        <f>IF(AND('LISTA DE SOCIOS'!H214="SI",'LISTA DE SOCIOS'!P214&lt;&gt;"SI",'LISTA DE SOCIOS'!Q214&lt;&gt;"SI",'LISTA DE SOCIOS'!P214&lt;&gt;"SI",'LISTA DE SOCIOS'!R214&lt;&gt;"SI"),(MONTOS!E11*MULTAS!I214),0)</f>
        <v>0</v>
      </c>
      <c r="N214" s="66">
        <f>IF(AND('LISTA DE SOCIOS'!H214="SI",'LISTA DE SOCIOS'!P214&lt;&gt;"SI",'LISTA DE SOCIOS'!Q214&lt;&gt;"SI",'LISTA DE SOCIOS'!P214&lt;&gt;"SI",'LISTA DE SOCIOS'!R214&lt;&gt;"SI"),(MONTOS!E12*MULTAS!J214),0)</f>
        <v>0</v>
      </c>
      <c r="O214" s="51">
        <f>IF(AND('LISTA DE SOCIOS'!H214="SI",'LISTA DE SOCIOS'!P214&lt;&gt;"SI"),(MONTOS!E14*MULTAS!K214),0)</f>
        <v>0</v>
      </c>
      <c r="P214" s="66">
        <f>IF('LISTA DE SOCIOS'!H214="SI",(IF('LISTA DE SOCIOS'!P214&lt;&gt; "SI",(IF(OR('LISTA DE SOCIOS'!Q214="SI",'LISTA DE SOCIOS'!R214="SI"),(MULTAS!M214),(MULTAS!M214+(MULTAS!L214*MONTOS!E18)))),0)),0)</f>
        <v>0</v>
      </c>
      <c r="Q214" s="51">
        <f>IF(AND('LISTA DE SOCIOS'!I214="SI",'LISTA DE SOCIOS'!P214&lt;&gt; "SI"),(RIEGO!G214),0)</f>
        <v>0</v>
      </c>
      <c r="R214" s="68">
        <f t="shared" si="7"/>
        <v>21</v>
      </c>
      <c r="S214" s="249" t="s">
        <v>695</v>
      </c>
      <c r="T214" s="244">
        <v>43685.455347222225</v>
      </c>
    </row>
    <row r="215" spans="1:20" s="20" customFormat="1" x14ac:dyDescent="0.25">
      <c r="A215" s="173">
        <v>214</v>
      </c>
      <c r="B215" s="173">
        <v>214</v>
      </c>
      <c r="C215" s="174" t="s">
        <v>170</v>
      </c>
      <c r="D215" s="174" t="s">
        <v>223</v>
      </c>
      <c r="E215" s="174" t="s">
        <v>535</v>
      </c>
      <c r="F215" s="175" t="s">
        <v>113</v>
      </c>
      <c r="G215" s="51"/>
      <c r="H215" s="66"/>
      <c r="I215" s="51"/>
      <c r="J215" s="66">
        <f>IF('LISTA DE SOCIOS'!H215="SI",(IF('LISTA DE SOCIOS'!P215&lt;&gt;"SI",('CSM AGUA'!H215),MONTOS!E7)),0)</f>
        <v>27</v>
      </c>
      <c r="K215" s="51">
        <f>IF(AND('LISTA DE SOCIOS'!H215="SI",'LISTA DE SOCIOS'!P215&lt;&gt;"SI",'LISTA DE SOCIOS'!Q215&lt;&gt;"SI",'LISTA DE SOCIOS'!P215&lt;&gt;"SI",'LISTA DE SOCIOS'!R215&lt;&gt;"SI"),(MONTOS!E9*MULTAS!G215), 0)</f>
        <v>0</v>
      </c>
      <c r="L215" s="66">
        <f>IF(AND('LISTA DE SOCIOS'!H215="SI",'LISTA DE SOCIOS'!P215&lt;&gt;"SI",'LISTA DE SOCIOS'!Q215&lt;&gt;"SI",'LISTA DE SOCIOS'!P215&lt;&gt;"SI",'LISTA DE SOCIOS'!R215&lt;&gt;"SI"),(MONTOS!E10*MULTAS!H215),0)</f>
        <v>0</v>
      </c>
      <c r="M215" s="51">
        <f>IF(AND('LISTA DE SOCIOS'!H215="SI",'LISTA DE SOCIOS'!P215&lt;&gt;"SI",'LISTA DE SOCIOS'!Q215&lt;&gt;"SI",'LISTA DE SOCIOS'!P215&lt;&gt;"SI",'LISTA DE SOCIOS'!R215&lt;&gt;"SI"),(MONTOS!E11*MULTAS!I215),0)</f>
        <v>0</v>
      </c>
      <c r="N215" s="66">
        <f>IF(AND('LISTA DE SOCIOS'!H215="SI",'LISTA DE SOCIOS'!P215&lt;&gt;"SI",'LISTA DE SOCIOS'!Q215&lt;&gt;"SI",'LISTA DE SOCIOS'!P215&lt;&gt;"SI",'LISTA DE SOCIOS'!R215&lt;&gt;"SI"),(MONTOS!E12*MULTAS!J215),0)</f>
        <v>0</v>
      </c>
      <c r="O215" s="51">
        <f>IF(AND('LISTA DE SOCIOS'!H215="SI",'LISTA DE SOCIOS'!P215&lt;&gt;"SI"),(MONTOS!E14*MULTAS!K215),0)</f>
        <v>0</v>
      </c>
      <c r="P215" s="66">
        <f>IF('LISTA DE SOCIOS'!H215="SI",(IF('LISTA DE SOCIOS'!P215&lt;&gt; "SI",(IF(OR('LISTA DE SOCIOS'!Q215="SI",'LISTA DE SOCIOS'!R215="SI"),(MULTAS!M215),(MULTAS!M215+(MULTAS!L215*MONTOS!E18)))),0)),0)</f>
        <v>0</v>
      </c>
      <c r="Q215" s="51">
        <f>IF(AND('LISTA DE SOCIOS'!I215="SI",'LISTA DE SOCIOS'!P215&lt;&gt; "SI"),(RIEGO!G215),0)</f>
        <v>0</v>
      </c>
      <c r="R215" s="68">
        <f t="shared" si="7"/>
        <v>27</v>
      </c>
      <c r="S215" s="249" t="s">
        <v>695</v>
      </c>
      <c r="T215" s="244">
        <v>43685.454780092594</v>
      </c>
    </row>
    <row r="216" spans="1:20" s="20" customFormat="1" x14ac:dyDescent="0.25">
      <c r="A216" s="173">
        <v>215</v>
      </c>
      <c r="B216" s="173">
        <v>215</v>
      </c>
      <c r="C216" s="174" t="s">
        <v>170</v>
      </c>
      <c r="D216" s="174" t="s">
        <v>223</v>
      </c>
      <c r="E216" s="174" t="s">
        <v>536</v>
      </c>
      <c r="F216" s="175" t="s">
        <v>113</v>
      </c>
      <c r="G216" s="51"/>
      <c r="H216" s="66"/>
      <c r="I216" s="51"/>
      <c r="J216" s="66">
        <f>IF('LISTA DE SOCIOS'!H216="SI",(IF('LISTA DE SOCIOS'!P216&lt;&gt;"SI",('CSM AGUA'!H216),MONTOS!E7)),0)</f>
        <v>27</v>
      </c>
      <c r="K216" s="51">
        <f>IF(AND('LISTA DE SOCIOS'!H216="SI",'LISTA DE SOCIOS'!P216&lt;&gt;"SI",'LISTA DE SOCIOS'!Q216&lt;&gt;"SI",'LISTA DE SOCIOS'!P216&lt;&gt;"SI",'LISTA DE SOCIOS'!R216&lt;&gt;"SI"),(MONTOS!E9*MULTAS!G216), 0)</f>
        <v>0</v>
      </c>
      <c r="L216" s="66">
        <f>IF(AND('LISTA DE SOCIOS'!H216="SI",'LISTA DE SOCIOS'!P216&lt;&gt;"SI",'LISTA DE SOCIOS'!Q216&lt;&gt;"SI",'LISTA DE SOCIOS'!P216&lt;&gt;"SI",'LISTA DE SOCIOS'!R216&lt;&gt;"SI"),(MONTOS!E10*MULTAS!H216),0)</f>
        <v>0</v>
      </c>
      <c r="M216" s="51">
        <f>IF(AND('LISTA DE SOCIOS'!H216="SI",'LISTA DE SOCIOS'!P216&lt;&gt;"SI",'LISTA DE SOCIOS'!Q216&lt;&gt;"SI",'LISTA DE SOCIOS'!P216&lt;&gt;"SI",'LISTA DE SOCIOS'!R216&lt;&gt;"SI"),(MONTOS!E11*MULTAS!I216),0)</f>
        <v>0</v>
      </c>
      <c r="N216" s="66">
        <f>IF(AND('LISTA DE SOCIOS'!H216="SI",'LISTA DE SOCIOS'!P216&lt;&gt;"SI",'LISTA DE SOCIOS'!Q216&lt;&gt;"SI",'LISTA DE SOCIOS'!P216&lt;&gt;"SI",'LISTA DE SOCIOS'!R216&lt;&gt;"SI"),(MONTOS!E12*MULTAS!J216),0)</f>
        <v>0</v>
      </c>
      <c r="O216" s="51">
        <f>IF(AND('LISTA DE SOCIOS'!H216="SI",'LISTA DE SOCIOS'!P216&lt;&gt;"SI"),(MONTOS!E14*MULTAS!K216),0)</f>
        <v>0</v>
      </c>
      <c r="P216" s="66">
        <f>IF('LISTA DE SOCIOS'!H216="SI",(IF('LISTA DE SOCIOS'!P216&lt;&gt; "SI",(IF(OR('LISTA DE SOCIOS'!Q216="SI",'LISTA DE SOCIOS'!R216="SI"),(MULTAS!M216),(MULTAS!M216+(MULTAS!L216*MONTOS!E18)))),0)),0)</f>
        <v>0</v>
      </c>
      <c r="Q216" s="51">
        <f>IF(AND('LISTA DE SOCIOS'!I216="SI",'LISTA DE SOCIOS'!P216&lt;&gt; "SI"),(RIEGO!G216),0)</f>
        <v>0</v>
      </c>
      <c r="R216" s="68">
        <f t="shared" si="7"/>
        <v>27</v>
      </c>
      <c r="S216" s="249" t="s">
        <v>695</v>
      </c>
      <c r="T216" s="244">
        <v>43685.454930555556</v>
      </c>
    </row>
    <row r="217" spans="1:20" s="20" customFormat="1" x14ac:dyDescent="0.25">
      <c r="A217" s="173">
        <v>216</v>
      </c>
      <c r="B217" s="173">
        <v>216</v>
      </c>
      <c r="C217" s="174" t="s">
        <v>537</v>
      </c>
      <c r="D217" s="174" t="s">
        <v>170</v>
      </c>
      <c r="E217" s="174" t="s">
        <v>538</v>
      </c>
      <c r="F217" s="175" t="s">
        <v>113</v>
      </c>
      <c r="G217" s="51"/>
      <c r="H217" s="66"/>
      <c r="I217" s="51"/>
      <c r="J217" s="66">
        <f>IF('LISTA DE SOCIOS'!H217="SI",(IF('LISTA DE SOCIOS'!P217&lt;&gt;"SI",('CSM AGUA'!H217),MONTOS!E7)),0)</f>
        <v>9</v>
      </c>
      <c r="K217" s="51">
        <f>IF(AND('LISTA DE SOCIOS'!H217="SI",'LISTA DE SOCIOS'!P217&lt;&gt;"SI",'LISTA DE SOCIOS'!Q217&lt;&gt;"SI",'LISTA DE SOCIOS'!P217&lt;&gt;"SI",'LISTA DE SOCIOS'!R217&lt;&gt;"SI"),(MONTOS!E9*MULTAS!G217), 0)</f>
        <v>0</v>
      </c>
      <c r="L217" s="66">
        <f>IF(AND('LISTA DE SOCIOS'!H217="SI",'LISTA DE SOCIOS'!P217&lt;&gt;"SI",'LISTA DE SOCIOS'!Q217&lt;&gt;"SI",'LISTA DE SOCIOS'!P217&lt;&gt;"SI",'LISTA DE SOCIOS'!R217&lt;&gt;"SI"),(MONTOS!E10*MULTAS!H217),0)</f>
        <v>0</v>
      </c>
      <c r="M217" s="51">
        <f>IF(AND('LISTA DE SOCIOS'!H217="SI",'LISTA DE SOCIOS'!P217&lt;&gt;"SI",'LISTA DE SOCIOS'!Q217&lt;&gt;"SI",'LISTA DE SOCIOS'!P217&lt;&gt;"SI",'LISTA DE SOCIOS'!R217&lt;&gt;"SI"),(MONTOS!E11*MULTAS!I217),0)</f>
        <v>0</v>
      </c>
      <c r="N217" s="66">
        <f>IF(AND('LISTA DE SOCIOS'!H217="SI",'LISTA DE SOCIOS'!P217&lt;&gt;"SI",'LISTA DE SOCIOS'!Q217&lt;&gt;"SI",'LISTA DE SOCIOS'!P217&lt;&gt;"SI",'LISTA DE SOCIOS'!R217&lt;&gt;"SI"),(MONTOS!E12*MULTAS!J217),0)</f>
        <v>0</v>
      </c>
      <c r="O217" s="51">
        <f>IF(AND('LISTA DE SOCIOS'!H217="SI",'LISTA DE SOCIOS'!P217&lt;&gt;"SI"),(MONTOS!E14*MULTAS!K217),0)</f>
        <v>0</v>
      </c>
      <c r="P217" s="66">
        <f>IF('LISTA DE SOCIOS'!H217="SI",(IF('LISTA DE SOCIOS'!P217&lt;&gt; "SI",(IF(OR('LISTA DE SOCIOS'!Q217="SI",'LISTA DE SOCIOS'!R217="SI"),(MULTAS!M217),(MULTAS!M217+(MULTAS!L217*MONTOS!E18)))),0)),0)</f>
        <v>0</v>
      </c>
      <c r="Q217" s="51">
        <f>IF(AND('LISTA DE SOCIOS'!I217="SI",'LISTA DE SOCIOS'!P217&lt;&gt; "SI"),(RIEGO!G217),0)</f>
        <v>0</v>
      </c>
      <c r="R217" s="68">
        <f t="shared" si="7"/>
        <v>9</v>
      </c>
      <c r="S217" s="249" t="s">
        <v>695</v>
      </c>
      <c r="T217" s="244">
        <v>43676.413657407407</v>
      </c>
    </row>
    <row r="218" spans="1:20" s="20" customFormat="1" x14ac:dyDescent="0.25">
      <c r="A218" s="173">
        <v>217</v>
      </c>
      <c r="B218" s="173">
        <v>217</v>
      </c>
      <c r="C218" s="174" t="s">
        <v>179</v>
      </c>
      <c r="D218" s="174" t="s">
        <v>414</v>
      </c>
      <c r="E218" s="174" t="s">
        <v>539</v>
      </c>
      <c r="F218" s="175" t="s">
        <v>113</v>
      </c>
      <c r="G218" s="51"/>
      <c r="H218" s="66"/>
      <c r="I218" s="51"/>
      <c r="J218" s="66">
        <f>IF('LISTA DE SOCIOS'!H218="SI",(IF('LISTA DE SOCIOS'!P218&lt;&gt;"SI",('CSM AGUA'!H218),MONTOS!E7)),0)</f>
        <v>9</v>
      </c>
      <c r="K218" s="51">
        <f>IF(AND('LISTA DE SOCIOS'!H218="SI",'LISTA DE SOCIOS'!P218&lt;&gt;"SI",'LISTA DE SOCIOS'!Q218&lt;&gt;"SI",'LISTA DE SOCIOS'!P218&lt;&gt;"SI",'LISTA DE SOCIOS'!R218&lt;&gt;"SI"),(MONTOS!E9*MULTAS!G218), 0)</f>
        <v>0</v>
      </c>
      <c r="L218" s="66">
        <f>IF(AND('LISTA DE SOCIOS'!H218="SI",'LISTA DE SOCIOS'!P218&lt;&gt;"SI",'LISTA DE SOCIOS'!Q218&lt;&gt;"SI",'LISTA DE SOCIOS'!P218&lt;&gt;"SI",'LISTA DE SOCIOS'!R218&lt;&gt;"SI"),(MONTOS!E10*MULTAS!H218),0)</f>
        <v>0</v>
      </c>
      <c r="M218" s="51">
        <f>IF(AND('LISTA DE SOCIOS'!H218="SI",'LISTA DE SOCIOS'!P218&lt;&gt;"SI",'LISTA DE SOCIOS'!Q218&lt;&gt;"SI",'LISTA DE SOCIOS'!P218&lt;&gt;"SI",'LISTA DE SOCIOS'!R218&lt;&gt;"SI"),(MONTOS!E11*MULTAS!I218),0)</f>
        <v>0</v>
      </c>
      <c r="N218" s="66">
        <f>IF(AND('LISTA DE SOCIOS'!H218="SI",'LISTA DE SOCIOS'!P218&lt;&gt;"SI",'LISTA DE SOCIOS'!Q218&lt;&gt;"SI",'LISTA DE SOCIOS'!P218&lt;&gt;"SI",'LISTA DE SOCIOS'!R218&lt;&gt;"SI"),(MONTOS!E12*MULTAS!J218),0)</f>
        <v>0</v>
      </c>
      <c r="O218" s="51">
        <f>IF(AND('LISTA DE SOCIOS'!H218="SI",'LISTA DE SOCIOS'!P218&lt;&gt;"SI"),(MONTOS!E14*MULTAS!K218),0)</f>
        <v>0</v>
      </c>
      <c r="P218" s="66">
        <f>IF('LISTA DE SOCIOS'!H218="SI",(IF('LISTA DE SOCIOS'!P218&lt;&gt; "SI",(IF(OR('LISTA DE SOCIOS'!Q218="SI",'LISTA DE SOCIOS'!R218="SI"),(MULTAS!M218),(MULTAS!M218+(MULTAS!L218*MONTOS!E18)))),0)),0)</f>
        <v>0</v>
      </c>
      <c r="Q218" s="51">
        <f>IF(AND('LISTA DE SOCIOS'!I218="SI",'LISTA DE SOCIOS'!P218&lt;&gt; "SI"),(RIEGO!G218),0)</f>
        <v>0</v>
      </c>
      <c r="R218" s="68">
        <f t="shared" si="7"/>
        <v>9</v>
      </c>
      <c r="S218" s="249" t="s">
        <v>695</v>
      </c>
      <c r="T218" s="244">
        <v>43676.618333333332</v>
      </c>
    </row>
    <row r="219" spans="1:20" s="20" customFormat="1" x14ac:dyDescent="0.25">
      <c r="A219" s="173">
        <v>218</v>
      </c>
      <c r="B219" s="173">
        <v>218</v>
      </c>
      <c r="C219" s="174" t="s">
        <v>179</v>
      </c>
      <c r="D219" s="174" t="s">
        <v>217</v>
      </c>
      <c r="E219" s="174" t="s">
        <v>499</v>
      </c>
      <c r="F219" s="175" t="s">
        <v>113</v>
      </c>
      <c r="G219" s="51"/>
      <c r="H219" s="66"/>
      <c r="I219" s="51"/>
      <c r="J219" s="66">
        <f>IF('LISTA DE SOCIOS'!H219="SI",(IF('LISTA DE SOCIOS'!P219&lt;&gt;"SI",('CSM AGUA'!H219),MONTOS!E7)),0)</f>
        <v>25</v>
      </c>
      <c r="K219" s="51">
        <f>IF(AND('LISTA DE SOCIOS'!H219="SI",'LISTA DE SOCIOS'!P219&lt;&gt;"SI",'LISTA DE SOCIOS'!Q219&lt;&gt;"SI",'LISTA DE SOCIOS'!P219&lt;&gt;"SI",'LISTA DE SOCIOS'!R219&lt;&gt;"SI"),(MONTOS!E9*MULTAS!G219), 0)</f>
        <v>0</v>
      </c>
      <c r="L219" s="66">
        <f>IF(AND('LISTA DE SOCIOS'!H219="SI",'LISTA DE SOCIOS'!P219&lt;&gt;"SI",'LISTA DE SOCIOS'!Q219&lt;&gt;"SI",'LISTA DE SOCIOS'!P219&lt;&gt;"SI",'LISTA DE SOCIOS'!R219&lt;&gt;"SI"),(MONTOS!E10*MULTAS!H219),0)</f>
        <v>0</v>
      </c>
      <c r="M219" s="51">
        <f>IF(AND('LISTA DE SOCIOS'!H219="SI",'LISTA DE SOCIOS'!P219&lt;&gt;"SI",'LISTA DE SOCIOS'!Q219&lt;&gt;"SI",'LISTA DE SOCIOS'!P219&lt;&gt;"SI",'LISTA DE SOCIOS'!R219&lt;&gt;"SI"),(MONTOS!E11*MULTAS!I219),0)</f>
        <v>0</v>
      </c>
      <c r="N219" s="66">
        <f>IF(AND('LISTA DE SOCIOS'!H219="SI",'LISTA DE SOCIOS'!P219&lt;&gt;"SI",'LISTA DE SOCIOS'!Q219&lt;&gt;"SI",'LISTA DE SOCIOS'!P219&lt;&gt;"SI",'LISTA DE SOCIOS'!R219&lt;&gt;"SI"),(MONTOS!E12*MULTAS!J219),0)</f>
        <v>0</v>
      </c>
      <c r="O219" s="51">
        <f>IF(AND('LISTA DE SOCIOS'!H219="SI",'LISTA DE SOCIOS'!P219&lt;&gt;"SI"),(MONTOS!E14*MULTAS!K219),0)</f>
        <v>0</v>
      </c>
      <c r="P219" s="66">
        <f>IF('LISTA DE SOCIOS'!H219="SI",(IF('LISTA DE SOCIOS'!P219&lt;&gt; "SI",(IF(OR('LISTA DE SOCIOS'!Q219="SI",'LISTA DE SOCIOS'!R219="SI"),(MULTAS!M219),(MULTAS!M219+(MULTAS!L219*MONTOS!E18)))),0)),0)</f>
        <v>0</v>
      </c>
      <c r="Q219" s="51">
        <f>IF(AND('LISTA DE SOCIOS'!I219="SI",'LISTA DE SOCIOS'!P219&lt;&gt; "SI"),(RIEGO!G219),0)</f>
        <v>0</v>
      </c>
      <c r="R219" s="68">
        <f t="shared" si="7"/>
        <v>25</v>
      </c>
      <c r="S219" s="249" t="s">
        <v>695</v>
      </c>
      <c r="T219" s="244">
        <v>43676.618449074071</v>
      </c>
    </row>
    <row r="220" spans="1:20" s="20" customFormat="1" x14ac:dyDescent="0.25">
      <c r="A220" s="173">
        <v>219</v>
      </c>
      <c r="B220" s="173">
        <v>219</v>
      </c>
      <c r="C220" s="174" t="s">
        <v>142</v>
      </c>
      <c r="D220" s="174" t="s">
        <v>126</v>
      </c>
      <c r="E220" s="174" t="s">
        <v>540</v>
      </c>
      <c r="F220" s="175" t="s">
        <v>113</v>
      </c>
      <c r="G220" s="51"/>
      <c r="H220" s="66"/>
      <c r="I220" s="51"/>
      <c r="J220" s="66">
        <f>IF('LISTA DE SOCIOS'!H220="SI",(IF('LISTA DE SOCIOS'!P220&lt;&gt;"SI",('CSM AGUA'!H220),MONTOS!E7)),0)</f>
        <v>7</v>
      </c>
      <c r="K220" s="51">
        <f>IF(AND('LISTA DE SOCIOS'!H220="SI",'LISTA DE SOCIOS'!P220&lt;&gt;"SI",'LISTA DE SOCIOS'!Q220&lt;&gt;"SI",'LISTA DE SOCIOS'!P220&lt;&gt;"SI",'LISTA DE SOCIOS'!R220&lt;&gt;"SI"),(MONTOS!E9*MULTAS!G220), 0)</f>
        <v>0</v>
      </c>
      <c r="L220" s="66">
        <f>IF(AND('LISTA DE SOCIOS'!H220="SI",'LISTA DE SOCIOS'!P220&lt;&gt;"SI",'LISTA DE SOCIOS'!Q220&lt;&gt;"SI",'LISTA DE SOCIOS'!P220&lt;&gt;"SI",'LISTA DE SOCIOS'!R220&lt;&gt;"SI"),(MONTOS!E10*MULTAS!H220),0)</f>
        <v>0</v>
      </c>
      <c r="M220" s="51">
        <f>IF(AND('LISTA DE SOCIOS'!H220="SI",'LISTA DE SOCIOS'!P220&lt;&gt;"SI",'LISTA DE SOCIOS'!Q220&lt;&gt;"SI",'LISTA DE SOCIOS'!P220&lt;&gt;"SI",'LISTA DE SOCIOS'!R220&lt;&gt;"SI"),(MONTOS!E11*MULTAS!I220),0)</f>
        <v>0</v>
      </c>
      <c r="N220" s="66">
        <f>IF(AND('LISTA DE SOCIOS'!H220="SI",'LISTA DE SOCIOS'!P220&lt;&gt;"SI",'LISTA DE SOCIOS'!Q220&lt;&gt;"SI",'LISTA DE SOCIOS'!P220&lt;&gt;"SI",'LISTA DE SOCIOS'!R220&lt;&gt;"SI"),(MONTOS!E12*MULTAS!J220),0)</f>
        <v>0</v>
      </c>
      <c r="O220" s="51">
        <f>IF(AND('LISTA DE SOCIOS'!H220="SI",'LISTA DE SOCIOS'!P220&lt;&gt;"SI"),(MONTOS!E14*MULTAS!K220),0)</f>
        <v>0</v>
      </c>
      <c r="P220" s="66">
        <f>IF('LISTA DE SOCIOS'!H220="SI",(IF('LISTA DE SOCIOS'!P220&lt;&gt; "SI",(IF(OR('LISTA DE SOCIOS'!Q220="SI",'LISTA DE SOCIOS'!R220="SI"),(MULTAS!M220),(MULTAS!M220+(MULTAS!L220*MONTOS!E18)))),0)),0)</f>
        <v>0</v>
      </c>
      <c r="Q220" s="51">
        <f>IF(AND('LISTA DE SOCIOS'!I220="SI",'LISTA DE SOCIOS'!P220&lt;&gt; "SI"),(RIEGO!G220),0)</f>
        <v>0</v>
      </c>
      <c r="R220" s="68">
        <f t="shared" si="7"/>
        <v>7</v>
      </c>
      <c r="S220" s="249" t="s">
        <v>695</v>
      </c>
      <c r="T220" s="244">
        <v>43685.430138888885</v>
      </c>
    </row>
    <row r="221" spans="1:20" s="20" customFormat="1" x14ac:dyDescent="0.25">
      <c r="A221" s="173">
        <v>220</v>
      </c>
      <c r="B221" s="173">
        <v>220</v>
      </c>
      <c r="C221" s="174" t="s">
        <v>282</v>
      </c>
      <c r="D221" s="174" t="s">
        <v>237</v>
      </c>
      <c r="E221" s="174" t="s">
        <v>541</v>
      </c>
      <c r="F221" s="175" t="s">
        <v>113</v>
      </c>
      <c r="G221" s="51"/>
      <c r="H221" s="66"/>
      <c r="I221" s="51"/>
      <c r="J221" s="66">
        <f>IF('LISTA DE SOCIOS'!H221="SI",(IF('LISTA DE SOCIOS'!P221&lt;&gt;"SI",('CSM AGUA'!H221),MONTOS!E7)),0)</f>
        <v>7</v>
      </c>
      <c r="K221" s="51">
        <f>IF(AND('LISTA DE SOCIOS'!H221="SI",'LISTA DE SOCIOS'!P221&lt;&gt;"SI",'LISTA DE SOCIOS'!Q221&lt;&gt;"SI",'LISTA DE SOCIOS'!P221&lt;&gt;"SI",'LISTA DE SOCIOS'!R221&lt;&gt;"SI"),(MONTOS!E9*MULTAS!G221), 0)</f>
        <v>0</v>
      </c>
      <c r="L221" s="66">
        <f>IF(AND('LISTA DE SOCIOS'!H221="SI",'LISTA DE SOCIOS'!P221&lt;&gt;"SI",'LISTA DE SOCIOS'!Q221&lt;&gt;"SI",'LISTA DE SOCIOS'!P221&lt;&gt;"SI",'LISTA DE SOCIOS'!R221&lt;&gt;"SI"),(MONTOS!E10*MULTAS!H221),0)</f>
        <v>0</v>
      </c>
      <c r="M221" s="51">
        <f>IF(AND('LISTA DE SOCIOS'!H221="SI",'LISTA DE SOCIOS'!P221&lt;&gt;"SI",'LISTA DE SOCIOS'!Q221&lt;&gt;"SI",'LISTA DE SOCIOS'!P221&lt;&gt;"SI",'LISTA DE SOCIOS'!R221&lt;&gt;"SI"),(MONTOS!E11*MULTAS!I221),0)</f>
        <v>0</v>
      </c>
      <c r="N221" s="66">
        <f>IF(AND('LISTA DE SOCIOS'!H221="SI",'LISTA DE SOCIOS'!P221&lt;&gt;"SI",'LISTA DE SOCIOS'!Q221&lt;&gt;"SI",'LISTA DE SOCIOS'!P221&lt;&gt;"SI",'LISTA DE SOCIOS'!R221&lt;&gt;"SI"),(MONTOS!E12*MULTAS!J221),0)</f>
        <v>0</v>
      </c>
      <c r="O221" s="51">
        <f>IF(AND('LISTA DE SOCIOS'!H221="SI",'LISTA DE SOCIOS'!P221&lt;&gt;"SI"),(MONTOS!E14*MULTAS!K221),0)</f>
        <v>0</v>
      </c>
      <c r="P221" s="66">
        <f>IF('LISTA DE SOCIOS'!H221="SI",(IF('LISTA DE SOCIOS'!P221&lt;&gt; "SI",(IF(OR('LISTA DE SOCIOS'!Q221="SI",'LISTA DE SOCIOS'!R221="SI"),(MULTAS!M221),(MULTAS!M221+(MULTAS!L221*MONTOS!E18)))),0)),0)</f>
        <v>0</v>
      </c>
      <c r="Q221" s="51">
        <f>IF(AND('LISTA DE SOCIOS'!I221="SI",'LISTA DE SOCIOS'!P221&lt;&gt; "SI"),(RIEGO!G221),0)</f>
        <v>0</v>
      </c>
      <c r="R221" s="68">
        <f t="shared" si="7"/>
        <v>7</v>
      </c>
      <c r="S221" s="249" t="s">
        <v>695</v>
      </c>
      <c r="T221" s="244">
        <v>43685.456909722219</v>
      </c>
    </row>
    <row r="222" spans="1:20" s="20" customFormat="1" x14ac:dyDescent="0.25">
      <c r="A222" s="173">
        <v>221</v>
      </c>
      <c r="B222" s="173">
        <v>221</v>
      </c>
      <c r="C222" s="174" t="s">
        <v>126</v>
      </c>
      <c r="D222" s="174" t="s">
        <v>282</v>
      </c>
      <c r="E222" s="174" t="s">
        <v>200</v>
      </c>
      <c r="F222" s="175" t="s">
        <v>113</v>
      </c>
      <c r="G222" s="51"/>
      <c r="H222" s="66"/>
      <c r="I222" s="51"/>
      <c r="J222" s="66">
        <f>IF('LISTA DE SOCIOS'!H222="SI",(IF('LISTA DE SOCIOS'!P222&lt;&gt;"SI",('CSM AGUA'!H222),MONTOS!E7)),0)</f>
        <v>39</v>
      </c>
      <c r="K222" s="51">
        <f>IF(AND('LISTA DE SOCIOS'!H222="SI",'LISTA DE SOCIOS'!P222&lt;&gt;"SI",'LISTA DE SOCIOS'!Q222&lt;&gt;"SI",'LISTA DE SOCIOS'!P222&lt;&gt;"SI",'LISTA DE SOCIOS'!R222&lt;&gt;"SI"),(MONTOS!E9*MULTAS!G222), 0)</f>
        <v>0</v>
      </c>
      <c r="L222" s="66">
        <f>IF(AND('LISTA DE SOCIOS'!H222="SI",'LISTA DE SOCIOS'!P222&lt;&gt;"SI",'LISTA DE SOCIOS'!Q222&lt;&gt;"SI",'LISTA DE SOCIOS'!P222&lt;&gt;"SI",'LISTA DE SOCIOS'!R222&lt;&gt;"SI"),(MONTOS!E10*MULTAS!H222),0)</f>
        <v>0</v>
      </c>
      <c r="M222" s="51">
        <f>IF(AND('LISTA DE SOCIOS'!H222="SI",'LISTA DE SOCIOS'!P222&lt;&gt;"SI",'LISTA DE SOCIOS'!Q222&lt;&gt;"SI",'LISTA DE SOCIOS'!P222&lt;&gt;"SI",'LISTA DE SOCIOS'!R222&lt;&gt;"SI"),(MONTOS!E11*MULTAS!I222),0)</f>
        <v>0</v>
      </c>
      <c r="N222" s="66">
        <f>IF(AND('LISTA DE SOCIOS'!H222="SI",'LISTA DE SOCIOS'!P222&lt;&gt;"SI",'LISTA DE SOCIOS'!Q222&lt;&gt;"SI",'LISTA DE SOCIOS'!P222&lt;&gt;"SI",'LISTA DE SOCIOS'!R222&lt;&gt;"SI"),(MONTOS!E12*MULTAS!J222),0)</f>
        <v>0</v>
      </c>
      <c r="O222" s="51">
        <f>IF(AND('LISTA DE SOCIOS'!H222="SI",'LISTA DE SOCIOS'!P222&lt;&gt;"SI"),(MONTOS!E14*MULTAS!K222),0)</f>
        <v>0</v>
      </c>
      <c r="P222" s="66">
        <f>IF('LISTA DE SOCIOS'!H222="SI",(IF('LISTA DE SOCIOS'!P222&lt;&gt; "SI",(IF(OR('LISTA DE SOCIOS'!Q222="SI",'LISTA DE SOCIOS'!R222="SI"),(MULTAS!M222),(MULTAS!M222+(MULTAS!L222*MONTOS!E18)))),0)),0)</f>
        <v>0</v>
      </c>
      <c r="Q222" s="51">
        <f>IF(AND('LISTA DE SOCIOS'!I222="SI",'LISTA DE SOCIOS'!P222&lt;&gt; "SI"),(RIEGO!G222),0)</f>
        <v>0</v>
      </c>
      <c r="R222" s="68">
        <f t="shared" si="7"/>
        <v>39</v>
      </c>
      <c r="S222" s="249" t="s">
        <v>695</v>
      </c>
      <c r="T222" s="244">
        <v>43685.430462962962</v>
      </c>
    </row>
    <row r="223" spans="1:20" s="20" customFormat="1" x14ac:dyDescent="0.25">
      <c r="A223" s="173">
        <v>222</v>
      </c>
      <c r="B223" s="173">
        <v>222</v>
      </c>
      <c r="C223" s="174" t="s">
        <v>508</v>
      </c>
      <c r="D223" s="174" t="s">
        <v>115</v>
      </c>
      <c r="E223" s="174" t="s">
        <v>542</v>
      </c>
      <c r="F223" s="175" t="s">
        <v>113</v>
      </c>
      <c r="G223" s="51"/>
      <c r="H223" s="66"/>
      <c r="I223" s="51"/>
      <c r="J223" s="66">
        <f>IF('LISTA DE SOCIOS'!H223="SI",(IF('LISTA DE SOCIOS'!P223&lt;&gt;"SI",('CSM AGUA'!H223),MONTOS!E7)),0)</f>
        <v>9</v>
      </c>
      <c r="K223" s="51">
        <f>IF(AND('LISTA DE SOCIOS'!H223="SI",'LISTA DE SOCIOS'!P223&lt;&gt;"SI",'LISTA DE SOCIOS'!Q223&lt;&gt;"SI",'LISTA DE SOCIOS'!P223&lt;&gt;"SI",'LISTA DE SOCIOS'!R223&lt;&gt;"SI"),(MONTOS!E9*MULTAS!G223), 0)</f>
        <v>0</v>
      </c>
      <c r="L223" s="66">
        <f>IF(AND('LISTA DE SOCIOS'!H223="SI",'LISTA DE SOCIOS'!P223&lt;&gt;"SI",'LISTA DE SOCIOS'!Q223&lt;&gt;"SI",'LISTA DE SOCIOS'!P223&lt;&gt;"SI",'LISTA DE SOCIOS'!R223&lt;&gt;"SI"),(MONTOS!E10*MULTAS!H223),0)</f>
        <v>0</v>
      </c>
      <c r="M223" s="51">
        <f>IF(AND('LISTA DE SOCIOS'!H223="SI",'LISTA DE SOCIOS'!P223&lt;&gt;"SI",'LISTA DE SOCIOS'!Q223&lt;&gt;"SI",'LISTA DE SOCIOS'!P223&lt;&gt;"SI",'LISTA DE SOCIOS'!R223&lt;&gt;"SI"),(MONTOS!E11*MULTAS!I223),0)</f>
        <v>0</v>
      </c>
      <c r="N223" s="66">
        <f>IF(AND('LISTA DE SOCIOS'!H223="SI",'LISTA DE SOCIOS'!P223&lt;&gt;"SI",'LISTA DE SOCIOS'!Q223&lt;&gt;"SI",'LISTA DE SOCIOS'!P223&lt;&gt;"SI",'LISTA DE SOCIOS'!R223&lt;&gt;"SI"),(MONTOS!E12*MULTAS!J223),0)</f>
        <v>0</v>
      </c>
      <c r="O223" s="51">
        <f>IF(AND('LISTA DE SOCIOS'!H223="SI",'LISTA DE SOCIOS'!P223&lt;&gt;"SI"),(MONTOS!E14*MULTAS!K223),0)</f>
        <v>0</v>
      </c>
      <c r="P223" s="66">
        <f>IF('LISTA DE SOCIOS'!H223="SI",(IF('LISTA DE SOCIOS'!P223&lt;&gt; "SI",(IF(OR('LISTA DE SOCIOS'!Q223="SI",'LISTA DE SOCIOS'!R223="SI"),(MULTAS!M223),(MULTAS!M223+(MULTAS!L223*MONTOS!E18)))),0)),0)</f>
        <v>0</v>
      </c>
      <c r="Q223" s="51">
        <f>IF(AND('LISTA DE SOCIOS'!I223="SI",'LISTA DE SOCIOS'!P223&lt;&gt; "SI"),(RIEGO!G223),0)</f>
        <v>0</v>
      </c>
      <c r="R223" s="68">
        <f t="shared" si="7"/>
        <v>9</v>
      </c>
      <c r="S223" s="249" t="s">
        <v>695</v>
      </c>
      <c r="T223" s="244">
        <v>43672.370208333334</v>
      </c>
    </row>
    <row r="224" spans="1:20" s="20" customFormat="1" x14ac:dyDescent="0.25">
      <c r="A224" s="173">
        <v>223</v>
      </c>
      <c r="B224" s="173">
        <v>223</v>
      </c>
      <c r="C224" s="174" t="s">
        <v>508</v>
      </c>
      <c r="D224" s="174" t="s">
        <v>115</v>
      </c>
      <c r="E224" s="174" t="s">
        <v>543</v>
      </c>
      <c r="F224" s="175" t="s">
        <v>113</v>
      </c>
      <c r="G224" s="51"/>
      <c r="H224" s="66"/>
      <c r="I224" s="51"/>
      <c r="J224" s="66">
        <f>IF('LISTA DE SOCIOS'!H224="SI",(IF('LISTA DE SOCIOS'!P224&lt;&gt;"SI",('CSM AGUA'!H224),MONTOS!E7)),0)</f>
        <v>7</v>
      </c>
      <c r="K224" s="51">
        <f>IF(AND('LISTA DE SOCIOS'!H224="SI",'LISTA DE SOCIOS'!P224&lt;&gt;"SI",'LISTA DE SOCIOS'!Q224&lt;&gt;"SI",'LISTA DE SOCIOS'!P224&lt;&gt;"SI",'LISTA DE SOCIOS'!R224&lt;&gt;"SI"),(MONTOS!E9*MULTAS!G224), 0)</f>
        <v>0</v>
      </c>
      <c r="L224" s="66">
        <f>IF(AND('LISTA DE SOCIOS'!H224="SI",'LISTA DE SOCIOS'!P224&lt;&gt;"SI",'LISTA DE SOCIOS'!Q224&lt;&gt;"SI",'LISTA DE SOCIOS'!P224&lt;&gt;"SI",'LISTA DE SOCIOS'!R224&lt;&gt;"SI"),(MONTOS!E10*MULTAS!H224),0)</f>
        <v>0</v>
      </c>
      <c r="M224" s="51">
        <f>IF(AND('LISTA DE SOCIOS'!H224="SI",'LISTA DE SOCIOS'!P224&lt;&gt;"SI",'LISTA DE SOCIOS'!Q224&lt;&gt;"SI",'LISTA DE SOCIOS'!P224&lt;&gt;"SI",'LISTA DE SOCIOS'!R224&lt;&gt;"SI"),(MONTOS!E11*MULTAS!I224),0)</f>
        <v>0</v>
      </c>
      <c r="N224" s="66">
        <f>IF(AND('LISTA DE SOCIOS'!H224="SI",'LISTA DE SOCIOS'!P224&lt;&gt;"SI",'LISTA DE SOCIOS'!Q224&lt;&gt;"SI",'LISTA DE SOCIOS'!P224&lt;&gt;"SI",'LISTA DE SOCIOS'!R224&lt;&gt;"SI"),(MONTOS!E12*MULTAS!J224),0)</f>
        <v>0</v>
      </c>
      <c r="O224" s="51">
        <f>IF(AND('LISTA DE SOCIOS'!H224="SI",'LISTA DE SOCIOS'!P224&lt;&gt;"SI"),(MONTOS!E14*MULTAS!K224),0)</f>
        <v>0</v>
      </c>
      <c r="P224" s="66">
        <f>IF('LISTA DE SOCIOS'!H224="SI",(IF('LISTA DE SOCIOS'!P224&lt;&gt; "SI",(IF(OR('LISTA DE SOCIOS'!Q224="SI",'LISTA DE SOCIOS'!R224="SI"),(MULTAS!M224),(MULTAS!M224+(MULTAS!L224*MONTOS!E18)))),0)),0)</f>
        <v>0</v>
      </c>
      <c r="Q224" s="51">
        <f>IF(AND('LISTA DE SOCIOS'!I224="SI",'LISTA DE SOCIOS'!P224&lt;&gt; "SI"),(RIEGO!G224),0)</f>
        <v>0</v>
      </c>
      <c r="R224" s="68">
        <f t="shared" si="7"/>
        <v>7</v>
      </c>
      <c r="S224" s="249" t="s">
        <v>695</v>
      </c>
      <c r="T224" s="244">
        <v>43676.411689814813</v>
      </c>
    </row>
    <row r="225" spans="1:20" s="20" customFormat="1" x14ac:dyDescent="0.25">
      <c r="A225" s="173">
        <v>224</v>
      </c>
      <c r="B225" s="173">
        <v>224</v>
      </c>
      <c r="C225" s="174" t="s">
        <v>142</v>
      </c>
      <c r="D225" s="174" t="s">
        <v>304</v>
      </c>
      <c r="E225" s="174" t="s">
        <v>544</v>
      </c>
      <c r="F225" s="175" t="s">
        <v>113</v>
      </c>
      <c r="G225" s="51">
        <v>95</v>
      </c>
      <c r="H225" s="66"/>
      <c r="I225" s="51">
        <v>20</v>
      </c>
      <c r="J225" s="66">
        <f>IF('LISTA DE SOCIOS'!H225="SI",(IF('LISTA DE SOCIOS'!P225&lt;&gt;"SI",('CSM AGUA'!H225),MONTOS!E7)),0)</f>
        <v>7</v>
      </c>
      <c r="K225" s="51">
        <f>IF(AND('LISTA DE SOCIOS'!H225="SI",'LISTA DE SOCIOS'!P225&lt;&gt;"SI",'LISTA DE SOCIOS'!Q225&lt;&gt;"SI",'LISTA DE SOCIOS'!P225&lt;&gt;"SI",'LISTA DE SOCIOS'!R225&lt;&gt;"SI"),(MONTOS!E9*MULTAS!G225), 0)</f>
        <v>0</v>
      </c>
      <c r="L225" s="66">
        <f>IF(AND('LISTA DE SOCIOS'!H225="SI",'LISTA DE SOCIOS'!P225&lt;&gt;"SI",'LISTA DE SOCIOS'!Q225&lt;&gt;"SI",'LISTA DE SOCIOS'!P225&lt;&gt;"SI",'LISTA DE SOCIOS'!R225&lt;&gt;"SI"),(MONTOS!E10*MULTAS!H225),0)</f>
        <v>0</v>
      </c>
      <c r="M225" s="51">
        <f>IF(AND('LISTA DE SOCIOS'!H225="SI",'LISTA DE SOCIOS'!P225&lt;&gt;"SI",'LISTA DE SOCIOS'!Q225&lt;&gt;"SI",'LISTA DE SOCIOS'!P225&lt;&gt;"SI",'LISTA DE SOCIOS'!R225&lt;&gt;"SI"),(MONTOS!E11*MULTAS!I225),0)</f>
        <v>0</v>
      </c>
      <c r="N225" s="66">
        <f>IF(AND('LISTA DE SOCIOS'!H225="SI",'LISTA DE SOCIOS'!P225&lt;&gt;"SI",'LISTA DE SOCIOS'!Q225&lt;&gt;"SI",'LISTA DE SOCIOS'!P225&lt;&gt;"SI",'LISTA DE SOCIOS'!R225&lt;&gt;"SI"),(MONTOS!E12*MULTAS!J225),0)</f>
        <v>0</v>
      </c>
      <c r="O225" s="51">
        <f>IF(AND('LISTA DE SOCIOS'!H225="SI",'LISTA DE SOCIOS'!P225&lt;&gt;"SI"),(MONTOS!E14*MULTAS!K225),0)</f>
        <v>0</v>
      </c>
      <c r="P225" s="66">
        <f>IF('LISTA DE SOCIOS'!H225="SI",(IF('LISTA DE SOCIOS'!P225&lt;&gt; "SI",(IF(OR('LISTA DE SOCIOS'!Q225="SI",'LISTA DE SOCIOS'!R225="SI"),(MULTAS!M225),(MULTAS!M225+(MULTAS!L225*MONTOS!E18)))),0)),0)</f>
        <v>0</v>
      </c>
      <c r="Q225" s="51">
        <f>IF(AND('LISTA DE SOCIOS'!I225="SI",'LISTA DE SOCIOS'!P225&lt;&gt; "SI"),(RIEGO!G225),0)</f>
        <v>0</v>
      </c>
      <c r="R225" s="68">
        <f t="shared" si="7"/>
        <v>122</v>
      </c>
      <c r="S225" s="245" t="s">
        <v>7</v>
      </c>
      <c r="T225" s="244"/>
    </row>
    <row r="226" spans="1:20" s="20" customFormat="1" x14ac:dyDescent="0.25">
      <c r="A226" s="173">
        <v>225</v>
      </c>
      <c r="B226" s="173">
        <v>225</v>
      </c>
      <c r="C226" s="174" t="s">
        <v>456</v>
      </c>
      <c r="D226" s="174" t="s">
        <v>489</v>
      </c>
      <c r="E226" s="174" t="s">
        <v>545</v>
      </c>
      <c r="F226" s="175" t="s">
        <v>113</v>
      </c>
      <c r="G226" s="51"/>
      <c r="H226" s="66"/>
      <c r="I226" s="51"/>
      <c r="J226" s="66">
        <f>IF('LISTA DE SOCIOS'!H226="SI",(IF('LISTA DE SOCIOS'!P226&lt;&gt;"SI",('CSM AGUA'!H226),MONTOS!E7)),0)</f>
        <v>7</v>
      </c>
      <c r="K226" s="51">
        <f>IF(AND('LISTA DE SOCIOS'!H226="SI",'LISTA DE SOCIOS'!P226&lt;&gt;"SI",'LISTA DE SOCIOS'!Q226&lt;&gt;"SI",'LISTA DE SOCIOS'!P226&lt;&gt;"SI",'LISTA DE SOCIOS'!R226&lt;&gt;"SI"),(MONTOS!E9*MULTAS!G226), 0)</f>
        <v>0</v>
      </c>
      <c r="L226" s="66">
        <f>IF(AND('LISTA DE SOCIOS'!H226="SI",'LISTA DE SOCIOS'!P226&lt;&gt;"SI",'LISTA DE SOCIOS'!Q226&lt;&gt;"SI",'LISTA DE SOCIOS'!P226&lt;&gt;"SI",'LISTA DE SOCIOS'!R226&lt;&gt;"SI"),(MONTOS!E10*MULTAS!H226),0)</f>
        <v>0</v>
      </c>
      <c r="M226" s="51">
        <f>IF(AND('LISTA DE SOCIOS'!H226="SI",'LISTA DE SOCIOS'!P226&lt;&gt;"SI",'LISTA DE SOCIOS'!Q226&lt;&gt;"SI",'LISTA DE SOCIOS'!P226&lt;&gt;"SI",'LISTA DE SOCIOS'!R226&lt;&gt;"SI"),(MONTOS!E11*MULTAS!I226),0)</f>
        <v>0</v>
      </c>
      <c r="N226" s="66">
        <f>IF(AND('LISTA DE SOCIOS'!H226="SI",'LISTA DE SOCIOS'!P226&lt;&gt;"SI",'LISTA DE SOCIOS'!Q226&lt;&gt;"SI",'LISTA DE SOCIOS'!P226&lt;&gt;"SI",'LISTA DE SOCIOS'!R226&lt;&gt;"SI"),(MONTOS!E12*MULTAS!J226),0)</f>
        <v>0</v>
      </c>
      <c r="O226" s="51">
        <f>IF(AND('LISTA DE SOCIOS'!H226="SI",'LISTA DE SOCIOS'!P226&lt;&gt;"SI"),(MONTOS!E14*MULTAS!K226),0)</f>
        <v>0</v>
      </c>
      <c r="P226" s="66">
        <f>IF('LISTA DE SOCIOS'!H226="SI",(IF('LISTA DE SOCIOS'!P226&lt;&gt; "SI",(IF(OR('LISTA DE SOCIOS'!Q226="SI",'LISTA DE SOCIOS'!R226="SI"),(MULTAS!M226),(MULTAS!M226+(MULTAS!L226*MONTOS!E18)))),0)),0)</f>
        <v>0</v>
      </c>
      <c r="Q226" s="51">
        <f>IF(AND('LISTA DE SOCIOS'!I226="SI",'LISTA DE SOCIOS'!P226&lt;&gt; "SI"),(RIEGO!G226),0)</f>
        <v>0</v>
      </c>
      <c r="R226" s="68">
        <f t="shared" si="7"/>
        <v>7</v>
      </c>
      <c r="S226" s="249" t="s">
        <v>695</v>
      </c>
      <c r="T226" s="244">
        <v>43677.445185185185</v>
      </c>
    </row>
    <row r="227" spans="1:20" s="20" customFormat="1" x14ac:dyDescent="0.25">
      <c r="A227" s="173">
        <v>226</v>
      </c>
      <c r="B227" s="173">
        <v>226</v>
      </c>
      <c r="C227" s="174" t="s">
        <v>126</v>
      </c>
      <c r="D227" s="174" t="s">
        <v>208</v>
      </c>
      <c r="E227" s="174" t="s">
        <v>255</v>
      </c>
      <c r="F227" s="175" t="s">
        <v>113</v>
      </c>
      <c r="G227" s="51"/>
      <c r="H227" s="66"/>
      <c r="I227" s="51"/>
      <c r="J227" s="66">
        <f>IF('LISTA DE SOCIOS'!H227="SI",(IF('LISTA DE SOCIOS'!P227&lt;&gt;"SI",('CSM AGUA'!H227),MONTOS!E7)),0)</f>
        <v>7</v>
      </c>
      <c r="K227" s="51">
        <f>IF(AND('LISTA DE SOCIOS'!H227="SI",'LISTA DE SOCIOS'!P227&lt;&gt;"SI",'LISTA DE SOCIOS'!Q227&lt;&gt;"SI",'LISTA DE SOCIOS'!P227&lt;&gt;"SI",'LISTA DE SOCIOS'!R227&lt;&gt;"SI"),(MONTOS!E9*MULTAS!G227), 0)</f>
        <v>0</v>
      </c>
      <c r="L227" s="66">
        <f>IF(AND('LISTA DE SOCIOS'!H227="SI",'LISTA DE SOCIOS'!P227&lt;&gt;"SI",'LISTA DE SOCIOS'!Q227&lt;&gt;"SI",'LISTA DE SOCIOS'!P227&lt;&gt;"SI",'LISTA DE SOCIOS'!R227&lt;&gt;"SI"),(MONTOS!E10*MULTAS!H227),0)</f>
        <v>0</v>
      </c>
      <c r="M227" s="51">
        <f>IF(AND('LISTA DE SOCIOS'!H227="SI",'LISTA DE SOCIOS'!P227&lt;&gt;"SI",'LISTA DE SOCIOS'!Q227&lt;&gt;"SI",'LISTA DE SOCIOS'!P227&lt;&gt;"SI",'LISTA DE SOCIOS'!R227&lt;&gt;"SI"),(MONTOS!E11*MULTAS!I227),0)</f>
        <v>0</v>
      </c>
      <c r="N227" s="66">
        <f>IF(AND('LISTA DE SOCIOS'!H227="SI",'LISTA DE SOCIOS'!P227&lt;&gt;"SI",'LISTA DE SOCIOS'!Q227&lt;&gt;"SI",'LISTA DE SOCIOS'!P227&lt;&gt;"SI",'LISTA DE SOCIOS'!R227&lt;&gt;"SI"),(MONTOS!E12*MULTAS!J227),0)</f>
        <v>0</v>
      </c>
      <c r="O227" s="51">
        <f>IF(AND('LISTA DE SOCIOS'!H227="SI",'LISTA DE SOCIOS'!P227&lt;&gt;"SI"),(MONTOS!E14*MULTAS!K227),0)</f>
        <v>0</v>
      </c>
      <c r="P227" s="66">
        <f>IF('LISTA DE SOCIOS'!H227="SI",(IF('LISTA DE SOCIOS'!P227&lt;&gt; "SI",(IF(OR('LISTA DE SOCIOS'!Q227="SI",'LISTA DE SOCIOS'!R227="SI"),(MULTAS!M227),(MULTAS!M227+(MULTAS!L227*MONTOS!E18)))),0)),0)</f>
        <v>0</v>
      </c>
      <c r="Q227" s="51">
        <f>IF(AND('LISTA DE SOCIOS'!I227="SI",'LISTA DE SOCIOS'!P227&lt;&gt; "SI"),(RIEGO!G227),0)</f>
        <v>0</v>
      </c>
      <c r="R227" s="68">
        <f t="shared" si="7"/>
        <v>7</v>
      </c>
      <c r="S227" s="249" t="s">
        <v>695</v>
      </c>
      <c r="T227" s="244">
        <v>43685.456319444442</v>
      </c>
    </row>
    <row r="228" spans="1:20" s="20" customFormat="1" x14ac:dyDescent="0.25">
      <c r="A228" s="173">
        <v>227</v>
      </c>
      <c r="B228" s="173">
        <v>227</v>
      </c>
      <c r="C228" s="174" t="s">
        <v>240</v>
      </c>
      <c r="D228" s="174" t="s">
        <v>205</v>
      </c>
      <c r="E228" s="174" t="s">
        <v>546</v>
      </c>
      <c r="F228" s="175" t="s">
        <v>113</v>
      </c>
      <c r="G228" s="51">
        <v>7</v>
      </c>
      <c r="H228" s="66"/>
      <c r="I228" s="51">
        <v>20</v>
      </c>
      <c r="J228" s="66">
        <f>IF('LISTA DE SOCIOS'!H228="SI",(IF('LISTA DE SOCIOS'!P228&lt;&gt;"SI",('CSM AGUA'!H228),MONTOS!E7)),0)</f>
        <v>11</v>
      </c>
      <c r="K228" s="51">
        <f>IF(AND('LISTA DE SOCIOS'!H228="SI",'LISTA DE SOCIOS'!P228&lt;&gt;"SI",'LISTA DE SOCIOS'!Q228&lt;&gt;"SI",'LISTA DE SOCIOS'!P228&lt;&gt;"SI",'LISTA DE SOCIOS'!R228&lt;&gt;"SI"),(MONTOS!E9*MULTAS!G228), 0)</f>
        <v>0</v>
      </c>
      <c r="L228" s="66">
        <f>IF(AND('LISTA DE SOCIOS'!H228="SI",'LISTA DE SOCIOS'!P228&lt;&gt;"SI",'LISTA DE SOCIOS'!Q228&lt;&gt;"SI",'LISTA DE SOCIOS'!P228&lt;&gt;"SI",'LISTA DE SOCIOS'!R228&lt;&gt;"SI"),(MONTOS!E10*MULTAS!H228),0)</f>
        <v>0</v>
      </c>
      <c r="M228" s="51">
        <f>IF(AND('LISTA DE SOCIOS'!H228="SI",'LISTA DE SOCIOS'!P228&lt;&gt;"SI",'LISTA DE SOCIOS'!Q228&lt;&gt;"SI",'LISTA DE SOCIOS'!P228&lt;&gt;"SI",'LISTA DE SOCIOS'!R228&lt;&gt;"SI"),(MONTOS!E11*MULTAS!I228),0)</f>
        <v>0</v>
      </c>
      <c r="N228" s="66">
        <f>IF(AND('LISTA DE SOCIOS'!H228="SI",'LISTA DE SOCIOS'!P228&lt;&gt;"SI",'LISTA DE SOCIOS'!Q228&lt;&gt;"SI",'LISTA DE SOCIOS'!P228&lt;&gt;"SI",'LISTA DE SOCIOS'!R228&lt;&gt;"SI"),(MONTOS!E12*MULTAS!J228),0)</f>
        <v>0</v>
      </c>
      <c r="O228" s="51">
        <f>IF(AND('LISTA DE SOCIOS'!H228="SI",'LISTA DE SOCIOS'!P228&lt;&gt;"SI"),(MONTOS!E14*MULTAS!K228),0)</f>
        <v>0</v>
      </c>
      <c r="P228" s="66">
        <f>IF('LISTA DE SOCIOS'!H228="SI",(IF('LISTA DE SOCIOS'!P228&lt;&gt; "SI",(IF(OR('LISTA DE SOCIOS'!Q228="SI",'LISTA DE SOCIOS'!R228="SI"),(MULTAS!M228),(MULTAS!M228+(MULTAS!L228*MONTOS!E18)))),0)),0)</f>
        <v>0</v>
      </c>
      <c r="Q228" s="51">
        <f>IF(AND('LISTA DE SOCIOS'!I228="SI",'LISTA DE SOCIOS'!P228&lt;&gt; "SI"),(RIEGO!G228),0)</f>
        <v>0</v>
      </c>
      <c r="R228" s="68">
        <f t="shared" si="7"/>
        <v>38</v>
      </c>
      <c r="S228" s="245" t="s">
        <v>7</v>
      </c>
      <c r="T228" s="244"/>
    </row>
    <row r="229" spans="1:20" s="20" customFormat="1" x14ac:dyDescent="0.25">
      <c r="A229" s="173">
        <v>228</v>
      </c>
      <c r="B229" s="173">
        <v>228</v>
      </c>
      <c r="C229" s="174" t="s">
        <v>226</v>
      </c>
      <c r="D229" s="174" t="s">
        <v>126</v>
      </c>
      <c r="E229" s="174" t="s">
        <v>403</v>
      </c>
      <c r="F229" s="175" t="s">
        <v>113</v>
      </c>
      <c r="G229" s="51"/>
      <c r="H229" s="66"/>
      <c r="I229" s="51"/>
      <c r="J229" s="66">
        <f>IF('LISTA DE SOCIOS'!H229="SI",(IF('LISTA DE SOCIOS'!P229&lt;&gt;"SI",('CSM AGUA'!H229),MONTOS!E7)),0)</f>
        <v>7</v>
      </c>
      <c r="K229" s="51">
        <f>IF(AND('LISTA DE SOCIOS'!H229="SI",'LISTA DE SOCIOS'!P229&lt;&gt;"SI",'LISTA DE SOCIOS'!Q229&lt;&gt;"SI",'LISTA DE SOCIOS'!P229&lt;&gt;"SI",'LISTA DE SOCIOS'!R229&lt;&gt;"SI"),(MONTOS!E9*MULTAS!G229), 0)</f>
        <v>0</v>
      </c>
      <c r="L229" s="66">
        <f>IF(AND('LISTA DE SOCIOS'!H229="SI",'LISTA DE SOCIOS'!P229&lt;&gt;"SI",'LISTA DE SOCIOS'!Q229&lt;&gt;"SI",'LISTA DE SOCIOS'!P229&lt;&gt;"SI",'LISTA DE SOCIOS'!R229&lt;&gt;"SI"),(MONTOS!E10*MULTAS!H229),0)</f>
        <v>0</v>
      </c>
      <c r="M229" s="51">
        <f>IF(AND('LISTA DE SOCIOS'!H229="SI",'LISTA DE SOCIOS'!P229&lt;&gt;"SI",'LISTA DE SOCIOS'!Q229&lt;&gt;"SI",'LISTA DE SOCIOS'!P229&lt;&gt;"SI",'LISTA DE SOCIOS'!R229&lt;&gt;"SI"),(MONTOS!E11*MULTAS!I229),0)</f>
        <v>0</v>
      </c>
      <c r="N229" s="66">
        <f>IF(AND('LISTA DE SOCIOS'!H229="SI",'LISTA DE SOCIOS'!P229&lt;&gt;"SI",'LISTA DE SOCIOS'!Q229&lt;&gt;"SI",'LISTA DE SOCIOS'!P229&lt;&gt;"SI",'LISTA DE SOCIOS'!R229&lt;&gt;"SI"),(MONTOS!E12*MULTAS!J229),0)</f>
        <v>0</v>
      </c>
      <c r="O229" s="51">
        <f>IF(AND('LISTA DE SOCIOS'!H229="SI",'LISTA DE SOCIOS'!P229&lt;&gt;"SI"),(MONTOS!E14*MULTAS!K229),0)</f>
        <v>0</v>
      </c>
      <c r="P229" s="66">
        <f>IF('LISTA DE SOCIOS'!H229="SI",(IF('LISTA DE SOCIOS'!P229&lt;&gt; "SI",(IF(OR('LISTA DE SOCIOS'!Q229="SI",'LISTA DE SOCIOS'!R229="SI"),(MULTAS!M229),(MULTAS!M229+(MULTAS!L229*MONTOS!E18)))),0)),0)</f>
        <v>0</v>
      </c>
      <c r="Q229" s="51">
        <f>IF(AND('LISTA DE SOCIOS'!I229="SI",'LISTA DE SOCIOS'!P229&lt;&gt; "SI"),(RIEGO!G229),0)</f>
        <v>0</v>
      </c>
      <c r="R229" s="68">
        <f t="shared" si="7"/>
        <v>7</v>
      </c>
      <c r="S229" s="249" t="s">
        <v>695</v>
      </c>
      <c r="T229" s="244">
        <v>43673.393125000002</v>
      </c>
    </row>
    <row r="230" spans="1:20" s="20" customFormat="1" x14ac:dyDescent="0.25">
      <c r="A230" s="173">
        <v>229</v>
      </c>
      <c r="B230" s="173">
        <v>229</v>
      </c>
      <c r="C230" s="174" t="s">
        <v>297</v>
      </c>
      <c r="D230" s="174" t="s">
        <v>126</v>
      </c>
      <c r="E230" s="174" t="s">
        <v>547</v>
      </c>
      <c r="F230" s="175" t="s">
        <v>113</v>
      </c>
      <c r="G230" s="51"/>
      <c r="H230" s="66"/>
      <c r="I230" s="51"/>
      <c r="J230" s="66">
        <f>IF('LISTA DE SOCIOS'!H230="SI",(IF('LISTA DE SOCIOS'!P230&lt;&gt;"SI",('CSM AGUA'!H230),MONTOS!E7)),0)</f>
        <v>21</v>
      </c>
      <c r="K230" s="51">
        <f>IF(AND('LISTA DE SOCIOS'!H230="SI",'LISTA DE SOCIOS'!P230&lt;&gt;"SI",'LISTA DE SOCIOS'!Q230&lt;&gt;"SI",'LISTA DE SOCIOS'!P230&lt;&gt;"SI",'LISTA DE SOCIOS'!R230&lt;&gt;"SI"),(MONTOS!E9*MULTAS!G230), 0)</f>
        <v>0</v>
      </c>
      <c r="L230" s="66">
        <f>IF(AND('LISTA DE SOCIOS'!H230="SI",'LISTA DE SOCIOS'!P230&lt;&gt;"SI",'LISTA DE SOCIOS'!Q230&lt;&gt;"SI",'LISTA DE SOCIOS'!P230&lt;&gt;"SI",'LISTA DE SOCIOS'!R230&lt;&gt;"SI"),(MONTOS!E10*MULTAS!H230),0)</f>
        <v>0</v>
      </c>
      <c r="M230" s="51">
        <f>IF(AND('LISTA DE SOCIOS'!H230="SI",'LISTA DE SOCIOS'!P230&lt;&gt;"SI",'LISTA DE SOCIOS'!Q230&lt;&gt;"SI",'LISTA DE SOCIOS'!P230&lt;&gt;"SI",'LISTA DE SOCIOS'!R230&lt;&gt;"SI"),(MONTOS!E11*MULTAS!I230),0)</f>
        <v>0</v>
      </c>
      <c r="N230" s="66">
        <f>IF(AND('LISTA DE SOCIOS'!H230="SI",'LISTA DE SOCIOS'!P230&lt;&gt;"SI",'LISTA DE SOCIOS'!Q230&lt;&gt;"SI",'LISTA DE SOCIOS'!P230&lt;&gt;"SI",'LISTA DE SOCIOS'!R230&lt;&gt;"SI"),(MONTOS!E12*MULTAS!J230),0)</f>
        <v>0</v>
      </c>
      <c r="O230" s="51">
        <f>IF(AND('LISTA DE SOCIOS'!H230="SI",'LISTA DE SOCIOS'!P230&lt;&gt;"SI"),(MONTOS!E14*MULTAS!K230),0)</f>
        <v>0</v>
      </c>
      <c r="P230" s="66">
        <f>IF('LISTA DE SOCIOS'!H230="SI",(IF('LISTA DE SOCIOS'!P230&lt;&gt; "SI",(IF(OR('LISTA DE SOCIOS'!Q230="SI",'LISTA DE SOCIOS'!R230="SI"),(MULTAS!M230),(MULTAS!M230+(MULTAS!L230*MONTOS!E18)))),0)),0)</f>
        <v>0</v>
      </c>
      <c r="Q230" s="51">
        <f>IF(AND('LISTA DE SOCIOS'!I230="SI",'LISTA DE SOCIOS'!P230&lt;&gt; "SI"),(RIEGO!G230),0)</f>
        <v>0</v>
      </c>
      <c r="R230" s="68">
        <f t="shared" si="7"/>
        <v>21</v>
      </c>
      <c r="S230" s="249" t="s">
        <v>695</v>
      </c>
      <c r="T230" s="244">
        <v>43685.430335648147</v>
      </c>
    </row>
    <row r="231" spans="1:20" s="20" customFormat="1" x14ac:dyDescent="0.25">
      <c r="A231" s="173">
        <v>230</v>
      </c>
      <c r="B231" s="173">
        <v>230</v>
      </c>
      <c r="C231" s="174" t="s">
        <v>261</v>
      </c>
      <c r="D231" s="174" t="s">
        <v>126</v>
      </c>
      <c r="E231" s="174" t="s">
        <v>548</v>
      </c>
      <c r="F231" s="175" t="s">
        <v>113</v>
      </c>
      <c r="G231" s="51"/>
      <c r="H231" s="66"/>
      <c r="I231" s="51"/>
      <c r="J231" s="66">
        <f>IF('LISTA DE SOCIOS'!H231="SI",(IF('LISTA DE SOCIOS'!P231&lt;&gt;"SI",('CSM AGUA'!H231),MONTOS!E7)),0)</f>
        <v>7</v>
      </c>
      <c r="K231" s="51">
        <f>IF(AND('LISTA DE SOCIOS'!H231="SI",'LISTA DE SOCIOS'!P231&lt;&gt;"SI",'LISTA DE SOCIOS'!Q231&lt;&gt;"SI",'LISTA DE SOCIOS'!P231&lt;&gt;"SI",'LISTA DE SOCIOS'!R231&lt;&gt;"SI"),(MONTOS!E9*MULTAS!G231), 0)</f>
        <v>0</v>
      </c>
      <c r="L231" s="66">
        <f>IF(AND('LISTA DE SOCIOS'!H231="SI",'LISTA DE SOCIOS'!P231&lt;&gt;"SI",'LISTA DE SOCIOS'!Q231&lt;&gt;"SI",'LISTA DE SOCIOS'!P231&lt;&gt;"SI",'LISTA DE SOCIOS'!R231&lt;&gt;"SI"),(MONTOS!E10*MULTAS!H231),0)</f>
        <v>0</v>
      </c>
      <c r="M231" s="51">
        <f>IF(AND('LISTA DE SOCIOS'!H231="SI",'LISTA DE SOCIOS'!P231&lt;&gt;"SI",'LISTA DE SOCIOS'!Q231&lt;&gt;"SI",'LISTA DE SOCIOS'!P231&lt;&gt;"SI",'LISTA DE SOCIOS'!R231&lt;&gt;"SI"),(MONTOS!E11*MULTAS!I231),0)</f>
        <v>0</v>
      </c>
      <c r="N231" s="66">
        <f>IF(AND('LISTA DE SOCIOS'!H231="SI",'LISTA DE SOCIOS'!P231&lt;&gt;"SI",'LISTA DE SOCIOS'!Q231&lt;&gt;"SI",'LISTA DE SOCIOS'!P231&lt;&gt;"SI",'LISTA DE SOCIOS'!R231&lt;&gt;"SI"),(MONTOS!E12*MULTAS!J231),0)</f>
        <v>0</v>
      </c>
      <c r="O231" s="51">
        <f>IF(AND('LISTA DE SOCIOS'!H231="SI",'LISTA DE SOCIOS'!P231&lt;&gt;"SI"),(MONTOS!E14*MULTAS!K231),0)</f>
        <v>0</v>
      </c>
      <c r="P231" s="66">
        <f>IF('LISTA DE SOCIOS'!H231="SI",(IF('LISTA DE SOCIOS'!P231&lt;&gt; "SI",(IF(OR('LISTA DE SOCIOS'!Q231="SI",'LISTA DE SOCIOS'!R231="SI"),(MULTAS!M231),(MULTAS!M231+(MULTAS!L231*MONTOS!E18)))),0)),0)</f>
        <v>0</v>
      </c>
      <c r="Q231" s="51">
        <f>IF(AND('LISTA DE SOCIOS'!I231="SI",'LISTA DE SOCIOS'!P231&lt;&gt; "SI"),(RIEGO!G231),0)</f>
        <v>0</v>
      </c>
      <c r="R231" s="68">
        <f t="shared" si="7"/>
        <v>7</v>
      </c>
      <c r="S231" s="249" t="s">
        <v>695</v>
      </c>
      <c r="T231" s="244">
        <v>43685.455590277779</v>
      </c>
    </row>
    <row r="232" spans="1:20" s="20" customFormat="1" x14ac:dyDescent="0.25">
      <c r="A232" s="173">
        <v>231</v>
      </c>
      <c r="B232" s="173">
        <v>231</v>
      </c>
      <c r="C232" s="174" t="s">
        <v>549</v>
      </c>
      <c r="D232" s="174" t="s">
        <v>126</v>
      </c>
      <c r="E232" s="174" t="s">
        <v>550</v>
      </c>
      <c r="F232" s="175" t="s">
        <v>113</v>
      </c>
      <c r="G232" s="51"/>
      <c r="H232" s="66"/>
      <c r="I232" s="51"/>
      <c r="J232" s="66">
        <f>IF('LISTA DE SOCIOS'!H232="SI",(IF('LISTA DE SOCIOS'!P232&lt;&gt;"SI",('CSM AGUA'!H232),MONTOS!E7)),0)</f>
        <v>7</v>
      </c>
      <c r="K232" s="51">
        <f>IF(AND('LISTA DE SOCIOS'!H232="SI",'LISTA DE SOCIOS'!P232&lt;&gt;"SI",'LISTA DE SOCIOS'!Q232&lt;&gt;"SI",'LISTA DE SOCIOS'!P232&lt;&gt;"SI",'LISTA DE SOCIOS'!R232&lt;&gt;"SI"),(MONTOS!E9*MULTAS!G232), 0)</f>
        <v>0</v>
      </c>
      <c r="L232" s="66">
        <f>IF(AND('LISTA DE SOCIOS'!H232="SI",'LISTA DE SOCIOS'!P232&lt;&gt;"SI",'LISTA DE SOCIOS'!Q232&lt;&gt;"SI",'LISTA DE SOCIOS'!P232&lt;&gt;"SI",'LISTA DE SOCIOS'!R232&lt;&gt;"SI"),(MONTOS!E10*MULTAS!H232),0)</f>
        <v>0</v>
      </c>
      <c r="M232" s="51">
        <f>IF(AND('LISTA DE SOCIOS'!H232="SI",'LISTA DE SOCIOS'!P232&lt;&gt;"SI",'LISTA DE SOCIOS'!Q232&lt;&gt;"SI",'LISTA DE SOCIOS'!P232&lt;&gt;"SI",'LISTA DE SOCIOS'!R232&lt;&gt;"SI"),(MONTOS!E11*MULTAS!I232),0)</f>
        <v>0</v>
      </c>
      <c r="N232" s="66">
        <f>IF(AND('LISTA DE SOCIOS'!H232="SI",'LISTA DE SOCIOS'!P232&lt;&gt;"SI",'LISTA DE SOCIOS'!Q232&lt;&gt;"SI",'LISTA DE SOCIOS'!P232&lt;&gt;"SI",'LISTA DE SOCIOS'!R232&lt;&gt;"SI"),(MONTOS!E12*MULTAS!J232),0)</f>
        <v>0</v>
      </c>
      <c r="O232" s="51">
        <f>IF(AND('LISTA DE SOCIOS'!H232="SI",'LISTA DE SOCIOS'!P232&lt;&gt;"SI"),(MONTOS!E14*MULTAS!K232),0)</f>
        <v>0</v>
      </c>
      <c r="P232" s="66">
        <f>IF('LISTA DE SOCIOS'!H232="SI",(IF('LISTA DE SOCIOS'!P232&lt;&gt; "SI",(IF(OR('LISTA DE SOCIOS'!Q232="SI",'LISTA DE SOCIOS'!R232="SI"),(MULTAS!M232),(MULTAS!M232+(MULTAS!L232*MONTOS!E18)))),0)),0)</f>
        <v>0</v>
      </c>
      <c r="Q232" s="51">
        <f>IF(AND('LISTA DE SOCIOS'!I232="SI",'LISTA DE SOCIOS'!P232&lt;&gt; "SI"),(RIEGO!G232),0)</f>
        <v>0</v>
      </c>
      <c r="R232" s="68">
        <f t="shared" si="7"/>
        <v>7</v>
      </c>
      <c r="S232" s="249" t="s">
        <v>695</v>
      </c>
      <c r="T232" s="244">
        <v>43685.456365740742</v>
      </c>
    </row>
    <row r="233" spans="1:20" s="20" customFormat="1" x14ac:dyDescent="0.25">
      <c r="A233" s="173">
        <v>232</v>
      </c>
      <c r="B233" s="173">
        <v>232</v>
      </c>
      <c r="C233" s="174" t="s">
        <v>551</v>
      </c>
      <c r="D233" s="174" t="s">
        <v>126</v>
      </c>
      <c r="E233" s="174" t="s">
        <v>552</v>
      </c>
      <c r="F233" s="175" t="s">
        <v>113</v>
      </c>
      <c r="G233" s="51">
        <v>17</v>
      </c>
      <c r="H233" s="66"/>
      <c r="I233" s="51">
        <v>20</v>
      </c>
      <c r="J233" s="66">
        <f>IF('LISTA DE SOCIOS'!H233="SI",(IF('LISTA DE SOCIOS'!P233&lt;&gt;"SI",('CSM AGUA'!H233),MONTOS!E7)),0)</f>
        <v>17</v>
      </c>
      <c r="K233" s="51">
        <f>IF(AND('LISTA DE SOCIOS'!H233="SI",'LISTA DE SOCIOS'!P233&lt;&gt;"SI",'LISTA DE SOCIOS'!Q233&lt;&gt;"SI",'LISTA DE SOCIOS'!P233&lt;&gt;"SI",'LISTA DE SOCIOS'!R233&lt;&gt;"SI"),(MONTOS!E9*MULTAS!G233), 0)</f>
        <v>0</v>
      </c>
      <c r="L233" s="66">
        <f>IF(AND('LISTA DE SOCIOS'!H233="SI",'LISTA DE SOCIOS'!P233&lt;&gt;"SI",'LISTA DE SOCIOS'!Q233&lt;&gt;"SI",'LISTA DE SOCIOS'!P233&lt;&gt;"SI",'LISTA DE SOCIOS'!R233&lt;&gt;"SI"),(MONTOS!E10*MULTAS!H233),0)</f>
        <v>0</v>
      </c>
      <c r="M233" s="51">
        <f>IF(AND('LISTA DE SOCIOS'!H233="SI",'LISTA DE SOCIOS'!P233&lt;&gt;"SI",'LISTA DE SOCIOS'!Q233&lt;&gt;"SI",'LISTA DE SOCIOS'!P233&lt;&gt;"SI",'LISTA DE SOCIOS'!R233&lt;&gt;"SI"),(MONTOS!E11*MULTAS!I233),0)</f>
        <v>0</v>
      </c>
      <c r="N233" s="66">
        <f>IF(AND('LISTA DE SOCIOS'!H233="SI",'LISTA DE SOCIOS'!P233&lt;&gt;"SI",'LISTA DE SOCIOS'!Q233&lt;&gt;"SI",'LISTA DE SOCIOS'!P233&lt;&gt;"SI",'LISTA DE SOCIOS'!R233&lt;&gt;"SI"),(MONTOS!E12*MULTAS!J233),0)</f>
        <v>0</v>
      </c>
      <c r="O233" s="51">
        <f>IF(AND('LISTA DE SOCIOS'!H233="SI",'LISTA DE SOCIOS'!P233&lt;&gt;"SI"),(MONTOS!E14*MULTAS!K233),0)</f>
        <v>0</v>
      </c>
      <c r="P233" s="66">
        <f>IF('LISTA DE SOCIOS'!H233="SI",(IF('LISTA DE SOCIOS'!P233&lt;&gt; "SI",(IF(OR('LISTA DE SOCIOS'!Q233="SI",'LISTA DE SOCIOS'!R233="SI"),(MULTAS!M233),(MULTAS!M233+(MULTAS!L233*MONTOS!E18)))),0)),0)</f>
        <v>0</v>
      </c>
      <c r="Q233" s="51">
        <f>IF(AND('LISTA DE SOCIOS'!I233="SI",'LISTA DE SOCIOS'!P233&lt;&gt; "SI"),(RIEGO!G233),0)</f>
        <v>0</v>
      </c>
      <c r="R233" s="68">
        <f t="shared" si="7"/>
        <v>54</v>
      </c>
      <c r="S233" s="245" t="s">
        <v>7</v>
      </c>
      <c r="T233" s="244"/>
    </row>
    <row r="234" spans="1:20" s="20" customFormat="1" x14ac:dyDescent="0.25">
      <c r="A234" s="173">
        <v>233</v>
      </c>
      <c r="B234" s="173">
        <v>233</v>
      </c>
      <c r="C234" s="174" t="s">
        <v>553</v>
      </c>
      <c r="D234" s="174" t="s">
        <v>216</v>
      </c>
      <c r="E234" s="174" t="s">
        <v>554</v>
      </c>
      <c r="F234" s="175" t="s">
        <v>113</v>
      </c>
      <c r="G234" s="51"/>
      <c r="H234" s="66"/>
      <c r="I234" s="51"/>
      <c r="J234" s="66">
        <f>IF('LISTA DE SOCIOS'!H234="SI",(IF('LISTA DE SOCIOS'!P234&lt;&gt;"SI",('CSM AGUA'!H234),MONTOS!E7)),0)</f>
        <v>11</v>
      </c>
      <c r="K234" s="51">
        <f>IF(AND('LISTA DE SOCIOS'!H234="SI",'LISTA DE SOCIOS'!P234&lt;&gt;"SI",'LISTA DE SOCIOS'!Q234&lt;&gt;"SI",'LISTA DE SOCIOS'!P234&lt;&gt;"SI",'LISTA DE SOCIOS'!R234&lt;&gt;"SI"),(MONTOS!E9*MULTAS!G234), 0)</f>
        <v>0</v>
      </c>
      <c r="L234" s="66">
        <f>IF(AND('LISTA DE SOCIOS'!H234="SI",'LISTA DE SOCIOS'!P234&lt;&gt;"SI",'LISTA DE SOCIOS'!Q234&lt;&gt;"SI",'LISTA DE SOCIOS'!P234&lt;&gt;"SI",'LISTA DE SOCIOS'!R234&lt;&gt;"SI"),(MONTOS!E10*MULTAS!H234),0)</f>
        <v>0</v>
      </c>
      <c r="M234" s="51">
        <f>IF(AND('LISTA DE SOCIOS'!H234="SI",'LISTA DE SOCIOS'!P234&lt;&gt;"SI",'LISTA DE SOCIOS'!Q234&lt;&gt;"SI",'LISTA DE SOCIOS'!P234&lt;&gt;"SI",'LISTA DE SOCIOS'!R234&lt;&gt;"SI"),(MONTOS!E11*MULTAS!I234),0)</f>
        <v>0</v>
      </c>
      <c r="N234" s="66">
        <f>IF(AND('LISTA DE SOCIOS'!H234="SI",'LISTA DE SOCIOS'!P234&lt;&gt;"SI",'LISTA DE SOCIOS'!Q234&lt;&gt;"SI",'LISTA DE SOCIOS'!P234&lt;&gt;"SI",'LISTA DE SOCIOS'!R234&lt;&gt;"SI"),(MONTOS!E12*MULTAS!J234),0)</f>
        <v>0</v>
      </c>
      <c r="O234" s="51">
        <f>IF(AND('LISTA DE SOCIOS'!H234="SI",'LISTA DE SOCIOS'!P234&lt;&gt;"SI"),(MONTOS!E14*MULTAS!K234),0)</f>
        <v>0</v>
      </c>
      <c r="P234" s="66">
        <f>IF('LISTA DE SOCIOS'!H234="SI",(IF('LISTA DE SOCIOS'!P234&lt;&gt; "SI",(IF(OR('LISTA DE SOCIOS'!Q234="SI",'LISTA DE SOCIOS'!R234="SI"),(MULTAS!M234),(MULTAS!M234+(MULTAS!L234*MONTOS!E18)))),0)),0)</f>
        <v>0</v>
      </c>
      <c r="Q234" s="51">
        <f>IF(AND('LISTA DE SOCIOS'!I234="SI",'LISTA DE SOCIOS'!P234&lt;&gt; "SI"),(RIEGO!G234),0)</f>
        <v>0</v>
      </c>
      <c r="R234" s="68">
        <f t="shared" ref="R234:R265" si="8">SUM(G234:Q234)</f>
        <v>11</v>
      </c>
      <c r="S234" s="249" t="s">
        <v>695</v>
      </c>
      <c r="T234" s="244">
        <v>43668.438425925924</v>
      </c>
    </row>
    <row r="235" spans="1:20" s="20" customFormat="1" x14ac:dyDescent="0.25">
      <c r="A235" s="173">
        <v>234</v>
      </c>
      <c r="B235" s="173">
        <v>234</v>
      </c>
      <c r="C235" s="174" t="s">
        <v>555</v>
      </c>
      <c r="D235" s="174" t="s">
        <v>304</v>
      </c>
      <c r="E235" s="174" t="s">
        <v>419</v>
      </c>
      <c r="F235" s="175" t="s">
        <v>113</v>
      </c>
      <c r="G235" s="51"/>
      <c r="H235" s="66"/>
      <c r="I235" s="51"/>
      <c r="J235" s="66">
        <f>IF('LISTA DE SOCIOS'!H235="SI",(IF('LISTA DE SOCIOS'!P235&lt;&gt;"SI",('CSM AGUA'!H235),MONTOS!E7)),0)</f>
        <v>7</v>
      </c>
      <c r="K235" s="51">
        <f>IF(AND('LISTA DE SOCIOS'!H235="SI",'LISTA DE SOCIOS'!P235&lt;&gt;"SI",'LISTA DE SOCIOS'!Q235&lt;&gt;"SI",'LISTA DE SOCIOS'!P235&lt;&gt;"SI",'LISTA DE SOCIOS'!R235&lt;&gt;"SI"),(MONTOS!E9*MULTAS!G235), 0)</f>
        <v>0</v>
      </c>
      <c r="L235" s="66">
        <f>IF(AND('LISTA DE SOCIOS'!H235="SI",'LISTA DE SOCIOS'!P235&lt;&gt;"SI",'LISTA DE SOCIOS'!Q235&lt;&gt;"SI",'LISTA DE SOCIOS'!P235&lt;&gt;"SI",'LISTA DE SOCIOS'!R235&lt;&gt;"SI"),(MONTOS!E10*MULTAS!H235),0)</f>
        <v>0</v>
      </c>
      <c r="M235" s="51">
        <f>IF(AND('LISTA DE SOCIOS'!H235="SI",'LISTA DE SOCIOS'!P235&lt;&gt;"SI",'LISTA DE SOCIOS'!Q235&lt;&gt;"SI",'LISTA DE SOCIOS'!P235&lt;&gt;"SI",'LISTA DE SOCIOS'!R235&lt;&gt;"SI"),(MONTOS!E11*MULTAS!I235),0)</f>
        <v>0</v>
      </c>
      <c r="N235" s="66">
        <f>IF(AND('LISTA DE SOCIOS'!H235="SI",'LISTA DE SOCIOS'!P235&lt;&gt;"SI",'LISTA DE SOCIOS'!Q235&lt;&gt;"SI",'LISTA DE SOCIOS'!P235&lt;&gt;"SI",'LISTA DE SOCIOS'!R235&lt;&gt;"SI"),(MONTOS!E12*MULTAS!J235),0)</f>
        <v>0</v>
      </c>
      <c r="O235" s="51">
        <f>IF(AND('LISTA DE SOCIOS'!H235="SI",'LISTA DE SOCIOS'!P235&lt;&gt;"SI"),(MONTOS!E14*MULTAS!K235),0)</f>
        <v>0</v>
      </c>
      <c r="P235" s="66">
        <f>IF('LISTA DE SOCIOS'!H235="SI",(IF('LISTA DE SOCIOS'!P235&lt;&gt; "SI",(IF(OR('LISTA DE SOCIOS'!Q235="SI",'LISTA DE SOCIOS'!R235="SI"),(MULTAS!M235),(MULTAS!M235+(MULTAS!L235*MONTOS!E18)))),0)),0)</f>
        <v>0</v>
      </c>
      <c r="Q235" s="51">
        <f>IF(AND('LISTA DE SOCIOS'!I235="SI",'LISTA DE SOCIOS'!P235&lt;&gt; "SI"),(RIEGO!G235),0)</f>
        <v>0</v>
      </c>
      <c r="R235" s="68">
        <f t="shared" si="8"/>
        <v>7</v>
      </c>
      <c r="S235" s="249" t="s">
        <v>695</v>
      </c>
      <c r="T235" s="244">
        <v>43668.446701388886</v>
      </c>
    </row>
    <row r="236" spans="1:20" s="20" customFormat="1" x14ac:dyDescent="0.25">
      <c r="A236" s="173">
        <v>235</v>
      </c>
      <c r="B236" s="173">
        <v>235</v>
      </c>
      <c r="C236" s="174" t="s">
        <v>414</v>
      </c>
      <c r="D236" s="174" t="s">
        <v>452</v>
      </c>
      <c r="E236" s="174" t="s">
        <v>556</v>
      </c>
      <c r="F236" s="175" t="s">
        <v>113</v>
      </c>
      <c r="G236" s="51"/>
      <c r="H236" s="66"/>
      <c r="I236" s="51"/>
      <c r="J236" s="66">
        <f>IF('LISTA DE SOCIOS'!H236="SI",(IF('LISTA DE SOCIOS'!P236&lt;&gt;"SI",('CSM AGUA'!H236),MONTOS!E7)),0)</f>
        <v>7</v>
      </c>
      <c r="K236" s="51">
        <f>IF(AND('LISTA DE SOCIOS'!H236="SI",'LISTA DE SOCIOS'!P236&lt;&gt;"SI",'LISTA DE SOCIOS'!Q236&lt;&gt;"SI",'LISTA DE SOCIOS'!P236&lt;&gt;"SI",'LISTA DE SOCIOS'!R236&lt;&gt;"SI"),(MONTOS!E9*MULTAS!G236), 0)</f>
        <v>0</v>
      </c>
      <c r="L236" s="66">
        <f>IF(AND('LISTA DE SOCIOS'!H236="SI",'LISTA DE SOCIOS'!P236&lt;&gt;"SI",'LISTA DE SOCIOS'!Q236&lt;&gt;"SI",'LISTA DE SOCIOS'!P236&lt;&gt;"SI",'LISTA DE SOCIOS'!R236&lt;&gt;"SI"),(MONTOS!E10*MULTAS!H236),0)</f>
        <v>0</v>
      </c>
      <c r="M236" s="51">
        <f>IF(AND('LISTA DE SOCIOS'!H236="SI",'LISTA DE SOCIOS'!P236&lt;&gt;"SI",'LISTA DE SOCIOS'!Q236&lt;&gt;"SI",'LISTA DE SOCIOS'!P236&lt;&gt;"SI",'LISTA DE SOCIOS'!R236&lt;&gt;"SI"),(MONTOS!E11*MULTAS!I236),0)</f>
        <v>0</v>
      </c>
      <c r="N236" s="66">
        <f>IF(AND('LISTA DE SOCIOS'!H236="SI",'LISTA DE SOCIOS'!P236&lt;&gt;"SI",'LISTA DE SOCIOS'!Q236&lt;&gt;"SI",'LISTA DE SOCIOS'!P236&lt;&gt;"SI",'LISTA DE SOCIOS'!R236&lt;&gt;"SI"),(MONTOS!E12*MULTAS!J236),0)</f>
        <v>0</v>
      </c>
      <c r="O236" s="51">
        <f>IF(AND('LISTA DE SOCIOS'!H236="SI",'LISTA DE SOCIOS'!P236&lt;&gt;"SI"),(MONTOS!E14*MULTAS!K236),0)</f>
        <v>0</v>
      </c>
      <c r="P236" s="66">
        <f>IF('LISTA DE SOCIOS'!H236="SI",(IF('LISTA DE SOCIOS'!P236&lt;&gt; "SI",(IF(OR('LISTA DE SOCIOS'!Q236="SI",'LISTA DE SOCIOS'!R236="SI"),(MULTAS!M236),(MULTAS!M236+(MULTAS!L236*MONTOS!E18)))),0)),0)</f>
        <v>0</v>
      </c>
      <c r="Q236" s="51">
        <f>IF(AND('LISTA DE SOCIOS'!I236="SI",'LISTA DE SOCIOS'!P236&lt;&gt; "SI"),(RIEGO!G236),0)</f>
        <v>0</v>
      </c>
      <c r="R236" s="68">
        <f t="shared" si="8"/>
        <v>7</v>
      </c>
      <c r="S236" s="249" t="s">
        <v>695</v>
      </c>
      <c r="T236" s="244">
        <v>43685.45548611111</v>
      </c>
    </row>
    <row r="237" spans="1:20" s="20" customFormat="1" x14ac:dyDescent="0.25">
      <c r="A237" s="173">
        <v>236</v>
      </c>
      <c r="B237" s="173">
        <v>236</v>
      </c>
      <c r="C237" s="174" t="s">
        <v>277</v>
      </c>
      <c r="D237" s="174" t="s">
        <v>557</v>
      </c>
      <c r="E237" s="174" t="s">
        <v>558</v>
      </c>
      <c r="F237" s="175" t="s">
        <v>113</v>
      </c>
      <c r="G237" s="51"/>
      <c r="H237" s="66"/>
      <c r="I237" s="51"/>
      <c r="J237" s="66">
        <f>IF('LISTA DE SOCIOS'!H237="SI",(IF('LISTA DE SOCIOS'!P237&lt;&gt;"SI",('CSM AGUA'!H237),MONTOS!E7)),0)</f>
        <v>11</v>
      </c>
      <c r="K237" s="51">
        <f>IF(AND('LISTA DE SOCIOS'!H237="SI",'LISTA DE SOCIOS'!P237&lt;&gt;"SI",'LISTA DE SOCIOS'!Q237&lt;&gt;"SI",'LISTA DE SOCIOS'!P237&lt;&gt;"SI",'LISTA DE SOCIOS'!R237&lt;&gt;"SI"),(MONTOS!E9*MULTAS!G237), 0)</f>
        <v>0</v>
      </c>
      <c r="L237" s="66">
        <f>IF(AND('LISTA DE SOCIOS'!H237="SI",'LISTA DE SOCIOS'!P237&lt;&gt;"SI",'LISTA DE SOCIOS'!Q237&lt;&gt;"SI",'LISTA DE SOCIOS'!P237&lt;&gt;"SI",'LISTA DE SOCIOS'!R237&lt;&gt;"SI"),(MONTOS!E10*MULTAS!H237),0)</f>
        <v>0</v>
      </c>
      <c r="M237" s="51">
        <f>IF(AND('LISTA DE SOCIOS'!H237="SI",'LISTA DE SOCIOS'!P237&lt;&gt;"SI",'LISTA DE SOCIOS'!Q237&lt;&gt;"SI",'LISTA DE SOCIOS'!P237&lt;&gt;"SI",'LISTA DE SOCIOS'!R237&lt;&gt;"SI"),(MONTOS!E11*MULTAS!I237),0)</f>
        <v>0</v>
      </c>
      <c r="N237" s="66">
        <f>IF(AND('LISTA DE SOCIOS'!H237="SI",'LISTA DE SOCIOS'!P237&lt;&gt;"SI",'LISTA DE SOCIOS'!Q237&lt;&gt;"SI",'LISTA DE SOCIOS'!P237&lt;&gt;"SI",'LISTA DE SOCIOS'!R237&lt;&gt;"SI"),(MONTOS!E12*MULTAS!J237),0)</f>
        <v>0</v>
      </c>
      <c r="O237" s="51">
        <f>IF(AND('LISTA DE SOCIOS'!H237="SI",'LISTA DE SOCIOS'!P237&lt;&gt;"SI"),(MONTOS!E14*MULTAS!K237),0)</f>
        <v>0</v>
      </c>
      <c r="P237" s="66">
        <f>IF('LISTA DE SOCIOS'!H237="SI",(IF('LISTA DE SOCIOS'!P237&lt;&gt; "SI",(IF(OR('LISTA DE SOCIOS'!Q237="SI",'LISTA DE SOCIOS'!R237="SI"),(MULTAS!M237),(MULTAS!M237+(MULTAS!L237*MONTOS!E18)))),0)),0)</f>
        <v>0</v>
      </c>
      <c r="Q237" s="51">
        <f>IF(AND('LISTA DE SOCIOS'!I237="SI",'LISTA DE SOCIOS'!P237&lt;&gt; "SI"),(RIEGO!G237),0)</f>
        <v>0</v>
      </c>
      <c r="R237" s="68">
        <f t="shared" si="8"/>
        <v>11</v>
      </c>
      <c r="S237" s="249" t="s">
        <v>695</v>
      </c>
      <c r="T237" s="244">
        <v>43676.605405092596</v>
      </c>
    </row>
    <row r="238" spans="1:20" s="20" customFormat="1" x14ac:dyDescent="0.25">
      <c r="A238" s="173">
        <v>237</v>
      </c>
      <c r="B238" s="173">
        <v>237</v>
      </c>
      <c r="C238" s="174" t="s">
        <v>304</v>
      </c>
      <c r="D238" s="174" t="s">
        <v>559</v>
      </c>
      <c r="E238" s="174" t="s">
        <v>560</v>
      </c>
      <c r="F238" s="175" t="s">
        <v>113</v>
      </c>
      <c r="G238" s="51"/>
      <c r="H238" s="66"/>
      <c r="I238" s="51"/>
      <c r="J238" s="66">
        <f>IF('LISTA DE SOCIOS'!H238="SI",(IF('LISTA DE SOCIOS'!P238&lt;&gt;"SI",('CSM AGUA'!H238),MONTOS!E7)),0)</f>
        <v>27</v>
      </c>
      <c r="K238" s="51">
        <f>IF(AND('LISTA DE SOCIOS'!H238="SI",'LISTA DE SOCIOS'!P238&lt;&gt;"SI",'LISTA DE SOCIOS'!Q238&lt;&gt;"SI",'LISTA DE SOCIOS'!P238&lt;&gt;"SI",'LISTA DE SOCIOS'!R238&lt;&gt;"SI"),(MONTOS!E9*MULTAS!G238), 0)</f>
        <v>0</v>
      </c>
      <c r="L238" s="66">
        <f>IF(AND('LISTA DE SOCIOS'!H238="SI",'LISTA DE SOCIOS'!P238&lt;&gt;"SI",'LISTA DE SOCIOS'!Q238&lt;&gt;"SI",'LISTA DE SOCIOS'!P238&lt;&gt;"SI",'LISTA DE SOCIOS'!R238&lt;&gt;"SI"),(MONTOS!E10*MULTAS!H238),0)</f>
        <v>0</v>
      </c>
      <c r="M238" s="51">
        <f>IF(AND('LISTA DE SOCIOS'!H238="SI",'LISTA DE SOCIOS'!P238&lt;&gt;"SI",'LISTA DE SOCIOS'!Q238&lt;&gt;"SI",'LISTA DE SOCIOS'!P238&lt;&gt;"SI",'LISTA DE SOCIOS'!R238&lt;&gt;"SI"),(MONTOS!E11*MULTAS!I238),0)</f>
        <v>0</v>
      </c>
      <c r="N238" s="66">
        <f>IF(AND('LISTA DE SOCIOS'!H238="SI",'LISTA DE SOCIOS'!P238&lt;&gt;"SI",'LISTA DE SOCIOS'!Q238&lt;&gt;"SI",'LISTA DE SOCIOS'!P238&lt;&gt;"SI",'LISTA DE SOCIOS'!R238&lt;&gt;"SI"),(MONTOS!E12*MULTAS!J238),0)</f>
        <v>0</v>
      </c>
      <c r="O238" s="51">
        <f>IF(AND('LISTA DE SOCIOS'!H238="SI",'LISTA DE SOCIOS'!P238&lt;&gt;"SI"),(MONTOS!E14*MULTAS!K238),0)</f>
        <v>0</v>
      </c>
      <c r="P238" s="66">
        <f>IF('LISTA DE SOCIOS'!H238="SI",(IF('LISTA DE SOCIOS'!P238&lt;&gt; "SI",(IF(OR('LISTA DE SOCIOS'!Q238="SI",'LISTA DE SOCIOS'!R238="SI"),(MULTAS!M238),(MULTAS!M238+(MULTAS!L238*MONTOS!E18)))),0)),0)</f>
        <v>0</v>
      </c>
      <c r="Q238" s="51">
        <f>IF(AND('LISTA DE SOCIOS'!I238="SI",'LISTA DE SOCIOS'!P238&lt;&gt; "SI"),(RIEGO!G238),0)</f>
        <v>0</v>
      </c>
      <c r="R238" s="68">
        <f t="shared" si="8"/>
        <v>27</v>
      </c>
      <c r="S238" s="249" t="s">
        <v>695</v>
      </c>
      <c r="T238" s="244">
        <v>43685.456493055557</v>
      </c>
    </row>
    <row r="239" spans="1:20" s="20" customFormat="1" x14ac:dyDescent="0.25">
      <c r="A239" s="173">
        <v>238</v>
      </c>
      <c r="B239" s="173">
        <v>238</v>
      </c>
      <c r="C239" s="174" t="s">
        <v>304</v>
      </c>
      <c r="D239" s="174" t="s">
        <v>223</v>
      </c>
      <c r="E239" s="174" t="s">
        <v>561</v>
      </c>
      <c r="F239" s="175" t="s">
        <v>113</v>
      </c>
      <c r="G239" s="51"/>
      <c r="H239" s="66"/>
      <c r="I239" s="51"/>
      <c r="J239" s="66">
        <f>IF('LISTA DE SOCIOS'!H239="SI",(IF('LISTA DE SOCIOS'!P239&lt;&gt;"SI",('CSM AGUA'!H239),MONTOS!E7)),0)</f>
        <v>21</v>
      </c>
      <c r="K239" s="51">
        <f>IF(AND('LISTA DE SOCIOS'!H239="SI",'LISTA DE SOCIOS'!P239&lt;&gt;"SI",'LISTA DE SOCIOS'!Q239&lt;&gt;"SI",'LISTA DE SOCIOS'!P239&lt;&gt;"SI",'LISTA DE SOCIOS'!R239&lt;&gt;"SI"),(MONTOS!E9*MULTAS!G239), 0)</f>
        <v>0</v>
      </c>
      <c r="L239" s="66">
        <f>IF(AND('LISTA DE SOCIOS'!H239="SI",'LISTA DE SOCIOS'!P239&lt;&gt;"SI",'LISTA DE SOCIOS'!Q239&lt;&gt;"SI",'LISTA DE SOCIOS'!P239&lt;&gt;"SI",'LISTA DE SOCIOS'!R239&lt;&gt;"SI"),(MONTOS!E10*MULTAS!H239),0)</f>
        <v>0</v>
      </c>
      <c r="M239" s="51">
        <f>IF(AND('LISTA DE SOCIOS'!H239="SI",'LISTA DE SOCIOS'!P239&lt;&gt;"SI",'LISTA DE SOCIOS'!Q239&lt;&gt;"SI",'LISTA DE SOCIOS'!P239&lt;&gt;"SI",'LISTA DE SOCIOS'!R239&lt;&gt;"SI"),(MONTOS!E11*MULTAS!I239),0)</f>
        <v>0</v>
      </c>
      <c r="N239" s="66">
        <f>IF(AND('LISTA DE SOCIOS'!H239="SI",'LISTA DE SOCIOS'!P239&lt;&gt;"SI",'LISTA DE SOCIOS'!Q239&lt;&gt;"SI",'LISTA DE SOCIOS'!P239&lt;&gt;"SI",'LISTA DE SOCIOS'!R239&lt;&gt;"SI"),(MONTOS!E12*MULTAS!J239),0)</f>
        <v>0</v>
      </c>
      <c r="O239" s="51">
        <f>IF(AND('LISTA DE SOCIOS'!H239="SI",'LISTA DE SOCIOS'!P239&lt;&gt;"SI"),(MONTOS!E14*MULTAS!K239),0)</f>
        <v>0</v>
      </c>
      <c r="P239" s="66">
        <f>IF('LISTA DE SOCIOS'!H239="SI",(IF('LISTA DE SOCIOS'!P239&lt;&gt; "SI",(IF(OR('LISTA DE SOCIOS'!Q239="SI",'LISTA DE SOCIOS'!R239="SI"),(MULTAS!M239),(MULTAS!M239+(MULTAS!L239*MONTOS!E18)))),0)),0)</f>
        <v>0</v>
      </c>
      <c r="Q239" s="51">
        <f>IF(AND('LISTA DE SOCIOS'!I239="SI",'LISTA DE SOCIOS'!P239&lt;&gt; "SI"),(RIEGO!G239),0)</f>
        <v>0</v>
      </c>
      <c r="R239" s="68">
        <f t="shared" si="8"/>
        <v>21</v>
      </c>
      <c r="S239" s="249" t="s">
        <v>695</v>
      </c>
      <c r="T239" s="244">
        <v>43676.613032407404</v>
      </c>
    </row>
    <row r="240" spans="1:20" s="20" customFormat="1" x14ac:dyDescent="0.25">
      <c r="A240" s="173">
        <v>239</v>
      </c>
      <c r="B240" s="173">
        <v>239</v>
      </c>
      <c r="C240" s="174" t="s">
        <v>126</v>
      </c>
      <c r="D240" s="174" t="s">
        <v>178</v>
      </c>
      <c r="E240" s="174" t="s">
        <v>562</v>
      </c>
      <c r="F240" s="175" t="s">
        <v>113</v>
      </c>
      <c r="G240" s="51"/>
      <c r="H240" s="66"/>
      <c r="I240" s="51"/>
      <c r="J240" s="66">
        <f>IF('LISTA DE SOCIOS'!H240="SI",(IF('LISTA DE SOCIOS'!P240&lt;&gt;"SI",('CSM AGUA'!H240),MONTOS!E7)),0)</f>
        <v>35</v>
      </c>
      <c r="K240" s="51">
        <f>IF(AND('LISTA DE SOCIOS'!H240="SI",'LISTA DE SOCIOS'!P240&lt;&gt;"SI",'LISTA DE SOCIOS'!Q240&lt;&gt;"SI",'LISTA DE SOCIOS'!P240&lt;&gt;"SI",'LISTA DE SOCIOS'!R240&lt;&gt;"SI"),(MONTOS!E9*MULTAS!G240), 0)</f>
        <v>0</v>
      </c>
      <c r="L240" s="66">
        <f>IF(AND('LISTA DE SOCIOS'!H240="SI",'LISTA DE SOCIOS'!P240&lt;&gt;"SI",'LISTA DE SOCIOS'!Q240&lt;&gt;"SI",'LISTA DE SOCIOS'!P240&lt;&gt;"SI",'LISTA DE SOCIOS'!R240&lt;&gt;"SI"),(MONTOS!E10*MULTAS!H240),0)</f>
        <v>0</v>
      </c>
      <c r="M240" s="51">
        <f>IF(AND('LISTA DE SOCIOS'!H240="SI",'LISTA DE SOCIOS'!P240&lt;&gt;"SI",'LISTA DE SOCIOS'!Q240&lt;&gt;"SI",'LISTA DE SOCIOS'!P240&lt;&gt;"SI",'LISTA DE SOCIOS'!R240&lt;&gt;"SI"),(MONTOS!E11*MULTAS!I240),0)</f>
        <v>0</v>
      </c>
      <c r="N240" s="66">
        <f>IF(AND('LISTA DE SOCIOS'!H240="SI",'LISTA DE SOCIOS'!P240&lt;&gt;"SI",'LISTA DE SOCIOS'!Q240&lt;&gt;"SI",'LISTA DE SOCIOS'!P240&lt;&gt;"SI",'LISTA DE SOCIOS'!R240&lt;&gt;"SI"),(MONTOS!E12*MULTAS!J240),0)</f>
        <v>0</v>
      </c>
      <c r="O240" s="51">
        <f>IF(AND('LISTA DE SOCIOS'!H240="SI",'LISTA DE SOCIOS'!P240&lt;&gt;"SI"),(MONTOS!E14*MULTAS!K240),0)</f>
        <v>0</v>
      </c>
      <c r="P240" s="66">
        <f>IF('LISTA DE SOCIOS'!H240="SI",(IF('LISTA DE SOCIOS'!P240&lt;&gt; "SI",(IF(OR('LISTA DE SOCIOS'!Q240="SI",'LISTA DE SOCIOS'!R240="SI"),(MULTAS!M240),(MULTAS!M240+(MULTAS!L240*MONTOS!E18)))),0)),0)</f>
        <v>0</v>
      </c>
      <c r="Q240" s="51">
        <f>IF(AND('LISTA DE SOCIOS'!I240="SI",'LISTA DE SOCIOS'!P240&lt;&gt; "SI"),(RIEGO!G240),0)</f>
        <v>0</v>
      </c>
      <c r="R240" s="68">
        <f t="shared" si="8"/>
        <v>35</v>
      </c>
      <c r="S240" s="249" t="s">
        <v>695</v>
      </c>
      <c r="T240" s="244">
        <v>43676.50540509259</v>
      </c>
    </row>
    <row r="241" spans="1:20" s="20" customFormat="1" x14ac:dyDescent="0.25">
      <c r="A241" s="173">
        <v>240</v>
      </c>
      <c r="B241" s="173">
        <v>240</v>
      </c>
      <c r="C241" s="174" t="s">
        <v>563</v>
      </c>
      <c r="D241" s="174" t="s">
        <v>564</v>
      </c>
      <c r="E241" s="174" t="s">
        <v>565</v>
      </c>
      <c r="F241" s="175" t="s">
        <v>113</v>
      </c>
      <c r="G241" s="51"/>
      <c r="H241" s="66"/>
      <c r="I241" s="51"/>
      <c r="J241" s="66">
        <f>IF('LISTA DE SOCIOS'!H241="SI",(IF('LISTA DE SOCIOS'!P241&lt;&gt;"SI",('CSM AGUA'!H241),MONTOS!E7)),0)</f>
        <v>265</v>
      </c>
      <c r="K241" s="51">
        <f>IF(AND('LISTA DE SOCIOS'!H241="SI",'LISTA DE SOCIOS'!P241&lt;&gt;"SI",'LISTA DE SOCIOS'!Q241&lt;&gt;"SI",'LISTA DE SOCIOS'!P241&lt;&gt;"SI",'LISTA DE SOCIOS'!R241&lt;&gt;"SI"),(MONTOS!E9*MULTAS!G241), 0)</f>
        <v>0</v>
      </c>
      <c r="L241" s="66">
        <f>IF(AND('LISTA DE SOCIOS'!H241="SI",'LISTA DE SOCIOS'!P241&lt;&gt;"SI",'LISTA DE SOCIOS'!Q241&lt;&gt;"SI",'LISTA DE SOCIOS'!P241&lt;&gt;"SI",'LISTA DE SOCIOS'!R241&lt;&gt;"SI"),(MONTOS!E10*MULTAS!H241),0)</f>
        <v>0</v>
      </c>
      <c r="M241" s="51">
        <f>IF(AND('LISTA DE SOCIOS'!H241="SI",'LISTA DE SOCIOS'!P241&lt;&gt;"SI",'LISTA DE SOCIOS'!Q241&lt;&gt;"SI",'LISTA DE SOCIOS'!P241&lt;&gt;"SI",'LISTA DE SOCIOS'!R241&lt;&gt;"SI"),(MONTOS!E11*MULTAS!I241),0)</f>
        <v>0</v>
      </c>
      <c r="N241" s="66">
        <f>IF(AND('LISTA DE SOCIOS'!H241="SI",'LISTA DE SOCIOS'!P241&lt;&gt;"SI",'LISTA DE SOCIOS'!Q241&lt;&gt;"SI",'LISTA DE SOCIOS'!P241&lt;&gt;"SI",'LISTA DE SOCIOS'!R241&lt;&gt;"SI"),(MONTOS!E12*MULTAS!J241),0)</f>
        <v>0</v>
      </c>
      <c r="O241" s="51">
        <f>IF(AND('LISTA DE SOCIOS'!H241="SI",'LISTA DE SOCIOS'!P241&lt;&gt;"SI"),(MONTOS!E14*MULTAS!K241),0)</f>
        <v>0</v>
      </c>
      <c r="P241" s="66">
        <f>IF('LISTA DE SOCIOS'!H241="SI",(IF('LISTA DE SOCIOS'!P241&lt;&gt; "SI",(IF(OR('LISTA DE SOCIOS'!Q241="SI",'LISTA DE SOCIOS'!R241="SI"),(MULTAS!M241),(MULTAS!M241+(MULTAS!L241*MONTOS!E18)))),0)),0)</f>
        <v>0</v>
      </c>
      <c r="Q241" s="51">
        <f>IF(AND('LISTA DE SOCIOS'!I241="SI",'LISTA DE SOCIOS'!P241&lt;&gt; "SI"),(RIEGO!G241),0)</f>
        <v>0</v>
      </c>
      <c r="R241" s="68">
        <f t="shared" si="8"/>
        <v>265</v>
      </c>
      <c r="S241" s="249" t="s">
        <v>695</v>
      </c>
      <c r="T241" s="244">
        <v>43676.605219907404</v>
      </c>
    </row>
    <row r="242" spans="1:20" s="20" customFormat="1" x14ac:dyDescent="0.25">
      <c r="A242" s="173">
        <v>241</v>
      </c>
      <c r="B242" s="173">
        <v>241</v>
      </c>
      <c r="C242" s="174" t="s">
        <v>323</v>
      </c>
      <c r="D242" s="174" t="s">
        <v>441</v>
      </c>
      <c r="E242" s="174" t="s">
        <v>566</v>
      </c>
      <c r="F242" s="175" t="s">
        <v>113</v>
      </c>
      <c r="G242" s="51"/>
      <c r="H242" s="66"/>
      <c r="I242" s="51"/>
      <c r="J242" s="66">
        <f>IF('LISTA DE SOCIOS'!H242="SI",(IF('LISTA DE SOCIOS'!P242&lt;&gt;"SI",('CSM AGUA'!H242),MONTOS!E7)),0)</f>
        <v>11</v>
      </c>
      <c r="K242" s="51">
        <f>IF(AND('LISTA DE SOCIOS'!H242="SI",'LISTA DE SOCIOS'!P242&lt;&gt;"SI",'LISTA DE SOCIOS'!Q242&lt;&gt;"SI",'LISTA DE SOCIOS'!P242&lt;&gt;"SI",'LISTA DE SOCIOS'!R242&lt;&gt;"SI"),(MONTOS!E9*MULTAS!G242), 0)</f>
        <v>0</v>
      </c>
      <c r="L242" s="66">
        <f>IF(AND('LISTA DE SOCIOS'!H242="SI",'LISTA DE SOCIOS'!P242&lt;&gt;"SI",'LISTA DE SOCIOS'!Q242&lt;&gt;"SI",'LISTA DE SOCIOS'!P242&lt;&gt;"SI",'LISTA DE SOCIOS'!R242&lt;&gt;"SI"),(MONTOS!E10*MULTAS!H242),0)</f>
        <v>0</v>
      </c>
      <c r="M242" s="51">
        <f>IF(AND('LISTA DE SOCIOS'!H242="SI",'LISTA DE SOCIOS'!P242&lt;&gt;"SI",'LISTA DE SOCIOS'!Q242&lt;&gt;"SI",'LISTA DE SOCIOS'!P242&lt;&gt;"SI",'LISTA DE SOCIOS'!R242&lt;&gt;"SI"),(MONTOS!E11*MULTAS!I242),0)</f>
        <v>0</v>
      </c>
      <c r="N242" s="66">
        <f>IF(AND('LISTA DE SOCIOS'!H242="SI",'LISTA DE SOCIOS'!P242&lt;&gt;"SI",'LISTA DE SOCIOS'!Q242&lt;&gt;"SI",'LISTA DE SOCIOS'!P242&lt;&gt;"SI",'LISTA DE SOCIOS'!R242&lt;&gt;"SI"),(MONTOS!E12*MULTAS!J242),0)</f>
        <v>0</v>
      </c>
      <c r="O242" s="51">
        <f>IF(AND('LISTA DE SOCIOS'!H242="SI",'LISTA DE SOCIOS'!P242&lt;&gt;"SI"),(MONTOS!E14*MULTAS!K242),0)</f>
        <v>0</v>
      </c>
      <c r="P242" s="66">
        <f>IF('LISTA DE SOCIOS'!H242="SI",(IF('LISTA DE SOCIOS'!P242&lt;&gt; "SI",(IF(OR('LISTA DE SOCIOS'!Q242="SI",'LISTA DE SOCIOS'!R242="SI"),(MULTAS!M242),(MULTAS!M242+(MULTAS!L242*MONTOS!E18)))),0)),0)</f>
        <v>0</v>
      </c>
      <c r="Q242" s="51">
        <f>IF(AND('LISTA DE SOCIOS'!I242="SI",'LISTA DE SOCIOS'!P242&lt;&gt; "SI"),(RIEGO!G242),0)</f>
        <v>0</v>
      </c>
      <c r="R242" s="68">
        <f t="shared" si="8"/>
        <v>11</v>
      </c>
      <c r="S242" s="245" t="s">
        <v>7</v>
      </c>
      <c r="T242" s="244"/>
    </row>
    <row r="243" spans="1:20" s="20" customFormat="1" x14ac:dyDescent="0.25">
      <c r="A243" s="173">
        <v>242</v>
      </c>
      <c r="B243" s="173">
        <v>242</v>
      </c>
      <c r="C243" s="174" t="s">
        <v>323</v>
      </c>
      <c r="D243" s="174" t="s">
        <v>441</v>
      </c>
      <c r="E243" s="174" t="s">
        <v>303</v>
      </c>
      <c r="F243" s="175" t="s">
        <v>113</v>
      </c>
      <c r="G243" s="51"/>
      <c r="H243" s="66"/>
      <c r="I243" s="51"/>
      <c r="J243" s="66">
        <f>IF('LISTA DE SOCIOS'!H243="SI",(IF('LISTA DE SOCIOS'!P243&lt;&gt;"SI",('CSM AGUA'!H243),MONTOS!E7)),0)</f>
        <v>7</v>
      </c>
      <c r="K243" s="51">
        <f>IF(AND('LISTA DE SOCIOS'!H243="SI",'LISTA DE SOCIOS'!P243&lt;&gt;"SI",'LISTA DE SOCIOS'!Q243&lt;&gt;"SI",'LISTA DE SOCIOS'!P243&lt;&gt;"SI",'LISTA DE SOCIOS'!R243&lt;&gt;"SI"),(MONTOS!E9*MULTAS!G243), 0)</f>
        <v>0</v>
      </c>
      <c r="L243" s="66">
        <f>IF(AND('LISTA DE SOCIOS'!H243="SI",'LISTA DE SOCIOS'!P243&lt;&gt;"SI",'LISTA DE SOCIOS'!Q243&lt;&gt;"SI",'LISTA DE SOCIOS'!P243&lt;&gt;"SI",'LISTA DE SOCIOS'!R243&lt;&gt;"SI"),(MONTOS!E10*MULTAS!H243),0)</f>
        <v>0</v>
      </c>
      <c r="M243" s="51">
        <f>IF(AND('LISTA DE SOCIOS'!H243="SI",'LISTA DE SOCIOS'!P243&lt;&gt;"SI",'LISTA DE SOCIOS'!Q243&lt;&gt;"SI",'LISTA DE SOCIOS'!P243&lt;&gt;"SI",'LISTA DE SOCIOS'!R243&lt;&gt;"SI"),(MONTOS!E11*MULTAS!I243),0)</f>
        <v>0</v>
      </c>
      <c r="N243" s="66">
        <f>IF(AND('LISTA DE SOCIOS'!H243="SI",'LISTA DE SOCIOS'!P243&lt;&gt;"SI",'LISTA DE SOCIOS'!Q243&lt;&gt;"SI",'LISTA DE SOCIOS'!P243&lt;&gt;"SI",'LISTA DE SOCIOS'!R243&lt;&gt;"SI"),(MONTOS!E12*MULTAS!J243),0)</f>
        <v>0</v>
      </c>
      <c r="O243" s="51">
        <f>IF(AND('LISTA DE SOCIOS'!H243="SI",'LISTA DE SOCIOS'!P243&lt;&gt;"SI"),(MONTOS!E14*MULTAS!K243),0)</f>
        <v>0</v>
      </c>
      <c r="P243" s="66">
        <f>IF('LISTA DE SOCIOS'!H243="SI",(IF('LISTA DE SOCIOS'!P243&lt;&gt; "SI",(IF(OR('LISTA DE SOCIOS'!Q243="SI",'LISTA DE SOCIOS'!R243="SI"),(MULTAS!M243),(MULTAS!M243+(MULTAS!L243*MONTOS!E18)))),0)),0)</f>
        <v>0</v>
      </c>
      <c r="Q243" s="51">
        <f>IF(AND('LISTA DE SOCIOS'!I243="SI",'LISTA DE SOCIOS'!P243&lt;&gt; "SI"),(RIEGO!G243),0)</f>
        <v>0</v>
      </c>
      <c r="R243" s="68">
        <f t="shared" si="8"/>
        <v>7</v>
      </c>
      <c r="S243" s="245" t="s">
        <v>7</v>
      </c>
      <c r="T243" s="244"/>
    </row>
    <row r="244" spans="1:20" s="20" customFormat="1" x14ac:dyDescent="0.25">
      <c r="A244" s="173">
        <v>243</v>
      </c>
      <c r="B244" s="173">
        <v>243</v>
      </c>
      <c r="C244" s="174" t="s">
        <v>567</v>
      </c>
      <c r="D244" s="174" t="s">
        <v>532</v>
      </c>
      <c r="E244" s="174" t="s">
        <v>568</v>
      </c>
      <c r="F244" s="175" t="s">
        <v>113</v>
      </c>
      <c r="G244" s="51"/>
      <c r="H244" s="66"/>
      <c r="I244" s="51"/>
      <c r="J244" s="66">
        <f>IF('LISTA DE SOCIOS'!H244="SI",(IF('LISTA DE SOCIOS'!P244&lt;&gt;"SI",('CSM AGUA'!H244),MONTOS!E7)),0)</f>
        <v>7</v>
      </c>
      <c r="K244" s="51">
        <f>IF(AND('LISTA DE SOCIOS'!H244="SI",'LISTA DE SOCIOS'!P244&lt;&gt;"SI",'LISTA DE SOCIOS'!Q244&lt;&gt;"SI",'LISTA DE SOCIOS'!P244&lt;&gt;"SI",'LISTA DE SOCIOS'!R244&lt;&gt;"SI"),(MONTOS!E9*MULTAS!G244), 0)</f>
        <v>0</v>
      </c>
      <c r="L244" s="66">
        <f>IF(AND('LISTA DE SOCIOS'!H244="SI",'LISTA DE SOCIOS'!P244&lt;&gt;"SI",'LISTA DE SOCIOS'!Q244&lt;&gt;"SI",'LISTA DE SOCIOS'!P244&lt;&gt;"SI",'LISTA DE SOCIOS'!R244&lt;&gt;"SI"),(MONTOS!E10*MULTAS!H244),0)</f>
        <v>0</v>
      </c>
      <c r="M244" s="51">
        <f>IF(AND('LISTA DE SOCIOS'!H244="SI",'LISTA DE SOCIOS'!P244&lt;&gt;"SI",'LISTA DE SOCIOS'!Q244&lt;&gt;"SI",'LISTA DE SOCIOS'!P244&lt;&gt;"SI",'LISTA DE SOCIOS'!R244&lt;&gt;"SI"),(MONTOS!E11*MULTAS!I244),0)</f>
        <v>0</v>
      </c>
      <c r="N244" s="66">
        <f>IF(AND('LISTA DE SOCIOS'!H244="SI",'LISTA DE SOCIOS'!P244&lt;&gt;"SI",'LISTA DE SOCIOS'!Q244&lt;&gt;"SI",'LISTA DE SOCIOS'!P244&lt;&gt;"SI",'LISTA DE SOCIOS'!R244&lt;&gt;"SI"),(MONTOS!E12*MULTAS!J244),0)</f>
        <v>0</v>
      </c>
      <c r="O244" s="51">
        <f>IF(AND('LISTA DE SOCIOS'!H244="SI",'LISTA DE SOCIOS'!P244&lt;&gt;"SI"),(MONTOS!E14*MULTAS!K244),0)</f>
        <v>0</v>
      </c>
      <c r="P244" s="66">
        <f>IF('LISTA DE SOCIOS'!H244="SI",(IF('LISTA DE SOCIOS'!P244&lt;&gt; "SI",(IF(OR('LISTA DE SOCIOS'!Q244="SI",'LISTA DE SOCIOS'!R244="SI"),(MULTAS!M244),(MULTAS!M244+(MULTAS!L244*MONTOS!E18)))),0)),0)</f>
        <v>0</v>
      </c>
      <c r="Q244" s="51">
        <f>IF(AND('LISTA DE SOCIOS'!I244="SI",'LISTA DE SOCIOS'!P244&lt;&gt; "SI"),(RIEGO!G244),0)</f>
        <v>0</v>
      </c>
      <c r="R244" s="68">
        <f t="shared" si="8"/>
        <v>7</v>
      </c>
      <c r="S244" s="249" t="s">
        <v>695</v>
      </c>
      <c r="T244" s="244">
        <v>43668.450891203705</v>
      </c>
    </row>
    <row r="245" spans="1:20" s="20" customFormat="1" x14ac:dyDescent="0.25">
      <c r="A245" s="173">
        <v>244</v>
      </c>
      <c r="B245" s="173">
        <v>244</v>
      </c>
      <c r="C245" s="174" t="s">
        <v>684</v>
      </c>
      <c r="D245" s="174" t="s">
        <v>569</v>
      </c>
      <c r="E245" s="174" t="s">
        <v>570</v>
      </c>
      <c r="F245" s="175" t="s">
        <v>113</v>
      </c>
      <c r="G245" s="51"/>
      <c r="H245" s="66"/>
      <c r="I245" s="51"/>
      <c r="J245" s="66">
        <f>IF('LISTA DE SOCIOS'!H245="SI",(IF('LISTA DE SOCIOS'!P245&lt;&gt;"SI",('CSM AGUA'!H245),MONTOS!E7)),0)</f>
        <v>7</v>
      </c>
      <c r="K245" s="51">
        <f>IF(AND('LISTA DE SOCIOS'!H245="SI",'LISTA DE SOCIOS'!P245&lt;&gt;"SI",'LISTA DE SOCIOS'!Q245&lt;&gt;"SI",'LISTA DE SOCIOS'!P245&lt;&gt;"SI",'LISTA DE SOCIOS'!R245&lt;&gt;"SI"),(MONTOS!E9*MULTAS!G245), 0)</f>
        <v>0</v>
      </c>
      <c r="L245" s="66">
        <f>IF(AND('LISTA DE SOCIOS'!H245="SI",'LISTA DE SOCIOS'!P245&lt;&gt;"SI",'LISTA DE SOCIOS'!Q245&lt;&gt;"SI",'LISTA DE SOCIOS'!P245&lt;&gt;"SI",'LISTA DE SOCIOS'!R245&lt;&gt;"SI"),(MONTOS!E10*MULTAS!H245),0)</f>
        <v>0</v>
      </c>
      <c r="M245" s="51">
        <f>IF(AND('LISTA DE SOCIOS'!H245="SI",'LISTA DE SOCIOS'!P245&lt;&gt;"SI",'LISTA DE SOCIOS'!Q245&lt;&gt;"SI",'LISTA DE SOCIOS'!P245&lt;&gt;"SI",'LISTA DE SOCIOS'!R245&lt;&gt;"SI"),(MONTOS!E11*MULTAS!I245),0)</f>
        <v>0</v>
      </c>
      <c r="N245" s="66">
        <f>IF(AND('LISTA DE SOCIOS'!H245="SI",'LISTA DE SOCIOS'!P245&lt;&gt;"SI",'LISTA DE SOCIOS'!Q245&lt;&gt;"SI",'LISTA DE SOCIOS'!P245&lt;&gt;"SI",'LISTA DE SOCIOS'!R245&lt;&gt;"SI"),(MONTOS!E12*MULTAS!J245),0)</f>
        <v>0</v>
      </c>
      <c r="O245" s="51">
        <f>IF(AND('LISTA DE SOCIOS'!H245="SI",'LISTA DE SOCIOS'!P245&lt;&gt;"SI"),(MONTOS!E14*MULTAS!K245),0)</f>
        <v>0</v>
      </c>
      <c r="P245" s="66">
        <f>IF('LISTA DE SOCIOS'!H245="SI",(IF('LISTA DE SOCIOS'!P245&lt;&gt; "SI",(IF(OR('LISTA DE SOCIOS'!Q245="SI",'LISTA DE SOCIOS'!R245="SI"),(MULTAS!M245),(MULTAS!M245+(MULTAS!L245*MONTOS!E18)))),0)),0)</f>
        <v>0</v>
      </c>
      <c r="Q245" s="51">
        <f>IF(AND('LISTA DE SOCIOS'!I245="SI",'LISTA DE SOCIOS'!P245&lt;&gt; "SI"),(RIEGO!G245),0)</f>
        <v>0</v>
      </c>
      <c r="R245" s="68">
        <f t="shared" si="8"/>
        <v>7</v>
      </c>
      <c r="S245" s="249" t="s">
        <v>695</v>
      </c>
      <c r="T245" s="244">
        <v>43669.462847222225</v>
      </c>
    </row>
    <row r="246" spans="1:20" s="20" customFormat="1" x14ac:dyDescent="0.25">
      <c r="A246" s="173">
        <v>245</v>
      </c>
      <c r="B246" s="173">
        <v>245</v>
      </c>
      <c r="C246" s="174" t="s">
        <v>571</v>
      </c>
      <c r="D246" s="174" t="s">
        <v>572</v>
      </c>
      <c r="E246" s="174" t="s">
        <v>350</v>
      </c>
      <c r="F246" s="175" t="s">
        <v>113</v>
      </c>
      <c r="G246" s="51"/>
      <c r="H246" s="66"/>
      <c r="I246" s="51"/>
      <c r="J246" s="66">
        <f>IF('LISTA DE SOCIOS'!H246="SI",(IF('LISTA DE SOCIOS'!P246&lt;&gt;"SI",('CSM AGUA'!H246),MONTOS!E7)),0)</f>
        <v>7</v>
      </c>
      <c r="K246" s="51">
        <f>IF(AND('LISTA DE SOCIOS'!H246="SI",'LISTA DE SOCIOS'!P246&lt;&gt;"SI",'LISTA DE SOCIOS'!Q246&lt;&gt;"SI",'LISTA DE SOCIOS'!P246&lt;&gt;"SI",'LISTA DE SOCIOS'!R246&lt;&gt;"SI"),(MONTOS!E9*MULTAS!G246), 0)</f>
        <v>0</v>
      </c>
      <c r="L246" s="66">
        <f>IF(AND('LISTA DE SOCIOS'!H246="SI",'LISTA DE SOCIOS'!P246&lt;&gt;"SI",'LISTA DE SOCIOS'!Q246&lt;&gt;"SI",'LISTA DE SOCIOS'!P246&lt;&gt;"SI",'LISTA DE SOCIOS'!R246&lt;&gt;"SI"),(MONTOS!E10*MULTAS!H246),0)</f>
        <v>0</v>
      </c>
      <c r="M246" s="51">
        <f>IF(AND('LISTA DE SOCIOS'!H246="SI",'LISTA DE SOCIOS'!P246&lt;&gt;"SI",'LISTA DE SOCIOS'!Q246&lt;&gt;"SI",'LISTA DE SOCIOS'!P246&lt;&gt;"SI",'LISTA DE SOCIOS'!R246&lt;&gt;"SI"),(MONTOS!E11*MULTAS!I246),0)</f>
        <v>0</v>
      </c>
      <c r="N246" s="66">
        <f>IF(AND('LISTA DE SOCIOS'!H246="SI",'LISTA DE SOCIOS'!P246&lt;&gt;"SI",'LISTA DE SOCIOS'!Q246&lt;&gt;"SI",'LISTA DE SOCIOS'!P246&lt;&gt;"SI",'LISTA DE SOCIOS'!R246&lt;&gt;"SI"),(MONTOS!E12*MULTAS!J246),0)</f>
        <v>0</v>
      </c>
      <c r="O246" s="51">
        <f>IF(AND('LISTA DE SOCIOS'!H246="SI",'LISTA DE SOCIOS'!P246&lt;&gt;"SI"),(MONTOS!E14*MULTAS!K246),0)</f>
        <v>0</v>
      </c>
      <c r="P246" s="66">
        <f>IF('LISTA DE SOCIOS'!H246="SI",(IF('LISTA DE SOCIOS'!P246&lt;&gt; "SI",(IF(OR('LISTA DE SOCIOS'!Q246="SI",'LISTA DE SOCIOS'!R246="SI"),(MULTAS!M246),(MULTAS!M246+(MULTAS!L246*MONTOS!E18)))),0)),0)</f>
        <v>0</v>
      </c>
      <c r="Q246" s="51">
        <f>IF(AND('LISTA DE SOCIOS'!I246="SI",'LISTA DE SOCIOS'!P246&lt;&gt; "SI"),(RIEGO!G246),0)</f>
        <v>0</v>
      </c>
      <c r="R246" s="68">
        <f t="shared" si="8"/>
        <v>7</v>
      </c>
      <c r="S246" s="249" t="s">
        <v>695</v>
      </c>
      <c r="T246" s="244">
        <v>43676.389745370368</v>
      </c>
    </row>
    <row r="247" spans="1:20" s="20" customFormat="1" x14ac:dyDescent="0.25">
      <c r="A247" s="173">
        <v>246</v>
      </c>
      <c r="B247" s="173">
        <v>246</v>
      </c>
      <c r="C247" s="174" t="s">
        <v>571</v>
      </c>
      <c r="D247" s="174" t="s">
        <v>572</v>
      </c>
      <c r="E247" s="174" t="s">
        <v>143</v>
      </c>
      <c r="F247" s="175" t="s">
        <v>113</v>
      </c>
      <c r="G247" s="51"/>
      <c r="H247" s="66"/>
      <c r="I247" s="51"/>
      <c r="J247" s="66">
        <f>IF('LISTA DE SOCIOS'!H247="SI",(IF('LISTA DE SOCIOS'!P247&lt;&gt;"SI",('CSM AGUA'!H247),MONTOS!E7)),0)</f>
        <v>7</v>
      </c>
      <c r="K247" s="51">
        <f>IF(AND('LISTA DE SOCIOS'!H247="SI",'LISTA DE SOCIOS'!P247&lt;&gt;"SI",'LISTA DE SOCIOS'!Q247&lt;&gt;"SI",'LISTA DE SOCIOS'!P247&lt;&gt;"SI",'LISTA DE SOCIOS'!R247&lt;&gt;"SI"),(MONTOS!E9*MULTAS!G247), 0)</f>
        <v>0</v>
      </c>
      <c r="L247" s="66">
        <f>IF(AND('LISTA DE SOCIOS'!H247="SI",'LISTA DE SOCIOS'!P247&lt;&gt;"SI",'LISTA DE SOCIOS'!Q247&lt;&gt;"SI",'LISTA DE SOCIOS'!P247&lt;&gt;"SI",'LISTA DE SOCIOS'!R247&lt;&gt;"SI"),(MONTOS!E10*MULTAS!H247),0)</f>
        <v>0</v>
      </c>
      <c r="M247" s="51">
        <f>IF(AND('LISTA DE SOCIOS'!H247="SI",'LISTA DE SOCIOS'!P247&lt;&gt;"SI",'LISTA DE SOCIOS'!Q247&lt;&gt;"SI",'LISTA DE SOCIOS'!P247&lt;&gt;"SI",'LISTA DE SOCIOS'!R247&lt;&gt;"SI"),(MONTOS!E11*MULTAS!I247),0)</f>
        <v>0</v>
      </c>
      <c r="N247" s="66">
        <f>IF(AND('LISTA DE SOCIOS'!H247="SI",'LISTA DE SOCIOS'!P247&lt;&gt;"SI",'LISTA DE SOCIOS'!Q247&lt;&gt;"SI",'LISTA DE SOCIOS'!P247&lt;&gt;"SI",'LISTA DE SOCIOS'!R247&lt;&gt;"SI"),(MONTOS!E12*MULTAS!J247),0)</f>
        <v>0</v>
      </c>
      <c r="O247" s="51">
        <f>IF(AND('LISTA DE SOCIOS'!H247="SI",'LISTA DE SOCIOS'!P247&lt;&gt;"SI"),(MONTOS!E14*MULTAS!K247),0)</f>
        <v>0</v>
      </c>
      <c r="P247" s="66">
        <f>IF('LISTA DE SOCIOS'!H247="SI",(IF('LISTA DE SOCIOS'!P247&lt;&gt; "SI",(IF(OR('LISTA DE SOCIOS'!Q247="SI",'LISTA DE SOCIOS'!R247="SI"),(MULTAS!M247),(MULTAS!M247+(MULTAS!L247*MONTOS!E18)))),0)),0)</f>
        <v>0</v>
      </c>
      <c r="Q247" s="51">
        <f>IF(AND('LISTA DE SOCIOS'!I247="SI",'LISTA DE SOCIOS'!P247&lt;&gt; "SI"),(RIEGO!G247),0)</f>
        <v>0</v>
      </c>
      <c r="R247" s="68">
        <f t="shared" si="8"/>
        <v>7</v>
      </c>
      <c r="S247" s="249" t="s">
        <v>695</v>
      </c>
      <c r="T247" s="244">
        <v>43676.403738425928</v>
      </c>
    </row>
    <row r="248" spans="1:20" s="20" customFormat="1" x14ac:dyDescent="0.25">
      <c r="A248" s="173">
        <v>247</v>
      </c>
      <c r="B248" s="173">
        <v>247</v>
      </c>
      <c r="C248" s="174" t="s">
        <v>573</v>
      </c>
      <c r="D248" s="174" t="s">
        <v>574</v>
      </c>
      <c r="E248" s="174" t="s">
        <v>575</v>
      </c>
      <c r="F248" s="175" t="s">
        <v>113</v>
      </c>
      <c r="G248" s="51"/>
      <c r="H248" s="66"/>
      <c r="I248" s="51"/>
      <c r="J248" s="66">
        <f>IF('LISTA DE SOCIOS'!H248="SI",(IF('LISTA DE SOCIOS'!P248&lt;&gt;"SI",('CSM AGUA'!H248),MONTOS!E7)),0)</f>
        <v>29</v>
      </c>
      <c r="K248" s="51">
        <f>IF(AND('LISTA DE SOCIOS'!H248="SI",'LISTA DE SOCIOS'!P248&lt;&gt;"SI",'LISTA DE SOCIOS'!Q248&lt;&gt;"SI",'LISTA DE SOCIOS'!P248&lt;&gt;"SI",'LISTA DE SOCIOS'!R248&lt;&gt;"SI"),(MONTOS!E9*MULTAS!G248), 0)</f>
        <v>0</v>
      </c>
      <c r="L248" s="66">
        <f>IF(AND('LISTA DE SOCIOS'!H248="SI",'LISTA DE SOCIOS'!P248&lt;&gt;"SI",'LISTA DE SOCIOS'!Q248&lt;&gt;"SI",'LISTA DE SOCIOS'!P248&lt;&gt;"SI",'LISTA DE SOCIOS'!R248&lt;&gt;"SI"),(MONTOS!E10*MULTAS!H248),0)</f>
        <v>0</v>
      </c>
      <c r="M248" s="51">
        <f>IF(AND('LISTA DE SOCIOS'!H248="SI",'LISTA DE SOCIOS'!P248&lt;&gt;"SI",'LISTA DE SOCIOS'!Q248&lt;&gt;"SI",'LISTA DE SOCIOS'!P248&lt;&gt;"SI",'LISTA DE SOCIOS'!R248&lt;&gt;"SI"),(MONTOS!E11*MULTAS!I248),0)</f>
        <v>0</v>
      </c>
      <c r="N248" s="66">
        <f>IF(AND('LISTA DE SOCIOS'!H248="SI",'LISTA DE SOCIOS'!P248&lt;&gt;"SI",'LISTA DE SOCIOS'!Q248&lt;&gt;"SI",'LISTA DE SOCIOS'!P248&lt;&gt;"SI",'LISTA DE SOCIOS'!R248&lt;&gt;"SI"),(MONTOS!E12*MULTAS!J248),0)</f>
        <v>0</v>
      </c>
      <c r="O248" s="51">
        <f>IF(AND('LISTA DE SOCIOS'!H248="SI",'LISTA DE SOCIOS'!P248&lt;&gt;"SI"),(MONTOS!E14*MULTAS!K248),0)</f>
        <v>0</v>
      </c>
      <c r="P248" s="66">
        <f>IF('LISTA DE SOCIOS'!H248="SI",(IF('LISTA DE SOCIOS'!P248&lt;&gt; "SI",(IF(OR('LISTA DE SOCIOS'!Q248="SI",'LISTA DE SOCIOS'!R248="SI"),(MULTAS!M248),(MULTAS!M248+(MULTAS!L248*MONTOS!E18)))),0)),0)</f>
        <v>0</v>
      </c>
      <c r="Q248" s="51">
        <f>IF(AND('LISTA DE SOCIOS'!I248="SI",'LISTA DE SOCIOS'!P248&lt;&gt; "SI"),(RIEGO!G248),0)</f>
        <v>0</v>
      </c>
      <c r="R248" s="68">
        <f t="shared" si="8"/>
        <v>29</v>
      </c>
      <c r="S248" s="249" t="s">
        <v>695</v>
      </c>
      <c r="T248" s="244">
        <v>43676.403854166667</v>
      </c>
    </row>
    <row r="249" spans="1:20" s="20" customFormat="1" x14ac:dyDescent="0.25">
      <c r="A249" s="173">
        <v>248</v>
      </c>
      <c r="B249" s="173">
        <v>248</v>
      </c>
      <c r="C249" s="174" t="s">
        <v>152</v>
      </c>
      <c r="D249" s="174" t="s">
        <v>576</v>
      </c>
      <c r="E249" s="174" t="s">
        <v>687</v>
      </c>
      <c r="F249" s="175" t="s">
        <v>113</v>
      </c>
      <c r="G249" s="51"/>
      <c r="H249" s="66"/>
      <c r="I249" s="51"/>
      <c r="J249" s="66">
        <f>IF('LISTA DE SOCIOS'!H249="SI",(IF('LISTA DE SOCIOS'!P249&lt;&gt;"SI",('CSM AGUA'!H249),MONTOS!E7)),0)</f>
        <v>7</v>
      </c>
      <c r="K249" s="51">
        <f>IF(AND('LISTA DE SOCIOS'!H249="SI",'LISTA DE SOCIOS'!P249&lt;&gt;"SI",'LISTA DE SOCIOS'!Q249&lt;&gt;"SI",'LISTA DE SOCIOS'!P249&lt;&gt;"SI",'LISTA DE SOCIOS'!R249&lt;&gt;"SI"),(MONTOS!E9*MULTAS!G249), 0)</f>
        <v>0</v>
      </c>
      <c r="L249" s="66">
        <f>IF(AND('LISTA DE SOCIOS'!H249="SI",'LISTA DE SOCIOS'!P249&lt;&gt;"SI",'LISTA DE SOCIOS'!Q249&lt;&gt;"SI",'LISTA DE SOCIOS'!P249&lt;&gt;"SI",'LISTA DE SOCIOS'!R249&lt;&gt;"SI"),(MONTOS!E10*MULTAS!H249),0)</f>
        <v>0</v>
      </c>
      <c r="M249" s="51">
        <f>IF(AND('LISTA DE SOCIOS'!H249="SI",'LISTA DE SOCIOS'!P249&lt;&gt;"SI",'LISTA DE SOCIOS'!Q249&lt;&gt;"SI",'LISTA DE SOCIOS'!P249&lt;&gt;"SI",'LISTA DE SOCIOS'!R249&lt;&gt;"SI"),(MONTOS!E11*MULTAS!I249),0)</f>
        <v>0</v>
      </c>
      <c r="N249" s="66">
        <f>IF(AND('LISTA DE SOCIOS'!H249="SI",'LISTA DE SOCIOS'!P249&lt;&gt;"SI",'LISTA DE SOCIOS'!Q249&lt;&gt;"SI",'LISTA DE SOCIOS'!P249&lt;&gt;"SI",'LISTA DE SOCIOS'!R249&lt;&gt;"SI"),(MONTOS!E12*MULTAS!J249),0)</f>
        <v>0</v>
      </c>
      <c r="O249" s="51">
        <f>IF(AND('LISTA DE SOCIOS'!H249="SI",'LISTA DE SOCIOS'!P249&lt;&gt;"SI"),(MONTOS!E14*MULTAS!K249),0)</f>
        <v>0</v>
      </c>
      <c r="P249" s="66">
        <f>IF('LISTA DE SOCIOS'!H249="SI",(IF('LISTA DE SOCIOS'!P249&lt;&gt; "SI",(IF(OR('LISTA DE SOCIOS'!Q249="SI",'LISTA DE SOCIOS'!R249="SI"),(MULTAS!M249),(MULTAS!M249+(MULTAS!L249*MONTOS!E18)))),0)),0)</f>
        <v>0</v>
      </c>
      <c r="Q249" s="51">
        <f>IF(AND('LISTA DE SOCIOS'!I249="SI",'LISTA DE SOCIOS'!P249&lt;&gt; "SI"),(RIEGO!G249),0)</f>
        <v>0</v>
      </c>
      <c r="R249" s="68">
        <f t="shared" si="8"/>
        <v>7</v>
      </c>
      <c r="S249" s="249" t="s">
        <v>695</v>
      </c>
      <c r="T249" s="244">
        <v>43685.45553240741</v>
      </c>
    </row>
    <row r="250" spans="1:20" s="20" customFormat="1" x14ac:dyDescent="0.25">
      <c r="A250" s="173">
        <v>249</v>
      </c>
      <c r="B250" s="173">
        <v>249</v>
      </c>
      <c r="C250" s="174" t="s">
        <v>500</v>
      </c>
      <c r="D250" s="174" t="s">
        <v>204</v>
      </c>
      <c r="E250" s="174" t="s">
        <v>577</v>
      </c>
      <c r="F250" s="175" t="s">
        <v>113</v>
      </c>
      <c r="G250" s="51"/>
      <c r="H250" s="66"/>
      <c r="I250" s="51"/>
      <c r="J250" s="66">
        <f>IF('LISTA DE SOCIOS'!H250="SI",(IF('LISTA DE SOCIOS'!P250&lt;&gt;"SI",('CSM AGUA'!H250),MONTOS!E7)),0)</f>
        <v>13</v>
      </c>
      <c r="K250" s="51">
        <f>IF(AND('LISTA DE SOCIOS'!H250="SI",'LISTA DE SOCIOS'!P250&lt;&gt;"SI",'LISTA DE SOCIOS'!Q250&lt;&gt;"SI",'LISTA DE SOCIOS'!P250&lt;&gt;"SI",'LISTA DE SOCIOS'!R250&lt;&gt;"SI"),(MONTOS!E9*MULTAS!G250), 0)</f>
        <v>0</v>
      </c>
      <c r="L250" s="66">
        <f>IF(AND('LISTA DE SOCIOS'!H250="SI",'LISTA DE SOCIOS'!P250&lt;&gt;"SI",'LISTA DE SOCIOS'!Q250&lt;&gt;"SI",'LISTA DE SOCIOS'!P250&lt;&gt;"SI",'LISTA DE SOCIOS'!R250&lt;&gt;"SI"),(MONTOS!E10*MULTAS!H250),0)</f>
        <v>0</v>
      </c>
      <c r="M250" s="51">
        <f>IF(AND('LISTA DE SOCIOS'!H250="SI",'LISTA DE SOCIOS'!P250&lt;&gt;"SI",'LISTA DE SOCIOS'!Q250&lt;&gt;"SI",'LISTA DE SOCIOS'!P250&lt;&gt;"SI",'LISTA DE SOCIOS'!R250&lt;&gt;"SI"),(MONTOS!E11*MULTAS!I250),0)</f>
        <v>0</v>
      </c>
      <c r="N250" s="66">
        <f>IF(AND('LISTA DE SOCIOS'!H250="SI",'LISTA DE SOCIOS'!P250&lt;&gt;"SI",'LISTA DE SOCIOS'!Q250&lt;&gt;"SI",'LISTA DE SOCIOS'!P250&lt;&gt;"SI",'LISTA DE SOCIOS'!R250&lt;&gt;"SI"),(MONTOS!E12*MULTAS!J250),0)</f>
        <v>0</v>
      </c>
      <c r="O250" s="51">
        <f>IF(AND('LISTA DE SOCIOS'!H250="SI",'LISTA DE SOCIOS'!P250&lt;&gt;"SI"),(MONTOS!E14*MULTAS!K250),0)</f>
        <v>0</v>
      </c>
      <c r="P250" s="66">
        <f>IF('LISTA DE SOCIOS'!H250="SI",(IF('LISTA DE SOCIOS'!P250&lt;&gt; "SI",(IF(OR('LISTA DE SOCIOS'!Q250="SI",'LISTA DE SOCIOS'!R250="SI"),(MULTAS!M250),(MULTAS!M250+(MULTAS!L250*MONTOS!E18)))),0)),0)</f>
        <v>0</v>
      </c>
      <c r="Q250" s="51">
        <f>IF(AND('LISTA DE SOCIOS'!I250="SI",'LISTA DE SOCIOS'!P250&lt;&gt; "SI"),(RIEGO!G250),0)</f>
        <v>0</v>
      </c>
      <c r="R250" s="68">
        <f t="shared" si="8"/>
        <v>13</v>
      </c>
      <c r="S250" s="249" t="s">
        <v>695</v>
      </c>
      <c r="T250" s="244">
        <v>43677.596666666665</v>
      </c>
    </row>
    <row r="251" spans="1:20" s="20" customFormat="1" x14ac:dyDescent="0.25">
      <c r="A251" s="173">
        <v>250</v>
      </c>
      <c r="B251" s="173">
        <v>250</v>
      </c>
      <c r="C251" s="174" t="s">
        <v>578</v>
      </c>
      <c r="D251" s="174" t="s">
        <v>242</v>
      </c>
      <c r="E251" s="174" t="s">
        <v>579</v>
      </c>
      <c r="F251" s="175" t="s">
        <v>113</v>
      </c>
      <c r="G251" s="51"/>
      <c r="H251" s="66"/>
      <c r="I251" s="51"/>
      <c r="J251" s="66">
        <f>IF('LISTA DE SOCIOS'!H251="SI",(IF('LISTA DE SOCIOS'!P251&lt;&gt;"SI",('CSM AGUA'!H251),MONTOS!E7)),0)</f>
        <v>19</v>
      </c>
      <c r="K251" s="51">
        <f>IF(AND('LISTA DE SOCIOS'!H251="SI",'LISTA DE SOCIOS'!P251&lt;&gt;"SI",'LISTA DE SOCIOS'!Q251&lt;&gt;"SI",'LISTA DE SOCIOS'!P251&lt;&gt;"SI",'LISTA DE SOCIOS'!R251&lt;&gt;"SI"),(MONTOS!E9*MULTAS!G251), 0)</f>
        <v>0</v>
      </c>
      <c r="L251" s="66">
        <f>IF(AND('LISTA DE SOCIOS'!H251="SI",'LISTA DE SOCIOS'!P251&lt;&gt;"SI",'LISTA DE SOCIOS'!Q251&lt;&gt;"SI",'LISTA DE SOCIOS'!P251&lt;&gt;"SI",'LISTA DE SOCIOS'!R251&lt;&gt;"SI"),(MONTOS!E10*MULTAS!H251),0)</f>
        <v>0</v>
      </c>
      <c r="M251" s="51">
        <f>IF(AND('LISTA DE SOCIOS'!H251="SI",'LISTA DE SOCIOS'!P251&lt;&gt;"SI",'LISTA DE SOCIOS'!Q251&lt;&gt;"SI",'LISTA DE SOCIOS'!P251&lt;&gt;"SI",'LISTA DE SOCIOS'!R251&lt;&gt;"SI"),(MONTOS!E11*MULTAS!I251),0)</f>
        <v>0</v>
      </c>
      <c r="N251" s="66">
        <f>IF(AND('LISTA DE SOCIOS'!H251="SI",'LISTA DE SOCIOS'!P251&lt;&gt;"SI",'LISTA DE SOCIOS'!Q251&lt;&gt;"SI",'LISTA DE SOCIOS'!P251&lt;&gt;"SI",'LISTA DE SOCIOS'!R251&lt;&gt;"SI"),(MONTOS!E12*MULTAS!J251),0)</f>
        <v>0</v>
      </c>
      <c r="O251" s="51">
        <f>IF(AND('LISTA DE SOCIOS'!H251="SI",'LISTA DE SOCIOS'!P251&lt;&gt;"SI"),(MONTOS!E14*MULTAS!K251),0)</f>
        <v>0</v>
      </c>
      <c r="P251" s="66">
        <f>IF('LISTA DE SOCIOS'!H251="SI",(IF('LISTA DE SOCIOS'!P251&lt;&gt; "SI",(IF(OR('LISTA DE SOCIOS'!Q251="SI",'LISTA DE SOCIOS'!R251="SI"),(MULTAS!M251),(MULTAS!M251+(MULTAS!L251*MONTOS!E18)))),0)),0)</f>
        <v>0</v>
      </c>
      <c r="Q251" s="51">
        <f>IF(AND('LISTA DE SOCIOS'!I251="SI",'LISTA DE SOCIOS'!P251&lt;&gt; "SI"),(RIEGO!G251),0)</f>
        <v>0</v>
      </c>
      <c r="R251" s="68">
        <f t="shared" si="8"/>
        <v>19</v>
      </c>
      <c r="S251" s="249" t="s">
        <v>695</v>
      </c>
      <c r="T251" s="244">
        <v>43673.480706018519</v>
      </c>
    </row>
    <row r="252" spans="1:20" s="20" customFormat="1" x14ac:dyDescent="0.25">
      <c r="A252" s="173">
        <v>251</v>
      </c>
      <c r="B252" s="173">
        <v>251</v>
      </c>
      <c r="C252" s="174" t="s">
        <v>578</v>
      </c>
      <c r="D252" s="174" t="s">
        <v>242</v>
      </c>
      <c r="E252" s="174" t="s">
        <v>580</v>
      </c>
      <c r="F252" s="175" t="s">
        <v>113</v>
      </c>
      <c r="G252" s="51"/>
      <c r="H252" s="66"/>
      <c r="I252" s="51"/>
      <c r="J252" s="66">
        <f>IF('LISTA DE SOCIOS'!H252="SI",(IF('LISTA DE SOCIOS'!P252&lt;&gt;"SI",('CSM AGUA'!H252),MONTOS!E7)),0)</f>
        <v>37</v>
      </c>
      <c r="K252" s="51">
        <f>IF(AND('LISTA DE SOCIOS'!H252="SI",'LISTA DE SOCIOS'!P252&lt;&gt;"SI",'LISTA DE SOCIOS'!Q252&lt;&gt;"SI",'LISTA DE SOCIOS'!P252&lt;&gt;"SI",'LISTA DE SOCIOS'!R252&lt;&gt;"SI"),(MONTOS!E9*MULTAS!G252), 0)</f>
        <v>0</v>
      </c>
      <c r="L252" s="66">
        <f>IF(AND('LISTA DE SOCIOS'!H252="SI",'LISTA DE SOCIOS'!P252&lt;&gt;"SI",'LISTA DE SOCIOS'!Q252&lt;&gt;"SI",'LISTA DE SOCIOS'!P252&lt;&gt;"SI",'LISTA DE SOCIOS'!R252&lt;&gt;"SI"),(MONTOS!E10*MULTAS!H252),0)</f>
        <v>0</v>
      </c>
      <c r="M252" s="51">
        <f>IF(AND('LISTA DE SOCIOS'!H252="SI",'LISTA DE SOCIOS'!P252&lt;&gt;"SI",'LISTA DE SOCIOS'!Q252&lt;&gt;"SI",'LISTA DE SOCIOS'!P252&lt;&gt;"SI",'LISTA DE SOCIOS'!R252&lt;&gt;"SI"),(MONTOS!E11*MULTAS!I252),0)</f>
        <v>0</v>
      </c>
      <c r="N252" s="66">
        <f>IF(AND('LISTA DE SOCIOS'!H252="SI",'LISTA DE SOCIOS'!P252&lt;&gt;"SI",'LISTA DE SOCIOS'!Q252&lt;&gt;"SI",'LISTA DE SOCIOS'!P252&lt;&gt;"SI",'LISTA DE SOCIOS'!R252&lt;&gt;"SI"),(MONTOS!E12*MULTAS!J252),0)</f>
        <v>0</v>
      </c>
      <c r="O252" s="51">
        <f>IF(AND('LISTA DE SOCIOS'!H252="SI",'LISTA DE SOCIOS'!P252&lt;&gt;"SI"),(MONTOS!E14*MULTAS!K252),0)</f>
        <v>0</v>
      </c>
      <c r="P252" s="66">
        <f>IF('LISTA DE SOCIOS'!H252="SI",(IF('LISTA DE SOCIOS'!P252&lt;&gt; "SI",(IF(OR('LISTA DE SOCIOS'!Q252="SI",'LISTA DE SOCIOS'!R252="SI"),(MULTAS!M252),(MULTAS!M252+(MULTAS!L252*MONTOS!E18)))),0)),0)</f>
        <v>0</v>
      </c>
      <c r="Q252" s="51">
        <f>IF(AND('LISTA DE SOCIOS'!I252="SI",'LISTA DE SOCIOS'!P252&lt;&gt; "SI"),(RIEGO!G252),0)</f>
        <v>0</v>
      </c>
      <c r="R252" s="68">
        <f t="shared" si="8"/>
        <v>37</v>
      </c>
      <c r="S252" s="249" t="s">
        <v>695</v>
      </c>
      <c r="T252" s="244">
        <v>43685.455717592595</v>
      </c>
    </row>
    <row r="253" spans="1:20" s="20" customFormat="1" x14ac:dyDescent="0.25">
      <c r="A253" s="173">
        <v>252</v>
      </c>
      <c r="B253" s="173">
        <v>252</v>
      </c>
      <c r="C253" s="174" t="s">
        <v>581</v>
      </c>
      <c r="D253" s="174" t="s">
        <v>152</v>
      </c>
      <c r="E253" s="174" t="s">
        <v>582</v>
      </c>
      <c r="F253" s="175" t="s">
        <v>113</v>
      </c>
      <c r="G253" s="51"/>
      <c r="H253" s="66"/>
      <c r="I253" s="51"/>
      <c r="J253" s="66">
        <f>IF('LISTA DE SOCIOS'!H253="SI",(IF('LISTA DE SOCIOS'!P253&lt;&gt;"SI",('CSM AGUA'!H253),MONTOS!E7)),0)</f>
        <v>7</v>
      </c>
      <c r="K253" s="51">
        <f>IF(AND('LISTA DE SOCIOS'!H253="SI",'LISTA DE SOCIOS'!P253&lt;&gt;"SI",'LISTA DE SOCIOS'!Q253&lt;&gt;"SI",'LISTA DE SOCIOS'!P253&lt;&gt;"SI",'LISTA DE SOCIOS'!R253&lt;&gt;"SI"),(MONTOS!E9*MULTAS!G253), 0)</f>
        <v>0</v>
      </c>
      <c r="L253" s="66">
        <f>IF(AND('LISTA DE SOCIOS'!H253="SI",'LISTA DE SOCIOS'!P253&lt;&gt;"SI",'LISTA DE SOCIOS'!Q253&lt;&gt;"SI",'LISTA DE SOCIOS'!P253&lt;&gt;"SI",'LISTA DE SOCIOS'!R253&lt;&gt;"SI"),(MONTOS!E10*MULTAS!H253),0)</f>
        <v>0</v>
      </c>
      <c r="M253" s="51">
        <f>IF(AND('LISTA DE SOCIOS'!H253="SI",'LISTA DE SOCIOS'!P253&lt;&gt;"SI",'LISTA DE SOCIOS'!Q253&lt;&gt;"SI",'LISTA DE SOCIOS'!P253&lt;&gt;"SI",'LISTA DE SOCIOS'!R253&lt;&gt;"SI"),(MONTOS!E11*MULTAS!I253),0)</f>
        <v>0</v>
      </c>
      <c r="N253" s="66">
        <f>IF(AND('LISTA DE SOCIOS'!H253="SI",'LISTA DE SOCIOS'!P253&lt;&gt;"SI",'LISTA DE SOCIOS'!Q253&lt;&gt;"SI",'LISTA DE SOCIOS'!P253&lt;&gt;"SI",'LISTA DE SOCIOS'!R253&lt;&gt;"SI"),(MONTOS!E12*MULTAS!J253),0)</f>
        <v>0</v>
      </c>
      <c r="O253" s="51">
        <f>IF(AND('LISTA DE SOCIOS'!H253="SI",'LISTA DE SOCIOS'!P253&lt;&gt;"SI"),(MONTOS!E14*MULTAS!K253),0)</f>
        <v>0</v>
      </c>
      <c r="P253" s="66">
        <f>IF('LISTA DE SOCIOS'!H253="SI",(IF('LISTA DE SOCIOS'!P253&lt;&gt; "SI",(IF(OR('LISTA DE SOCIOS'!Q253="SI",'LISTA DE SOCIOS'!R253="SI"),(MULTAS!M253),(MULTAS!M253+(MULTAS!L253*MONTOS!E18)))),0)),0)</f>
        <v>0</v>
      </c>
      <c r="Q253" s="51">
        <f>IF(AND('LISTA DE SOCIOS'!I253="SI",'LISTA DE SOCIOS'!P253&lt;&gt; "SI"),(RIEGO!G253),0)</f>
        <v>0</v>
      </c>
      <c r="R253" s="68">
        <f t="shared" si="8"/>
        <v>7</v>
      </c>
      <c r="S253" s="249" t="s">
        <v>695</v>
      </c>
      <c r="T253" s="244">
        <v>43670.568171296298</v>
      </c>
    </row>
    <row r="254" spans="1:20" s="20" customFormat="1" x14ac:dyDescent="0.25">
      <c r="A254" s="173">
        <v>253</v>
      </c>
      <c r="B254" s="173">
        <v>253</v>
      </c>
      <c r="C254" s="174" t="s">
        <v>152</v>
      </c>
      <c r="D254" s="174" t="s">
        <v>576</v>
      </c>
      <c r="E254" s="174" t="s">
        <v>255</v>
      </c>
      <c r="F254" s="175" t="s">
        <v>113</v>
      </c>
      <c r="G254" s="51"/>
      <c r="H254" s="66"/>
      <c r="I254" s="51"/>
      <c r="J254" s="66">
        <f>IF('LISTA DE SOCIOS'!H254="SI",(IF('LISTA DE SOCIOS'!P254&lt;&gt;"SI",('CSM AGUA'!H254),MONTOS!E7)),0)</f>
        <v>17</v>
      </c>
      <c r="K254" s="51">
        <f>IF(AND('LISTA DE SOCIOS'!H254="SI",'LISTA DE SOCIOS'!P254&lt;&gt;"SI",'LISTA DE SOCIOS'!Q254&lt;&gt;"SI",'LISTA DE SOCIOS'!P254&lt;&gt;"SI",'LISTA DE SOCIOS'!R254&lt;&gt;"SI"),(MONTOS!E9*MULTAS!G254), 0)</f>
        <v>0</v>
      </c>
      <c r="L254" s="66">
        <f>IF(AND('LISTA DE SOCIOS'!H254="SI",'LISTA DE SOCIOS'!P254&lt;&gt;"SI",'LISTA DE SOCIOS'!Q254&lt;&gt;"SI",'LISTA DE SOCIOS'!P254&lt;&gt;"SI",'LISTA DE SOCIOS'!R254&lt;&gt;"SI"),(MONTOS!E10*MULTAS!H254),0)</f>
        <v>0</v>
      </c>
      <c r="M254" s="51">
        <f>IF(AND('LISTA DE SOCIOS'!H254="SI",'LISTA DE SOCIOS'!P254&lt;&gt;"SI",'LISTA DE SOCIOS'!Q254&lt;&gt;"SI",'LISTA DE SOCIOS'!P254&lt;&gt;"SI",'LISTA DE SOCIOS'!R254&lt;&gt;"SI"),(MONTOS!E11*MULTAS!I254),0)</f>
        <v>0</v>
      </c>
      <c r="N254" s="66">
        <f>IF(AND('LISTA DE SOCIOS'!H254="SI",'LISTA DE SOCIOS'!P254&lt;&gt;"SI",'LISTA DE SOCIOS'!Q254&lt;&gt;"SI",'LISTA DE SOCIOS'!P254&lt;&gt;"SI",'LISTA DE SOCIOS'!R254&lt;&gt;"SI"),(MONTOS!E12*MULTAS!J254),0)</f>
        <v>0</v>
      </c>
      <c r="O254" s="51">
        <f>IF(AND('LISTA DE SOCIOS'!H254="SI",'LISTA DE SOCIOS'!P254&lt;&gt;"SI"),(MONTOS!E14*MULTAS!K254),0)</f>
        <v>0</v>
      </c>
      <c r="P254" s="66">
        <f>IF('LISTA DE SOCIOS'!H254="SI",(IF('LISTA DE SOCIOS'!P254&lt;&gt; "SI",(IF(OR('LISTA DE SOCIOS'!Q254="SI",'LISTA DE SOCIOS'!R254="SI"),(MULTAS!M254),(MULTAS!M254+(MULTAS!L254*MONTOS!E18)))),0)),0)</f>
        <v>0</v>
      </c>
      <c r="Q254" s="51">
        <f>IF(AND('LISTA DE SOCIOS'!I254="SI",'LISTA DE SOCIOS'!P254&lt;&gt; "SI"),(RIEGO!G254),0)</f>
        <v>0</v>
      </c>
      <c r="R254" s="68">
        <f t="shared" si="8"/>
        <v>17</v>
      </c>
      <c r="S254" s="249" t="s">
        <v>695</v>
      </c>
      <c r="T254" s="244">
        <v>43670.568252314813</v>
      </c>
    </row>
    <row r="255" spans="1:20" s="20" customFormat="1" x14ac:dyDescent="0.25">
      <c r="A255" s="173">
        <v>254</v>
      </c>
      <c r="B255" s="173">
        <v>254</v>
      </c>
      <c r="C255" s="174" t="s">
        <v>155</v>
      </c>
      <c r="D255" s="174" t="s">
        <v>583</v>
      </c>
      <c r="E255" s="174" t="s">
        <v>584</v>
      </c>
      <c r="F255" s="175" t="s">
        <v>113</v>
      </c>
      <c r="G255" s="51"/>
      <c r="H255" s="66"/>
      <c r="I255" s="51"/>
      <c r="J255" s="66">
        <f>IF('LISTA DE SOCIOS'!H255="SI",(IF('LISTA DE SOCIOS'!P255&lt;&gt;"SI",('CSM AGUA'!H255),MONTOS!E7)),0)</f>
        <v>13</v>
      </c>
      <c r="K255" s="51">
        <f>IF(AND('LISTA DE SOCIOS'!H255="SI",'LISTA DE SOCIOS'!P255&lt;&gt;"SI",'LISTA DE SOCIOS'!Q255&lt;&gt;"SI",'LISTA DE SOCIOS'!P255&lt;&gt;"SI",'LISTA DE SOCIOS'!R255&lt;&gt;"SI"),(MONTOS!E9*MULTAS!G255), 0)</f>
        <v>0</v>
      </c>
      <c r="L255" s="66">
        <f>IF(AND('LISTA DE SOCIOS'!H255="SI",'LISTA DE SOCIOS'!P255&lt;&gt;"SI",'LISTA DE SOCIOS'!Q255&lt;&gt;"SI",'LISTA DE SOCIOS'!P255&lt;&gt;"SI",'LISTA DE SOCIOS'!R255&lt;&gt;"SI"),(MONTOS!E10*MULTAS!H255),0)</f>
        <v>0</v>
      </c>
      <c r="M255" s="51">
        <f>IF(AND('LISTA DE SOCIOS'!H255="SI",'LISTA DE SOCIOS'!P255&lt;&gt;"SI",'LISTA DE SOCIOS'!Q255&lt;&gt;"SI",'LISTA DE SOCIOS'!P255&lt;&gt;"SI",'LISTA DE SOCIOS'!R255&lt;&gt;"SI"),(MONTOS!E11*MULTAS!I255),0)</f>
        <v>0</v>
      </c>
      <c r="N255" s="66">
        <f>IF(AND('LISTA DE SOCIOS'!H255="SI",'LISTA DE SOCIOS'!P255&lt;&gt;"SI",'LISTA DE SOCIOS'!Q255&lt;&gt;"SI",'LISTA DE SOCIOS'!P255&lt;&gt;"SI",'LISTA DE SOCIOS'!R255&lt;&gt;"SI"),(MONTOS!E12*MULTAS!J255),0)</f>
        <v>0</v>
      </c>
      <c r="O255" s="51">
        <f>IF(AND('LISTA DE SOCIOS'!H255="SI",'LISTA DE SOCIOS'!P255&lt;&gt;"SI"),(MONTOS!E14*MULTAS!K255),0)</f>
        <v>0</v>
      </c>
      <c r="P255" s="66">
        <f>IF('LISTA DE SOCIOS'!H255="SI",(IF('LISTA DE SOCIOS'!P255&lt;&gt; "SI",(IF(OR('LISTA DE SOCIOS'!Q255="SI",'LISTA DE SOCIOS'!R255="SI"),(MULTAS!M255),(MULTAS!M255+(MULTAS!L255*MONTOS!E18)))),0)),0)</f>
        <v>0</v>
      </c>
      <c r="Q255" s="51">
        <f>IF(AND('LISTA DE SOCIOS'!I255="SI",'LISTA DE SOCIOS'!P255&lt;&gt; "SI"),(RIEGO!G255),0)</f>
        <v>0</v>
      </c>
      <c r="R255" s="68">
        <f t="shared" si="8"/>
        <v>13</v>
      </c>
      <c r="S255" s="249" t="s">
        <v>695</v>
      </c>
      <c r="T255" s="244">
        <v>43677.3983912037</v>
      </c>
    </row>
    <row r="256" spans="1:20" s="20" customFormat="1" x14ac:dyDescent="0.25">
      <c r="A256" s="173">
        <v>255</v>
      </c>
      <c r="B256" s="173">
        <v>255</v>
      </c>
      <c r="C256" s="174" t="s">
        <v>585</v>
      </c>
      <c r="D256" s="174" t="s">
        <v>586</v>
      </c>
      <c r="E256" s="174" t="s">
        <v>587</v>
      </c>
      <c r="F256" s="175" t="s">
        <v>113</v>
      </c>
      <c r="G256" s="51"/>
      <c r="H256" s="66"/>
      <c r="I256" s="51"/>
      <c r="J256" s="66">
        <f>IF('LISTA DE SOCIOS'!H256="SI",(IF('LISTA DE SOCIOS'!P256&lt;&gt;"SI",('CSM AGUA'!H256),MONTOS!E7)),0)</f>
        <v>9</v>
      </c>
      <c r="K256" s="51">
        <f>IF(AND('LISTA DE SOCIOS'!H256="SI",'LISTA DE SOCIOS'!P256&lt;&gt;"SI",'LISTA DE SOCIOS'!Q256&lt;&gt;"SI",'LISTA DE SOCIOS'!P256&lt;&gt;"SI",'LISTA DE SOCIOS'!R256&lt;&gt;"SI"),(MONTOS!E9*MULTAS!G256), 0)</f>
        <v>0</v>
      </c>
      <c r="L256" s="66">
        <f>IF(AND('LISTA DE SOCIOS'!H256="SI",'LISTA DE SOCIOS'!P256&lt;&gt;"SI",'LISTA DE SOCIOS'!Q256&lt;&gt;"SI",'LISTA DE SOCIOS'!P256&lt;&gt;"SI",'LISTA DE SOCIOS'!R256&lt;&gt;"SI"),(MONTOS!E10*MULTAS!H256),0)</f>
        <v>0</v>
      </c>
      <c r="M256" s="51">
        <f>IF(AND('LISTA DE SOCIOS'!H256="SI",'LISTA DE SOCIOS'!P256&lt;&gt;"SI",'LISTA DE SOCIOS'!Q256&lt;&gt;"SI",'LISTA DE SOCIOS'!P256&lt;&gt;"SI",'LISTA DE SOCIOS'!R256&lt;&gt;"SI"),(MONTOS!E11*MULTAS!I256),0)</f>
        <v>0</v>
      </c>
      <c r="N256" s="66">
        <f>IF(AND('LISTA DE SOCIOS'!H256="SI",'LISTA DE SOCIOS'!P256&lt;&gt;"SI",'LISTA DE SOCIOS'!Q256&lt;&gt;"SI",'LISTA DE SOCIOS'!P256&lt;&gt;"SI",'LISTA DE SOCIOS'!R256&lt;&gt;"SI"),(MONTOS!E12*MULTAS!J256),0)</f>
        <v>0</v>
      </c>
      <c r="O256" s="51">
        <f>IF(AND('LISTA DE SOCIOS'!H256="SI",'LISTA DE SOCIOS'!P256&lt;&gt;"SI"),(MONTOS!E14*MULTAS!K256),0)</f>
        <v>0</v>
      </c>
      <c r="P256" s="66">
        <f>IF('LISTA DE SOCIOS'!H256="SI",(IF('LISTA DE SOCIOS'!P256&lt;&gt; "SI",(IF(OR('LISTA DE SOCIOS'!Q256="SI",'LISTA DE SOCIOS'!R256="SI"),(MULTAS!M256),(MULTAS!M256+(MULTAS!L256*MONTOS!E18)))),0)),0)</f>
        <v>0</v>
      </c>
      <c r="Q256" s="51">
        <f>IF(AND('LISTA DE SOCIOS'!I256="SI",'LISTA DE SOCIOS'!P256&lt;&gt; "SI"),(RIEGO!G256),0)</f>
        <v>0</v>
      </c>
      <c r="R256" s="68">
        <f t="shared" si="8"/>
        <v>9</v>
      </c>
      <c r="S256" s="249" t="s">
        <v>695</v>
      </c>
      <c r="T256" s="244">
        <v>43668.412638888891</v>
      </c>
    </row>
    <row r="257" spans="1:20" s="20" customFormat="1" x14ac:dyDescent="0.25">
      <c r="A257" s="173">
        <v>256</v>
      </c>
      <c r="B257" s="173">
        <v>256</v>
      </c>
      <c r="C257" s="174" t="s">
        <v>588</v>
      </c>
      <c r="D257" s="174" t="s">
        <v>589</v>
      </c>
      <c r="E257" s="174" t="s">
        <v>590</v>
      </c>
      <c r="F257" s="175" t="s">
        <v>113</v>
      </c>
      <c r="G257" s="51"/>
      <c r="H257" s="66"/>
      <c r="I257" s="51"/>
      <c r="J257" s="66">
        <f>IF('LISTA DE SOCIOS'!H257="SI",(IF('LISTA DE SOCIOS'!P257&lt;&gt;"SI",('CSM AGUA'!H257),MONTOS!E7)),0)</f>
        <v>37</v>
      </c>
      <c r="K257" s="51">
        <f>IF(AND('LISTA DE SOCIOS'!H257="SI",'LISTA DE SOCIOS'!P257&lt;&gt;"SI",'LISTA DE SOCIOS'!Q257&lt;&gt;"SI",'LISTA DE SOCIOS'!P257&lt;&gt;"SI",'LISTA DE SOCIOS'!R257&lt;&gt;"SI"),(MONTOS!E9*MULTAS!G257), 0)</f>
        <v>0</v>
      </c>
      <c r="L257" s="66">
        <f>IF(AND('LISTA DE SOCIOS'!H257="SI",'LISTA DE SOCIOS'!P257&lt;&gt;"SI",'LISTA DE SOCIOS'!Q257&lt;&gt;"SI",'LISTA DE SOCIOS'!P257&lt;&gt;"SI",'LISTA DE SOCIOS'!R257&lt;&gt;"SI"),(MONTOS!E10*MULTAS!H257),0)</f>
        <v>0</v>
      </c>
      <c r="M257" s="51">
        <f>IF(AND('LISTA DE SOCIOS'!H257="SI",'LISTA DE SOCIOS'!P257&lt;&gt;"SI",'LISTA DE SOCIOS'!Q257&lt;&gt;"SI",'LISTA DE SOCIOS'!P257&lt;&gt;"SI",'LISTA DE SOCIOS'!R257&lt;&gt;"SI"),(MONTOS!E11*MULTAS!I257),0)</f>
        <v>0</v>
      </c>
      <c r="N257" s="66">
        <f>IF(AND('LISTA DE SOCIOS'!H257="SI",'LISTA DE SOCIOS'!P257&lt;&gt;"SI",'LISTA DE SOCIOS'!Q257&lt;&gt;"SI",'LISTA DE SOCIOS'!P257&lt;&gt;"SI",'LISTA DE SOCIOS'!R257&lt;&gt;"SI"),(MONTOS!E12*MULTAS!J257),0)</f>
        <v>0</v>
      </c>
      <c r="O257" s="51">
        <f>IF(AND('LISTA DE SOCIOS'!H257="SI",'LISTA DE SOCIOS'!P257&lt;&gt;"SI"),(MONTOS!E14*MULTAS!K257),0)</f>
        <v>0</v>
      </c>
      <c r="P257" s="66">
        <f>IF('LISTA DE SOCIOS'!H257="SI",(IF('LISTA DE SOCIOS'!P257&lt;&gt; "SI",(IF(OR('LISTA DE SOCIOS'!Q257="SI",'LISTA DE SOCIOS'!R257="SI"),(MULTAS!M257),(MULTAS!M257+(MULTAS!L257*MONTOS!E18)))),0)),0)</f>
        <v>0</v>
      </c>
      <c r="Q257" s="51">
        <f>IF(AND('LISTA DE SOCIOS'!I257="SI",'LISTA DE SOCIOS'!P257&lt;&gt; "SI"),(RIEGO!G257),0)</f>
        <v>0</v>
      </c>
      <c r="R257" s="68">
        <f t="shared" si="8"/>
        <v>37</v>
      </c>
      <c r="S257" s="249" t="s">
        <v>695</v>
      </c>
      <c r="T257" s="244">
        <v>43668.457395833335</v>
      </c>
    </row>
    <row r="258" spans="1:20" s="20" customFormat="1" x14ac:dyDescent="0.25">
      <c r="A258" s="173">
        <v>257</v>
      </c>
      <c r="B258" s="173">
        <v>257</v>
      </c>
      <c r="C258" s="174" t="s">
        <v>591</v>
      </c>
      <c r="D258" s="174" t="s">
        <v>592</v>
      </c>
      <c r="E258" s="174" t="s">
        <v>593</v>
      </c>
      <c r="F258" s="175" t="s">
        <v>113</v>
      </c>
      <c r="G258" s="51"/>
      <c r="H258" s="66"/>
      <c r="I258" s="51"/>
      <c r="J258" s="66">
        <f>IF('LISTA DE SOCIOS'!H258="SI",(IF('LISTA DE SOCIOS'!P258&lt;&gt;"SI",('CSM AGUA'!H258),MONTOS!E7)),0)</f>
        <v>259</v>
      </c>
      <c r="K258" s="51">
        <f>IF(AND('LISTA DE SOCIOS'!H258="SI",'LISTA DE SOCIOS'!P258&lt;&gt;"SI",'LISTA DE SOCIOS'!Q258&lt;&gt;"SI",'LISTA DE SOCIOS'!P258&lt;&gt;"SI",'LISTA DE SOCIOS'!R258&lt;&gt;"SI"),(MONTOS!E9*MULTAS!G258), 0)</f>
        <v>0</v>
      </c>
      <c r="L258" s="66">
        <f>IF(AND('LISTA DE SOCIOS'!H258="SI",'LISTA DE SOCIOS'!P258&lt;&gt;"SI",'LISTA DE SOCIOS'!Q258&lt;&gt;"SI",'LISTA DE SOCIOS'!P258&lt;&gt;"SI",'LISTA DE SOCIOS'!R258&lt;&gt;"SI"),(MONTOS!E10*MULTAS!H258),0)</f>
        <v>0</v>
      </c>
      <c r="M258" s="51">
        <f>IF(AND('LISTA DE SOCIOS'!H258="SI",'LISTA DE SOCIOS'!P258&lt;&gt;"SI",'LISTA DE SOCIOS'!Q258&lt;&gt;"SI",'LISTA DE SOCIOS'!P258&lt;&gt;"SI",'LISTA DE SOCIOS'!R258&lt;&gt;"SI"),(MONTOS!E11*MULTAS!I258),0)</f>
        <v>0</v>
      </c>
      <c r="N258" s="66">
        <f>IF(AND('LISTA DE SOCIOS'!H258="SI",'LISTA DE SOCIOS'!P258&lt;&gt;"SI",'LISTA DE SOCIOS'!Q258&lt;&gt;"SI",'LISTA DE SOCIOS'!P258&lt;&gt;"SI",'LISTA DE SOCIOS'!R258&lt;&gt;"SI"),(MONTOS!E12*MULTAS!J258),0)</f>
        <v>0</v>
      </c>
      <c r="O258" s="51">
        <f>IF(AND('LISTA DE SOCIOS'!H258="SI",'LISTA DE SOCIOS'!P258&lt;&gt;"SI"),(MONTOS!E14*MULTAS!K258),0)</f>
        <v>0</v>
      </c>
      <c r="P258" s="66">
        <f>IF('LISTA DE SOCIOS'!H258="SI",(IF('LISTA DE SOCIOS'!P258&lt;&gt; "SI",(IF(OR('LISTA DE SOCIOS'!Q258="SI",'LISTA DE SOCIOS'!R258="SI"),(MULTAS!M258),(MULTAS!M258+(MULTAS!L258*MONTOS!E18)))),0)),0)</f>
        <v>0</v>
      </c>
      <c r="Q258" s="51">
        <f>IF(AND('LISTA DE SOCIOS'!I258="SI",'LISTA DE SOCIOS'!P258&lt;&gt; "SI"),(RIEGO!G258),0)</f>
        <v>0</v>
      </c>
      <c r="R258" s="68">
        <f t="shared" si="8"/>
        <v>259</v>
      </c>
      <c r="S258" s="245" t="s">
        <v>7</v>
      </c>
      <c r="T258" s="244"/>
    </row>
    <row r="259" spans="1:20" s="20" customFormat="1" x14ac:dyDescent="0.25">
      <c r="A259" s="173">
        <v>258</v>
      </c>
      <c r="B259" s="173">
        <v>258</v>
      </c>
      <c r="C259" s="174" t="s">
        <v>594</v>
      </c>
      <c r="D259" s="174" t="s">
        <v>358</v>
      </c>
      <c r="E259" s="174" t="s">
        <v>595</v>
      </c>
      <c r="F259" s="175" t="s">
        <v>113</v>
      </c>
      <c r="G259" s="51"/>
      <c r="H259" s="66"/>
      <c r="I259" s="51"/>
      <c r="J259" s="66">
        <f>IF('LISTA DE SOCIOS'!H259="SI",(IF('LISTA DE SOCIOS'!P259&lt;&gt;"SI",('CSM AGUA'!H259),MONTOS!E7)),0)</f>
        <v>23</v>
      </c>
      <c r="K259" s="51">
        <f>IF(AND('LISTA DE SOCIOS'!H259="SI",'LISTA DE SOCIOS'!P259&lt;&gt;"SI",'LISTA DE SOCIOS'!Q259&lt;&gt;"SI",'LISTA DE SOCIOS'!P259&lt;&gt;"SI",'LISTA DE SOCIOS'!R259&lt;&gt;"SI"),(MONTOS!E9*MULTAS!G259), 0)</f>
        <v>0</v>
      </c>
      <c r="L259" s="66">
        <f>IF(AND('LISTA DE SOCIOS'!H259="SI",'LISTA DE SOCIOS'!P259&lt;&gt;"SI",'LISTA DE SOCIOS'!Q259&lt;&gt;"SI",'LISTA DE SOCIOS'!P259&lt;&gt;"SI",'LISTA DE SOCIOS'!R259&lt;&gt;"SI"),(MONTOS!E10*MULTAS!H259),0)</f>
        <v>0</v>
      </c>
      <c r="M259" s="51">
        <f>IF(AND('LISTA DE SOCIOS'!H259="SI",'LISTA DE SOCIOS'!P259&lt;&gt;"SI",'LISTA DE SOCIOS'!Q259&lt;&gt;"SI",'LISTA DE SOCIOS'!P259&lt;&gt;"SI",'LISTA DE SOCIOS'!R259&lt;&gt;"SI"),(MONTOS!E11*MULTAS!I259),0)</f>
        <v>0</v>
      </c>
      <c r="N259" s="66">
        <f>IF(AND('LISTA DE SOCIOS'!H259="SI",'LISTA DE SOCIOS'!P259&lt;&gt;"SI",'LISTA DE SOCIOS'!Q259&lt;&gt;"SI",'LISTA DE SOCIOS'!P259&lt;&gt;"SI",'LISTA DE SOCIOS'!R259&lt;&gt;"SI"),(MONTOS!E12*MULTAS!J259),0)</f>
        <v>0</v>
      </c>
      <c r="O259" s="51">
        <f>IF(AND('LISTA DE SOCIOS'!H259="SI",'LISTA DE SOCIOS'!P259&lt;&gt;"SI"),(MONTOS!E14*MULTAS!K259),0)</f>
        <v>0</v>
      </c>
      <c r="P259" s="66">
        <f>IF('LISTA DE SOCIOS'!H259="SI",(IF('LISTA DE SOCIOS'!P259&lt;&gt; "SI",(IF(OR('LISTA DE SOCIOS'!Q259="SI",'LISTA DE SOCIOS'!R259="SI"),(MULTAS!M259),(MULTAS!M259+(MULTAS!L259*MONTOS!E18)))),0)),0)</f>
        <v>0</v>
      </c>
      <c r="Q259" s="51">
        <f>IF(AND('LISTA DE SOCIOS'!I259="SI",'LISTA DE SOCIOS'!P259&lt;&gt; "SI"),(RIEGO!G259),0)</f>
        <v>0</v>
      </c>
      <c r="R259" s="68">
        <f t="shared" si="8"/>
        <v>23</v>
      </c>
      <c r="S259" s="249" t="s">
        <v>695</v>
      </c>
      <c r="T259" s="244">
        <v>43677.492048611108</v>
      </c>
    </row>
    <row r="260" spans="1:20" s="20" customFormat="1" x14ac:dyDescent="0.25">
      <c r="A260" s="173">
        <v>259</v>
      </c>
      <c r="B260" s="173">
        <v>259</v>
      </c>
      <c r="C260" s="174" t="s">
        <v>596</v>
      </c>
      <c r="D260" s="174" t="s">
        <v>597</v>
      </c>
      <c r="E260" s="174" t="s">
        <v>598</v>
      </c>
      <c r="F260" s="175" t="s">
        <v>113</v>
      </c>
      <c r="G260" s="51"/>
      <c r="H260" s="66"/>
      <c r="I260" s="51"/>
      <c r="J260" s="66">
        <f>IF('LISTA DE SOCIOS'!H260="SI",(IF('LISTA DE SOCIOS'!P260&lt;&gt;"SI",('CSM AGUA'!H260),MONTOS!E7)),0)</f>
        <v>17</v>
      </c>
      <c r="K260" s="51">
        <f>IF(AND('LISTA DE SOCIOS'!H260="SI",'LISTA DE SOCIOS'!P260&lt;&gt;"SI",'LISTA DE SOCIOS'!Q260&lt;&gt;"SI",'LISTA DE SOCIOS'!P260&lt;&gt;"SI",'LISTA DE SOCIOS'!R260&lt;&gt;"SI"),(MONTOS!E9*MULTAS!G260), 0)</f>
        <v>0</v>
      </c>
      <c r="L260" s="66">
        <f>IF(AND('LISTA DE SOCIOS'!H260="SI",'LISTA DE SOCIOS'!P260&lt;&gt;"SI",'LISTA DE SOCIOS'!Q260&lt;&gt;"SI",'LISTA DE SOCIOS'!P260&lt;&gt;"SI",'LISTA DE SOCIOS'!R260&lt;&gt;"SI"),(MONTOS!E10*MULTAS!H260),0)</f>
        <v>0</v>
      </c>
      <c r="M260" s="51">
        <f>IF(AND('LISTA DE SOCIOS'!H260="SI",'LISTA DE SOCIOS'!P260&lt;&gt;"SI",'LISTA DE SOCIOS'!Q260&lt;&gt;"SI",'LISTA DE SOCIOS'!P260&lt;&gt;"SI",'LISTA DE SOCIOS'!R260&lt;&gt;"SI"),(MONTOS!E11*MULTAS!I260),0)</f>
        <v>0</v>
      </c>
      <c r="N260" s="66">
        <f>IF(AND('LISTA DE SOCIOS'!H260="SI",'LISTA DE SOCIOS'!P260&lt;&gt;"SI",'LISTA DE SOCIOS'!Q260&lt;&gt;"SI",'LISTA DE SOCIOS'!P260&lt;&gt;"SI",'LISTA DE SOCIOS'!R260&lt;&gt;"SI"),(MONTOS!E12*MULTAS!J260),0)</f>
        <v>0</v>
      </c>
      <c r="O260" s="51">
        <f>IF(AND('LISTA DE SOCIOS'!H260="SI",'LISTA DE SOCIOS'!P260&lt;&gt;"SI"),(MONTOS!E14*MULTAS!K260),0)</f>
        <v>0</v>
      </c>
      <c r="P260" s="66">
        <f>IF('LISTA DE SOCIOS'!H260="SI",(IF('LISTA DE SOCIOS'!P260&lt;&gt; "SI",(IF(OR('LISTA DE SOCIOS'!Q260="SI",'LISTA DE SOCIOS'!R260="SI"),(MULTAS!M260),(MULTAS!M260+(MULTAS!L260*MONTOS!E18)))),0)),0)</f>
        <v>0</v>
      </c>
      <c r="Q260" s="51">
        <f>IF(AND('LISTA DE SOCIOS'!I260="SI",'LISTA DE SOCIOS'!P260&lt;&gt; "SI"),(RIEGO!G260),0)</f>
        <v>0</v>
      </c>
      <c r="R260" s="68">
        <f t="shared" si="8"/>
        <v>17</v>
      </c>
      <c r="S260" s="249" t="s">
        <v>695</v>
      </c>
      <c r="T260" s="244">
        <v>43670.60564814815</v>
      </c>
    </row>
    <row r="261" spans="1:20" s="20" customFormat="1" x14ac:dyDescent="0.25">
      <c r="A261" s="173">
        <v>260</v>
      </c>
      <c r="B261" s="173">
        <v>260</v>
      </c>
      <c r="C261" s="174" t="s">
        <v>217</v>
      </c>
      <c r="D261" s="174" t="s">
        <v>294</v>
      </c>
      <c r="E261" s="174" t="s">
        <v>599</v>
      </c>
      <c r="F261" s="175" t="s">
        <v>113</v>
      </c>
      <c r="G261" s="51"/>
      <c r="H261" s="66"/>
      <c r="I261" s="51"/>
      <c r="J261" s="66">
        <f>IF('LISTA DE SOCIOS'!H261="SI",(IF('LISTA DE SOCIOS'!P261&lt;&gt;"SI",('CSM AGUA'!H261),MONTOS!E7)),0)</f>
        <v>17</v>
      </c>
      <c r="K261" s="51">
        <f>IF(AND('LISTA DE SOCIOS'!H261="SI",'LISTA DE SOCIOS'!P261&lt;&gt;"SI",'LISTA DE SOCIOS'!Q261&lt;&gt;"SI",'LISTA DE SOCIOS'!P261&lt;&gt;"SI",'LISTA DE SOCIOS'!R261&lt;&gt;"SI"),(MONTOS!E9*MULTAS!G261), 0)</f>
        <v>0</v>
      </c>
      <c r="L261" s="66">
        <f>IF(AND('LISTA DE SOCIOS'!H261="SI",'LISTA DE SOCIOS'!P261&lt;&gt;"SI",'LISTA DE SOCIOS'!Q261&lt;&gt;"SI",'LISTA DE SOCIOS'!P261&lt;&gt;"SI",'LISTA DE SOCIOS'!R261&lt;&gt;"SI"),(MONTOS!E10*MULTAS!H261),0)</f>
        <v>0</v>
      </c>
      <c r="M261" s="51">
        <f>IF(AND('LISTA DE SOCIOS'!H261="SI",'LISTA DE SOCIOS'!P261&lt;&gt;"SI",'LISTA DE SOCIOS'!Q261&lt;&gt;"SI",'LISTA DE SOCIOS'!P261&lt;&gt;"SI",'LISTA DE SOCIOS'!R261&lt;&gt;"SI"),(MONTOS!E11*MULTAS!I261),0)</f>
        <v>0</v>
      </c>
      <c r="N261" s="66">
        <f>IF(AND('LISTA DE SOCIOS'!H261="SI",'LISTA DE SOCIOS'!P261&lt;&gt;"SI",'LISTA DE SOCIOS'!Q261&lt;&gt;"SI",'LISTA DE SOCIOS'!P261&lt;&gt;"SI",'LISTA DE SOCIOS'!R261&lt;&gt;"SI"),(MONTOS!E12*MULTAS!J261),0)</f>
        <v>0</v>
      </c>
      <c r="O261" s="51">
        <f>IF(AND('LISTA DE SOCIOS'!H261="SI",'LISTA DE SOCIOS'!P261&lt;&gt;"SI"),(MONTOS!E14*MULTAS!K261),0)</f>
        <v>0</v>
      </c>
      <c r="P261" s="66">
        <f>IF('LISTA DE SOCIOS'!H261="SI",(IF('LISTA DE SOCIOS'!P261&lt;&gt; "SI",(IF(OR('LISTA DE SOCIOS'!Q261="SI",'LISTA DE SOCIOS'!R261="SI"),(MULTAS!M261),(MULTAS!M261+(MULTAS!L261*MONTOS!E18)))),0)),0)</f>
        <v>0</v>
      </c>
      <c r="Q261" s="51">
        <f>IF(AND('LISTA DE SOCIOS'!I261="SI",'LISTA DE SOCIOS'!P261&lt;&gt; "SI"),(RIEGO!G261),0)</f>
        <v>0</v>
      </c>
      <c r="R261" s="68">
        <f t="shared" si="8"/>
        <v>17</v>
      </c>
      <c r="S261" s="249" t="s">
        <v>695</v>
      </c>
      <c r="T261" s="244">
        <v>43676.369432870371</v>
      </c>
    </row>
    <row r="262" spans="1:20" s="20" customFormat="1" x14ac:dyDescent="0.25">
      <c r="A262" s="173">
        <v>261</v>
      </c>
      <c r="B262" s="173">
        <v>261</v>
      </c>
      <c r="C262" s="174" t="s">
        <v>600</v>
      </c>
      <c r="D262" s="174" t="s">
        <v>600</v>
      </c>
      <c r="E262" s="174" t="s">
        <v>601</v>
      </c>
      <c r="F262" s="175" t="s">
        <v>113</v>
      </c>
      <c r="G262" s="51">
        <v>39</v>
      </c>
      <c r="H262" s="66"/>
      <c r="I262" s="51">
        <v>20</v>
      </c>
      <c r="J262" s="66">
        <f>IF('LISTA DE SOCIOS'!H262="SI",(IF('LISTA DE SOCIOS'!P262&lt;&gt;"SI",('CSM AGUA'!H262),MONTOS!E7)),0)</f>
        <v>13</v>
      </c>
      <c r="K262" s="51">
        <f>IF(AND('LISTA DE SOCIOS'!H262="SI",'LISTA DE SOCIOS'!P262&lt;&gt;"SI",'LISTA DE SOCIOS'!Q262&lt;&gt;"SI",'LISTA DE SOCIOS'!P262&lt;&gt;"SI",'LISTA DE SOCIOS'!R262&lt;&gt;"SI"),(MONTOS!E9*MULTAS!G262), 0)</f>
        <v>0</v>
      </c>
      <c r="L262" s="66">
        <f>IF(AND('LISTA DE SOCIOS'!H262="SI",'LISTA DE SOCIOS'!P262&lt;&gt;"SI",'LISTA DE SOCIOS'!Q262&lt;&gt;"SI",'LISTA DE SOCIOS'!P262&lt;&gt;"SI",'LISTA DE SOCIOS'!R262&lt;&gt;"SI"),(MONTOS!E10*MULTAS!H262),0)</f>
        <v>0</v>
      </c>
      <c r="M262" s="51">
        <f>IF(AND('LISTA DE SOCIOS'!H262="SI",'LISTA DE SOCIOS'!P262&lt;&gt;"SI",'LISTA DE SOCIOS'!Q262&lt;&gt;"SI",'LISTA DE SOCIOS'!P262&lt;&gt;"SI",'LISTA DE SOCIOS'!R262&lt;&gt;"SI"),(MONTOS!E11*MULTAS!I262),0)</f>
        <v>0</v>
      </c>
      <c r="N262" s="66">
        <f>IF(AND('LISTA DE SOCIOS'!H262="SI",'LISTA DE SOCIOS'!P262&lt;&gt;"SI",'LISTA DE SOCIOS'!Q262&lt;&gt;"SI",'LISTA DE SOCIOS'!P262&lt;&gt;"SI",'LISTA DE SOCIOS'!R262&lt;&gt;"SI"),(MONTOS!E12*MULTAS!J262),0)</f>
        <v>0</v>
      </c>
      <c r="O262" s="51">
        <f>IF(AND('LISTA DE SOCIOS'!H262="SI",'LISTA DE SOCIOS'!P262&lt;&gt;"SI"),(MONTOS!E14*MULTAS!K262),0)</f>
        <v>0</v>
      </c>
      <c r="P262" s="66">
        <f>IF('LISTA DE SOCIOS'!H262="SI",(IF('LISTA DE SOCIOS'!P262&lt;&gt; "SI",(IF(OR('LISTA DE SOCIOS'!Q262="SI",'LISTA DE SOCIOS'!R262="SI"),(MULTAS!M262),(MULTAS!M262+(MULTAS!L262*MONTOS!E18)))),0)),0)</f>
        <v>0</v>
      </c>
      <c r="Q262" s="51">
        <f>IF(AND('LISTA DE SOCIOS'!I262="SI",'LISTA DE SOCIOS'!P262&lt;&gt; "SI"),(RIEGO!G262),0)</f>
        <v>0</v>
      </c>
      <c r="R262" s="68">
        <f t="shared" si="8"/>
        <v>72</v>
      </c>
      <c r="S262" s="249" t="s">
        <v>695</v>
      </c>
      <c r="T262" s="244">
        <v>43677.36614583333</v>
      </c>
    </row>
    <row r="263" spans="1:20" s="20" customFormat="1" x14ac:dyDescent="0.25">
      <c r="A263" s="173">
        <v>262</v>
      </c>
      <c r="B263" s="173">
        <v>262</v>
      </c>
      <c r="C263" s="174" t="s">
        <v>525</v>
      </c>
      <c r="D263" s="174" t="s">
        <v>355</v>
      </c>
      <c r="E263" s="174" t="s">
        <v>602</v>
      </c>
      <c r="F263" s="175" t="s">
        <v>113</v>
      </c>
      <c r="G263" s="51">
        <v>114</v>
      </c>
      <c r="H263" s="66"/>
      <c r="I263" s="51">
        <v>20</v>
      </c>
      <c r="J263" s="66">
        <f>IF('LISTA DE SOCIOS'!H263="SI",(IF('LISTA DE SOCIOS'!P263&lt;&gt;"SI",('CSM AGUA'!H263),MONTOS!E7)),0)</f>
        <v>33</v>
      </c>
      <c r="K263" s="51">
        <f>IF(AND('LISTA DE SOCIOS'!H263="SI",'LISTA DE SOCIOS'!P263&lt;&gt;"SI",'LISTA DE SOCIOS'!Q263&lt;&gt;"SI",'LISTA DE SOCIOS'!P263&lt;&gt;"SI",'LISTA DE SOCIOS'!R263&lt;&gt;"SI"),(MONTOS!E9*MULTAS!G263), 0)</f>
        <v>0</v>
      </c>
      <c r="L263" s="66">
        <f>IF(AND('LISTA DE SOCIOS'!H263="SI",'LISTA DE SOCIOS'!P263&lt;&gt;"SI",'LISTA DE SOCIOS'!Q263&lt;&gt;"SI",'LISTA DE SOCIOS'!P263&lt;&gt;"SI",'LISTA DE SOCIOS'!R263&lt;&gt;"SI"),(MONTOS!E10*MULTAS!H263),0)</f>
        <v>0</v>
      </c>
      <c r="M263" s="51">
        <f>IF(AND('LISTA DE SOCIOS'!H263="SI",'LISTA DE SOCIOS'!P263&lt;&gt;"SI",'LISTA DE SOCIOS'!Q263&lt;&gt;"SI",'LISTA DE SOCIOS'!P263&lt;&gt;"SI",'LISTA DE SOCIOS'!R263&lt;&gt;"SI"),(MONTOS!E11*MULTAS!I263),0)</f>
        <v>0</v>
      </c>
      <c r="N263" s="66">
        <f>IF(AND('LISTA DE SOCIOS'!H263="SI",'LISTA DE SOCIOS'!P263&lt;&gt;"SI",'LISTA DE SOCIOS'!Q263&lt;&gt;"SI",'LISTA DE SOCIOS'!P263&lt;&gt;"SI",'LISTA DE SOCIOS'!R263&lt;&gt;"SI"),(MONTOS!E12*MULTAS!J263),0)</f>
        <v>0</v>
      </c>
      <c r="O263" s="51">
        <f>IF(AND('LISTA DE SOCIOS'!H263="SI",'LISTA DE SOCIOS'!P263&lt;&gt;"SI"),(MONTOS!E14*MULTAS!K263),0)</f>
        <v>0</v>
      </c>
      <c r="P263" s="66">
        <f>IF('LISTA DE SOCIOS'!H263="SI",(IF('LISTA DE SOCIOS'!P263&lt;&gt; "SI",(IF(OR('LISTA DE SOCIOS'!Q263="SI",'LISTA DE SOCIOS'!R263="SI"),(MULTAS!M263),(MULTAS!M263+(MULTAS!L263*MONTOS!E18)))),0)),0)</f>
        <v>0</v>
      </c>
      <c r="Q263" s="51">
        <f>IF(AND('LISTA DE SOCIOS'!I263="SI",'LISTA DE SOCIOS'!P263&lt;&gt; "SI"),(RIEGO!G263),0)</f>
        <v>0</v>
      </c>
      <c r="R263" s="68">
        <f t="shared" si="8"/>
        <v>167</v>
      </c>
      <c r="S263" s="249" t="s">
        <v>695</v>
      </c>
      <c r="T263" s="244">
        <v>43676.598379629628</v>
      </c>
    </row>
    <row r="264" spans="1:20" s="20" customFormat="1" x14ac:dyDescent="0.25">
      <c r="A264" s="173">
        <v>263</v>
      </c>
      <c r="B264" s="173">
        <v>263</v>
      </c>
      <c r="C264" s="174" t="s">
        <v>126</v>
      </c>
      <c r="D264" s="174" t="s">
        <v>603</v>
      </c>
      <c r="E264" s="174" t="s">
        <v>604</v>
      </c>
      <c r="F264" s="175" t="s">
        <v>113</v>
      </c>
      <c r="G264" s="51"/>
      <c r="H264" s="66"/>
      <c r="I264" s="51"/>
      <c r="J264" s="66">
        <f>IF('LISTA DE SOCIOS'!H264="SI",(IF('LISTA DE SOCIOS'!P264&lt;&gt;"SI",('CSM AGUA'!H264),MONTOS!E7)),0)</f>
        <v>7</v>
      </c>
      <c r="K264" s="51">
        <f>IF(AND('LISTA DE SOCIOS'!H264="SI",'LISTA DE SOCIOS'!P264&lt;&gt;"SI",'LISTA DE SOCIOS'!Q264&lt;&gt;"SI",'LISTA DE SOCIOS'!P264&lt;&gt;"SI",'LISTA DE SOCIOS'!R264&lt;&gt;"SI"),(MONTOS!E9*MULTAS!G264), 0)</f>
        <v>0</v>
      </c>
      <c r="L264" s="66">
        <f>IF(AND('LISTA DE SOCIOS'!H264="SI",'LISTA DE SOCIOS'!P264&lt;&gt;"SI",'LISTA DE SOCIOS'!Q264&lt;&gt;"SI",'LISTA DE SOCIOS'!P264&lt;&gt;"SI",'LISTA DE SOCIOS'!R264&lt;&gt;"SI"),(MONTOS!E10*MULTAS!H264),0)</f>
        <v>0</v>
      </c>
      <c r="M264" s="51">
        <f>IF(AND('LISTA DE SOCIOS'!H264="SI",'LISTA DE SOCIOS'!P264&lt;&gt;"SI",'LISTA DE SOCIOS'!Q264&lt;&gt;"SI",'LISTA DE SOCIOS'!P264&lt;&gt;"SI",'LISTA DE SOCIOS'!R264&lt;&gt;"SI"),(MONTOS!E11*MULTAS!I264),0)</f>
        <v>0</v>
      </c>
      <c r="N264" s="66">
        <f>IF(AND('LISTA DE SOCIOS'!H264="SI",'LISTA DE SOCIOS'!P264&lt;&gt;"SI",'LISTA DE SOCIOS'!Q264&lt;&gt;"SI",'LISTA DE SOCIOS'!P264&lt;&gt;"SI",'LISTA DE SOCIOS'!R264&lt;&gt;"SI"),(MONTOS!E12*MULTAS!J264),0)</f>
        <v>0</v>
      </c>
      <c r="O264" s="51">
        <f>IF(AND('LISTA DE SOCIOS'!H264="SI",'LISTA DE SOCIOS'!P264&lt;&gt;"SI"),(MONTOS!E14*MULTAS!K264),0)</f>
        <v>0</v>
      </c>
      <c r="P264" s="66">
        <f>IF('LISTA DE SOCIOS'!H264="SI",(IF('LISTA DE SOCIOS'!P264&lt;&gt; "SI",(IF(OR('LISTA DE SOCIOS'!Q264="SI",'LISTA DE SOCIOS'!R264="SI"),(MULTAS!M264),(MULTAS!M264+(MULTAS!L264*MONTOS!E18)))),0)),0)</f>
        <v>0</v>
      </c>
      <c r="Q264" s="51">
        <f>IF(AND('LISTA DE SOCIOS'!I264="SI",'LISTA DE SOCIOS'!P264&lt;&gt; "SI"),(RIEGO!G264),0)</f>
        <v>0</v>
      </c>
      <c r="R264" s="68">
        <f t="shared" si="8"/>
        <v>7</v>
      </c>
      <c r="S264" s="249" t="s">
        <v>695</v>
      </c>
      <c r="T264" s="244">
        <v>43677.653877314813</v>
      </c>
    </row>
    <row r="265" spans="1:20" s="20" customFormat="1" x14ac:dyDescent="0.25">
      <c r="A265" s="173">
        <v>264</v>
      </c>
      <c r="B265" s="173">
        <v>264</v>
      </c>
      <c r="C265" s="174" t="s">
        <v>455</v>
      </c>
      <c r="D265" s="174" t="s">
        <v>605</v>
      </c>
      <c r="E265" s="174" t="s">
        <v>606</v>
      </c>
      <c r="F265" s="175" t="s">
        <v>113</v>
      </c>
      <c r="G265" s="51">
        <v>123</v>
      </c>
      <c r="H265" s="66"/>
      <c r="I265" s="51">
        <v>20</v>
      </c>
      <c r="J265" s="66">
        <f>IF('LISTA DE SOCIOS'!H265="SI",(IF('LISTA DE SOCIOS'!P265&lt;&gt;"SI",('CSM AGUA'!H265),MONTOS!E7)),0)</f>
        <v>19</v>
      </c>
      <c r="K265" s="51">
        <f>IF(AND('LISTA DE SOCIOS'!H265="SI",'LISTA DE SOCIOS'!P265&lt;&gt;"SI",'LISTA DE SOCIOS'!Q265&lt;&gt;"SI",'LISTA DE SOCIOS'!P265&lt;&gt;"SI",'LISTA DE SOCIOS'!R265&lt;&gt;"SI"),(MONTOS!E9*MULTAS!G265), 0)</f>
        <v>0</v>
      </c>
      <c r="L265" s="66">
        <f>IF(AND('LISTA DE SOCIOS'!H265="SI",'LISTA DE SOCIOS'!P265&lt;&gt;"SI",'LISTA DE SOCIOS'!Q265&lt;&gt;"SI",'LISTA DE SOCIOS'!P265&lt;&gt;"SI",'LISTA DE SOCIOS'!R265&lt;&gt;"SI"),(MONTOS!E10*MULTAS!H265),0)</f>
        <v>0</v>
      </c>
      <c r="M265" s="51">
        <f>IF(AND('LISTA DE SOCIOS'!H265="SI",'LISTA DE SOCIOS'!P265&lt;&gt;"SI",'LISTA DE SOCIOS'!Q265&lt;&gt;"SI",'LISTA DE SOCIOS'!P265&lt;&gt;"SI",'LISTA DE SOCIOS'!R265&lt;&gt;"SI"),(MONTOS!E11*MULTAS!I265),0)</f>
        <v>0</v>
      </c>
      <c r="N265" s="66">
        <f>IF(AND('LISTA DE SOCIOS'!H265="SI",'LISTA DE SOCIOS'!P265&lt;&gt;"SI",'LISTA DE SOCIOS'!Q265&lt;&gt;"SI",'LISTA DE SOCIOS'!P265&lt;&gt;"SI",'LISTA DE SOCIOS'!R265&lt;&gt;"SI"),(MONTOS!E12*MULTAS!J265),0)</f>
        <v>0</v>
      </c>
      <c r="O265" s="51">
        <f>IF(AND('LISTA DE SOCIOS'!H265="SI",'LISTA DE SOCIOS'!P265&lt;&gt;"SI"),(MONTOS!E14*MULTAS!K265),0)</f>
        <v>0</v>
      </c>
      <c r="P265" s="66">
        <f>IF('LISTA DE SOCIOS'!H265="SI",(IF('LISTA DE SOCIOS'!P265&lt;&gt; "SI",(IF(OR('LISTA DE SOCIOS'!Q265="SI",'LISTA DE SOCIOS'!R265="SI"),(MULTAS!M265),(MULTAS!M265+(MULTAS!L265*MONTOS!E18)))),0)),0)</f>
        <v>0</v>
      </c>
      <c r="Q265" s="51">
        <f>IF(AND('LISTA DE SOCIOS'!I265="SI",'LISTA DE SOCIOS'!P265&lt;&gt; "SI"),(RIEGO!G265),0)</f>
        <v>0</v>
      </c>
      <c r="R265" s="68">
        <f t="shared" si="8"/>
        <v>162</v>
      </c>
      <c r="S265" s="245" t="s">
        <v>7</v>
      </c>
      <c r="T265" s="244"/>
    </row>
    <row r="266" spans="1:20" s="20" customFormat="1" x14ac:dyDescent="0.25">
      <c r="A266" s="173">
        <v>265</v>
      </c>
      <c r="B266" s="173">
        <v>265</v>
      </c>
      <c r="C266" s="174" t="s">
        <v>191</v>
      </c>
      <c r="D266" s="174" t="s">
        <v>152</v>
      </c>
      <c r="E266" s="174" t="s">
        <v>607</v>
      </c>
      <c r="F266" s="175" t="s">
        <v>113</v>
      </c>
      <c r="G266" s="51"/>
      <c r="H266" s="66"/>
      <c r="I266" s="51"/>
      <c r="J266" s="66">
        <f>IF('LISTA DE SOCIOS'!H266="SI",(IF('LISTA DE SOCIOS'!P266&lt;&gt;"SI",('CSM AGUA'!H266),MONTOS!E7)),0)</f>
        <v>23</v>
      </c>
      <c r="K266" s="51">
        <f>IF(AND('LISTA DE SOCIOS'!H266="SI",'LISTA DE SOCIOS'!P266&lt;&gt;"SI",'LISTA DE SOCIOS'!Q266&lt;&gt;"SI",'LISTA DE SOCIOS'!P266&lt;&gt;"SI",'LISTA DE SOCIOS'!R266&lt;&gt;"SI"),(MONTOS!E9*MULTAS!G266), 0)</f>
        <v>0</v>
      </c>
      <c r="L266" s="66">
        <f>IF(AND('LISTA DE SOCIOS'!H266="SI",'LISTA DE SOCIOS'!P266&lt;&gt;"SI",'LISTA DE SOCIOS'!Q266&lt;&gt;"SI",'LISTA DE SOCIOS'!P266&lt;&gt;"SI",'LISTA DE SOCIOS'!R266&lt;&gt;"SI"),(MONTOS!E10*MULTAS!H266),0)</f>
        <v>0</v>
      </c>
      <c r="M266" s="51">
        <f>IF(AND('LISTA DE SOCIOS'!H266="SI",'LISTA DE SOCIOS'!P266&lt;&gt;"SI",'LISTA DE SOCIOS'!Q266&lt;&gt;"SI",'LISTA DE SOCIOS'!P266&lt;&gt;"SI",'LISTA DE SOCIOS'!R266&lt;&gt;"SI"),(MONTOS!E11*MULTAS!I266),0)</f>
        <v>0</v>
      </c>
      <c r="N266" s="66">
        <f>IF(AND('LISTA DE SOCIOS'!H266="SI",'LISTA DE SOCIOS'!P266&lt;&gt;"SI",'LISTA DE SOCIOS'!Q266&lt;&gt;"SI",'LISTA DE SOCIOS'!P266&lt;&gt;"SI",'LISTA DE SOCIOS'!R266&lt;&gt;"SI"),(MONTOS!E12*MULTAS!J266),0)</f>
        <v>0</v>
      </c>
      <c r="O266" s="51">
        <f>IF(AND('LISTA DE SOCIOS'!H266="SI",'LISTA DE SOCIOS'!P266&lt;&gt;"SI"),(MONTOS!E14*MULTAS!K266),0)</f>
        <v>0</v>
      </c>
      <c r="P266" s="66">
        <f>IF('LISTA DE SOCIOS'!H266="SI",(IF('LISTA DE SOCIOS'!P266&lt;&gt; "SI",(IF(OR('LISTA DE SOCIOS'!Q266="SI",'LISTA DE SOCIOS'!R266="SI"),(MULTAS!M266),(MULTAS!M266+(MULTAS!L266*MONTOS!E18)))),0)),0)</f>
        <v>0</v>
      </c>
      <c r="Q266" s="51">
        <f>IF(AND('LISTA DE SOCIOS'!I266="SI",'LISTA DE SOCIOS'!P266&lt;&gt; "SI"),(RIEGO!G266),0)</f>
        <v>0</v>
      </c>
      <c r="R266" s="68">
        <f t="shared" ref="R266:R297" si="9">SUM(G266:Q266)</f>
        <v>23</v>
      </c>
      <c r="S266" s="245" t="s">
        <v>7</v>
      </c>
      <c r="T266" s="244"/>
    </row>
    <row r="267" spans="1:20" s="20" customFormat="1" x14ac:dyDescent="0.25">
      <c r="A267" s="173">
        <v>266</v>
      </c>
      <c r="B267" s="173">
        <v>266</v>
      </c>
      <c r="C267" s="174" t="s">
        <v>684</v>
      </c>
      <c r="D267" s="174" t="s">
        <v>685</v>
      </c>
      <c r="E267" s="174" t="s">
        <v>686</v>
      </c>
      <c r="F267" s="175" t="s">
        <v>113</v>
      </c>
      <c r="G267" s="51"/>
      <c r="H267" s="66"/>
      <c r="I267" s="51"/>
      <c r="J267" s="66">
        <f>IF('LISTA DE SOCIOS'!H267="SI",(IF('LISTA DE SOCIOS'!P267&lt;&gt;"SI",('CSM AGUA'!H267),MONTOS!E7)),0)</f>
        <v>7</v>
      </c>
      <c r="K267" s="51">
        <f>IF(AND('LISTA DE SOCIOS'!H267="SI",'LISTA DE SOCIOS'!P267&lt;&gt;"SI",'LISTA DE SOCIOS'!Q267&lt;&gt;"SI",'LISTA DE SOCIOS'!P267&lt;&gt;"SI",'LISTA DE SOCIOS'!R267&lt;&gt;"SI"),(MONTOS!E9*MULTAS!G267), 0)</f>
        <v>0</v>
      </c>
      <c r="L267" s="66">
        <f>IF(AND('LISTA DE SOCIOS'!H267="SI",'LISTA DE SOCIOS'!P267&lt;&gt;"SI",'LISTA DE SOCIOS'!Q267&lt;&gt;"SI",'LISTA DE SOCIOS'!P267&lt;&gt;"SI",'LISTA DE SOCIOS'!R267&lt;&gt;"SI"),(MONTOS!E10*MULTAS!H267),0)</f>
        <v>0</v>
      </c>
      <c r="M267" s="51">
        <f>IF(AND('LISTA DE SOCIOS'!H267="SI",'LISTA DE SOCIOS'!P267&lt;&gt;"SI",'LISTA DE SOCIOS'!Q267&lt;&gt;"SI",'LISTA DE SOCIOS'!P267&lt;&gt;"SI",'LISTA DE SOCIOS'!R267&lt;&gt;"SI"),(MONTOS!E11*MULTAS!I267),0)</f>
        <v>0</v>
      </c>
      <c r="N267" s="66">
        <f>IF(AND('LISTA DE SOCIOS'!H267="SI",'LISTA DE SOCIOS'!P267&lt;&gt;"SI",'LISTA DE SOCIOS'!Q267&lt;&gt;"SI",'LISTA DE SOCIOS'!P267&lt;&gt;"SI",'LISTA DE SOCIOS'!R267&lt;&gt;"SI"),(MONTOS!E12*MULTAS!J267),0)</f>
        <v>0</v>
      </c>
      <c r="O267" s="51">
        <f>IF(AND('LISTA DE SOCIOS'!H267="SI",'LISTA DE SOCIOS'!P267&lt;&gt;"SI"),(MONTOS!E14*MULTAS!K267),0)</f>
        <v>0</v>
      </c>
      <c r="P267" s="66">
        <f>IF('LISTA DE SOCIOS'!H267="SI",(IF('LISTA DE SOCIOS'!P267&lt;&gt; "SI",(IF(OR('LISTA DE SOCIOS'!Q267="SI",'LISTA DE SOCIOS'!R267="SI"),(MULTAS!M267),(MULTAS!M267+(MULTAS!L267*MONTOS!E18)))),0)),0)</f>
        <v>0</v>
      </c>
      <c r="Q267" s="51">
        <f>IF(AND('LISTA DE SOCIOS'!I267="SI",'LISTA DE SOCIOS'!P267&lt;&gt; "SI"),(RIEGO!G267),0)</f>
        <v>0</v>
      </c>
      <c r="R267" s="68">
        <f t="shared" si="9"/>
        <v>7</v>
      </c>
      <c r="S267" s="249" t="s">
        <v>695</v>
      </c>
      <c r="T267" s="244">
        <v>43669.462500000001</v>
      </c>
    </row>
    <row r="268" spans="1:20" s="20" customFormat="1" x14ac:dyDescent="0.25">
      <c r="A268" s="173">
        <v>267</v>
      </c>
      <c r="B268" s="173">
        <v>267</v>
      </c>
      <c r="C268" s="174" t="s">
        <v>608</v>
      </c>
      <c r="D268" s="174" t="s">
        <v>363</v>
      </c>
      <c r="E268" s="174" t="s">
        <v>609</v>
      </c>
      <c r="F268" s="175" t="s">
        <v>113</v>
      </c>
      <c r="G268" s="51"/>
      <c r="H268" s="66"/>
      <c r="I268" s="51"/>
      <c r="J268" s="66">
        <f>IF('LISTA DE SOCIOS'!H268="SI",(IF('LISTA DE SOCIOS'!P268&lt;&gt;"SI",('CSM AGUA'!H268),MONTOS!E7)),0)</f>
        <v>41</v>
      </c>
      <c r="K268" s="51">
        <f>IF(AND('LISTA DE SOCIOS'!H268="SI",'LISTA DE SOCIOS'!P268&lt;&gt;"SI",'LISTA DE SOCIOS'!Q268&lt;&gt;"SI",'LISTA DE SOCIOS'!P268&lt;&gt;"SI",'LISTA DE SOCIOS'!R268&lt;&gt;"SI"),(MONTOS!E9*MULTAS!G268), 0)</f>
        <v>0</v>
      </c>
      <c r="L268" s="66">
        <f>IF(AND('LISTA DE SOCIOS'!H268="SI",'LISTA DE SOCIOS'!P268&lt;&gt;"SI",'LISTA DE SOCIOS'!Q268&lt;&gt;"SI",'LISTA DE SOCIOS'!P268&lt;&gt;"SI",'LISTA DE SOCIOS'!R268&lt;&gt;"SI"),(MONTOS!E10*MULTAS!H268),0)</f>
        <v>0</v>
      </c>
      <c r="M268" s="51">
        <f>IF(AND('LISTA DE SOCIOS'!H268="SI",'LISTA DE SOCIOS'!P268&lt;&gt;"SI",'LISTA DE SOCIOS'!Q268&lt;&gt;"SI",'LISTA DE SOCIOS'!P268&lt;&gt;"SI",'LISTA DE SOCIOS'!R268&lt;&gt;"SI"),(MONTOS!E11*MULTAS!I268),0)</f>
        <v>0</v>
      </c>
      <c r="N268" s="66">
        <f>IF(AND('LISTA DE SOCIOS'!H268="SI",'LISTA DE SOCIOS'!P268&lt;&gt;"SI",'LISTA DE SOCIOS'!Q268&lt;&gt;"SI",'LISTA DE SOCIOS'!P268&lt;&gt;"SI",'LISTA DE SOCIOS'!R268&lt;&gt;"SI"),(MONTOS!E12*MULTAS!J268),0)</f>
        <v>0</v>
      </c>
      <c r="O268" s="51">
        <f>IF(AND('LISTA DE SOCIOS'!H268="SI",'LISTA DE SOCIOS'!P268&lt;&gt;"SI"),(MONTOS!E14*MULTAS!K268),0)</f>
        <v>0</v>
      </c>
      <c r="P268" s="66">
        <f>IF('LISTA DE SOCIOS'!H268="SI",(IF('LISTA DE SOCIOS'!P268&lt;&gt; "SI",(IF(OR('LISTA DE SOCIOS'!Q268="SI",'LISTA DE SOCIOS'!R268="SI"),(MULTAS!M268),(MULTAS!M268+(MULTAS!L268*MONTOS!E18)))),0)),0)</f>
        <v>0</v>
      </c>
      <c r="Q268" s="51">
        <f>IF(AND('LISTA DE SOCIOS'!I268="SI",'LISTA DE SOCIOS'!P268&lt;&gt; "SI"),(RIEGO!G268),0)</f>
        <v>0</v>
      </c>
      <c r="R268" s="68">
        <f t="shared" si="9"/>
        <v>41</v>
      </c>
      <c r="S268" s="249" t="s">
        <v>695</v>
      </c>
      <c r="T268" s="244">
        <v>43668.393368055556</v>
      </c>
    </row>
    <row r="269" spans="1:20" s="20" customFormat="1" x14ac:dyDescent="0.25">
      <c r="A269" s="173">
        <v>268</v>
      </c>
      <c r="B269" s="173">
        <v>268</v>
      </c>
      <c r="C269" s="174" t="s">
        <v>610</v>
      </c>
      <c r="D269" s="174" t="s">
        <v>196</v>
      </c>
      <c r="E269" s="174" t="s">
        <v>611</v>
      </c>
      <c r="F269" s="175" t="s">
        <v>113</v>
      </c>
      <c r="G269" s="51"/>
      <c r="H269" s="66"/>
      <c r="I269" s="51"/>
      <c r="J269" s="66">
        <f>IF('LISTA DE SOCIOS'!H269="SI",(IF('LISTA DE SOCIOS'!P269&lt;&gt;"SI",('CSM AGUA'!H269),MONTOS!E7)),0)</f>
        <v>21</v>
      </c>
      <c r="K269" s="51">
        <f>IF(AND('LISTA DE SOCIOS'!H269="SI",'LISTA DE SOCIOS'!P269&lt;&gt;"SI",'LISTA DE SOCIOS'!Q269&lt;&gt;"SI",'LISTA DE SOCIOS'!P269&lt;&gt;"SI",'LISTA DE SOCIOS'!R269&lt;&gt;"SI"),(MONTOS!E9*MULTAS!G269), 0)</f>
        <v>0</v>
      </c>
      <c r="L269" s="66">
        <f>IF(AND('LISTA DE SOCIOS'!H269="SI",'LISTA DE SOCIOS'!P269&lt;&gt;"SI",'LISTA DE SOCIOS'!Q269&lt;&gt;"SI",'LISTA DE SOCIOS'!P269&lt;&gt;"SI",'LISTA DE SOCIOS'!R269&lt;&gt;"SI"),(MONTOS!E10*MULTAS!H269),0)</f>
        <v>0</v>
      </c>
      <c r="M269" s="51">
        <f>IF(AND('LISTA DE SOCIOS'!H269="SI",'LISTA DE SOCIOS'!P269&lt;&gt;"SI",'LISTA DE SOCIOS'!Q269&lt;&gt;"SI",'LISTA DE SOCIOS'!P269&lt;&gt;"SI",'LISTA DE SOCIOS'!R269&lt;&gt;"SI"),(MONTOS!E11*MULTAS!I269),0)</f>
        <v>0</v>
      </c>
      <c r="N269" s="66">
        <f>IF(AND('LISTA DE SOCIOS'!H269="SI",'LISTA DE SOCIOS'!P269&lt;&gt;"SI",'LISTA DE SOCIOS'!Q269&lt;&gt;"SI",'LISTA DE SOCIOS'!P269&lt;&gt;"SI",'LISTA DE SOCIOS'!R269&lt;&gt;"SI"),(MONTOS!E12*MULTAS!J269),0)</f>
        <v>0</v>
      </c>
      <c r="O269" s="51">
        <f>IF(AND('LISTA DE SOCIOS'!H269="SI",'LISTA DE SOCIOS'!P269&lt;&gt;"SI"),(MONTOS!E14*MULTAS!K269),0)</f>
        <v>0</v>
      </c>
      <c r="P269" s="66">
        <f>IF('LISTA DE SOCIOS'!H269="SI",(IF('LISTA DE SOCIOS'!P269&lt;&gt; "SI",(IF(OR('LISTA DE SOCIOS'!Q269="SI",'LISTA DE SOCIOS'!R269="SI"),(MULTAS!M269),(MULTAS!M269+(MULTAS!L269*MONTOS!E18)))),0)),0)</f>
        <v>0</v>
      </c>
      <c r="Q269" s="51">
        <f>IF(AND('LISTA DE SOCIOS'!I269="SI",'LISTA DE SOCIOS'!P269&lt;&gt; "SI"),(RIEGO!G269),0)</f>
        <v>0</v>
      </c>
      <c r="R269" s="68">
        <f t="shared" si="9"/>
        <v>21</v>
      </c>
      <c r="S269" s="249" t="s">
        <v>695</v>
      </c>
      <c r="T269" s="244">
        <v>43670.429965277777</v>
      </c>
    </row>
    <row r="270" spans="1:20" s="20" customFormat="1" x14ac:dyDescent="0.25">
      <c r="A270" s="173">
        <v>269</v>
      </c>
      <c r="B270" s="173">
        <v>269</v>
      </c>
      <c r="C270" s="174" t="s">
        <v>567</v>
      </c>
      <c r="D270" s="174" t="s">
        <v>196</v>
      </c>
      <c r="E270" s="174" t="s">
        <v>197</v>
      </c>
      <c r="F270" s="175" t="s">
        <v>113</v>
      </c>
      <c r="G270" s="51">
        <v>143</v>
      </c>
      <c r="H270" s="66"/>
      <c r="I270" s="51">
        <v>20</v>
      </c>
      <c r="J270" s="66">
        <f>IF('LISTA DE SOCIOS'!H270="SI",(IF('LISTA DE SOCIOS'!P270&lt;&gt;"SI",('CSM AGUA'!H270),MONTOS!E7)),0)</f>
        <v>7</v>
      </c>
      <c r="K270" s="51">
        <f>IF(AND('LISTA DE SOCIOS'!H270="SI",'LISTA DE SOCIOS'!P270&lt;&gt;"SI",'LISTA DE SOCIOS'!Q270&lt;&gt;"SI",'LISTA DE SOCIOS'!P270&lt;&gt;"SI",'LISTA DE SOCIOS'!R270&lt;&gt;"SI"),(MONTOS!E9*MULTAS!G270), 0)</f>
        <v>0</v>
      </c>
      <c r="L270" s="66">
        <f>IF(AND('LISTA DE SOCIOS'!H270="SI",'LISTA DE SOCIOS'!P270&lt;&gt;"SI",'LISTA DE SOCIOS'!Q270&lt;&gt;"SI",'LISTA DE SOCIOS'!P270&lt;&gt;"SI",'LISTA DE SOCIOS'!R270&lt;&gt;"SI"),(MONTOS!E10*MULTAS!H270),0)</f>
        <v>0</v>
      </c>
      <c r="M270" s="51">
        <f>IF(AND('LISTA DE SOCIOS'!H270="SI",'LISTA DE SOCIOS'!P270&lt;&gt;"SI",'LISTA DE SOCIOS'!Q270&lt;&gt;"SI",'LISTA DE SOCIOS'!P270&lt;&gt;"SI",'LISTA DE SOCIOS'!R270&lt;&gt;"SI"),(MONTOS!E11*MULTAS!I270),0)</f>
        <v>0</v>
      </c>
      <c r="N270" s="66">
        <f>IF(AND('LISTA DE SOCIOS'!H270="SI",'LISTA DE SOCIOS'!P270&lt;&gt;"SI",'LISTA DE SOCIOS'!Q270&lt;&gt;"SI",'LISTA DE SOCIOS'!P270&lt;&gt;"SI",'LISTA DE SOCIOS'!R270&lt;&gt;"SI"),(MONTOS!E12*MULTAS!J270),0)</f>
        <v>0</v>
      </c>
      <c r="O270" s="51">
        <f>IF(AND('LISTA DE SOCIOS'!H270="SI",'LISTA DE SOCIOS'!P270&lt;&gt;"SI"),(MONTOS!E14*MULTAS!K270),0)</f>
        <v>0</v>
      </c>
      <c r="P270" s="66">
        <f>IF('LISTA DE SOCIOS'!H270="SI",(IF('LISTA DE SOCIOS'!P270&lt;&gt; "SI",(IF(OR('LISTA DE SOCIOS'!Q270="SI",'LISTA DE SOCIOS'!R270="SI"),(MULTAS!M270),(MULTAS!M270+(MULTAS!L270*MONTOS!E18)))),0)),0)</f>
        <v>0</v>
      </c>
      <c r="Q270" s="51">
        <f>IF(AND('LISTA DE SOCIOS'!I270="SI",'LISTA DE SOCIOS'!P270&lt;&gt; "SI"),(RIEGO!G270),0)</f>
        <v>0</v>
      </c>
      <c r="R270" s="68">
        <f t="shared" si="9"/>
        <v>170</v>
      </c>
      <c r="S270" s="249" t="s">
        <v>695</v>
      </c>
      <c r="T270" s="244">
        <v>43672.42900462963</v>
      </c>
    </row>
    <row r="271" spans="1:20" s="20" customFormat="1" x14ac:dyDescent="0.25">
      <c r="A271" s="173">
        <v>270</v>
      </c>
      <c r="B271" s="173">
        <v>270</v>
      </c>
      <c r="C271" s="174" t="s">
        <v>612</v>
      </c>
      <c r="D271" s="174" t="s">
        <v>613</v>
      </c>
      <c r="E271" s="174" t="s">
        <v>330</v>
      </c>
      <c r="F271" s="175" t="s">
        <v>113</v>
      </c>
      <c r="G271" s="51"/>
      <c r="H271" s="66"/>
      <c r="I271" s="51"/>
      <c r="J271" s="66">
        <f>IF('LISTA DE SOCIOS'!H271="SI",(IF('LISTA DE SOCIOS'!P271&lt;&gt;"SI",('CSM AGUA'!H271),MONTOS!E7)),0)</f>
        <v>27</v>
      </c>
      <c r="K271" s="51">
        <f>IF(AND('LISTA DE SOCIOS'!H271="SI",'LISTA DE SOCIOS'!P271&lt;&gt;"SI",'LISTA DE SOCIOS'!Q271&lt;&gt;"SI",'LISTA DE SOCIOS'!P271&lt;&gt;"SI",'LISTA DE SOCIOS'!R271&lt;&gt;"SI"),(MONTOS!E9*MULTAS!G271), 0)</f>
        <v>0</v>
      </c>
      <c r="L271" s="66">
        <f>IF(AND('LISTA DE SOCIOS'!H271="SI",'LISTA DE SOCIOS'!P271&lt;&gt;"SI",'LISTA DE SOCIOS'!Q271&lt;&gt;"SI",'LISTA DE SOCIOS'!P271&lt;&gt;"SI",'LISTA DE SOCIOS'!R271&lt;&gt;"SI"),(MONTOS!E10*MULTAS!H271),0)</f>
        <v>0</v>
      </c>
      <c r="M271" s="51">
        <f>IF(AND('LISTA DE SOCIOS'!H271="SI",'LISTA DE SOCIOS'!P271&lt;&gt;"SI",'LISTA DE SOCIOS'!Q271&lt;&gt;"SI",'LISTA DE SOCIOS'!P271&lt;&gt;"SI",'LISTA DE SOCIOS'!R271&lt;&gt;"SI"),(MONTOS!E11*MULTAS!I271),0)</f>
        <v>0</v>
      </c>
      <c r="N271" s="66">
        <f>IF(AND('LISTA DE SOCIOS'!H271="SI",'LISTA DE SOCIOS'!P271&lt;&gt;"SI",'LISTA DE SOCIOS'!Q271&lt;&gt;"SI",'LISTA DE SOCIOS'!P271&lt;&gt;"SI",'LISTA DE SOCIOS'!R271&lt;&gt;"SI"),(MONTOS!E12*MULTAS!J271),0)</f>
        <v>0</v>
      </c>
      <c r="O271" s="51">
        <f>IF(AND('LISTA DE SOCIOS'!H271="SI",'LISTA DE SOCIOS'!P271&lt;&gt;"SI"),(MONTOS!E14*MULTAS!K271),0)</f>
        <v>0</v>
      </c>
      <c r="P271" s="66">
        <f>IF('LISTA DE SOCIOS'!H271="SI",(IF('LISTA DE SOCIOS'!P271&lt;&gt; "SI",(IF(OR('LISTA DE SOCIOS'!Q271="SI",'LISTA DE SOCIOS'!R271="SI"),(MULTAS!M271),(MULTAS!M271+(MULTAS!L271*MONTOS!E18)))),0)),0)</f>
        <v>0</v>
      </c>
      <c r="Q271" s="51">
        <f>IF(AND('LISTA DE SOCIOS'!I271="SI",'LISTA DE SOCIOS'!P271&lt;&gt; "SI"),(RIEGO!G271),0)</f>
        <v>0</v>
      </c>
      <c r="R271" s="68">
        <f t="shared" si="9"/>
        <v>27</v>
      </c>
      <c r="S271" s="249" t="s">
        <v>695</v>
      </c>
      <c r="T271" s="244">
        <v>43669.624074074076</v>
      </c>
    </row>
    <row r="272" spans="1:20" s="20" customFormat="1" x14ac:dyDescent="0.25">
      <c r="A272" s="173">
        <v>271</v>
      </c>
      <c r="B272" s="173">
        <v>271</v>
      </c>
      <c r="C272" s="174" t="s">
        <v>614</v>
      </c>
      <c r="D272" s="174" t="s">
        <v>323</v>
      </c>
      <c r="E272" s="174" t="s">
        <v>615</v>
      </c>
      <c r="F272" s="175" t="s">
        <v>113</v>
      </c>
      <c r="G272" s="51"/>
      <c r="H272" s="66"/>
      <c r="I272" s="51"/>
      <c r="J272" s="66">
        <f>IF('LISTA DE SOCIOS'!H272="SI",(IF('LISTA DE SOCIOS'!P272&lt;&gt;"SI",('CSM AGUA'!H272),MONTOS!E7)),0)</f>
        <v>7</v>
      </c>
      <c r="K272" s="51">
        <f>IF(AND('LISTA DE SOCIOS'!H272="SI",'LISTA DE SOCIOS'!P272&lt;&gt;"SI",'LISTA DE SOCIOS'!Q272&lt;&gt;"SI",'LISTA DE SOCIOS'!P272&lt;&gt;"SI",'LISTA DE SOCIOS'!R272&lt;&gt;"SI"),(MONTOS!E9*MULTAS!G272), 0)</f>
        <v>0</v>
      </c>
      <c r="L272" s="66">
        <f>IF(AND('LISTA DE SOCIOS'!H272="SI",'LISTA DE SOCIOS'!P272&lt;&gt;"SI",'LISTA DE SOCIOS'!Q272&lt;&gt;"SI",'LISTA DE SOCIOS'!P272&lt;&gt;"SI",'LISTA DE SOCIOS'!R272&lt;&gt;"SI"),(MONTOS!E10*MULTAS!H272),0)</f>
        <v>0</v>
      </c>
      <c r="M272" s="51">
        <f>IF(AND('LISTA DE SOCIOS'!H272="SI",'LISTA DE SOCIOS'!P272&lt;&gt;"SI",'LISTA DE SOCIOS'!Q272&lt;&gt;"SI",'LISTA DE SOCIOS'!P272&lt;&gt;"SI",'LISTA DE SOCIOS'!R272&lt;&gt;"SI"),(MONTOS!E11*MULTAS!I272),0)</f>
        <v>0</v>
      </c>
      <c r="N272" s="66">
        <f>IF(AND('LISTA DE SOCIOS'!H272="SI",'LISTA DE SOCIOS'!P272&lt;&gt;"SI",'LISTA DE SOCIOS'!Q272&lt;&gt;"SI",'LISTA DE SOCIOS'!P272&lt;&gt;"SI",'LISTA DE SOCIOS'!R272&lt;&gt;"SI"),(MONTOS!E12*MULTAS!J272),0)</f>
        <v>0</v>
      </c>
      <c r="O272" s="51">
        <f>IF(AND('LISTA DE SOCIOS'!H272="SI",'LISTA DE SOCIOS'!P272&lt;&gt;"SI"),(MONTOS!E14*MULTAS!K272),0)</f>
        <v>0</v>
      </c>
      <c r="P272" s="66">
        <f>IF('LISTA DE SOCIOS'!H272="SI",(IF('LISTA DE SOCIOS'!P272&lt;&gt; "SI",(IF(OR('LISTA DE SOCIOS'!Q272="SI",'LISTA DE SOCIOS'!R272="SI"),(MULTAS!M272),(MULTAS!M272+(MULTAS!L272*MONTOS!E18)))),0)),0)</f>
        <v>0</v>
      </c>
      <c r="Q272" s="51">
        <f>IF(AND('LISTA DE SOCIOS'!I272="SI",'LISTA DE SOCIOS'!P272&lt;&gt; "SI"),(RIEGO!G272),0)</f>
        <v>0</v>
      </c>
      <c r="R272" s="68">
        <f t="shared" si="9"/>
        <v>7</v>
      </c>
      <c r="S272" s="245" t="s">
        <v>7</v>
      </c>
      <c r="T272" s="244"/>
    </row>
    <row r="273" spans="1:20" s="20" customFormat="1" x14ac:dyDescent="0.25">
      <c r="A273" s="173">
        <v>272</v>
      </c>
      <c r="B273" s="173">
        <v>272</v>
      </c>
      <c r="C273" s="174" t="s">
        <v>616</v>
      </c>
      <c r="D273" s="174" t="s">
        <v>617</v>
      </c>
      <c r="E273" s="174" t="s">
        <v>353</v>
      </c>
      <c r="F273" s="175" t="s">
        <v>113</v>
      </c>
      <c r="G273" s="51"/>
      <c r="H273" s="66"/>
      <c r="I273" s="51"/>
      <c r="J273" s="66">
        <f>IF('LISTA DE SOCIOS'!H273="SI",(IF('LISTA DE SOCIOS'!P273&lt;&gt;"SI",('CSM AGUA'!H273),MONTOS!E7)),0)</f>
        <v>11</v>
      </c>
      <c r="K273" s="51">
        <f>IF(AND('LISTA DE SOCIOS'!H273="SI",'LISTA DE SOCIOS'!P273&lt;&gt;"SI",'LISTA DE SOCIOS'!Q273&lt;&gt;"SI",'LISTA DE SOCIOS'!P273&lt;&gt;"SI",'LISTA DE SOCIOS'!R273&lt;&gt;"SI"),(MONTOS!E9*MULTAS!G273), 0)</f>
        <v>0</v>
      </c>
      <c r="L273" s="66">
        <f>IF(AND('LISTA DE SOCIOS'!H273="SI",'LISTA DE SOCIOS'!P273&lt;&gt;"SI",'LISTA DE SOCIOS'!Q273&lt;&gt;"SI",'LISTA DE SOCIOS'!P273&lt;&gt;"SI",'LISTA DE SOCIOS'!R273&lt;&gt;"SI"),(MONTOS!E10*MULTAS!H273),0)</f>
        <v>0</v>
      </c>
      <c r="M273" s="51">
        <f>IF(AND('LISTA DE SOCIOS'!H273="SI",'LISTA DE SOCIOS'!P273&lt;&gt;"SI",'LISTA DE SOCIOS'!Q273&lt;&gt;"SI",'LISTA DE SOCIOS'!P273&lt;&gt;"SI",'LISTA DE SOCIOS'!R273&lt;&gt;"SI"),(MONTOS!E11*MULTAS!I273),0)</f>
        <v>0</v>
      </c>
      <c r="N273" s="66">
        <f>IF(AND('LISTA DE SOCIOS'!H273="SI",'LISTA DE SOCIOS'!P273&lt;&gt;"SI",'LISTA DE SOCIOS'!Q273&lt;&gt;"SI",'LISTA DE SOCIOS'!P273&lt;&gt;"SI",'LISTA DE SOCIOS'!R273&lt;&gt;"SI"),(MONTOS!E12*MULTAS!J273),0)</f>
        <v>0</v>
      </c>
      <c r="O273" s="51">
        <f>IF(AND('LISTA DE SOCIOS'!H273="SI",'LISTA DE SOCIOS'!P273&lt;&gt;"SI"),(MONTOS!E14*MULTAS!K273),0)</f>
        <v>0</v>
      </c>
      <c r="P273" s="66">
        <f>IF('LISTA DE SOCIOS'!H273="SI",(IF('LISTA DE SOCIOS'!P273&lt;&gt; "SI",(IF(OR('LISTA DE SOCIOS'!Q273="SI",'LISTA DE SOCIOS'!R273="SI"),(MULTAS!M273),(MULTAS!M273+(MULTAS!L273*MONTOS!E18)))),0)),0)</f>
        <v>0</v>
      </c>
      <c r="Q273" s="51">
        <f>IF(AND('LISTA DE SOCIOS'!I273="SI",'LISTA DE SOCIOS'!P273&lt;&gt; "SI"),(RIEGO!G273),0)</f>
        <v>0</v>
      </c>
      <c r="R273" s="68">
        <f t="shared" si="9"/>
        <v>11</v>
      </c>
      <c r="S273" s="249" t="s">
        <v>695</v>
      </c>
      <c r="T273" s="244">
        <v>43676.505844907406</v>
      </c>
    </row>
    <row r="274" spans="1:20" s="20" customFormat="1" x14ac:dyDescent="0.25">
      <c r="A274" s="173">
        <v>273</v>
      </c>
      <c r="B274" s="173">
        <v>273</v>
      </c>
      <c r="C274" s="174" t="s">
        <v>616</v>
      </c>
      <c r="D274" s="174" t="s">
        <v>126</v>
      </c>
      <c r="E274" s="174" t="s">
        <v>238</v>
      </c>
      <c r="F274" s="175" t="s">
        <v>113</v>
      </c>
      <c r="G274" s="51"/>
      <c r="H274" s="66"/>
      <c r="I274" s="51"/>
      <c r="J274" s="66">
        <f>IF('LISTA DE SOCIOS'!H274="SI",(IF('LISTA DE SOCIOS'!P274&lt;&gt;"SI",('CSM AGUA'!H274),MONTOS!E7)),0)</f>
        <v>7</v>
      </c>
      <c r="K274" s="51">
        <f>IF(AND('LISTA DE SOCIOS'!H274="SI",'LISTA DE SOCIOS'!P274&lt;&gt;"SI",'LISTA DE SOCIOS'!Q274&lt;&gt;"SI",'LISTA DE SOCIOS'!P274&lt;&gt;"SI",'LISTA DE SOCIOS'!R274&lt;&gt;"SI"),(MONTOS!E9*MULTAS!G274), 0)</f>
        <v>0</v>
      </c>
      <c r="L274" s="66">
        <f>IF(AND('LISTA DE SOCIOS'!H274="SI",'LISTA DE SOCIOS'!P274&lt;&gt;"SI",'LISTA DE SOCIOS'!Q274&lt;&gt;"SI",'LISTA DE SOCIOS'!P274&lt;&gt;"SI",'LISTA DE SOCIOS'!R274&lt;&gt;"SI"),(MONTOS!E10*MULTAS!H274),0)</f>
        <v>0</v>
      </c>
      <c r="M274" s="51">
        <f>IF(AND('LISTA DE SOCIOS'!H274="SI",'LISTA DE SOCIOS'!P274&lt;&gt;"SI",'LISTA DE SOCIOS'!Q274&lt;&gt;"SI",'LISTA DE SOCIOS'!P274&lt;&gt;"SI",'LISTA DE SOCIOS'!R274&lt;&gt;"SI"),(MONTOS!E11*MULTAS!I274),0)</f>
        <v>0</v>
      </c>
      <c r="N274" s="66">
        <f>IF(AND('LISTA DE SOCIOS'!H274="SI",'LISTA DE SOCIOS'!P274&lt;&gt;"SI",'LISTA DE SOCIOS'!Q274&lt;&gt;"SI",'LISTA DE SOCIOS'!P274&lt;&gt;"SI",'LISTA DE SOCIOS'!R274&lt;&gt;"SI"),(MONTOS!E12*MULTAS!J274),0)</f>
        <v>0</v>
      </c>
      <c r="O274" s="51">
        <f>IF(AND('LISTA DE SOCIOS'!H274="SI",'LISTA DE SOCIOS'!P274&lt;&gt;"SI"),(MONTOS!E14*MULTAS!K274),0)</f>
        <v>0</v>
      </c>
      <c r="P274" s="66">
        <f>IF('LISTA DE SOCIOS'!H274="SI",(IF('LISTA DE SOCIOS'!P274&lt;&gt; "SI",(IF(OR('LISTA DE SOCIOS'!Q274="SI",'LISTA DE SOCIOS'!R274="SI"),(MULTAS!M274),(MULTAS!M274+(MULTAS!L274*MONTOS!E18)))),0)),0)</f>
        <v>0</v>
      </c>
      <c r="Q274" s="51">
        <f>IF(AND('LISTA DE SOCIOS'!I274="SI",'LISTA DE SOCIOS'!P274&lt;&gt; "SI"),(RIEGO!G274),0)</f>
        <v>0</v>
      </c>
      <c r="R274" s="68">
        <f t="shared" si="9"/>
        <v>7</v>
      </c>
      <c r="S274" s="249" t="s">
        <v>695</v>
      </c>
      <c r="T274" s="244">
        <v>43676.50576388889</v>
      </c>
    </row>
    <row r="275" spans="1:20" s="20" customFormat="1" x14ac:dyDescent="0.25">
      <c r="A275" s="173">
        <v>274</v>
      </c>
      <c r="B275" s="173">
        <v>274</v>
      </c>
      <c r="C275" s="174" t="s">
        <v>304</v>
      </c>
      <c r="D275" s="174" t="s">
        <v>196</v>
      </c>
      <c r="E275" s="174" t="s">
        <v>575</v>
      </c>
      <c r="F275" s="175" t="s">
        <v>113</v>
      </c>
      <c r="G275" s="51"/>
      <c r="H275" s="66"/>
      <c r="I275" s="51"/>
      <c r="J275" s="66">
        <f>IF('LISTA DE SOCIOS'!H275="SI",(IF('LISTA DE SOCIOS'!P275&lt;&gt;"SI",('CSM AGUA'!H275),MONTOS!E7)),0)</f>
        <v>23</v>
      </c>
      <c r="K275" s="51">
        <f>IF(AND('LISTA DE SOCIOS'!H275="SI",'LISTA DE SOCIOS'!P275&lt;&gt;"SI",'LISTA DE SOCIOS'!Q275&lt;&gt;"SI",'LISTA DE SOCIOS'!P275&lt;&gt;"SI",'LISTA DE SOCIOS'!R275&lt;&gt;"SI"),(MONTOS!E9*MULTAS!G275), 0)</f>
        <v>0</v>
      </c>
      <c r="L275" s="66">
        <f>IF(AND('LISTA DE SOCIOS'!H275="SI",'LISTA DE SOCIOS'!P275&lt;&gt;"SI",'LISTA DE SOCIOS'!Q275&lt;&gt;"SI",'LISTA DE SOCIOS'!P275&lt;&gt;"SI",'LISTA DE SOCIOS'!R275&lt;&gt;"SI"),(MONTOS!E10*MULTAS!H275),0)</f>
        <v>0</v>
      </c>
      <c r="M275" s="51">
        <f>IF(AND('LISTA DE SOCIOS'!H275="SI",'LISTA DE SOCIOS'!P275&lt;&gt;"SI",'LISTA DE SOCIOS'!Q275&lt;&gt;"SI",'LISTA DE SOCIOS'!P275&lt;&gt;"SI",'LISTA DE SOCIOS'!R275&lt;&gt;"SI"),(MONTOS!E11*MULTAS!I275),0)</f>
        <v>0</v>
      </c>
      <c r="N275" s="66">
        <f>IF(AND('LISTA DE SOCIOS'!H275="SI",'LISTA DE SOCIOS'!P275&lt;&gt;"SI",'LISTA DE SOCIOS'!Q275&lt;&gt;"SI",'LISTA DE SOCIOS'!P275&lt;&gt;"SI",'LISTA DE SOCIOS'!R275&lt;&gt;"SI"),(MONTOS!E12*MULTAS!J275),0)</f>
        <v>0</v>
      </c>
      <c r="O275" s="51">
        <f>IF(AND('LISTA DE SOCIOS'!H275="SI",'LISTA DE SOCIOS'!P275&lt;&gt;"SI"),(MONTOS!E14*MULTAS!K275),0)</f>
        <v>0</v>
      </c>
      <c r="P275" s="66">
        <f>IF('LISTA DE SOCIOS'!H275="SI",(IF('LISTA DE SOCIOS'!P275&lt;&gt; "SI",(IF(OR('LISTA DE SOCIOS'!Q275="SI",'LISTA DE SOCIOS'!R275="SI"),(MULTAS!M275),(MULTAS!M275+(MULTAS!L275*MONTOS!E18)))),0)),0)</f>
        <v>0</v>
      </c>
      <c r="Q275" s="51">
        <f>IF(AND('LISTA DE SOCIOS'!I275="SI",'LISTA DE SOCIOS'!P275&lt;&gt; "SI"),(RIEGO!G275),0)</f>
        <v>0</v>
      </c>
      <c r="R275" s="68">
        <f t="shared" si="9"/>
        <v>23</v>
      </c>
      <c r="S275" s="249" t="s">
        <v>695</v>
      </c>
      <c r="T275" s="244">
        <v>43668.39875</v>
      </c>
    </row>
    <row r="276" spans="1:20" s="20" customFormat="1" x14ac:dyDescent="0.25">
      <c r="A276" s="173">
        <v>275</v>
      </c>
      <c r="B276" s="173">
        <v>275</v>
      </c>
      <c r="C276" s="174" t="s">
        <v>304</v>
      </c>
      <c r="D276" s="174" t="s">
        <v>618</v>
      </c>
      <c r="E276" s="174" t="s">
        <v>257</v>
      </c>
      <c r="F276" s="175" t="s">
        <v>113</v>
      </c>
      <c r="G276" s="51"/>
      <c r="H276" s="66"/>
      <c r="I276" s="51"/>
      <c r="J276" s="66">
        <f>IF('LISTA DE SOCIOS'!H276="SI",(IF('LISTA DE SOCIOS'!P276&lt;&gt;"SI",('CSM AGUA'!H276),MONTOS!E7)),0)</f>
        <v>11</v>
      </c>
      <c r="K276" s="51">
        <f>IF(AND('LISTA DE SOCIOS'!H276="SI",'LISTA DE SOCIOS'!P276&lt;&gt;"SI",'LISTA DE SOCIOS'!Q276&lt;&gt;"SI",'LISTA DE SOCIOS'!P276&lt;&gt;"SI",'LISTA DE SOCIOS'!R276&lt;&gt;"SI"),(MONTOS!E9*MULTAS!G276), 0)</f>
        <v>0</v>
      </c>
      <c r="L276" s="66">
        <f>IF(AND('LISTA DE SOCIOS'!H276="SI",'LISTA DE SOCIOS'!P276&lt;&gt;"SI",'LISTA DE SOCIOS'!Q276&lt;&gt;"SI",'LISTA DE SOCIOS'!P276&lt;&gt;"SI",'LISTA DE SOCIOS'!R276&lt;&gt;"SI"),(MONTOS!E10*MULTAS!H276),0)</f>
        <v>0</v>
      </c>
      <c r="M276" s="51">
        <f>IF(AND('LISTA DE SOCIOS'!H276="SI",'LISTA DE SOCIOS'!P276&lt;&gt;"SI",'LISTA DE SOCIOS'!Q276&lt;&gt;"SI",'LISTA DE SOCIOS'!P276&lt;&gt;"SI",'LISTA DE SOCIOS'!R276&lt;&gt;"SI"),(MONTOS!E11*MULTAS!I276),0)</f>
        <v>0</v>
      </c>
      <c r="N276" s="66">
        <f>IF(AND('LISTA DE SOCIOS'!H276="SI",'LISTA DE SOCIOS'!P276&lt;&gt;"SI",'LISTA DE SOCIOS'!Q276&lt;&gt;"SI",'LISTA DE SOCIOS'!P276&lt;&gt;"SI",'LISTA DE SOCIOS'!R276&lt;&gt;"SI"),(MONTOS!E12*MULTAS!J276),0)</f>
        <v>0</v>
      </c>
      <c r="O276" s="51">
        <f>IF(AND('LISTA DE SOCIOS'!H276="SI",'LISTA DE SOCIOS'!P276&lt;&gt;"SI"),(MONTOS!E14*MULTAS!K276),0)</f>
        <v>0</v>
      </c>
      <c r="P276" s="66">
        <f>IF('LISTA DE SOCIOS'!H276="SI",(IF('LISTA DE SOCIOS'!P276&lt;&gt; "SI",(IF(OR('LISTA DE SOCIOS'!Q276="SI",'LISTA DE SOCIOS'!R276="SI"),(MULTAS!M276),(MULTAS!M276+(MULTAS!L276*MONTOS!E18)))),0)),0)</f>
        <v>0</v>
      </c>
      <c r="Q276" s="51">
        <f>IF(AND('LISTA DE SOCIOS'!I276="SI",'LISTA DE SOCIOS'!P276&lt;&gt; "SI"),(RIEGO!G276),0)</f>
        <v>0</v>
      </c>
      <c r="R276" s="68">
        <f t="shared" si="9"/>
        <v>11</v>
      </c>
      <c r="S276" s="249" t="s">
        <v>695</v>
      </c>
      <c r="T276" s="244">
        <v>43685.431145833332</v>
      </c>
    </row>
    <row r="277" spans="1:20" s="20" customFormat="1" x14ac:dyDescent="0.25">
      <c r="A277" s="173">
        <v>276</v>
      </c>
      <c r="B277" s="173">
        <v>276</v>
      </c>
      <c r="C277" s="174" t="s">
        <v>555</v>
      </c>
      <c r="D277" s="174" t="s">
        <v>304</v>
      </c>
      <c r="E277" s="174" t="s">
        <v>620</v>
      </c>
      <c r="F277" s="175" t="s">
        <v>113</v>
      </c>
      <c r="G277" s="51"/>
      <c r="H277" s="66"/>
      <c r="I277" s="51"/>
      <c r="J277" s="66">
        <f>IF('LISTA DE SOCIOS'!H277="SI",(IF('LISTA DE SOCIOS'!P277&lt;&gt;"SI",('CSM AGUA'!H277),MONTOS!E7)),0)</f>
        <v>7</v>
      </c>
      <c r="K277" s="51">
        <f>IF(AND('LISTA DE SOCIOS'!H277="SI",'LISTA DE SOCIOS'!P277&lt;&gt;"SI",'LISTA DE SOCIOS'!Q277&lt;&gt;"SI",'LISTA DE SOCIOS'!P277&lt;&gt;"SI",'LISTA DE SOCIOS'!R277&lt;&gt;"SI"),(MONTOS!E9*MULTAS!G277), 0)</f>
        <v>0</v>
      </c>
      <c r="L277" s="66">
        <f>IF(AND('LISTA DE SOCIOS'!H277="SI",'LISTA DE SOCIOS'!P277&lt;&gt;"SI",'LISTA DE SOCIOS'!Q277&lt;&gt;"SI",'LISTA DE SOCIOS'!P277&lt;&gt;"SI",'LISTA DE SOCIOS'!R277&lt;&gt;"SI"),(MONTOS!E10*MULTAS!H277),0)</f>
        <v>0</v>
      </c>
      <c r="M277" s="51">
        <f>IF(AND('LISTA DE SOCIOS'!H277="SI",'LISTA DE SOCIOS'!P277&lt;&gt;"SI",'LISTA DE SOCIOS'!Q277&lt;&gt;"SI",'LISTA DE SOCIOS'!P277&lt;&gt;"SI",'LISTA DE SOCIOS'!R277&lt;&gt;"SI"),(MONTOS!E11*MULTAS!I277),0)</f>
        <v>0</v>
      </c>
      <c r="N277" s="66">
        <f>IF(AND('LISTA DE SOCIOS'!H277="SI",'LISTA DE SOCIOS'!P277&lt;&gt;"SI",'LISTA DE SOCIOS'!Q277&lt;&gt;"SI",'LISTA DE SOCIOS'!P277&lt;&gt;"SI",'LISTA DE SOCIOS'!R277&lt;&gt;"SI"),(MONTOS!E12*MULTAS!J277),0)</f>
        <v>0</v>
      </c>
      <c r="O277" s="51">
        <f>IF(AND('LISTA DE SOCIOS'!H277="SI",'LISTA DE SOCIOS'!P277&lt;&gt;"SI"),(MONTOS!E14*MULTAS!K277),0)</f>
        <v>0</v>
      </c>
      <c r="P277" s="66">
        <f>IF('LISTA DE SOCIOS'!H277="SI",(IF('LISTA DE SOCIOS'!P277&lt;&gt; "SI",(IF(OR('LISTA DE SOCIOS'!Q277="SI",'LISTA DE SOCIOS'!R277="SI"),(MULTAS!M277),(MULTAS!M277+(MULTAS!L277*MONTOS!E18)))),0)),0)</f>
        <v>0</v>
      </c>
      <c r="Q277" s="51">
        <f>IF(AND('LISTA DE SOCIOS'!I277="SI",'LISTA DE SOCIOS'!P277&lt;&gt; "SI"),(RIEGO!G277),0)</f>
        <v>0</v>
      </c>
      <c r="R277" s="68">
        <f t="shared" si="9"/>
        <v>7</v>
      </c>
      <c r="S277" s="249" t="s">
        <v>695</v>
      </c>
      <c r="T277" s="244">
        <v>43685.45653935185</v>
      </c>
    </row>
    <row r="278" spans="1:20" s="20" customFormat="1" x14ac:dyDescent="0.25">
      <c r="A278" s="173">
        <v>277</v>
      </c>
      <c r="B278" s="173">
        <v>277</v>
      </c>
      <c r="C278" s="174" t="s">
        <v>348</v>
      </c>
      <c r="D278" s="174" t="s">
        <v>622</v>
      </c>
      <c r="E278" s="174" t="s">
        <v>301</v>
      </c>
      <c r="F278" s="175" t="s">
        <v>113</v>
      </c>
      <c r="G278" s="51"/>
      <c r="H278" s="66"/>
      <c r="I278" s="51"/>
      <c r="J278" s="66">
        <f>IF('LISTA DE SOCIOS'!H278="SI",(IF('LISTA DE SOCIOS'!P278&lt;&gt;"SI",('CSM AGUA'!H278),MONTOS!E7)),0)</f>
        <v>23</v>
      </c>
      <c r="K278" s="51">
        <f>IF(AND('LISTA DE SOCIOS'!H278="SI",'LISTA DE SOCIOS'!P278&lt;&gt;"SI",'LISTA DE SOCIOS'!Q278&lt;&gt;"SI",'LISTA DE SOCIOS'!P278&lt;&gt;"SI",'LISTA DE SOCIOS'!R278&lt;&gt;"SI"),(MONTOS!E9*MULTAS!G278), 0)</f>
        <v>0</v>
      </c>
      <c r="L278" s="66">
        <f>IF(AND('LISTA DE SOCIOS'!H278="SI",'LISTA DE SOCIOS'!P278&lt;&gt;"SI",'LISTA DE SOCIOS'!Q278&lt;&gt;"SI",'LISTA DE SOCIOS'!P278&lt;&gt;"SI",'LISTA DE SOCIOS'!R278&lt;&gt;"SI"),(MONTOS!E10*MULTAS!H278),0)</f>
        <v>0</v>
      </c>
      <c r="M278" s="51">
        <f>IF(AND('LISTA DE SOCIOS'!H278="SI",'LISTA DE SOCIOS'!P278&lt;&gt;"SI",'LISTA DE SOCIOS'!Q278&lt;&gt;"SI",'LISTA DE SOCIOS'!P278&lt;&gt;"SI",'LISTA DE SOCIOS'!R278&lt;&gt;"SI"),(MONTOS!E11*MULTAS!I278),0)</f>
        <v>0</v>
      </c>
      <c r="N278" s="66">
        <f>IF(AND('LISTA DE SOCIOS'!H278="SI",'LISTA DE SOCIOS'!P278&lt;&gt;"SI",'LISTA DE SOCIOS'!Q278&lt;&gt;"SI",'LISTA DE SOCIOS'!P278&lt;&gt;"SI",'LISTA DE SOCIOS'!R278&lt;&gt;"SI"),(MONTOS!E12*MULTAS!J278),0)</f>
        <v>0</v>
      </c>
      <c r="O278" s="51">
        <f>IF(AND('LISTA DE SOCIOS'!H278="SI",'LISTA DE SOCIOS'!P278&lt;&gt;"SI"),(MONTOS!E14*MULTAS!K278),0)</f>
        <v>0</v>
      </c>
      <c r="P278" s="66">
        <f>IF('LISTA DE SOCIOS'!H278="SI",(IF('LISTA DE SOCIOS'!P278&lt;&gt; "SI",(IF(OR('LISTA DE SOCIOS'!Q278="SI",'LISTA DE SOCIOS'!R278="SI"),(MULTAS!M278),(MULTAS!M278+(MULTAS!L278*MONTOS!E18)))),0)),0)</f>
        <v>0</v>
      </c>
      <c r="Q278" s="51">
        <f>IF(AND('LISTA DE SOCIOS'!I278="SI",'LISTA DE SOCIOS'!P278&lt;&gt; "SI"),(RIEGO!G278),0)</f>
        <v>0</v>
      </c>
      <c r="R278" s="68">
        <f t="shared" si="9"/>
        <v>23</v>
      </c>
      <c r="S278" s="249" t="s">
        <v>695</v>
      </c>
      <c r="T278" s="244">
        <v>43685.456585648149</v>
      </c>
    </row>
    <row r="279" spans="1:20" s="20" customFormat="1" x14ac:dyDescent="0.25">
      <c r="A279" s="173">
        <v>278</v>
      </c>
      <c r="B279" s="173">
        <v>278</v>
      </c>
      <c r="C279" s="174" t="s">
        <v>115</v>
      </c>
      <c r="D279" s="174" t="s">
        <v>226</v>
      </c>
      <c r="E279" s="174" t="s">
        <v>623</v>
      </c>
      <c r="F279" s="175" t="s">
        <v>113</v>
      </c>
      <c r="G279" s="51"/>
      <c r="H279" s="66"/>
      <c r="I279" s="51"/>
      <c r="J279" s="66">
        <f>IF('LISTA DE SOCIOS'!H279="SI",(IF('LISTA DE SOCIOS'!P279&lt;&gt;"SI",('CSM AGUA'!H279),MONTOS!E7)),0)</f>
        <v>27</v>
      </c>
      <c r="K279" s="51">
        <f>IF(AND('LISTA DE SOCIOS'!H279="SI",'LISTA DE SOCIOS'!P279&lt;&gt;"SI",'LISTA DE SOCIOS'!Q279&lt;&gt;"SI",'LISTA DE SOCIOS'!P279&lt;&gt;"SI",'LISTA DE SOCIOS'!R279&lt;&gt;"SI"),(MONTOS!E9*MULTAS!G279), 0)</f>
        <v>0</v>
      </c>
      <c r="L279" s="66">
        <f>IF(AND('LISTA DE SOCIOS'!H279="SI",'LISTA DE SOCIOS'!P279&lt;&gt;"SI",'LISTA DE SOCIOS'!Q279&lt;&gt;"SI",'LISTA DE SOCIOS'!P279&lt;&gt;"SI",'LISTA DE SOCIOS'!R279&lt;&gt;"SI"),(MONTOS!E10*MULTAS!H279),0)</f>
        <v>0</v>
      </c>
      <c r="M279" s="51">
        <f>IF(AND('LISTA DE SOCIOS'!H279="SI",'LISTA DE SOCIOS'!P279&lt;&gt;"SI",'LISTA DE SOCIOS'!Q279&lt;&gt;"SI",'LISTA DE SOCIOS'!P279&lt;&gt;"SI",'LISTA DE SOCIOS'!R279&lt;&gt;"SI"),(MONTOS!E11*MULTAS!I279),0)</f>
        <v>0</v>
      </c>
      <c r="N279" s="66">
        <f>IF(AND('LISTA DE SOCIOS'!H279="SI",'LISTA DE SOCIOS'!P279&lt;&gt;"SI",'LISTA DE SOCIOS'!Q279&lt;&gt;"SI",'LISTA DE SOCIOS'!P279&lt;&gt;"SI",'LISTA DE SOCIOS'!R279&lt;&gt;"SI"),(MONTOS!E12*MULTAS!J279),0)</f>
        <v>0</v>
      </c>
      <c r="O279" s="51">
        <f>IF(AND('LISTA DE SOCIOS'!H279="SI",'LISTA DE SOCIOS'!P279&lt;&gt;"SI"),(MONTOS!E14*MULTAS!K279),0)</f>
        <v>0</v>
      </c>
      <c r="P279" s="66">
        <f>IF('LISTA DE SOCIOS'!H279="SI",(IF('LISTA DE SOCIOS'!P279&lt;&gt; "SI",(IF(OR('LISTA DE SOCIOS'!Q279="SI",'LISTA DE SOCIOS'!R279="SI"),(MULTAS!M279),(MULTAS!M279+(MULTAS!L279*MONTOS!E18)))),0)),0)</f>
        <v>0</v>
      </c>
      <c r="Q279" s="51">
        <f>IF(AND('LISTA DE SOCIOS'!I279="SI",'LISTA DE SOCIOS'!P279&lt;&gt; "SI"),(RIEGO!G279),0)</f>
        <v>0</v>
      </c>
      <c r="R279" s="68">
        <f t="shared" si="9"/>
        <v>27</v>
      </c>
      <c r="S279" s="249" t="s">
        <v>695</v>
      </c>
      <c r="T279" s="244">
        <v>43676.375532407408</v>
      </c>
    </row>
    <row r="280" spans="1:20" s="20" customFormat="1" x14ac:dyDescent="0.25">
      <c r="A280" s="173">
        <v>279</v>
      </c>
      <c r="B280" s="173">
        <v>279</v>
      </c>
      <c r="C280" s="174" t="s">
        <v>624</v>
      </c>
      <c r="D280" s="174" t="s">
        <v>625</v>
      </c>
      <c r="E280" s="174" t="s">
        <v>437</v>
      </c>
      <c r="F280" s="175" t="s">
        <v>113</v>
      </c>
      <c r="G280" s="51"/>
      <c r="H280" s="66"/>
      <c r="I280" s="51"/>
      <c r="J280" s="66">
        <f>IF('LISTA DE SOCIOS'!H280="SI",(IF('LISTA DE SOCIOS'!P280&lt;&gt;"SI",('CSM AGUA'!H280),MONTOS!E7)),0)</f>
        <v>9</v>
      </c>
      <c r="K280" s="51">
        <f>IF(AND('LISTA DE SOCIOS'!H280="SI",'LISTA DE SOCIOS'!P280&lt;&gt;"SI",'LISTA DE SOCIOS'!Q280&lt;&gt;"SI",'LISTA DE SOCIOS'!P280&lt;&gt;"SI",'LISTA DE SOCIOS'!R280&lt;&gt;"SI"),(MONTOS!E9*MULTAS!G280), 0)</f>
        <v>0</v>
      </c>
      <c r="L280" s="66">
        <f>IF(AND('LISTA DE SOCIOS'!H280="SI",'LISTA DE SOCIOS'!P280&lt;&gt;"SI",'LISTA DE SOCIOS'!Q280&lt;&gt;"SI",'LISTA DE SOCIOS'!P280&lt;&gt;"SI",'LISTA DE SOCIOS'!R280&lt;&gt;"SI"),(MONTOS!E10*MULTAS!H280),0)</f>
        <v>0</v>
      </c>
      <c r="M280" s="51">
        <f>IF(AND('LISTA DE SOCIOS'!H280="SI",'LISTA DE SOCIOS'!P280&lt;&gt;"SI",'LISTA DE SOCIOS'!Q280&lt;&gt;"SI",'LISTA DE SOCIOS'!P280&lt;&gt;"SI",'LISTA DE SOCIOS'!R280&lt;&gt;"SI"),(MONTOS!E11*MULTAS!I280),0)</f>
        <v>0</v>
      </c>
      <c r="N280" s="66">
        <f>IF(AND('LISTA DE SOCIOS'!H280="SI",'LISTA DE SOCIOS'!P280&lt;&gt;"SI",'LISTA DE SOCIOS'!Q280&lt;&gt;"SI",'LISTA DE SOCIOS'!P280&lt;&gt;"SI",'LISTA DE SOCIOS'!R280&lt;&gt;"SI"),(MONTOS!E12*MULTAS!J280),0)</f>
        <v>0</v>
      </c>
      <c r="O280" s="51">
        <f>IF(AND('LISTA DE SOCIOS'!H280="SI",'LISTA DE SOCIOS'!P280&lt;&gt;"SI"),(MONTOS!E14*MULTAS!K280),0)</f>
        <v>0</v>
      </c>
      <c r="P280" s="66">
        <f>IF('LISTA DE SOCIOS'!H280="SI",(IF('LISTA DE SOCIOS'!P280&lt;&gt; "SI",(IF(OR('LISTA DE SOCIOS'!Q280="SI",'LISTA DE SOCIOS'!R280="SI"),(MULTAS!M280),(MULTAS!M280+(MULTAS!L280*MONTOS!E18)))),0)),0)</f>
        <v>0</v>
      </c>
      <c r="Q280" s="51">
        <f>IF(AND('LISTA DE SOCIOS'!I280="SI",'LISTA DE SOCIOS'!P280&lt;&gt; "SI"),(RIEGO!G280),0)</f>
        <v>0</v>
      </c>
      <c r="R280" s="68">
        <f t="shared" si="9"/>
        <v>9</v>
      </c>
      <c r="S280" s="249" t="s">
        <v>695</v>
      </c>
      <c r="T280" s="244">
        <v>43685.456620370373</v>
      </c>
    </row>
    <row r="281" spans="1:20" s="20" customFormat="1" x14ac:dyDescent="0.25">
      <c r="A281" s="173">
        <v>280</v>
      </c>
      <c r="B281" s="173">
        <v>280</v>
      </c>
      <c r="C281" s="174" t="s">
        <v>115</v>
      </c>
      <c r="D281" s="174" t="s">
        <v>627</v>
      </c>
      <c r="E281" s="174" t="s">
        <v>369</v>
      </c>
      <c r="F281" s="175" t="s">
        <v>113</v>
      </c>
      <c r="G281" s="51"/>
      <c r="H281" s="66"/>
      <c r="I281" s="51"/>
      <c r="J281" s="66">
        <f>IF('LISTA DE SOCIOS'!H281="SI",(IF('LISTA DE SOCIOS'!P281&lt;&gt;"SI",('CSM AGUA'!H281),MONTOS!E7)),0)</f>
        <v>39</v>
      </c>
      <c r="K281" s="51">
        <f>IF(AND('LISTA DE SOCIOS'!H281="SI",'LISTA DE SOCIOS'!P281&lt;&gt;"SI",'LISTA DE SOCIOS'!Q281&lt;&gt;"SI",'LISTA DE SOCIOS'!P281&lt;&gt;"SI",'LISTA DE SOCIOS'!R281&lt;&gt;"SI"),(MONTOS!E9*MULTAS!G281), 0)</f>
        <v>0</v>
      </c>
      <c r="L281" s="66">
        <f>IF(AND('LISTA DE SOCIOS'!H281="SI",'LISTA DE SOCIOS'!P281&lt;&gt;"SI",'LISTA DE SOCIOS'!Q281&lt;&gt;"SI",'LISTA DE SOCIOS'!P281&lt;&gt;"SI",'LISTA DE SOCIOS'!R281&lt;&gt;"SI"),(MONTOS!E10*MULTAS!H281),0)</f>
        <v>0</v>
      </c>
      <c r="M281" s="51">
        <f>IF(AND('LISTA DE SOCIOS'!H281="SI",'LISTA DE SOCIOS'!P281&lt;&gt;"SI",'LISTA DE SOCIOS'!Q281&lt;&gt;"SI",'LISTA DE SOCIOS'!P281&lt;&gt;"SI",'LISTA DE SOCIOS'!R281&lt;&gt;"SI"),(MONTOS!E11*MULTAS!I281),0)</f>
        <v>0</v>
      </c>
      <c r="N281" s="66">
        <f>IF(AND('LISTA DE SOCIOS'!H281="SI",'LISTA DE SOCIOS'!P281&lt;&gt;"SI",'LISTA DE SOCIOS'!Q281&lt;&gt;"SI",'LISTA DE SOCIOS'!P281&lt;&gt;"SI",'LISTA DE SOCIOS'!R281&lt;&gt;"SI"),(MONTOS!E12*MULTAS!J281),0)</f>
        <v>0</v>
      </c>
      <c r="O281" s="51">
        <f>IF(AND('LISTA DE SOCIOS'!H281="SI",'LISTA DE SOCIOS'!P281&lt;&gt;"SI"),(MONTOS!E14*MULTAS!K281),0)</f>
        <v>0</v>
      </c>
      <c r="P281" s="66">
        <f>IF('LISTA DE SOCIOS'!H281="SI",(IF('LISTA DE SOCIOS'!P281&lt;&gt; "SI",(IF(OR('LISTA DE SOCIOS'!Q281="SI",'LISTA DE SOCIOS'!R281="SI"),(MULTAS!M281),(MULTAS!M281+(MULTAS!L281*MONTOS!E18)))),0)),0)</f>
        <v>0</v>
      </c>
      <c r="Q281" s="51">
        <f>IF(AND('LISTA DE SOCIOS'!I281="SI",'LISTA DE SOCIOS'!P281&lt;&gt; "SI"),(RIEGO!G281),0)</f>
        <v>0</v>
      </c>
      <c r="R281" s="68">
        <f t="shared" si="9"/>
        <v>39</v>
      </c>
      <c r="S281" s="249" t="s">
        <v>695</v>
      </c>
      <c r="T281" s="244">
        <v>43668.438703703701</v>
      </c>
    </row>
    <row r="282" spans="1:20" s="20" customFormat="1" x14ac:dyDescent="0.25">
      <c r="A282" s="173">
        <v>281</v>
      </c>
      <c r="B282" s="173">
        <v>281</v>
      </c>
      <c r="C282" s="174" t="s">
        <v>297</v>
      </c>
      <c r="D282" s="174" t="s">
        <v>115</v>
      </c>
      <c r="E282" s="174" t="s">
        <v>187</v>
      </c>
      <c r="F282" s="175" t="s">
        <v>113</v>
      </c>
      <c r="G282" s="51"/>
      <c r="H282" s="66"/>
      <c r="I282" s="51"/>
      <c r="J282" s="66">
        <f>IF('LISTA DE SOCIOS'!H282="SI",(IF('LISTA DE SOCIOS'!P282&lt;&gt;"SI",('CSM AGUA'!H282),MONTOS!E7)),0)</f>
        <v>7</v>
      </c>
      <c r="K282" s="51">
        <f>IF(AND('LISTA DE SOCIOS'!H282="SI",'LISTA DE SOCIOS'!P282&lt;&gt;"SI",'LISTA DE SOCIOS'!Q282&lt;&gt;"SI",'LISTA DE SOCIOS'!P282&lt;&gt;"SI",'LISTA DE SOCIOS'!R282&lt;&gt;"SI"),(MONTOS!E9*MULTAS!G282), 0)</f>
        <v>0</v>
      </c>
      <c r="L282" s="66">
        <f>IF(AND('LISTA DE SOCIOS'!H282="SI",'LISTA DE SOCIOS'!P282&lt;&gt;"SI",'LISTA DE SOCIOS'!Q282&lt;&gt;"SI",'LISTA DE SOCIOS'!P282&lt;&gt;"SI",'LISTA DE SOCIOS'!R282&lt;&gt;"SI"),(MONTOS!E10*MULTAS!H282),0)</f>
        <v>0</v>
      </c>
      <c r="M282" s="51">
        <f>IF(AND('LISTA DE SOCIOS'!H282="SI",'LISTA DE SOCIOS'!P282&lt;&gt;"SI",'LISTA DE SOCIOS'!Q282&lt;&gt;"SI",'LISTA DE SOCIOS'!P282&lt;&gt;"SI",'LISTA DE SOCIOS'!R282&lt;&gt;"SI"),(MONTOS!E11*MULTAS!I282),0)</f>
        <v>0</v>
      </c>
      <c r="N282" s="66">
        <f>IF(AND('LISTA DE SOCIOS'!H282="SI",'LISTA DE SOCIOS'!P282&lt;&gt;"SI",'LISTA DE SOCIOS'!Q282&lt;&gt;"SI",'LISTA DE SOCIOS'!P282&lt;&gt;"SI",'LISTA DE SOCIOS'!R282&lt;&gt;"SI"),(MONTOS!E12*MULTAS!J282),0)</f>
        <v>0</v>
      </c>
      <c r="O282" s="51">
        <f>IF(AND('LISTA DE SOCIOS'!H282="SI",'LISTA DE SOCIOS'!P282&lt;&gt;"SI"),(MONTOS!E14*MULTAS!K282),0)</f>
        <v>0</v>
      </c>
      <c r="P282" s="66">
        <f>IF('LISTA DE SOCIOS'!H282="SI",(IF('LISTA DE SOCIOS'!P282&lt;&gt; "SI",(IF(OR('LISTA DE SOCIOS'!Q282="SI",'LISTA DE SOCIOS'!R282="SI"),(MULTAS!M282),(MULTAS!M282+(MULTAS!L282*MONTOS!E18)))),0)),0)</f>
        <v>0</v>
      </c>
      <c r="Q282" s="51">
        <f>IF(AND('LISTA DE SOCIOS'!I282="SI",'LISTA DE SOCIOS'!P282&lt;&gt; "SI"),(RIEGO!G282),0)</f>
        <v>0</v>
      </c>
      <c r="R282" s="68">
        <f t="shared" si="9"/>
        <v>7</v>
      </c>
      <c r="S282" s="249" t="s">
        <v>695</v>
      </c>
      <c r="T282" s="244">
        <v>43668.438900462963</v>
      </c>
    </row>
    <row r="283" spans="1:20" s="20" customFormat="1" x14ac:dyDescent="0.25">
      <c r="A283" s="173">
        <v>282</v>
      </c>
      <c r="B283" s="173">
        <v>282</v>
      </c>
      <c r="C283" s="174" t="s">
        <v>551</v>
      </c>
      <c r="D283" s="174" t="s">
        <v>126</v>
      </c>
      <c r="E283" s="174" t="s">
        <v>628</v>
      </c>
      <c r="F283" s="175" t="s">
        <v>113</v>
      </c>
      <c r="G283" s="51"/>
      <c r="H283" s="66"/>
      <c r="I283" s="51"/>
      <c r="J283" s="66">
        <f>IF('LISTA DE SOCIOS'!H283="SI",(IF('LISTA DE SOCIOS'!P283&lt;&gt;"SI",('CSM AGUA'!H283),MONTOS!E7)),0)</f>
        <v>7</v>
      </c>
      <c r="K283" s="51">
        <f>IF(AND('LISTA DE SOCIOS'!H283="SI",'LISTA DE SOCIOS'!P283&lt;&gt;"SI",'LISTA DE SOCIOS'!Q283&lt;&gt;"SI",'LISTA DE SOCIOS'!P283&lt;&gt;"SI",'LISTA DE SOCIOS'!R283&lt;&gt;"SI"),(MONTOS!E9*MULTAS!G283), 0)</f>
        <v>0</v>
      </c>
      <c r="L283" s="66">
        <f>IF(AND('LISTA DE SOCIOS'!H283="SI",'LISTA DE SOCIOS'!P283&lt;&gt;"SI",'LISTA DE SOCIOS'!Q283&lt;&gt;"SI",'LISTA DE SOCIOS'!P283&lt;&gt;"SI",'LISTA DE SOCIOS'!R283&lt;&gt;"SI"),(MONTOS!E10*MULTAS!H283),0)</f>
        <v>0</v>
      </c>
      <c r="M283" s="51">
        <f>IF(AND('LISTA DE SOCIOS'!H283="SI",'LISTA DE SOCIOS'!P283&lt;&gt;"SI",'LISTA DE SOCIOS'!Q283&lt;&gt;"SI",'LISTA DE SOCIOS'!P283&lt;&gt;"SI",'LISTA DE SOCIOS'!R283&lt;&gt;"SI"),(MONTOS!E11*MULTAS!I283),0)</f>
        <v>0</v>
      </c>
      <c r="N283" s="66">
        <f>IF(AND('LISTA DE SOCIOS'!H283="SI",'LISTA DE SOCIOS'!P283&lt;&gt;"SI",'LISTA DE SOCIOS'!Q283&lt;&gt;"SI",'LISTA DE SOCIOS'!P283&lt;&gt;"SI",'LISTA DE SOCIOS'!R283&lt;&gt;"SI"),(MONTOS!E12*MULTAS!J283),0)</f>
        <v>0</v>
      </c>
      <c r="O283" s="51">
        <f>IF(AND('LISTA DE SOCIOS'!H283="SI",'LISTA DE SOCIOS'!P283&lt;&gt;"SI"),(MONTOS!E14*MULTAS!K283),0)</f>
        <v>0</v>
      </c>
      <c r="P283" s="66">
        <f>IF('LISTA DE SOCIOS'!H283="SI",(IF('LISTA DE SOCIOS'!P283&lt;&gt; "SI",(IF(OR('LISTA DE SOCIOS'!Q283="SI",'LISTA DE SOCIOS'!R283="SI"),(MULTAS!M283),(MULTAS!M283+(MULTAS!L283*MONTOS!E18)))),0)),0)</f>
        <v>0</v>
      </c>
      <c r="Q283" s="51">
        <f>IF(AND('LISTA DE SOCIOS'!I283="SI",'LISTA DE SOCIOS'!P283&lt;&gt; "SI"),(RIEGO!G283),0)</f>
        <v>0</v>
      </c>
      <c r="R283" s="68">
        <f t="shared" si="9"/>
        <v>7</v>
      </c>
      <c r="S283" s="249" t="s">
        <v>695</v>
      </c>
      <c r="T283" s="244">
        <v>43670.65320601852</v>
      </c>
    </row>
    <row r="284" spans="1:20" s="20" customFormat="1" x14ac:dyDescent="0.25">
      <c r="A284" s="173">
        <v>283</v>
      </c>
      <c r="B284" s="173">
        <v>283</v>
      </c>
      <c r="C284" s="174" t="s">
        <v>551</v>
      </c>
      <c r="D284" s="174" t="s">
        <v>308</v>
      </c>
      <c r="E284" s="174" t="s">
        <v>630</v>
      </c>
      <c r="F284" s="175" t="s">
        <v>113</v>
      </c>
      <c r="G284" s="51"/>
      <c r="H284" s="66"/>
      <c r="I284" s="51"/>
      <c r="J284" s="66">
        <f>IF('LISTA DE SOCIOS'!H284="SI",(IF('LISTA DE SOCIOS'!P284&lt;&gt;"SI",('CSM AGUA'!H284),MONTOS!E7)),0)</f>
        <v>7</v>
      </c>
      <c r="K284" s="51">
        <f>IF(AND('LISTA DE SOCIOS'!H284="SI",'LISTA DE SOCIOS'!P284&lt;&gt;"SI",'LISTA DE SOCIOS'!Q284&lt;&gt;"SI",'LISTA DE SOCIOS'!P284&lt;&gt;"SI",'LISTA DE SOCIOS'!R284&lt;&gt;"SI"),(MONTOS!E9*MULTAS!G284), 0)</f>
        <v>0</v>
      </c>
      <c r="L284" s="66">
        <f>IF(AND('LISTA DE SOCIOS'!H284="SI",'LISTA DE SOCIOS'!P284&lt;&gt;"SI",'LISTA DE SOCIOS'!Q284&lt;&gt;"SI",'LISTA DE SOCIOS'!P284&lt;&gt;"SI",'LISTA DE SOCIOS'!R284&lt;&gt;"SI"),(MONTOS!E10*MULTAS!H284),0)</f>
        <v>0</v>
      </c>
      <c r="M284" s="51">
        <f>IF(AND('LISTA DE SOCIOS'!H284="SI",'LISTA DE SOCIOS'!P284&lt;&gt;"SI",'LISTA DE SOCIOS'!Q284&lt;&gt;"SI",'LISTA DE SOCIOS'!P284&lt;&gt;"SI",'LISTA DE SOCIOS'!R284&lt;&gt;"SI"),(MONTOS!E11*MULTAS!I284),0)</f>
        <v>0</v>
      </c>
      <c r="N284" s="66">
        <f>IF(AND('LISTA DE SOCIOS'!H284="SI",'LISTA DE SOCIOS'!P284&lt;&gt;"SI",'LISTA DE SOCIOS'!Q284&lt;&gt;"SI",'LISTA DE SOCIOS'!P284&lt;&gt;"SI",'LISTA DE SOCIOS'!R284&lt;&gt;"SI"),(MONTOS!E12*MULTAS!J284),0)</f>
        <v>0</v>
      </c>
      <c r="O284" s="51">
        <f>IF(AND('LISTA DE SOCIOS'!H284="SI",'LISTA DE SOCIOS'!P284&lt;&gt;"SI"),(MONTOS!E14*MULTAS!K284),0)</f>
        <v>0</v>
      </c>
      <c r="P284" s="66">
        <f>IF('LISTA DE SOCIOS'!H284="SI",(IF('LISTA DE SOCIOS'!P284&lt;&gt; "SI",(IF(OR('LISTA DE SOCIOS'!Q284="SI",'LISTA DE SOCIOS'!R284="SI"),(MULTAS!M284),(MULTAS!M284+(MULTAS!L284*MONTOS!E18)))),0)),0)</f>
        <v>0</v>
      </c>
      <c r="Q284" s="51">
        <f>IF(AND('LISTA DE SOCIOS'!I284="SI",'LISTA DE SOCIOS'!P284&lt;&gt; "SI"),(RIEGO!G284),0)</f>
        <v>0</v>
      </c>
      <c r="R284" s="68">
        <f t="shared" si="9"/>
        <v>7</v>
      </c>
      <c r="S284" s="249" t="s">
        <v>695</v>
      </c>
      <c r="T284" s="244">
        <v>43670.653055555558</v>
      </c>
    </row>
    <row r="285" spans="1:20" s="20" customFormat="1" x14ac:dyDescent="0.25">
      <c r="A285" s="173">
        <v>284</v>
      </c>
      <c r="B285" s="173">
        <v>284</v>
      </c>
      <c r="C285" s="174" t="s">
        <v>258</v>
      </c>
      <c r="D285" s="174" t="s">
        <v>126</v>
      </c>
      <c r="E285" s="174" t="s">
        <v>632</v>
      </c>
      <c r="F285" s="175" t="s">
        <v>113</v>
      </c>
      <c r="G285" s="51"/>
      <c r="H285" s="66"/>
      <c r="I285" s="51"/>
      <c r="J285" s="66">
        <f>IF('LISTA DE SOCIOS'!H285="SI",(IF('LISTA DE SOCIOS'!P285&lt;&gt;"SI",('CSM AGUA'!H285),MONTOS!E7)),0)</f>
        <v>11</v>
      </c>
      <c r="K285" s="51">
        <f>IF(AND('LISTA DE SOCIOS'!H285="SI",'LISTA DE SOCIOS'!P285&lt;&gt;"SI",'LISTA DE SOCIOS'!Q285&lt;&gt;"SI",'LISTA DE SOCIOS'!P285&lt;&gt;"SI",'LISTA DE SOCIOS'!R285&lt;&gt;"SI"),(MONTOS!E9*MULTAS!G285), 0)</f>
        <v>0</v>
      </c>
      <c r="L285" s="66">
        <f>IF(AND('LISTA DE SOCIOS'!H285="SI",'LISTA DE SOCIOS'!P285&lt;&gt;"SI",'LISTA DE SOCIOS'!Q285&lt;&gt;"SI",'LISTA DE SOCIOS'!P285&lt;&gt;"SI",'LISTA DE SOCIOS'!R285&lt;&gt;"SI"),(MONTOS!E10*MULTAS!H285),0)</f>
        <v>0</v>
      </c>
      <c r="M285" s="51">
        <f>IF(AND('LISTA DE SOCIOS'!H285="SI",'LISTA DE SOCIOS'!P285&lt;&gt;"SI",'LISTA DE SOCIOS'!Q285&lt;&gt;"SI",'LISTA DE SOCIOS'!P285&lt;&gt;"SI",'LISTA DE SOCIOS'!R285&lt;&gt;"SI"),(MONTOS!E11*MULTAS!I285),0)</f>
        <v>0</v>
      </c>
      <c r="N285" s="66">
        <f>IF(AND('LISTA DE SOCIOS'!H285="SI",'LISTA DE SOCIOS'!P285&lt;&gt;"SI",'LISTA DE SOCIOS'!Q285&lt;&gt;"SI",'LISTA DE SOCIOS'!P285&lt;&gt;"SI",'LISTA DE SOCIOS'!R285&lt;&gt;"SI"),(MONTOS!E12*MULTAS!J285),0)</f>
        <v>0</v>
      </c>
      <c r="O285" s="51">
        <f>IF(AND('LISTA DE SOCIOS'!H285="SI",'LISTA DE SOCIOS'!P285&lt;&gt;"SI"),(MONTOS!E14*MULTAS!K285),0)</f>
        <v>0</v>
      </c>
      <c r="P285" s="66">
        <f>IF('LISTA DE SOCIOS'!H285="SI",(IF('LISTA DE SOCIOS'!P285&lt;&gt; "SI",(IF(OR('LISTA DE SOCIOS'!Q285="SI",'LISTA DE SOCIOS'!R285="SI"),(MULTAS!M285),(MULTAS!M285+(MULTAS!L285*MONTOS!E18)))),0)),0)</f>
        <v>0</v>
      </c>
      <c r="Q285" s="51">
        <f>IF(AND('LISTA DE SOCIOS'!I285="SI",'LISTA DE SOCIOS'!P285&lt;&gt; "SI"),(RIEGO!G285),0)</f>
        <v>0</v>
      </c>
      <c r="R285" s="68">
        <f t="shared" si="9"/>
        <v>11</v>
      </c>
      <c r="S285" s="249" t="s">
        <v>695</v>
      </c>
      <c r="T285" s="244">
        <v>43676.407118055555</v>
      </c>
    </row>
    <row r="286" spans="1:20" s="20" customFormat="1" x14ac:dyDescent="0.25">
      <c r="A286" s="173">
        <v>285</v>
      </c>
      <c r="B286" s="173">
        <v>285</v>
      </c>
      <c r="C286" s="174" t="s">
        <v>549</v>
      </c>
      <c r="D286" s="174" t="s">
        <v>126</v>
      </c>
      <c r="E286" s="174" t="s">
        <v>633</v>
      </c>
      <c r="F286" s="175" t="s">
        <v>113</v>
      </c>
      <c r="G286" s="51"/>
      <c r="H286" s="66"/>
      <c r="I286" s="51"/>
      <c r="J286" s="66">
        <f>IF('LISTA DE SOCIOS'!H286="SI",(IF('LISTA DE SOCIOS'!P286&lt;&gt;"SI",('CSM AGUA'!H286),MONTOS!E7)),0)</f>
        <v>7</v>
      </c>
      <c r="K286" s="51">
        <f>IF(AND('LISTA DE SOCIOS'!H286="SI",'LISTA DE SOCIOS'!P286&lt;&gt;"SI",'LISTA DE SOCIOS'!Q286&lt;&gt;"SI",'LISTA DE SOCIOS'!P286&lt;&gt;"SI",'LISTA DE SOCIOS'!R286&lt;&gt;"SI"),(MONTOS!E9*MULTAS!G286), 0)</f>
        <v>0</v>
      </c>
      <c r="L286" s="66">
        <f>IF(AND('LISTA DE SOCIOS'!H286="SI",'LISTA DE SOCIOS'!P286&lt;&gt;"SI",'LISTA DE SOCIOS'!Q286&lt;&gt;"SI",'LISTA DE SOCIOS'!P286&lt;&gt;"SI",'LISTA DE SOCIOS'!R286&lt;&gt;"SI"),(MONTOS!E10*MULTAS!H286),0)</f>
        <v>0</v>
      </c>
      <c r="M286" s="51">
        <f>IF(AND('LISTA DE SOCIOS'!H286="SI",'LISTA DE SOCIOS'!P286&lt;&gt;"SI",'LISTA DE SOCIOS'!Q286&lt;&gt;"SI",'LISTA DE SOCIOS'!P286&lt;&gt;"SI",'LISTA DE SOCIOS'!R286&lt;&gt;"SI"),(MONTOS!E11*MULTAS!I286),0)</f>
        <v>0</v>
      </c>
      <c r="N286" s="66">
        <f>IF(AND('LISTA DE SOCIOS'!H286="SI",'LISTA DE SOCIOS'!P286&lt;&gt;"SI",'LISTA DE SOCIOS'!Q286&lt;&gt;"SI",'LISTA DE SOCIOS'!P286&lt;&gt;"SI",'LISTA DE SOCIOS'!R286&lt;&gt;"SI"),(MONTOS!E12*MULTAS!J286),0)</f>
        <v>0</v>
      </c>
      <c r="O286" s="51">
        <f>IF(AND('LISTA DE SOCIOS'!H286="SI",'LISTA DE SOCIOS'!P286&lt;&gt;"SI"),(MONTOS!E14*MULTAS!K286),0)</f>
        <v>0</v>
      </c>
      <c r="P286" s="66">
        <f>IF('LISTA DE SOCIOS'!H286="SI",(IF('LISTA DE SOCIOS'!P286&lt;&gt; "SI",(IF(OR('LISTA DE SOCIOS'!Q286="SI",'LISTA DE SOCIOS'!R286="SI"),(MULTAS!M286),(MULTAS!M286+(MULTAS!L286*MONTOS!E18)))),0)),0)</f>
        <v>0</v>
      </c>
      <c r="Q286" s="51">
        <f>IF(AND('LISTA DE SOCIOS'!I286="SI",'LISTA DE SOCIOS'!P286&lt;&gt; "SI"),(RIEGO!G286),0)</f>
        <v>0</v>
      </c>
      <c r="R286" s="68">
        <f t="shared" si="9"/>
        <v>7</v>
      </c>
      <c r="S286" s="249" t="s">
        <v>695</v>
      </c>
      <c r="T286" s="244">
        <v>43685.456412037034</v>
      </c>
    </row>
    <row r="287" spans="1:20" s="20" customFormat="1" x14ac:dyDescent="0.25">
      <c r="A287" s="173">
        <v>286</v>
      </c>
      <c r="B287" s="173">
        <v>286</v>
      </c>
      <c r="C287" s="174" t="s">
        <v>399</v>
      </c>
      <c r="D287" s="174" t="s">
        <v>634</v>
      </c>
      <c r="E287" s="174" t="s">
        <v>183</v>
      </c>
      <c r="F287" s="175" t="s">
        <v>113</v>
      </c>
      <c r="G287" s="51"/>
      <c r="H287" s="66"/>
      <c r="I287" s="51"/>
      <c r="J287" s="66">
        <f>IF('LISTA DE SOCIOS'!H287="SI",(IF('LISTA DE SOCIOS'!P287&lt;&gt;"SI",('CSM AGUA'!H287),MONTOS!E7)),0)</f>
        <v>13</v>
      </c>
      <c r="K287" s="51">
        <f>IF(AND('LISTA DE SOCIOS'!H287="SI",'LISTA DE SOCIOS'!P287&lt;&gt;"SI",'LISTA DE SOCIOS'!Q287&lt;&gt;"SI",'LISTA DE SOCIOS'!P287&lt;&gt;"SI",'LISTA DE SOCIOS'!R287&lt;&gt;"SI"),(MONTOS!E9*MULTAS!G287), 0)</f>
        <v>0</v>
      </c>
      <c r="L287" s="66">
        <f>IF(AND('LISTA DE SOCIOS'!H287="SI",'LISTA DE SOCIOS'!P287&lt;&gt;"SI",'LISTA DE SOCIOS'!Q287&lt;&gt;"SI",'LISTA DE SOCIOS'!P287&lt;&gt;"SI",'LISTA DE SOCIOS'!R287&lt;&gt;"SI"),(MONTOS!E10*MULTAS!H287),0)</f>
        <v>0</v>
      </c>
      <c r="M287" s="51">
        <f>IF(AND('LISTA DE SOCIOS'!H287="SI",'LISTA DE SOCIOS'!P287&lt;&gt;"SI",'LISTA DE SOCIOS'!Q287&lt;&gt;"SI",'LISTA DE SOCIOS'!P287&lt;&gt;"SI",'LISTA DE SOCIOS'!R287&lt;&gt;"SI"),(MONTOS!E11*MULTAS!I287),0)</f>
        <v>0</v>
      </c>
      <c r="N287" s="66">
        <f>IF(AND('LISTA DE SOCIOS'!H287="SI",'LISTA DE SOCIOS'!P287&lt;&gt;"SI",'LISTA DE SOCIOS'!Q287&lt;&gt;"SI",'LISTA DE SOCIOS'!P287&lt;&gt;"SI",'LISTA DE SOCIOS'!R287&lt;&gt;"SI"),(MONTOS!E12*MULTAS!J287),0)</f>
        <v>0</v>
      </c>
      <c r="O287" s="51">
        <f>IF(AND('LISTA DE SOCIOS'!H287="SI",'LISTA DE SOCIOS'!P287&lt;&gt;"SI"),(MONTOS!E14*MULTAS!K287),0)</f>
        <v>0</v>
      </c>
      <c r="P287" s="66">
        <f>IF('LISTA DE SOCIOS'!H287="SI",(IF('LISTA DE SOCIOS'!P287&lt;&gt; "SI",(IF(OR('LISTA DE SOCIOS'!Q287="SI",'LISTA DE SOCIOS'!R287="SI"),(MULTAS!M287),(MULTAS!M287+(MULTAS!L287*MONTOS!E18)))),0)),0)</f>
        <v>0</v>
      </c>
      <c r="Q287" s="51">
        <f>IF(AND('LISTA DE SOCIOS'!I287="SI",'LISTA DE SOCIOS'!P287&lt;&gt; "SI"),(RIEGO!G287),0)</f>
        <v>0</v>
      </c>
      <c r="R287" s="68">
        <f t="shared" si="9"/>
        <v>13</v>
      </c>
      <c r="S287" s="249" t="s">
        <v>695</v>
      </c>
      <c r="T287" s="244">
        <v>43685.455636574072</v>
      </c>
    </row>
    <row r="288" spans="1:20" s="20" customFormat="1" x14ac:dyDescent="0.25">
      <c r="A288" s="173">
        <v>287</v>
      </c>
      <c r="B288" s="173">
        <v>287</v>
      </c>
      <c r="C288" s="174" t="s">
        <v>636</v>
      </c>
      <c r="D288" s="174" t="s">
        <v>637</v>
      </c>
      <c r="E288" s="174" t="s">
        <v>638</v>
      </c>
      <c r="F288" s="175" t="s">
        <v>113</v>
      </c>
      <c r="G288" s="51"/>
      <c r="H288" s="66"/>
      <c r="I288" s="51"/>
      <c r="J288" s="66">
        <f>IF('LISTA DE SOCIOS'!H288="SI",(IF('LISTA DE SOCIOS'!P288&lt;&gt;"SI",('CSM AGUA'!H288),MONTOS!E7)),0)</f>
        <v>19</v>
      </c>
      <c r="K288" s="51">
        <f>IF(AND('LISTA DE SOCIOS'!H288="SI",'LISTA DE SOCIOS'!P288&lt;&gt;"SI",'LISTA DE SOCIOS'!Q288&lt;&gt;"SI",'LISTA DE SOCIOS'!P288&lt;&gt;"SI",'LISTA DE SOCIOS'!R288&lt;&gt;"SI"),(MONTOS!E9*MULTAS!G288), 0)</f>
        <v>0</v>
      </c>
      <c r="L288" s="66">
        <f>IF(AND('LISTA DE SOCIOS'!H288="SI",'LISTA DE SOCIOS'!P288&lt;&gt;"SI",'LISTA DE SOCIOS'!Q288&lt;&gt;"SI",'LISTA DE SOCIOS'!P288&lt;&gt;"SI",'LISTA DE SOCIOS'!R288&lt;&gt;"SI"),(MONTOS!E10*MULTAS!H288),0)</f>
        <v>0</v>
      </c>
      <c r="M288" s="51">
        <f>IF(AND('LISTA DE SOCIOS'!H288="SI",'LISTA DE SOCIOS'!P288&lt;&gt;"SI",'LISTA DE SOCIOS'!Q288&lt;&gt;"SI",'LISTA DE SOCIOS'!P288&lt;&gt;"SI",'LISTA DE SOCIOS'!R288&lt;&gt;"SI"),(MONTOS!E11*MULTAS!I288),0)</f>
        <v>0</v>
      </c>
      <c r="N288" s="66">
        <f>IF(AND('LISTA DE SOCIOS'!H288="SI",'LISTA DE SOCIOS'!P288&lt;&gt;"SI",'LISTA DE SOCIOS'!Q288&lt;&gt;"SI",'LISTA DE SOCIOS'!P288&lt;&gt;"SI",'LISTA DE SOCIOS'!R288&lt;&gt;"SI"),(MONTOS!E12*MULTAS!J288),0)</f>
        <v>0</v>
      </c>
      <c r="O288" s="51">
        <f>IF(AND('LISTA DE SOCIOS'!H288="SI",'LISTA DE SOCIOS'!P288&lt;&gt;"SI"),(MONTOS!E14*MULTAS!K288),0)</f>
        <v>0</v>
      </c>
      <c r="P288" s="66">
        <f>IF('LISTA DE SOCIOS'!H288="SI",(IF('LISTA DE SOCIOS'!P288&lt;&gt; "SI",(IF(OR('LISTA DE SOCIOS'!Q288="SI",'LISTA DE SOCIOS'!R288="SI"),(MULTAS!M288),(MULTAS!M288+(MULTAS!L288*MONTOS!E18)))),0)),0)</f>
        <v>0</v>
      </c>
      <c r="Q288" s="51">
        <f>IF(AND('LISTA DE SOCIOS'!I288="SI",'LISTA DE SOCIOS'!P288&lt;&gt; "SI"),(RIEGO!G288),0)</f>
        <v>0</v>
      </c>
      <c r="R288" s="68">
        <f t="shared" si="9"/>
        <v>19</v>
      </c>
      <c r="S288" s="245" t="s">
        <v>7</v>
      </c>
      <c r="T288" s="244"/>
    </row>
    <row r="289" spans="1:20" s="20" customFormat="1" x14ac:dyDescent="0.25">
      <c r="A289" s="173">
        <v>288</v>
      </c>
      <c r="B289" s="173">
        <v>288</v>
      </c>
      <c r="C289" s="174" t="s">
        <v>126</v>
      </c>
      <c r="D289" s="174" t="s">
        <v>508</v>
      </c>
      <c r="E289" s="174" t="s">
        <v>195</v>
      </c>
      <c r="F289" s="175" t="s">
        <v>113</v>
      </c>
      <c r="G289" s="51"/>
      <c r="H289" s="66"/>
      <c r="I289" s="51"/>
      <c r="J289" s="66">
        <f>IF('LISTA DE SOCIOS'!H289="SI",(IF('LISTA DE SOCIOS'!P289&lt;&gt;"SI",('CSM AGUA'!H289),MONTOS!E7)),0)</f>
        <v>25</v>
      </c>
      <c r="K289" s="51">
        <f>IF(AND('LISTA DE SOCIOS'!H289="SI",'LISTA DE SOCIOS'!P289&lt;&gt;"SI",'LISTA DE SOCIOS'!Q289&lt;&gt;"SI",'LISTA DE SOCIOS'!P289&lt;&gt;"SI",'LISTA DE SOCIOS'!R289&lt;&gt;"SI"),(MONTOS!E9*MULTAS!G289), 0)</f>
        <v>0</v>
      </c>
      <c r="L289" s="66">
        <f>IF(AND('LISTA DE SOCIOS'!H289="SI",'LISTA DE SOCIOS'!P289&lt;&gt;"SI",'LISTA DE SOCIOS'!Q289&lt;&gt;"SI",'LISTA DE SOCIOS'!P289&lt;&gt;"SI",'LISTA DE SOCIOS'!R289&lt;&gt;"SI"),(MONTOS!E10*MULTAS!H289),0)</f>
        <v>0</v>
      </c>
      <c r="M289" s="51">
        <f>IF(AND('LISTA DE SOCIOS'!H289="SI",'LISTA DE SOCIOS'!P289&lt;&gt;"SI",'LISTA DE SOCIOS'!Q289&lt;&gt;"SI",'LISTA DE SOCIOS'!P289&lt;&gt;"SI",'LISTA DE SOCIOS'!R289&lt;&gt;"SI"),(MONTOS!E11*MULTAS!I289),0)</f>
        <v>0</v>
      </c>
      <c r="N289" s="66">
        <f>IF(AND('LISTA DE SOCIOS'!H289="SI",'LISTA DE SOCIOS'!P289&lt;&gt;"SI",'LISTA DE SOCIOS'!Q289&lt;&gt;"SI",'LISTA DE SOCIOS'!P289&lt;&gt;"SI",'LISTA DE SOCIOS'!R289&lt;&gt;"SI"),(MONTOS!E12*MULTAS!J289),0)</f>
        <v>0</v>
      </c>
      <c r="O289" s="51">
        <f>IF(AND('LISTA DE SOCIOS'!H289="SI",'LISTA DE SOCIOS'!P289&lt;&gt;"SI"),(MONTOS!E14*MULTAS!K289),0)</f>
        <v>0</v>
      </c>
      <c r="P289" s="66">
        <f>IF('LISTA DE SOCIOS'!H289="SI",(IF('LISTA DE SOCIOS'!P289&lt;&gt; "SI",(IF(OR('LISTA DE SOCIOS'!Q289="SI",'LISTA DE SOCIOS'!R289="SI"),(MULTAS!M289),(MULTAS!M289+(MULTAS!L289*MONTOS!E18)))),0)),0)</f>
        <v>0</v>
      </c>
      <c r="Q289" s="51">
        <f>IF(AND('LISTA DE SOCIOS'!I289="SI",'LISTA DE SOCIOS'!P289&lt;&gt; "SI"),(RIEGO!G289),0)</f>
        <v>0</v>
      </c>
      <c r="R289" s="68">
        <f t="shared" si="9"/>
        <v>25</v>
      </c>
      <c r="S289" s="249" t="s">
        <v>695</v>
      </c>
      <c r="T289" s="244">
        <v>43677.398298611108</v>
      </c>
    </row>
    <row r="290" spans="1:20" s="20" customFormat="1" x14ac:dyDescent="0.25">
      <c r="A290" s="173">
        <v>289</v>
      </c>
      <c r="B290" s="173">
        <v>289</v>
      </c>
      <c r="C290" s="174" t="s">
        <v>211</v>
      </c>
      <c r="D290" s="174" t="s">
        <v>219</v>
      </c>
      <c r="E290" s="174" t="s">
        <v>639</v>
      </c>
      <c r="F290" s="175" t="s">
        <v>113</v>
      </c>
      <c r="G290" s="51"/>
      <c r="H290" s="66"/>
      <c r="I290" s="51"/>
      <c r="J290" s="66">
        <f>IF('LISTA DE SOCIOS'!H290="SI",(IF('LISTA DE SOCIOS'!P290&lt;&gt;"SI",('CSM AGUA'!H290),MONTOS!E7)),0)</f>
        <v>7</v>
      </c>
      <c r="K290" s="51">
        <f>IF(AND('LISTA DE SOCIOS'!H290="SI",'LISTA DE SOCIOS'!P290&lt;&gt;"SI",'LISTA DE SOCIOS'!Q290&lt;&gt;"SI",'LISTA DE SOCIOS'!P290&lt;&gt;"SI",'LISTA DE SOCIOS'!R290&lt;&gt;"SI"),(MONTOS!E9*MULTAS!G290), 0)</f>
        <v>0</v>
      </c>
      <c r="L290" s="66">
        <f>IF(AND('LISTA DE SOCIOS'!H290="SI",'LISTA DE SOCIOS'!P290&lt;&gt;"SI",'LISTA DE SOCIOS'!Q290&lt;&gt;"SI",'LISTA DE SOCIOS'!P290&lt;&gt;"SI",'LISTA DE SOCIOS'!R290&lt;&gt;"SI"),(MONTOS!E10*MULTAS!H290),0)</f>
        <v>0</v>
      </c>
      <c r="M290" s="51">
        <f>IF(AND('LISTA DE SOCIOS'!H290="SI",'LISTA DE SOCIOS'!P290&lt;&gt;"SI",'LISTA DE SOCIOS'!Q290&lt;&gt;"SI",'LISTA DE SOCIOS'!P290&lt;&gt;"SI",'LISTA DE SOCIOS'!R290&lt;&gt;"SI"),(MONTOS!E11*MULTAS!I290),0)</f>
        <v>0</v>
      </c>
      <c r="N290" s="66">
        <f>IF(AND('LISTA DE SOCIOS'!H290="SI",'LISTA DE SOCIOS'!P290&lt;&gt;"SI",'LISTA DE SOCIOS'!Q290&lt;&gt;"SI",'LISTA DE SOCIOS'!P290&lt;&gt;"SI",'LISTA DE SOCIOS'!R290&lt;&gt;"SI"),(MONTOS!E12*MULTAS!J290),0)</f>
        <v>0</v>
      </c>
      <c r="O290" s="51">
        <f>IF(AND('LISTA DE SOCIOS'!H290="SI",'LISTA DE SOCIOS'!P290&lt;&gt;"SI"),(MONTOS!E14*MULTAS!K290),0)</f>
        <v>0</v>
      </c>
      <c r="P290" s="66">
        <f>IF('LISTA DE SOCIOS'!H290="SI",(IF('LISTA DE SOCIOS'!P290&lt;&gt; "SI",(IF(OR('LISTA DE SOCIOS'!Q290="SI",'LISTA DE SOCIOS'!R290="SI"),(MULTAS!M290),(MULTAS!M290+(MULTAS!L290*MONTOS!E18)))),0)),0)</f>
        <v>0</v>
      </c>
      <c r="Q290" s="51">
        <f>IF(AND('LISTA DE SOCIOS'!I290="SI",'LISTA DE SOCIOS'!P290&lt;&gt; "SI"),(RIEGO!G290),0)</f>
        <v>0</v>
      </c>
      <c r="R290" s="68">
        <f t="shared" si="9"/>
        <v>7</v>
      </c>
      <c r="S290" s="245" t="s">
        <v>7</v>
      </c>
      <c r="T290" s="244"/>
    </row>
    <row r="291" spans="1:20" s="20" customFormat="1" x14ac:dyDescent="0.25">
      <c r="A291" s="173">
        <v>290</v>
      </c>
      <c r="B291" s="173">
        <v>290</v>
      </c>
      <c r="C291" s="174" t="s">
        <v>551</v>
      </c>
      <c r="D291" s="174" t="s">
        <v>308</v>
      </c>
      <c r="E291" s="174" t="s">
        <v>640</v>
      </c>
      <c r="F291" s="175" t="s">
        <v>113</v>
      </c>
      <c r="G291" s="51"/>
      <c r="H291" s="66"/>
      <c r="I291" s="51"/>
      <c r="J291" s="66">
        <f>IF('LISTA DE SOCIOS'!H291="SI",(IF('LISTA DE SOCIOS'!P291&lt;&gt;"SI",('CSM AGUA'!H291),MONTOS!E7)),0)</f>
        <v>29</v>
      </c>
      <c r="K291" s="51">
        <f>IF(AND('LISTA DE SOCIOS'!H291="SI",'LISTA DE SOCIOS'!P291&lt;&gt;"SI",'LISTA DE SOCIOS'!Q291&lt;&gt;"SI",'LISTA DE SOCIOS'!P291&lt;&gt;"SI",'LISTA DE SOCIOS'!R291&lt;&gt;"SI"),(MONTOS!E9*MULTAS!G291), 0)</f>
        <v>0</v>
      </c>
      <c r="L291" s="66">
        <f>IF(AND('LISTA DE SOCIOS'!H291="SI",'LISTA DE SOCIOS'!P291&lt;&gt;"SI",'LISTA DE SOCIOS'!Q291&lt;&gt;"SI",'LISTA DE SOCIOS'!P291&lt;&gt;"SI",'LISTA DE SOCIOS'!R291&lt;&gt;"SI"),(MONTOS!E10*MULTAS!H291),0)</f>
        <v>0</v>
      </c>
      <c r="M291" s="51">
        <f>IF(AND('LISTA DE SOCIOS'!H291="SI",'LISTA DE SOCIOS'!P291&lt;&gt;"SI",'LISTA DE SOCIOS'!Q291&lt;&gt;"SI",'LISTA DE SOCIOS'!P291&lt;&gt;"SI",'LISTA DE SOCIOS'!R291&lt;&gt;"SI"),(MONTOS!E11*MULTAS!I291),0)</f>
        <v>0</v>
      </c>
      <c r="N291" s="66">
        <f>IF(AND('LISTA DE SOCIOS'!H291="SI",'LISTA DE SOCIOS'!P291&lt;&gt;"SI",'LISTA DE SOCIOS'!Q291&lt;&gt;"SI",'LISTA DE SOCIOS'!P291&lt;&gt;"SI",'LISTA DE SOCIOS'!R291&lt;&gt;"SI"),(MONTOS!E12*MULTAS!J291),0)</f>
        <v>0</v>
      </c>
      <c r="O291" s="51">
        <f>IF(AND('LISTA DE SOCIOS'!H291="SI",'LISTA DE SOCIOS'!P291&lt;&gt;"SI"),(MONTOS!E14*MULTAS!K291),0)</f>
        <v>0</v>
      </c>
      <c r="P291" s="66">
        <f>IF('LISTA DE SOCIOS'!H291="SI",(IF('LISTA DE SOCIOS'!P291&lt;&gt; "SI",(IF(OR('LISTA DE SOCIOS'!Q291="SI",'LISTA DE SOCIOS'!R291="SI"),(MULTAS!M291),(MULTAS!M291+(MULTAS!L291*MONTOS!E18)))),0)),0)</f>
        <v>0</v>
      </c>
      <c r="Q291" s="51">
        <f>IF(AND('LISTA DE SOCIOS'!I291="SI",'LISTA DE SOCIOS'!P291&lt;&gt; "SI"),(RIEGO!G291),0)</f>
        <v>0</v>
      </c>
      <c r="R291" s="68">
        <f t="shared" si="9"/>
        <v>29</v>
      </c>
      <c r="S291" s="249" t="s">
        <v>695</v>
      </c>
      <c r="T291" s="244">
        <v>43676.385636574072</v>
      </c>
    </row>
    <row r="292" spans="1:20" s="20" customFormat="1" x14ac:dyDescent="0.25">
      <c r="A292" s="173">
        <v>291</v>
      </c>
      <c r="B292" s="173">
        <v>291</v>
      </c>
      <c r="C292" s="174" t="s">
        <v>126</v>
      </c>
      <c r="D292" s="174" t="s">
        <v>142</v>
      </c>
      <c r="E292" s="174" t="s">
        <v>642</v>
      </c>
      <c r="F292" s="175" t="s">
        <v>113</v>
      </c>
      <c r="G292" s="51"/>
      <c r="H292" s="66"/>
      <c r="I292" s="51"/>
      <c r="J292" s="66">
        <f>IF('LISTA DE SOCIOS'!H292="SI",(IF('LISTA DE SOCIOS'!P292&lt;&gt;"SI",('CSM AGUA'!H292),MONTOS!E7)),0)</f>
        <v>7</v>
      </c>
      <c r="K292" s="51">
        <f>IF(AND('LISTA DE SOCIOS'!H292="SI",'LISTA DE SOCIOS'!P292&lt;&gt;"SI",'LISTA DE SOCIOS'!Q292&lt;&gt;"SI",'LISTA DE SOCIOS'!P292&lt;&gt;"SI",'LISTA DE SOCIOS'!R292&lt;&gt;"SI"),(MONTOS!E9*MULTAS!G292), 0)</f>
        <v>0</v>
      </c>
      <c r="L292" s="66">
        <f>IF(AND('LISTA DE SOCIOS'!H292="SI",'LISTA DE SOCIOS'!P292&lt;&gt;"SI",'LISTA DE SOCIOS'!Q292&lt;&gt;"SI",'LISTA DE SOCIOS'!P292&lt;&gt;"SI",'LISTA DE SOCIOS'!R292&lt;&gt;"SI"),(MONTOS!E10*MULTAS!H292),0)</f>
        <v>0</v>
      </c>
      <c r="M292" s="51">
        <f>IF(AND('LISTA DE SOCIOS'!H292="SI",'LISTA DE SOCIOS'!P292&lt;&gt;"SI",'LISTA DE SOCIOS'!Q292&lt;&gt;"SI",'LISTA DE SOCIOS'!P292&lt;&gt;"SI",'LISTA DE SOCIOS'!R292&lt;&gt;"SI"),(MONTOS!E11*MULTAS!I292),0)</f>
        <v>0</v>
      </c>
      <c r="N292" s="66">
        <f>IF(AND('LISTA DE SOCIOS'!H292="SI",'LISTA DE SOCIOS'!P292&lt;&gt;"SI",'LISTA DE SOCIOS'!Q292&lt;&gt;"SI",'LISTA DE SOCIOS'!P292&lt;&gt;"SI",'LISTA DE SOCIOS'!R292&lt;&gt;"SI"),(MONTOS!E12*MULTAS!J292),0)</f>
        <v>0</v>
      </c>
      <c r="O292" s="51">
        <f>IF(AND('LISTA DE SOCIOS'!H292="SI",'LISTA DE SOCIOS'!P292&lt;&gt;"SI"),(MONTOS!E14*MULTAS!K292),0)</f>
        <v>0</v>
      </c>
      <c r="P292" s="66">
        <f>IF('LISTA DE SOCIOS'!H292="SI",(IF('LISTA DE SOCIOS'!P292&lt;&gt; "SI",(IF(OR('LISTA DE SOCIOS'!Q292="SI",'LISTA DE SOCIOS'!R292="SI"),(MULTAS!M292),(MULTAS!M292+(MULTAS!L292*MONTOS!E18)))),0)),0)</f>
        <v>0</v>
      </c>
      <c r="Q292" s="51">
        <f>IF(AND('LISTA DE SOCIOS'!I292="SI",'LISTA DE SOCIOS'!P292&lt;&gt; "SI"),(RIEGO!G292),0)</f>
        <v>0</v>
      </c>
      <c r="R292" s="68">
        <f t="shared" si="9"/>
        <v>7</v>
      </c>
      <c r="S292" s="249" t="s">
        <v>695</v>
      </c>
      <c r="T292" s="244">
        <v>43685.430266203701</v>
      </c>
    </row>
    <row r="293" spans="1:20" s="20" customFormat="1" x14ac:dyDescent="0.25">
      <c r="A293" s="173">
        <v>292</v>
      </c>
      <c r="B293" s="173">
        <v>292</v>
      </c>
      <c r="C293" s="174" t="s">
        <v>126</v>
      </c>
      <c r="D293" s="174" t="s">
        <v>208</v>
      </c>
      <c r="E293" s="174" t="s">
        <v>643</v>
      </c>
      <c r="F293" s="175" t="s">
        <v>113</v>
      </c>
      <c r="G293" s="51"/>
      <c r="H293" s="66"/>
      <c r="I293" s="51"/>
      <c r="J293" s="66">
        <f>IF('LISTA DE SOCIOS'!H293="SI",(IF('LISTA DE SOCIOS'!P293&lt;&gt;"SI",('CSM AGUA'!H293),MONTOS!E7)),0)</f>
        <v>7</v>
      </c>
      <c r="K293" s="51">
        <f>IF(AND('LISTA DE SOCIOS'!H293="SI",'LISTA DE SOCIOS'!P293&lt;&gt;"SI",'LISTA DE SOCIOS'!Q293&lt;&gt;"SI",'LISTA DE SOCIOS'!P293&lt;&gt;"SI",'LISTA DE SOCIOS'!R293&lt;&gt;"SI"),(MONTOS!E9*MULTAS!G293), 0)</f>
        <v>0</v>
      </c>
      <c r="L293" s="66">
        <f>IF(AND('LISTA DE SOCIOS'!H293="SI",'LISTA DE SOCIOS'!P293&lt;&gt;"SI",'LISTA DE SOCIOS'!Q293&lt;&gt;"SI",'LISTA DE SOCIOS'!P293&lt;&gt;"SI",'LISTA DE SOCIOS'!R293&lt;&gt;"SI"),(MONTOS!E10*MULTAS!H293),0)</f>
        <v>0</v>
      </c>
      <c r="M293" s="51">
        <f>IF(AND('LISTA DE SOCIOS'!H293="SI",'LISTA DE SOCIOS'!P293&lt;&gt;"SI",'LISTA DE SOCIOS'!Q293&lt;&gt;"SI",'LISTA DE SOCIOS'!P293&lt;&gt;"SI",'LISTA DE SOCIOS'!R293&lt;&gt;"SI"),(MONTOS!E11*MULTAS!I293),0)</f>
        <v>0</v>
      </c>
      <c r="N293" s="66">
        <f>IF(AND('LISTA DE SOCIOS'!H293="SI",'LISTA DE SOCIOS'!P293&lt;&gt;"SI",'LISTA DE SOCIOS'!Q293&lt;&gt;"SI",'LISTA DE SOCIOS'!P293&lt;&gt;"SI",'LISTA DE SOCIOS'!R293&lt;&gt;"SI"),(MONTOS!E12*MULTAS!J293),0)</f>
        <v>0</v>
      </c>
      <c r="O293" s="51">
        <f>IF(AND('LISTA DE SOCIOS'!H293="SI",'LISTA DE SOCIOS'!P293&lt;&gt;"SI"),(MONTOS!E14*MULTAS!K293),0)</f>
        <v>0</v>
      </c>
      <c r="P293" s="66">
        <f>IF('LISTA DE SOCIOS'!H293="SI",(IF('LISTA DE SOCIOS'!P293&lt;&gt; "SI",(IF(OR('LISTA DE SOCIOS'!Q293="SI",'LISTA DE SOCIOS'!R293="SI"),(MULTAS!M293),(MULTAS!M293+(MULTAS!L293*MONTOS!E18)))),0)),0)</f>
        <v>0</v>
      </c>
      <c r="Q293" s="51">
        <f>IF(AND('LISTA DE SOCIOS'!I293="SI",'LISTA DE SOCIOS'!P293&lt;&gt; "SI"),(RIEGO!G293),0)</f>
        <v>0</v>
      </c>
      <c r="R293" s="68">
        <f t="shared" si="9"/>
        <v>7</v>
      </c>
      <c r="S293" s="249" t="s">
        <v>695</v>
      </c>
      <c r="T293" s="244">
        <v>43685.430208333331</v>
      </c>
    </row>
    <row r="294" spans="1:20" s="20" customFormat="1" x14ac:dyDescent="0.25">
      <c r="A294" s="173">
        <v>293</v>
      </c>
      <c r="B294" s="173">
        <v>293</v>
      </c>
      <c r="C294" s="174" t="s">
        <v>323</v>
      </c>
      <c r="D294" s="174" t="s">
        <v>525</v>
      </c>
      <c r="E294" s="174" t="s">
        <v>645</v>
      </c>
      <c r="F294" s="175" t="s">
        <v>113</v>
      </c>
      <c r="G294" s="51"/>
      <c r="H294" s="66"/>
      <c r="I294" s="51"/>
      <c r="J294" s="66">
        <f>IF('LISTA DE SOCIOS'!H294="SI",(IF('LISTA DE SOCIOS'!P294&lt;&gt;"SI",('CSM AGUA'!H294),MONTOS!E7)),0)</f>
        <v>13</v>
      </c>
      <c r="K294" s="51">
        <f>IF(AND('LISTA DE SOCIOS'!H294="SI",'LISTA DE SOCIOS'!P294&lt;&gt;"SI",'LISTA DE SOCIOS'!Q294&lt;&gt;"SI",'LISTA DE SOCIOS'!P294&lt;&gt;"SI",'LISTA DE SOCIOS'!R294&lt;&gt;"SI"),(MONTOS!E9*MULTAS!G294), 0)</f>
        <v>0</v>
      </c>
      <c r="L294" s="66">
        <f>IF(AND('LISTA DE SOCIOS'!H294="SI",'LISTA DE SOCIOS'!P294&lt;&gt;"SI",'LISTA DE SOCIOS'!Q294&lt;&gt;"SI",'LISTA DE SOCIOS'!P294&lt;&gt;"SI",'LISTA DE SOCIOS'!R294&lt;&gt;"SI"),(MONTOS!E10*MULTAS!H294),0)</f>
        <v>0</v>
      </c>
      <c r="M294" s="51">
        <f>IF(AND('LISTA DE SOCIOS'!H294="SI",'LISTA DE SOCIOS'!P294&lt;&gt;"SI",'LISTA DE SOCIOS'!Q294&lt;&gt;"SI",'LISTA DE SOCIOS'!P294&lt;&gt;"SI",'LISTA DE SOCIOS'!R294&lt;&gt;"SI"),(MONTOS!E11*MULTAS!I294),0)</f>
        <v>0</v>
      </c>
      <c r="N294" s="66">
        <f>IF(AND('LISTA DE SOCIOS'!H294="SI",'LISTA DE SOCIOS'!P294&lt;&gt;"SI",'LISTA DE SOCIOS'!Q294&lt;&gt;"SI",'LISTA DE SOCIOS'!P294&lt;&gt;"SI",'LISTA DE SOCIOS'!R294&lt;&gt;"SI"),(MONTOS!E12*MULTAS!J294),0)</f>
        <v>0</v>
      </c>
      <c r="O294" s="51">
        <f>IF(AND('LISTA DE SOCIOS'!H294="SI",'LISTA DE SOCIOS'!P294&lt;&gt;"SI"),(MONTOS!E14*MULTAS!K294),0)</f>
        <v>0</v>
      </c>
      <c r="P294" s="66">
        <f>IF('LISTA DE SOCIOS'!H294="SI",(IF('LISTA DE SOCIOS'!P294&lt;&gt; "SI",(IF(OR('LISTA DE SOCIOS'!Q294="SI",'LISTA DE SOCIOS'!R294="SI"),(MULTAS!M294),(MULTAS!M294+(MULTAS!L294*MONTOS!E18)))),0)),0)</f>
        <v>0</v>
      </c>
      <c r="Q294" s="51">
        <f>IF(AND('LISTA DE SOCIOS'!I294="SI",'LISTA DE SOCIOS'!P294&lt;&gt; "SI"),(RIEGO!G294),0)</f>
        <v>0</v>
      </c>
      <c r="R294" s="68">
        <f t="shared" si="9"/>
        <v>13</v>
      </c>
      <c r="S294" s="249" t="s">
        <v>695</v>
      </c>
      <c r="T294" s="244">
        <v>43685.456770833334</v>
      </c>
    </row>
    <row r="295" spans="1:20" s="20" customFormat="1" x14ac:dyDescent="0.25">
      <c r="A295" s="173">
        <v>294</v>
      </c>
      <c r="B295" s="173">
        <v>294</v>
      </c>
      <c r="C295" s="174" t="s">
        <v>225</v>
      </c>
      <c r="D295" s="174" t="s">
        <v>115</v>
      </c>
      <c r="E295" s="174" t="s">
        <v>646</v>
      </c>
      <c r="F295" s="175" t="s">
        <v>113</v>
      </c>
      <c r="G295" s="51"/>
      <c r="H295" s="66"/>
      <c r="I295" s="51"/>
      <c r="J295" s="66">
        <f>IF('LISTA DE SOCIOS'!H295="SI",(IF('LISTA DE SOCIOS'!P295&lt;&gt;"SI",('CSM AGUA'!H295),MONTOS!E7)),0)</f>
        <v>37</v>
      </c>
      <c r="K295" s="51">
        <f>IF(AND('LISTA DE SOCIOS'!H295="SI",'LISTA DE SOCIOS'!P295&lt;&gt;"SI",'LISTA DE SOCIOS'!Q295&lt;&gt;"SI",'LISTA DE SOCIOS'!P295&lt;&gt;"SI",'LISTA DE SOCIOS'!R295&lt;&gt;"SI"),(MONTOS!E9*MULTAS!G295), 0)</f>
        <v>0</v>
      </c>
      <c r="L295" s="66">
        <f>IF(AND('LISTA DE SOCIOS'!H295="SI",'LISTA DE SOCIOS'!P295&lt;&gt;"SI",'LISTA DE SOCIOS'!Q295&lt;&gt;"SI",'LISTA DE SOCIOS'!P295&lt;&gt;"SI",'LISTA DE SOCIOS'!R295&lt;&gt;"SI"),(MONTOS!E10*MULTAS!H295),0)</f>
        <v>0</v>
      </c>
      <c r="M295" s="51">
        <f>IF(AND('LISTA DE SOCIOS'!H295="SI",'LISTA DE SOCIOS'!P295&lt;&gt;"SI",'LISTA DE SOCIOS'!Q295&lt;&gt;"SI",'LISTA DE SOCIOS'!P295&lt;&gt;"SI",'LISTA DE SOCIOS'!R295&lt;&gt;"SI"),(MONTOS!E11*MULTAS!I295),0)</f>
        <v>0</v>
      </c>
      <c r="N295" s="66">
        <f>IF(AND('LISTA DE SOCIOS'!H295="SI",'LISTA DE SOCIOS'!P295&lt;&gt;"SI",'LISTA DE SOCIOS'!Q295&lt;&gt;"SI",'LISTA DE SOCIOS'!P295&lt;&gt;"SI",'LISTA DE SOCIOS'!R295&lt;&gt;"SI"),(MONTOS!E12*MULTAS!J295),0)</f>
        <v>0</v>
      </c>
      <c r="O295" s="51">
        <f>IF(AND('LISTA DE SOCIOS'!H295="SI",'LISTA DE SOCIOS'!P295&lt;&gt;"SI"),(MONTOS!E14*MULTAS!K295),0)</f>
        <v>0</v>
      </c>
      <c r="P295" s="66">
        <f>IF('LISTA DE SOCIOS'!H295="SI",(IF('LISTA DE SOCIOS'!P295&lt;&gt; "SI",(IF(OR('LISTA DE SOCIOS'!Q295="SI",'LISTA DE SOCIOS'!R295="SI"),(MULTAS!M295),(MULTAS!M295+(MULTAS!L295*MONTOS!E18)))),0)),0)</f>
        <v>0</v>
      </c>
      <c r="Q295" s="51">
        <f>IF(AND('LISTA DE SOCIOS'!I295="SI",'LISTA DE SOCIOS'!P295&lt;&gt; "SI"),(RIEGO!G295),0)</f>
        <v>0</v>
      </c>
      <c r="R295" s="68">
        <f t="shared" si="9"/>
        <v>37</v>
      </c>
      <c r="S295" s="249" t="s">
        <v>695</v>
      </c>
      <c r="T295" s="244">
        <v>43668.501712962963</v>
      </c>
    </row>
    <row r="296" spans="1:20" s="20" customFormat="1" x14ac:dyDescent="0.25">
      <c r="A296" s="173">
        <v>295</v>
      </c>
      <c r="B296" s="173">
        <v>295</v>
      </c>
      <c r="C296" s="174" t="s">
        <v>157</v>
      </c>
      <c r="D296" s="174" t="s">
        <v>178</v>
      </c>
      <c r="E296" s="174" t="s">
        <v>648</v>
      </c>
      <c r="F296" s="175" t="s">
        <v>113</v>
      </c>
      <c r="G296" s="51"/>
      <c r="H296" s="66"/>
      <c r="I296" s="51"/>
      <c r="J296" s="66">
        <f>IF('LISTA DE SOCIOS'!H296="SI",(IF('LISTA DE SOCIOS'!P296&lt;&gt;"SI",('CSM AGUA'!H296),MONTOS!E7)),0)</f>
        <v>23</v>
      </c>
      <c r="K296" s="51">
        <f>IF(AND('LISTA DE SOCIOS'!H296="SI",'LISTA DE SOCIOS'!P296&lt;&gt;"SI",'LISTA DE SOCIOS'!Q296&lt;&gt;"SI",'LISTA DE SOCIOS'!P296&lt;&gt;"SI",'LISTA DE SOCIOS'!R296&lt;&gt;"SI"),(MONTOS!E9*MULTAS!G296), 0)</f>
        <v>0</v>
      </c>
      <c r="L296" s="66">
        <f>IF(AND('LISTA DE SOCIOS'!H296="SI",'LISTA DE SOCIOS'!P296&lt;&gt;"SI",'LISTA DE SOCIOS'!Q296&lt;&gt;"SI",'LISTA DE SOCIOS'!P296&lt;&gt;"SI",'LISTA DE SOCIOS'!R296&lt;&gt;"SI"),(MONTOS!E10*MULTAS!H296),0)</f>
        <v>0</v>
      </c>
      <c r="M296" s="51">
        <f>IF(AND('LISTA DE SOCIOS'!H296="SI",'LISTA DE SOCIOS'!P296&lt;&gt;"SI",'LISTA DE SOCIOS'!Q296&lt;&gt;"SI",'LISTA DE SOCIOS'!P296&lt;&gt;"SI",'LISTA DE SOCIOS'!R296&lt;&gt;"SI"),(MONTOS!E11*MULTAS!I296),0)</f>
        <v>0</v>
      </c>
      <c r="N296" s="66">
        <f>IF(AND('LISTA DE SOCIOS'!H296="SI",'LISTA DE SOCIOS'!P296&lt;&gt;"SI",'LISTA DE SOCIOS'!Q296&lt;&gt;"SI",'LISTA DE SOCIOS'!P296&lt;&gt;"SI",'LISTA DE SOCIOS'!R296&lt;&gt;"SI"),(MONTOS!E12*MULTAS!J296),0)</f>
        <v>0</v>
      </c>
      <c r="O296" s="51">
        <f>IF(AND('LISTA DE SOCIOS'!H296="SI",'LISTA DE SOCIOS'!P296&lt;&gt;"SI"),(MONTOS!E14*MULTAS!K296),0)</f>
        <v>0</v>
      </c>
      <c r="P296" s="66">
        <f>IF('LISTA DE SOCIOS'!H296="SI",(IF('LISTA DE SOCIOS'!P296&lt;&gt; "SI",(IF(OR('LISTA DE SOCIOS'!Q296="SI",'LISTA DE SOCIOS'!R296="SI"),(MULTAS!M296),(MULTAS!M296+(MULTAS!L296*MONTOS!E18)))),0)),0)</f>
        <v>0</v>
      </c>
      <c r="Q296" s="51">
        <f>IF(AND('LISTA DE SOCIOS'!I296="SI",'LISTA DE SOCIOS'!P296&lt;&gt; "SI"),(RIEGO!G296),0)</f>
        <v>0</v>
      </c>
      <c r="R296" s="68">
        <f t="shared" si="9"/>
        <v>23</v>
      </c>
      <c r="S296" s="249" t="s">
        <v>695</v>
      </c>
      <c r="T296" s="244">
        <v>43676.468969907408</v>
      </c>
    </row>
    <row r="297" spans="1:20" s="20" customFormat="1" x14ac:dyDescent="0.25">
      <c r="A297" s="173">
        <v>296</v>
      </c>
      <c r="B297" s="173">
        <v>296</v>
      </c>
      <c r="C297" s="174" t="s">
        <v>252</v>
      </c>
      <c r="D297" s="174" t="s">
        <v>247</v>
      </c>
      <c r="E297" s="174" t="s">
        <v>649</v>
      </c>
      <c r="F297" s="175" t="s">
        <v>113</v>
      </c>
      <c r="G297" s="51"/>
      <c r="H297" s="66"/>
      <c r="I297" s="51"/>
      <c r="J297" s="66">
        <f>IF('LISTA DE SOCIOS'!H297="SI",(IF('LISTA DE SOCIOS'!P297&lt;&gt;"SI",('CSM AGUA'!H297),MONTOS!E7)),0)</f>
        <v>7</v>
      </c>
      <c r="K297" s="51">
        <f>IF(AND('LISTA DE SOCIOS'!H297="SI",'LISTA DE SOCIOS'!P297&lt;&gt;"SI",'LISTA DE SOCIOS'!Q297&lt;&gt;"SI",'LISTA DE SOCIOS'!P297&lt;&gt;"SI",'LISTA DE SOCIOS'!R297&lt;&gt;"SI"),(MONTOS!E9*MULTAS!G297), 0)</f>
        <v>0</v>
      </c>
      <c r="L297" s="66">
        <f>IF(AND('LISTA DE SOCIOS'!H297="SI",'LISTA DE SOCIOS'!P297&lt;&gt;"SI",'LISTA DE SOCIOS'!Q297&lt;&gt;"SI",'LISTA DE SOCIOS'!P297&lt;&gt;"SI",'LISTA DE SOCIOS'!R297&lt;&gt;"SI"),(MONTOS!E10*MULTAS!H297),0)</f>
        <v>0</v>
      </c>
      <c r="M297" s="51">
        <f>IF(AND('LISTA DE SOCIOS'!H297="SI",'LISTA DE SOCIOS'!P297&lt;&gt;"SI",'LISTA DE SOCIOS'!Q297&lt;&gt;"SI",'LISTA DE SOCIOS'!P297&lt;&gt;"SI",'LISTA DE SOCIOS'!R297&lt;&gt;"SI"),(MONTOS!E11*MULTAS!I297),0)</f>
        <v>0</v>
      </c>
      <c r="N297" s="66">
        <f>IF(AND('LISTA DE SOCIOS'!H297="SI",'LISTA DE SOCIOS'!P297&lt;&gt;"SI",'LISTA DE SOCIOS'!Q297&lt;&gt;"SI",'LISTA DE SOCIOS'!P297&lt;&gt;"SI",'LISTA DE SOCIOS'!R297&lt;&gt;"SI"),(MONTOS!E12*MULTAS!J297),0)</f>
        <v>0</v>
      </c>
      <c r="O297" s="51">
        <f>IF(AND('LISTA DE SOCIOS'!H297="SI",'LISTA DE SOCIOS'!P297&lt;&gt;"SI"),(MONTOS!E14*MULTAS!K297),0)</f>
        <v>0</v>
      </c>
      <c r="P297" s="66">
        <f>IF('LISTA DE SOCIOS'!H297="SI",(IF('LISTA DE SOCIOS'!P297&lt;&gt; "SI",(IF(OR('LISTA DE SOCIOS'!Q297="SI",'LISTA DE SOCIOS'!R297="SI"),(MULTAS!M297),(MULTAS!M297+(MULTAS!L297*MONTOS!E18)))),0)),0)</f>
        <v>0</v>
      </c>
      <c r="Q297" s="51">
        <f>IF(AND('LISTA DE SOCIOS'!I297="SI",'LISTA DE SOCIOS'!P297&lt;&gt; "SI"),(RIEGO!G297),0)</f>
        <v>0</v>
      </c>
      <c r="R297" s="68">
        <f t="shared" si="9"/>
        <v>7</v>
      </c>
      <c r="S297" s="249" t="s">
        <v>695</v>
      </c>
      <c r="T297" s="244">
        <v>43669.388298611113</v>
      </c>
    </row>
    <row r="298" spans="1:20" s="20" customFormat="1" x14ac:dyDescent="0.25">
      <c r="A298" s="173">
        <v>297</v>
      </c>
      <c r="B298" s="173">
        <v>297</v>
      </c>
      <c r="C298" s="174" t="s">
        <v>170</v>
      </c>
      <c r="D298" s="174" t="s">
        <v>252</v>
      </c>
      <c r="E298" s="174" t="s">
        <v>650</v>
      </c>
      <c r="F298" s="175" t="s">
        <v>113</v>
      </c>
      <c r="G298" s="51"/>
      <c r="H298" s="66"/>
      <c r="I298" s="51"/>
      <c r="J298" s="66">
        <f>IF('LISTA DE SOCIOS'!H298="SI",(IF('LISTA DE SOCIOS'!P298&lt;&gt;"SI",('CSM AGUA'!H298),MONTOS!E7)),0)</f>
        <v>7</v>
      </c>
      <c r="K298" s="51">
        <f>IF(AND('LISTA DE SOCIOS'!H298="SI",'LISTA DE SOCIOS'!P298&lt;&gt;"SI",'LISTA DE SOCIOS'!Q298&lt;&gt;"SI",'LISTA DE SOCIOS'!P298&lt;&gt;"SI",'LISTA DE SOCIOS'!R298&lt;&gt;"SI"),(MONTOS!E9*MULTAS!G298), 0)</f>
        <v>0</v>
      </c>
      <c r="L298" s="66">
        <f>IF(AND('LISTA DE SOCIOS'!H298="SI",'LISTA DE SOCIOS'!P298&lt;&gt;"SI",'LISTA DE SOCIOS'!Q298&lt;&gt;"SI",'LISTA DE SOCIOS'!P298&lt;&gt;"SI",'LISTA DE SOCIOS'!R298&lt;&gt;"SI"),(MONTOS!E10*MULTAS!H298),0)</f>
        <v>0</v>
      </c>
      <c r="M298" s="51">
        <f>IF(AND('LISTA DE SOCIOS'!H298="SI",'LISTA DE SOCIOS'!P298&lt;&gt;"SI",'LISTA DE SOCIOS'!Q298&lt;&gt;"SI",'LISTA DE SOCIOS'!P298&lt;&gt;"SI",'LISTA DE SOCIOS'!R298&lt;&gt;"SI"),(MONTOS!E11*MULTAS!I298),0)</f>
        <v>0</v>
      </c>
      <c r="N298" s="66">
        <f>IF(AND('LISTA DE SOCIOS'!H298="SI",'LISTA DE SOCIOS'!P298&lt;&gt;"SI",'LISTA DE SOCIOS'!Q298&lt;&gt;"SI",'LISTA DE SOCIOS'!P298&lt;&gt;"SI",'LISTA DE SOCIOS'!R298&lt;&gt;"SI"),(MONTOS!E12*MULTAS!J298),0)</f>
        <v>0</v>
      </c>
      <c r="O298" s="51">
        <f>IF(AND('LISTA DE SOCIOS'!H298="SI",'LISTA DE SOCIOS'!P298&lt;&gt;"SI"),(MONTOS!E14*MULTAS!K298),0)</f>
        <v>0</v>
      </c>
      <c r="P298" s="66">
        <f>IF('LISTA DE SOCIOS'!H298="SI",(IF('LISTA DE SOCIOS'!P298&lt;&gt; "SI",(IF(OR('LISTA DE SOCIOS'!Q298="SI",'LISTA DE SOCIOS'!R298="SI"),(MULTAS!M298),(MULTAS!M298+(MULTAS!L298*MONTOS!E18)))),0)),0)</f>
        <v>0</v>
      </c>
      <c r="Q298" s="51">
        <f>IF(AND('LISTA DE SOCIOS'!I298="SI",'LISTA DE SOCIOS'!P298&lt;&gt; "SI"),(RIEGO!G298),0)</f>
        <v>0</v>
      </c>
      <c r="R298" s="68">
        <f t="shared" ref="R298:R321" si="10">SUM(G298:Q298)</f>
        <v>7</v>
      </c>
      <c r="S298" s="249" t="s">
        <v>695</v>
      </c>
      <c r="T298" s="244">
        <v>43669.388148148151</v>
      </c>
    </row>
    <row r="299" spans="1:20" s="20" customFormat="1" x14ac:dyDescent="0.25">
      <c r="A299" s="173">
        <v>298</v>
      </c>
      <c r="B299" s="173">
        <v>298</v>
      </c>
      <c r="C299" s="174" t="s">
        <v>178</v>
      </c>
      <c r="D299" s="174" t="s">
        <v>247</v>
      </c>
      <c r="E299" s="174" t="s">
        <v>584</v>
      </c>
      <c r="F299" s="175" t="s">
        <v>113</v>
      </c>
      <c r="G299" s="51"/>
      <c r="H299" s="66"/>
      <c r="I299" s="51"/>
      <c r="J299" s="66">
        <f>IF('LISTA DE SOCIOS'!H299="SI",(IF('LISTA DE SOCIOS'!P299&lt;&gt;"SI",('CSM AGUA'!H299),MONTOS!E7)),0)</f>
        <v>13</v>
      </c>
      <c r="K299" s="51">
        <f>IF(AND('LISTA DE SOCIOS'!H299="SI",'LISTA DE SOCIOS'!P299&lt;&gt;"SI",'LISTA DE SOCIOS'!Q299&lt;&gt;"SI",'LISTA DE SOCIOS'!P299&lt;&gt;"SI",'LISTA DE SOCIOS'!R299&lt;&gt;"SI"),(MONTOS!E9*MULTAS!G299), 0)</f>
        <v>0</v>
      </c>
      <c r="L299" s="66">
        <f>IF(AND('LISTA DE SOCIOS'!H299="SI",'LISTA DE SOCIOS'!P299&lt;&gt;"SI",'LISTA DE SOCIOS'!Q299&lt;&gt;"SI",'LISTA DE SOCIOS'!P299&lt;&gt;"SI",'LISTA DE SOCIOS'!R299&lt;&gt;"SI"),(MONTOS!E10*MULTAS!H299),0)</f>
        <v>0</v>
      </c>
      <c r="M299" s="51">
        <f>IF(AND('LISTA DE SOCIOS'!H299="SI",'LISTA DE SOCIOS'!P299&lt;&gt;"SI",'LISTA DE SOCIOS'!Q299&lt;&gt;"SI",'LISTA DE SOCIOS'!P299&lt;&gt;"SI",'LISTA DE SOCIOS'!R299&lt;&gt;"SI"),(MONTOS!E11*MULTAS!I299),0)</f>
        <v>0</v>
      </c>
      <c r="N299" s="66">
        <f>IF(AND('LISTA DE SOCIOS'!H299="SI",'LISTA DE SOCIOS'!P299&lt;&gt;"SI",'LISTA DE SOCIOS'!Q299&lt;&gt;"SI",'LISTA DE SOCIOS'!P299&lt;&gt;"SI",'LISTA DE SOCIOS'!R299&lt;&gt;"SI"),(MONTOS!E12*MULTAS!J299),0)</f>
        <v>0</v>
      </c>
      <c r="O299" s="51">
        <f>IF(AND('LISTA DE SOCIOS'!H299="SI",'LISTA DE SOCIOS'!P299&lt;&gt;"SI"),(MONTOS!E14*MULTAS!K299),0)</f>
        <v>0</v>
      </c>
      <c r="P299" s="66">
        <f>IF('LISTA DE SOCIOS'!H299="SI",(IF('LISTA DE SOCIOS'!P299&lt;&gt; "SI",(IF(OR('LISTA DE SOCIOS'!Q299="SI",'LISTA DE SOCIOS'!R299="SI"),(MULTAS!M299),(MULTAS!M299+(MULTAS!L299*MONTOS!E18)))),0)),0)</f>
        <v>0</v>
      </c>
      <c r="Q299" s="51">
        <f>IF(AND('LISTA DE SOCIOS'!I299="SI",'LISTA DE SOCIOS'!P299&lt;&gt; "SI"),(RIEGO!G299),0)</f>
        <v>0</v>
      </c>
      <c r="R299" s="68">
        <f t="shared" si="10"/>
        <v>13</v>
      </c>
      <c r="S299" s="249" t="s">
        <v>695</v>
      </c>
      <c r="T299" s="244">
        <v>43685.455208333333</v>
      </c>
    </row>
    <row r="300" spans="1:20" s="20" customFormat="1" x14ac:dyDescent="0.25">
      <c r="A300" s="173">
        <v>299</v>
      </c>
      <c r="B300" s="173">
        <v>299</v>
      </c>
      <c r="C300" s="174" t="s">
        <v>170</v>
      </c>
      <c r="D300" s="174" t="s">
        <v>637</v>
      </c>
      <c r="E300" s="174" t="s">
        <v>303</v>
      </c>
      <c r="F300" s="175" t="s">
        <v>113</v>
      </c>
      <c r="G300" s="51"/>
      <c r="H300" s="66"/>
      <c r="I300" s="51"/>
      <c r="J300" s="66">
        <f>IF('LISTA DE SOCIOS'!H300="SI",(IF('LISTA DE SOCIOS'!P300&lt;&gt;"SI",('CSM AGUA'!H300),MONTOS!E7)),0)</f>
        <v>7</v>
      </c>
      <c r="K300" s="51">
        <f>IF(AND('LISTA DE SOCIOS'!H300="SI",'LISTA DE SOCIOS'!P300&lt;&gt;"SI",'LISTA DE SOCIOS'!Q300&lt;&gt;"SI",'LISTA DE SOCIOS'!P300&lt;&gt;"SI",'LISTA DE SOCIOS'!R300&lt;&gt;"SI"),(MONTOS!E9*MULTAS!G300), 0)</f>
        <v>0</v>
      </c>
      <c r="L300" s="66">
        <f>IF(AND('LISTA DE SOCIOS'!H300="SI",'LISTA DE SOCIOS'!P300&lt;&gt;"SI",'LISTA DE SOCIOS'!Q300&lt;&gt;"SI",'LISTA DE SOCIOS'!P300&lt;&gt;"SI",'LISTA DE SOCIOS'!R300&lt;&gt;"SI"),(MONTOS!E10*MULTAS!H300),0)</f>
        <v>0</v>
      </c>
      <c r="M300" s="51">
        <f>IF(AND('LISTA DE SOCIOS'!H300="SI",'LISTA DE SOCIOS'!P300&lt;&gt;"SI",'LISTA DE SOCIOS'!Q300&lt;&gt;"SI",'LISTA DE SOCIOS'!P300&lt;&gt;"SI",'LISTA DE SOCIOS'!R300&lt;&gt;"SI"),(MONTOS!E11*MULTAS!I300),0)</f>
        <v>0</v>
      </c>
      <c r="N300" s="66">
        <f>IF(AND('LISTA DE SOCIOS'!H300="SI",'LISTA DE SOCIOS'!P300&lt;&gt;"SI",'LISTA DE SOCIOS'!Q300&lt;&gt;"SI",'LISTA DE SOCIOS'!P300&lt;&gt;"SI",'LISTA DE SOCIOS'!R300&lt;&gt;"SI"),(MONTOS!E12*MULTAS!J300),0)</f>
        <v>0</v>
      </c>
      <c r="O300" s="51">
        <f>IF(AND('LISTA DE SOCIOS'!H300="SI",'LISTA DE SOCIOS'!P300&lt;&gt;"SI"),(MONTOS!E14*MULTAS!K300),0)</f>
        <v>0</v>
      </c>
      <c r="P300" s="66">
        <f>IF('LISTA DE SOCIOS'!H300="SI",(IF('LISTA DE SOCIOS'!P300&lt;&gt; "SI",(IF(OR('LISTA DE SOCIOS'!Q300="SI",'LISTA DE SOCIOS'!R300="SI"),(MULTAS!M300),(MULTAS!M300+(MULTAS!L300*MONTOS!E18)))),0)),0)</f>
        <v>0</v>
      </c>
      <c r="Q300" s="51">
        <f>IF(AND('LISTA DE SOCIOS'!I300="SI",'LISTA DE SOCIOS'!P300&lt;&gt; "SI"),(RIEGO!G300),0)</f>
        <v>0</v>
      </c>
      <c r="R300" s="68">
        <f t="shared" si="10"/>
        <v>7</v>
      </c>
      <c r="S300" s="249" t="s">
        <v>695</v>
      </c>
      <c r="T300" s="244">
        <v>43676.623726851853</v>
      </c>
    </row>
    <row r="301" spans="1:20" s="20" customFormat="1" x14ac:dyDescent="0.25">
      <c r="A301" s="173">
        <v>300</v>
      </c>
      <c r="B301" s="173">
        <v>300</v>
      </c>
      <c r="C301" s="174" t="s">
        <v>219</v>
      </c>
      <c r="D301" s="174" t="s">
        <v>178</v>
      </c>
      <c r="E301" s="174" t="s">
        <v>244</v>
      </c>
      <c r="F301" s="175" t="s">
        <v>113</v>
      </c>
      <c r="G301" s="51"/>
      <c r="H301" s="66"/>
      <c r="I301" s="51"/>
      <c r="J301" s="66">
        <f>IF('LISTA DE SOCIOS'!H301="SI",(IF('LISTA DE SOCIOS'!P301&lt;&gt;"SI",('CSM AGUA'!H301),MONTOS!E7)),0)</f>
        <v>59</v>
      </c>
      <c r="K301" s="51">
        <f>IF(AND('LISTA DE SOCIOS'!H301="SI",'LISTA DE SOCIOS'!P301&lt;&gt;"SI",'LISTA DE SOCIOS'!Q301&lt;&gt;"SI",'LISTA DE SOCIOS'!P301&lt;&gt;"SI",'LISTA DE SOCIOS'!R301&lt;&gt;"SI"),(MONTOS!E9*MULTAS!G301), 0)</f>
        <v>0</v>
      </c>
      <c r="L301" s="66">
        <f>IF(AND('LISTA DE SOCIOS'!H301="SI",'LISTA DE SOCIOS'!P301&lt;&gt;"SI",'LISTA DE SOCIOS'!Q301&lt;&gt;"SI",'LISTA DE SOCIOS'!P301&lt;&gt;"SI",'LISTA DE SOCIOS'!R301&lt;&gt;"SI"),(MONTOS!E10*MULTAS!H301),0)</f>
        <v>0</v>
      </c>
      <c r="M301" s="51">
        <f>IF(AND('LISTA DE SOCIOS'!H301="SI",'LISTA DE SOCIOS'!P301&lt;&gt;"SI",'LISTA DE SOCIOS'!Q301&lt;&gt;"SI",'LISTA DE SOCIOS'!P301&lt;&gt;"SI",'LISTA DE SOCIOS'!R301&lt;&gt;"SI"),(MONTOS!E11*MULTAS!I301),0)</f>
        <v>0</v>
      </c>
      <c r="N301" s="66">
        <f>IF(AND('LISTA DE SOCIOS'!H301="SI",'LISTA DE SOCIOS'!P301&lt;&gt;"SI",'LISTA DE SOCIOS'!Q301&lt;&gt;"SI",'LISTA DE SOCIOS'!P301&lt;&gt;"SI",'LISTA DE SOCIOS'!R301&lt;&gt;"SI"),(MONTOS!E12*MULTAS!J301),0)</f>
        <v>0</v>
      </c>
      <c r="O301" s="51">
        <f>IF(AND('LISTA DE SOCIOS'!H301="SI",'LISTA DE SOCIOS'!P301&lt;&gt;"SI"),(MONTOS!E14*MULTAS!K301),0)</f>
        <v>0</v>
      </c>
      <c r="P301" s="66">
        <f>IF('LISTA DE SOCIOS'!H301="SI",(IF('LISTA DE SOCIOS'!P301&lt;&gt; "SI",(IF(OR('LISTA DE SOCIOS'!Q301="SI",'LISTA DE SOCIOS'!R301="SI"),(MULTAS!M301),(MULTAS!M301+(MULTAS!L301*MONTOS!E18)))),0)),0)</f>
        <v>0</v>
      </c>
      <c r="Q301" s="51">
        <f>IF(AND('LISTA DE SOCIOS'!I301="SI",'LISTA DE SOCIOS'!P301&lt;&gt; "SI"),(RIEGO!G301),0)</f>
        <v>0</v>
      </c>
      <c r="R301" s="68">
        <f t="shared" si="10"/>
        <v>59</v>
      </c>
      <c r="S301" s="249" t="s">
        <v>695</v>
      </c>
      <c r="T301" s="244">
        <v>43676.42224537037</v>
      </c>
    </row>
    <row r="302" spans="1:20" s="20" customFormat="1" x14ac:dyDescent="0.25">
      <c r="A302" s="173">
        <v>301</v>
      </c>
      <c r="B302" s="173">
        <v>301</v>
      </c>
      <c r="C302" s="174" t="s">
        <v>219</v>
      </c>
      <c r="D302" s="174" t="s">
        <v>652</v>
      </c>
      <c r="E302" s="174" t="s">
        <v>653</v>
      </c>
      <c r="F302" s="175" t="s">
        <v>113</v>
      </c>
      <c r="G302" s="51"/>
      <c r="H302" s="66"/>
      <c r="I302" s="51"/>
      <c r="J302" s="66">
        <f>IF('LISTA DE SOCIOS'!H302="SI",(IF('LISTA DE SOCIOS'!P302&lt;&gt;"SI",('CSM AGUA'!H302),MONTOS!E7)),0)</f>
        <v>7</v>
      </c>
      <c r="K302" s="51">
        <f>IF(AND('LISTA DE SOCIOS'!H302="SI",'LISTA DE SOCIOS'!P302&lt;&gt;"SI",'LISTA DE SOCIOS'!Q302&lt;&gt;"SI",'LISTA DE SOCIOS'!P302&lt;&gt;"SI",'LISTA DE SOCIOS'!R302&lt;&gt;"SI"),(MONTOS!E9*MULTAS!G302), 0)</f>
        <v>0</v>
      </c>
      <c r="L302" s="66">
        <f>IF(AND('LISTA DE SOCIOS'!H302="SI",'LISTA DE SOCIOS'!P302&lt;&gt;"SI",'LISTA DE SOCIOS'!Q302&lt;&gt;"SI",'LISTA DE SOCIOS'!P302&lt;&gt;"SI",'LISTA DE SOCIOS'!R302&lt;&gt;"SI"),(MONTOS!E10*MULTAS!H302),0)</f>
        <v>0</v>
      </c>
      <c r="M302" s="51">
        <f>IF(AND('LISTA DE SOCIOS'!H302="SI",'LISTA DE SOCIOS'!P302&lt;&gt;"SI",'LISTA DE SOCIOS'!Q302&lt;&gt;"SI",'LISTA DE SOCIOS'!P302&lt;&gt;"SI",'LISTA DE SOCIOS'!R302&lt;&gt;"SI"),(MONTOS!E11*MULTAS!I302),0)</f>
        <v>0</v>
      </c>
      <c r="N302" s="66">
        <f>IF(AND('LISTA DE SOCIOS'!H302="SI",'LISTA DE SOCIOS'!P302&lt;&gt;"SI",'LISTA DE SOCIOS'!Q302&lt;&gt;"SI",'LISTA DE SOCIOS'!P302&lt;&gt;"SI",'LISTA DE SOCIOS'!R302&lt;&gt;"SI"),(MONTOS!E12*MULTAS!J302),0)</f>
        <v>0</v>
      </c>
      <c r="O302" s="51">
        <f>IF(AND('LISTA DE SOCIOS'!H302="SI",'LISTA DE SOCIOS'!P302&lt;&gt;"SI"),(MONTOS!E14*MULTAS!K302),0)</f>
        <v>0</v>
      </c>
      <c r="P302" s="66">
        <f>IF('LISTA DE SOCIOS'!H302="SI",(IF('LISTA DE SOCIOS'!P302&lt;&gt; "SI",(IF(OR('LISTA DE SOCIOS'!Q302="SI",'LISTA DE SOCIOS'!R302="SI"),(MULTAS!M302),(MULTAS!M302+(MULTAS!L302*MONTOS!E18)))),0)),0)</f>
        <v>0</v>
      </c>
      <c r="Q302" s="51">
        <f>IF(AND('LISTA DE SOCIOS'!I302="SI",'LISTA DE SOCIOS'!P302&lt;&gt; "SI"),(RIEGO!G302),0)</f>
        <v>0</v>
      </c>
      <c r="R302" s="68">
        <f t="shared" si="10"/>
        <v>7</v>
      </c>
      <c r="S302" s="249" t="s">
        <v>695</v>
      </c>
      <c r="T302" s="244">
        <v>43676.422303240739</v>
      </c>
    </row>
    <row r="303" spans="1:20" s="20" customFormat="1" x14ac:dyDescent="0.25">
      <c r="A303" s="173">
        <v>302</v>
      </c>
      <c r="B303" s="173">
        <v>302</v>
      </c>
      <c r="C303" s="174" t="s">
        <v>142</v>
      </c>
      <c r="D303" s="174" t="s">
        <v>258</v>
      </c>
      <c r="E303" s="174" t="s">
        <v>655</v>
      </c>
      <c r="F303" s="175" t="s">
        <v>113</v>
      </c>
      <c r="G303" s="51"/>
      <c r="H303" s="66"/>
      <c r="I303" s="51"/>
      <c r="J303" s="66">
        <f>IF('LISTA DE SOCIOS'!H303="SI",(IF('LISTA DE SOCIOS'!P303&lt;&gt;"SI",('CSM AGUA'!H303),MONTOS!E7)),0)</f>
        <v>9</v>
      </c>
      <c r="K303" s="51">
        <f>IF(AND('LISTA DE SOCIOS'!H303="SI",'LISTA DE SOCIOS'!P303&lt;&gt;"SI",'LISTA DE SOCIOS'!Q303&lt;&gt;"SI",'LISTA DE SOCIOS'!P303&lt;&gt;"SI",'LISTA DE SOCIOS'!R303&lt;&gt;"SI"),(MONTOS!E9*MULTAS!G303), 0)</f>
        <v>0</v>
      </c>
      <c r="L303" s="66">
        <f>IF(AND('LISTA DE SOCIOS'!H303="SI",'LISTA DE SOCIOS'!P303&lt;&gt;"SI",'LISTA DE SOCIOS'!Q303&lt;&gt;"SI",'LISTA DE SOCIOS'!P303&lt;&gt;"SI",'LISTA DE SOCIOS'!R303&lt;&gt;"SI"),(MONTOS!E10*MULTAS!H303),0)</f>
        <v>0</v>
      </c>
      <c r="M303" s="51">
        <f>IF(AND('LISTA DE SOCIOS'!H303="SI",'LISTA DE SOCIOS'!P303&lt;&gt;"SI",'LISTA DE SOCIOS'!Q303&lt;&gt;"SI",'LISTA DE SOCIOS'!P303&lt;&gt;"SI",'LISTA DE SOCIOS'!R303&lt;&gt;"SI"),(MONTOS!E11*MULTAS!I303),0)</f>
        <v>0</v>
      </c>
      <c r="N303" s="66">
        <f>IF(AND('LISTA DE SOCIOS'!H303="SI",'LISTA DE SOCIOS'!P303&lt;&gt;"SI",'LISTA DE SOCIOS'!Q303&lt;&gt;"SI",'LISTA DE SOCIOS'!P303&lt;&gt;"SI",'LISTA DE SOCIOS'!R303&lt;&gt;"SI"),(MONTOS!E12*MULTAS!J303),0)</f>
        <v>0</v>
      </c>
      <c r="O303" s="51">
        <f>IF(AND('LISTA DE SOCIOS'!H303="SI",'LISTA DE SOCIOS'!P303&lt;&gt;"SI"),(MONTOS!E14*MULTAS!K303),0)</f>
        <v>0</v>
      </c>
      <c r="P303" s="66">
        <f>IF('LISTA DE SOCIOS'!H303="SI",(IF('LISTA DE SOCIOS'!P303&lt;&gt; "SI",(IF(OR('LISTA DE SOCIOS'!Q303="SI",'LISTA DE SOCIOS'!R303="SI"),(MULTAS!M303),(MULTAS!M303+(MULTAS!L303*MONTOS!E18)))),0)),0)</f>
        <v>0</v>
      </c>
      <c r="Q303" s="51">
        <f>IF(AND('LISTA DE SOCIOS'!I303="SI",'LISTA DE SOCIOS'!P303&lt;&gt; "SI"),(RIEGO!G303),0)</f>
        <v>0</v>
      </c>
      <c r="R303" s="68">
        <f t="shared" si="10"/>
        <v>9</v>
      </c>
      <c r="S303" s="249" t="s">
        <v>695</v>
      </c>
      <c r="T303" s="244">
        <v>43670.488449074073</v>
      </c>
    </row>
    <row r="304" spans="1:20" s="20" customFormat="1" x14ac:dyDescent="0.25">
      <c r="A304" s="173">
        <v>303</v>
      </c>
      <c r="B304" s="173">
        <v>303</v>
      </c>
      <c r="C304" s="174" t="s">
        <v>223</v>
      </c>
      <c r="D304" s="174" t="s">
        <v>165</v>
      </c>
      <c r="E304" s="174" t="s">
        <v>561</v>
      </c>
      <c r="F304" s="175" t="s">
        <v>113</v>
      </c>
      <c r="G304" s="51"/>
      <c r="H304" s="66"/>
      <c r="I304" s="51"/>
      <c r="J304" s="66">
        <f>IF('LISTA DE SOCIOS'!H304="SI",(IF('LISTA DE SOCIOS'!P304&lt;&gt;"SI",('CSM AGUA'!H304),MONTOS!E7)),0)</f>
        <v>7</v>
      </c>
      <c r="K304" s="51">
        <f>IF(AND('LISTA DE SOCIOS'!H304="SI",'LISTA DE SOCIOS'!P304&lt;&gt;"SI",'LISTA DE SOCIOS'!Q304&lt;&gt;"SI",'LISTA DE SOCIOS'!P304&lt;&gt;"SI",'LISTA DE SOCIOS'!R304&lt;&gt;"SI"),(MONTOS!E9*MULTAS!G304), 0)</f>
        <v>0</v>
      </c>
      <c r="L304" s="66">
        <f>IF(AND('LISTA DE SOCIOS'!H304="SI",'LISTA DE SOCIOS'!P304&lt;&gt;"SI",'LISTA DE SOCIOS'!Q304&lt;&gt;"SI",'LISTA DE SOCIOS'!P304&lt;&gt;"SI",'LISTA DE SOCIOS'!R304&lt;&gt;"SI"),(MONTOS!E10*MULTAS!H304),0)</f>
        <v>0</v>
      </c>
      <c r="M304" s="51">
        <f>IF(AND('LISTA DE SOCIOS'!H304="SI",'LISTA DE SOCIOS'!P304&lt;&gt;"SI",'LISTA DE SOCIOS'!Q304&lt;&gt;"SI",'LISTA DE SOCIOS'!P304&lt;&gt;"SI",'LISTA DE SOCIOS'!R304&lt;&gt;"SI"),(MONTOS!E11*MULTAS!I304),0)</f>
        <v>0</v>
      </c>
      <c r="N304" s="66">
        <f>IF(AND('LISTA DE SOCIOS'!H304="SI",'LISTA DE SOCIOS'!P304&lt;&gt;"SI",'LISTA DE SOCIOS'!Q304&lt;&gt;"SI",'LISTA DE SOCIOS'!P304&lt;&gt;"SI",'LISTA DE SOCIOS'!R304&lt;&gt;"SI"),(MONTOS!E12*MULTAS!J304),0)</f>
        <v>0</v>
      </c>
      <c r="O304" s="51">
        <f>IF(AND('LISTA DE SOCIOS'!H304="SI",'LISTA DE SOCIOS'!P304&lt;&gt;"SI"),(MONTOS!E14*MULTAS!K304),0)</f>
        <v>0</v>
      </c>
      <c r="P304" s="66">
        <f>IF('LISTA DE SOCIOS'!H304="SI",(IF('LISTA DE SOCIOS'!P304&lt;&gt; "SI",(IF(OR('LISTA DE SOCIOS'!Q304="SI",'LISTA DE SOCIOS'!R304="SI"),(MULTAS!M304),(MULTAS!M304+(MULTAS!L304*MONTOS!E18)))),0)),0)</f>
        <v>0</v>
      </c>
      <c r="Q304" s="51">
        <f>IF(AND('LISTA DE SOCIOS'!I304="SI",'LISTA DE SOCIOS'!P304&lt;&gt; "SI"),(RIEGO!G304),0)</f>
        <v>0</v>
      </c>
      <c r="R304" s="68">
        <f t="shared" si="10"/>
        <v>7</v>
      </c>
      <c r="S304" s="249" t="s">
        <v>695</v>
      </c>
      <c r="T304" s="244">
        <v>43672.496805555558</v>
      </c>
    </row>
    <row r="305" spans="1:20" s="20" customFormat="1" x14ac:dyDescent="0.25">
      <c r="A305" s="173">
        <v>304</v>
      </c>
      <c r="B305" s="173">
        <v>304</v>
      </c>
      <c r="C305" s="174" t="s">
        <v>656</v>
      </c>
      <c r="D305" s="174" t="s">
        <v>223</v>
      </c>
      <c r="E305" s="174" t="s">
        <v>657</v>
      </c>
      <c r="F305" s="175" t="s">
        <v>113</v>
      </c>
      <c r="G305" s="51"/>
      <c r="H305" s="66"/>
      <c r="I305" s="51"/>
      <c r="J305" s="66">
        <f>IF('LISTA DE SOCIOS'!H305="SI",(IF('LISTA DE SOCIOS'!P305&lt;&gt;"SI",('CSM AGUA'!H305),MONTOS!E7)),0)</f>
        <v>7</v>
      </c>
      <c r="K305" s="51">
        <f>IF(AND('LISTA DE SOCIOS'!H305="SI",'LISTA DE SOCIOS'!P305&lt;&gt;"SI",'LISTA DE SOCIOS'!Q305&lt;&gt;"SI",'LISTA DE SOCIOS'!P305&lt;&gt;"SI",'LISTA DE SOCIOS'!R305&lt;&gt;"SI"),(MONTOS!E9*MULTAS!G305), 0)</f>
        <v>0</v>
      </c>
      <c r="L305" s="66">
        <f>IF(AND('LISTA DE SOCIOS'!H305="SI",'LISTA DE SOCIOS'!P305&lt;&gt;"SI",'LISTA DE SOCIOS'!Q305&lt;&gt;"SI",'LISTA DE SOCIOS'!P305&lt;&gt;"SI",'LISTA DE SOCIOS'!R305&lt;&gt;"SI"),(MONTOS!E10*MULTAS!H305),0)</f>
        <v>0</v>
      </c>
      <c r="M305" s="51">
        <f>IF(AND('LISTA DE SOCIOS'!H305="SI",'LISTA DE SOCIOS'!P305&lt;&gt;"SI",'LISTA DE SOCIOS'!Q305&lt;&gt;"SI",'LISTA DE SOCIOS'!P305&lt;&gt;"SI",'LISTA DE SOCIOS'!R305&lt;&gt;"SI"),(MONTOS!E11*MULTAS!I305),0)</f>
        <v>0</v>
      </c>
      <c r="N305" s="66">
        <f>IF(AND('LISTA DE SOCIOS'!H305="SI",'LISTA DE SOCIOS'!P305&lt;&gt;"SI",'LISTA DE SOCIOS'!Q305&lt;&gt;"SI",'LISTA DE SOCIOS'!P305&lt;&gt;"SI",'LISTA DE SOCIOS'!R305&lt;&gt;"SI"),(MONTOS!E12*MULTAS!J305),0)</f>
        <v>0</v>
      </c>
      <c r="O305" s="51">
        <f>IF(AND('LISTA DE SOCIOS'!H305="SI",'LISTA DE SOCIOS'!P305&lt;&gt;"SI"),(MONTOS!E14*MULTAS!K305),0)</f>
        <v>0</v>
      </c>
      <c r="P305" s="66">
        <f>IF('LISTA DE SOCIOS'!H305="SI",(IF('LISTA DE SOCIOS'!P305&lt;&gt; "SI",(IF(OR('LISTA DE SOCIOS'!Q305="SI",'LISTA DE SOCIOS'!R305="SI"),(MULTAS!M305),(MULTAS!M305+(MULTAS!L305*MONTOS!E18)))),0)),0)</f>
        <v>0</v>
      </c>
      <c r="Q305" s="51">
        <f>IF(AND('LISTA DE SOCIOS'!I305="SI",'LISTA DE SOCIOS'!P305&lt;&gt; "SI"),(RIEGO!G305),0)</f>
        <v>0</v>
      </c>
      <c r="R305" s="68">
        <f t="shared" si="10"/>
        <v>7</v>
      </c>
      <c r="S305" s="249" t="s">
        <v>695</v>
      </c>
      <c r="T305" s="244">
        <v>43672.497083333335</v>
      </c>
    </row>
    <row r="306" spans="1:20" s="20" customFormat="1" x14ac:dyDescent="0.25">
      <c r="A306" s="173">
        <v>305</v>
      </c>
      <c r="B306" s="173">
        <v>305</v>
      </c>
      <c r="C306" s="174" t="s">
        <v>341</v>
      </c>
      <c r="D306" s="174" t="s">
        <v>223</v>
      </c>
      <c r="E306" s="174" t="s">
        <v>186</v>
      </c>
      <c r="F306" s="175" t="s">
        <v>113</v>
      </c>
      <c r="G306" s="51"/>
      <c r="H306" s="66"/>
      <c r="I306" s="51"/>
      <c r="J306" s="66">
        <f>IF('LISTA DE SOCIOS'!H306="SI",(IF('LISTA DE SOCIOS'!P306&lt;&gt;"SI",('CSM AGUA'!H306),MONTOS!E7)),0)</f>
        <v>9</v>
      </c>
      <c r="K306" s="51">
        <f>IF(AND('LISTA DE SOCIOS'!H306="SI",'LISTA DE SOCIOS'!P306&lt;&gt;"SI",'LISTA DE SOCIOS'!Q306&lt;&gt;"SI",'LISTA DE SOCIOS'!P306&lt;&gt;"SI",'LISTA DE SOCIOS'!R306&lt;&gt;"SI"),(MONTOS!E9*MULTAS!G306), 0)</f>
        <v>0</v>
      </c>
      <c r="L306" s="66">
        <f>IF(AND('LISTA DE SOCIOS'!H306="SI",'LISTA DE SOCIOS'!P306&lt;&gt;"SI",'LISTA DE SOCIOS'!Q306&lt;&gt;"SI",'LISTA DE SOCIOS'!P306&lt;&gt;"SI",'LISTA DE SOCIOS'!R306&lt;&gt;"SI"),(MONTOS!E10*MULTAS!H306),0)</f>
        <v>0</v>
      </c>
      <c r="M306" s="51">
        <f>IF(AND('LISTA DE SOCIOS'!H306="SI",'LISTA DE SOCIOS'!P306&lt;&gt;"SI",'LISTA DE SOCIOS'!Q306&lt;&gt;"SI",'LISTA DE SOCIOS'!P306&lt;&gt;"SI",'LISTA DE SOCIOS'!R306&lt;&gt;"SI"),(MONTOS!E11*MULTAS!I306),0)</f>
        <v>0</v>
      </c>
      <c r="N306" s="66">
        <f>IF(AND('LISTA DE SOCIOS'!H306="SI",'LISTA DE SOCIOS'!P306&lt;&gt;"SI",'LISTA DE SOCIOS'!Q306&lt;&gt;"SI",'LISTA DE SOCIOS'!P306&lt;&gt;"SI",'LISTA DE SOCIOS'!R306&lt;&gt;"SI"),(MONTOS!E12*MULTAS!J306),0)</f>
        <v>0</v>
      </c>
      <c r="O306" s="51">
        <f>IF(AND('LISTA DE SOCIOS'!H306="SI",'LISTA DE SOCIOS'!P306&lt;&gt;"SI"),(MONTOS!E14*MULTAS!K306),0)</f>
        <v>0</v>
      </c>
      <c r="P306" s="66">
        <f>IF('LISTA DE SOCIOS'!H306="SI",(IF('LISTA DE SOCIOS'!P306&lt;&gt; "SI",(IF(OR('LISTA DE SOCIOS'!Q306="SI",'LISTA DE SOCIOS'!R306="SI"),(MULTAS!M306),(MULTAS!M306+(MULTAS!L306*MONTOS!E18)))),0)),0)</f>
        <v>0</v>
      </c>
      <c r="Q306" s="51">
        <f>IF(AND('LISTA DE SOCIOS'!I306="SI",'LISTA DE SOCIOS'!P306&lt;&gt; "SI"),(RIEGO!G306),0)</f>
        <v>0</v>
      </c>
      <c r="R306" s="68">
        <f t="shared" si="10"/>
        <v>9</v>
      </c>
      <c r="S306" s="249" t="s">
        <v>695</v>
      </c>
      <c r="T306" s="244">
        <v>43670.6325</v>
      </c>
    </row>
    <row r="307" spans="1:20" s="20" customFormat="1" x14ac:dyDescent="0.25">
      <c r="A307" s="173">
        <v>306</v>
      </c>
      <c r="B307" s="173">
        <v>306</v>
      </c>
      <c r="C307" s="174" t="s">
        <v>473</v>
      </c>
      <c r="D307" s="174" t="s">
        <v>658</v>
      </c>
      <c r="E307" s="174" t="s">
        <v>659</v>
      </c>
      <c r="F307" s="175" t="s">
        <v>113</v>
      </c>
      <c r="G307" s="51"/>
      <c r="H307" s="66"/>
      <c r="I307" s="51"/>
      <c r="J307" s="66">
        <f>IF('LISTA DE SOCIOS'!H307="SI",(IF('LISTA DE SOCIOS'!P307&lt;&gt;"SI",('CSM AGUA'!H307),MONTOS!E7)),0)</f>
        <v>7</v>
      </c>
      <c r="K307" s="51">
        <f>IF(AND('LISTA DE SOCIOS'!H307="SI",'LISTA DE SOCIOS'!P307&lt;&gt;"SI",'LISTA DE SOCIOS'!Q307&lt;&gt;"SI",'LISTA DE SOCIOS'!P307&lt;&gt;"SI",'LISTA DE SOCIOS'!R307&lt;&gt;"SI"),(MONTOS!E9*MULTAS!G307), 0)</f>
        <v>0</v>
      </c>
      <c r="L307" s="66">
        <f>IF(AND('LISTA DE SOCIOS'!H307="SI",'LISTA DE SOCIOS'!P307&lt;&gt;"SI",'LISTA DE SOCIOS'!Q307&lt;&gt;"SI",'LISTA DE SOCIOS'!P307&lt;&gt;"SI",'LISTA DE SOCIOS'!R307&lt;&gt;"SI"),(MONTOS!E10*MULTAS!H307),0)</f>
        <v>0</v>
      </c>
      <c r="M307" s="51">
        <f>IF(AND('LISTA DE SOCIOS'!H307="SI",'LISTA DE SOCIOS'!P307&lt;&gt;"SI",'LISTA DE SOCIOS'!Q307&lt;&gt;"SI",'LISTA DE SOCIOS'!P307&lt;&gt;"SI",'LISTA DE SOCIOS'!R307&lt;&gt;"SI"),(MONTOS!E11*MULTAS!I307),0)</f>
        <v>0</v>
      </c>
      <c r="N307" s="66">
        <f>IF(AND('LISTA DE SOCIOS'!H307="SI",'LISTA DE SOCIOS'!P307&lt;&gt;"SI",'LISTA DE SOCIOS'!Q307&lt;&gt;"SI",'LISTA DE SOCIOS'!P307&lt;&gt;"SI",'LISTA DE SOCIOS'!R307&lt;&gt;"SI"),(MONTOS!E12*MULTAS!J307),0)</f>
        <v>0</v>
      </c>
      <c r="O307" s="51">
        <f>IF(AND('LISTA DE SOCIOS'!H307="SI",'LISTA DE SOCIOS'!P307&lt;&gt;"SI"),(MONTOS!E14*MULTAS!K307),0)</f>
        <v>0</v>
      </c>
      <c r="P307" s="66">
        <f>IF('LISTA DE SOCIOS'!H307="SI",(IF('LISTA DE SOCIOS'!P307&lt;&gt; "SI",(IF(OR('LISTA DE SOCIOS'!Q307="SI",'LISTA DE SOCIOS'!R307="SI"),(MULTAS!M307),(MULTAS!M307+(MULTAS!L307*MONTOS!E18)))),0)),0)</f>
        <v>0</v>
      </c>
      <c r="Q307" s="51">
        <f>IF(AND('LISTA DE SOCIOS'!I307="SI",'LISTA DE SOCIOS'!P307&lt;&gt; "SI"),(RIEGO!G307),0)</f>
        <v>0</v>
      </c>
      <c r="R307" s="68">
        <f t="shared" si="10"/>
        <v>7</v>
      </c>
      <c r="S307" s="249" t="s">
        <v>695</v>
      </c>
      <c r="T307" s="244">
        <v>43679.472199074073</v>
      </c>
    </row>
    <row r="308" spans="1:20" s="20" customFormat="1" x14ac:dyDescent="0.25">
      <c r="A308" s="173">
        <v>307</v>
      </c>
      <c r="B308" s="173">
        <v>307</v>
      </c>
      <c r="C308" s="174" t="s">
        <v>382</v>
      </c>
      <c r="D308" s="174" t="s">
        <v>660</v>
      </c>
      <c r="E308" s="174" t="s">
        <v>648</v>
      </c>
      <c r="F308" s="175" t="s">
        <v>113</v>
      </c>
      <c r="G308" s="51"/>
      <c r="H308" s="66"/>
      <c r="I308" s="51"/>
      <c r="J308" s="66">
        <f>IF('LISTA DE SOCIOS'!H308="SI",(IF('LISTA DE SOCIOS'!P308&lt;&gt;"SI",('CSM AGUA'!H308),MONTOS!E7)),0)</f>
        <v>7</v>
      </c>
      <c r="K308" s="51">
        <f>IF(AND('LISTA DE SOCIOS'!H308="SI",'LISTA DE SOCIOS'!P308&lt;&gt;"SI",'LISTA DE SOCIOS'!Q308&lt;&gt;"SI",'LISTA DE SOCIOS'!P308&lt;&gt;"SI",'LISTA DE SOCIOS'!R308&lt;&gt;"SI"),(MONTOS!E9*MULTAS!G308), 0)</f>
        <v>0</v>
      </c>
      <c r="L308" s="66">
        <f>IF(AND('LISTA DE SOCIOS'!H308="SI",'LISTA DE SOCIOS'!P308&lt;&gt;"SI",'LISTA DE SOCIOS'!Q308&lt;&gt;"SI",'LISTA DE SOCIOS'!P308&lt;&gt;"SI",'LISTA DE SOCIOS'!R308&lt;&gt;"SI"),(MONTOS!E10*MULTAS!H308),0)</f>
        <v>0</v>
      </c>
      <c r="M308" s="51">
        <f>IF(AND('LISTA DE SOCIOS'!H308="SI",'LISTA DE SOCIOS'!P308&lt;&gt;"SI",'LISTA DE SOCIOS'!Q308&lt;&gt;"SI",'LISTA DE SOCIOS'!P308&lt;&gt;"SI",'LISTA DE SOCIOS'!R308&lt;&gt;"SI"),(MONTOS!E11*MULTAS!I308),0)</f>
        <v>0</v>
      </c>
      <c r="N308" s="66">
        <f>IF(AND('LISTA DE SOCIOS'!H308="SI",'LISTA DE SOCIOS'!P308&lt;&gt;"SI",'LISTA DE SOCIOS'!Q308&lt;&gt;"SI",'LISTA DE SOCIOS'!P308&lt;&gt;"SI",'LISTA DE SOCIOS'!R308&lt;&gt;"SI"),(MONTOS!E12*MULTAS!J308),0)</f>
        <v>0</v>
      </c>
      <c r="O308" s="51">
        <f>IF(AND('LISTA DE SOCIOS'!H308="SI",'LISTA DE SOCIOS'!P308&lt;&gt;"SI"),(MONTOS!E14*MULTAS!K308),0)</f>
        <v>0</v>
      </c>
      <c r="P308" s="66">
        <f>IF('LISTA DE SOCIOS'!H308="SI",(IF('LISTA DE SOCIOS'!P308&lt;&gt; "SI",(IF(OR('LISTA DE SOCIOS'!Q308="SI",'LISTA DE SOCIOS'!R308="SI"),(MULTAS!M308),(MULTAS!M308+(MULTAS!L308*MONTOS!E18)))),0)),0)</f>
        <v>0</v>
      </c>
      <c r="Q308" s="51">
        <f>IF(AND('LISTA DE SOCIOS'!I308="SI",'LISTA DE SOCIOS'!P308&lt;&gt; "SI"),(RIEGO!G308),0)</f>
        <v>0</v>
      </c>
      <c r="R308" s="68">
        <f t="shared" si="10"/>
        <v>7</v>
      </c>
      <c r="S308" s="249" t="s">
        <v>695</v>
      </c>
      <c r="T308" s="244">
        <v>43668.434965277775</v>
      </c>
    </row>
    <row r="309" spans="1:20" s="20" customFormat="1" x14ac:dyDescent="0.25">
      <c r="A309" s="173">
        <v>308</v>
      </c>
      <c r="B309" s="173">
        <v>308</v>
      </c>
      <c r="C309" s="174" t="s">
        <v>344</v>
      </c>
      <c r="D309" s="174" t="s">
        <v>661</v>
      </c>
      <c r="E309" s="174" t="s">
        <v>662</v>
      </c>
      <c r="F309" s="175" t="s">
        <v>113</v>
      </c>
      <c r="G309" s="51"/>
      <c r="H309" s="66"/>
      <c r="I309" s="51"/>
      <c r="J309" s="66">
        <f>IF('LISTA DE SOCIOS'!H309="SI",(IF('LISTA DE SOCIOS'!P309&lt;&gt;"SI",('CSM AGUA'!H309),MONTOS!E7)),0)</f>
        <v>7</v>
      </c>
      <c r="K309" s="51">
        <f>IF(AND('LISTA DE SOCIOS'!H309="SI",'LISTA DE SOCIOS'!P309&lt;&gt;"SI",'LISTA DE SOCIOS'!Q309&lt;&gt;"SI",'LISTA DE SOCIOS'!P309&lt;&gt;"SI",'LISTA DE SOCIOS'!R309&lt;&gt;"SI"),(MONTOS!E9*MULTAS!G309), 0)</f>
        <v>0</v>
      </c>
      <c r="L309" s="66">
        <f>IF(AND('LISTA DE SOCIOS'!H309="SI",'LISTA DE SOCIOS'!P309&lt;&gt;"SI",'LISTA DE SOCIOS'!Q309&lt;&gt;"SI",'LISTA DE SOCIOS'!P309&lt;&gt;"SI",'LISTA DE SOCIOS'!R309&lt;&gt;"SI"),(MONTOS!E10*MULTAS!H309),0)</f>
        <v>0</v>
      </c>
      <c r="M309" s="51">
        <f>IF(AND('LISTA DE SOCIOS'!H309="SI",'LISTA DE SOCIOS'!P309&lt;&gt;"SI",'LISTA DE SOCIOS'!Q309&lt;&gt;"SI",'LISTA DE SOCIOS'!P309&lt;&gt;"SI",'LISTA DE SOCIOS'!R309&lt;&gt;"SI"),(MONTOS!E11*MULTAS!I309),0)</f>
        <v>0</v>
      </c>
      <c r="N309" s="66">
        <f>IF(AND('LISTA DE SOCIOS'!H309="SI",'LISTA DE SOCIOS'!P309&lt;&gt;"SI",'LISTA DE SOCIOS'!Q309&lt;&gt;"SI",'LISTA DE SOCIOS'!P309&lt;&gt;"SI",'LISTA DE SOCIOS'!R309&lt;&gt;"SI"),(MONTOS!E12*MULTAS!J309),0)</f>
        <v>0</v>
      </c>
      <c r="O309" s="51">
        <f>IF(AND('LISTA DE SOCIOS'!H309="SI",'LISTA DE SOCIOS'!P309&lt;&gt;"SI"),(MONTOS!E14*MULTAS!K309),0)</f>
        <v>0</v>
      </c>
      <c r="P309" s="66">
        <f>IF('LISTA DE SOCIOS'!H309="SI",(IF('LISTA DE SOCIOS'!P309&lt;&gt; "SI",(IF(OR('LISTA DE SOCIOS'!Q309="SI",'LISTA DE SOCIOS'!R309="SI"),(MULTAS!M309),(MULTAS!M309+(MULTAS!L309*MONTOS!E18)))),0)),0)</f>
        <v>0</v>
      </c>
      <c r="Q309" s="51">
        <f>IF(AND('LISTA DE SOCIOS'!I309="SI",'LISTA DE SOCIOS'!P309&lt;&gt; "SI"),(RIEGO!G309),0)</f>
        <v>0</v>
      </c>
      <c r="R309" s="68">
        <f t="shared" si="10"/>
        <v>7</v>
      </c>
      <c r="S309" s="249" t="s">
        <v>695</v>
      </c>
      <c r="T309" s="244">
        <v>43685.633113425924</v>
      </c>
    </row>
    <row r="310" spans="1:20" s="20" customFormat="1" x14ac:dyDescent="0.25">
      <c r="A310" s="173">
        <v>309</v>
      </c>
      <c r="B310" s="173">
        <v>309</v>
      </c>
      <c r="C310" s="174" t="s">
        <v>142</v>
      </c>
      <c r="D310" s="174" t="s">
        <v>258</v>
      </c>
      <c r="E310" s="174" t="s">
        <v>322</v>
      </c>
      <c r="F310" s="175" t="s">
        <v>113</v>
      </c>
      <c r="G310" s="51">
        <v>27</v>
      </c>
      <c r="H310" s="66"/>
      <c r="I310" s="51">
        <v>20</v>
      </c>
      <c r="J310" s="66">
        <f>IF('LISTA DE SOCIOS'!H310="SI",(IF('LISTA DE SOCIOS'!P310&lt;&gt;"SI",('CSM AGUA'!H310),MONTOS!E7)),0)</f>
        <v>7</v>
      </c>
      <c r="K310" s="51">
        <f>IF(AND('LISTA DE SOCIOS'!H310="SI",'LISTA DE SOCIOS'!P310&lt;&gt;"SI",'LISTA DE SOCIOS'!Q310&lt;&gt;"SI",'LISTA DE SOCIOS'!P310&lt;&gt;"SI",'LISTA DE SOCIOS'!R310&lt;&gt;"SI"),(MONTOS!E9*MULTAS!G310), 0)</f>
        <v>0</v>
      </c>
      <c r="L310" s="66">
        <f>IF(AND('LISTA DE SOCIOS'!H310="SI",'LISTA DE SOCIOS'!P310&lt;&gt;"SI",'LISTA DE SOCIOS'!Q310&lt;&gt;"SI",'LISTA DE SOCIOS'!P310&lt;&gt;"SI",'LISTA DE SOCIOS'!R310&lt;&gt;"SI"),(MONTOS!E10*MULTAS!H310),0)</f>
        <v>0</v>
      </c>
      <c r="M310" s="51">
        <f>IF(AND('LISTA DE SOCIOS'!H310="SI",'LISTA DE SOCIOS'!P310&lt;&gt;"SI",'LISTA DE SOCIOS'!Q310&lt;&gt;"SI",'LISTA DE SOCIOS'!P310&lt;&gt;"SI",'LISTA DE SOCIOS'!R310&lt;&gt;"SI"),(MONTOS!E11*MULTAS!I310),0)</f>
        <v>0</v>
      </c>
      <c r="N310" s="66">
        <f>IF(AND('LISTA DE SOCIOS'!H310="SI",'LISTA DE SOCIOS'!P310&lt;&gt;"SI",'LISTA DE SOCIOS'!Q310&lt;&gt;"SI",'LISTA DE SOCIOS'!P310&lt;&gt;"SI",'LISTA DE SOCIOS'!R310&lt;&gt;"SI"),(MONTOS!E12*MULTAS!J310),0)</f>
        <v>0</v>
      </c>
      <c r="O310" s="51">
        <f>IF(AND('LISTA DE SOCIOS'!H310="SI",'LISTA DE SOCIOS'!P310&lt;&gt;"SI"),(MONTOS!E14*MULTAS!K310),0)</f>
        <v>0</v>
      </c>
      <c r="P310" s="66">
        <f>IF('LISTA DE SOCIOS'!H310="SI",(IF('LISTA DE SOCIOS'!P310&lt;&gt; "SI",(IF(OR('LISTA DE SOCIOS'!Q310="SI",'LISTA DE SOCIOS'!R310="SI"),(MULTAS!M310),(MULTAS!M310+(MULTAS!L310*MONTOS!E18)))),0)),0)</f>
        <v>0</v>
      </c>
      <c r="Q310" s="51">
        <f>IF(AND('LISTA DE SOCIOS'!I310="SI",'LISTA DE SOCIOS'!P310&lt;&gt; "SI"),(RIEGO!G310),0)</f>
        <v>0</v>
      </c>
      <c r="R310" s="68">
        <f t="shared" si="10"/>
        <v>54</v>
      </c>
      <c r="S310" s="249" t="s">
        <v>695</v>
      </c>
      <c r="T310" s="244">
        <v>43685.430520833332</v>
      </c>
    </row>
    <row r="311" spans="1:20" s="20" customFormat="1" x14ac:dyDescent="0.25">
      <c r="A311" s="173">
        <v>310</v>
      </c>
      <c r="B311" s="173">
        <v>310</v>
      </c>
      <c r="C311" s="174" t="s">
        <v>142</v>
      </c>
      <c r="D311" s="174" t="s">
        <v>663</v>
      </c>
      <c r="E311" s="174" t="s">
        <v>664</v>
      </c>
      <c r="F311" s="175" t="s">
        <v>113</v>
      </c>
      <c r="G311" s="51"/>
      <c r="H311" s="66"/>
      <c r="I311" s="51"/>
      <c r="J311" s="66">
        <f>IF('LISTA DE SOCIOS'!H311="SI",(IF('LISTA DE SOCIOS'!P311&lt;&gt;"SI",('CSM AGUA'!H311),MONTOS!E7)),0)</f>
        <v>7</v>
      </c>
      <c r="K311" s="51">
        <f>IF(AND('LISTA DE SOCIOS'!H311="SI",'LISTA DE SOCIOS'!P311&lt;&gt;"SI",'LISTA DE SOCIOS'!Q311&lt;&gt;"SI",'LISTA DE SOCIOS'!P311&lt;&gt;"SI",'LISTA DE SOCIOS'!R311&lt;&gt;"SI"),(MONTOS!E9*MULTAS!G311), 0)</f>
        <v>0</v>
      </c>
      <c r="L311" s="66">
        <f>IF(AND('LISTA DE SOCIOS'!H311="SI",'LISTA DE SOCIOS'!P311&lt;&gt;"SI",'LISTA DE SOCIOS'!Q311&lt;&gt;"SI",'LISTA DE SOCIOS'!P311&lt;&gt;"SI",'LISTA DE SOCIOS'!R311&lt;&gt;"SI"),(MONTOS!E10*MULTAS!H311),0)</f>
        <v>0</v>
      </c>
      <c r="M311" s="51">
        <f>IF(AND('LISTA DE SOCIOS'!H311="SI",'LISTA DE SOCIOS'!P311&lt;&gt;"SI",'LISTA DE SOCIOS'!Q311&lt;&gt;"SI",'LISTA DE SOCIOS'!P311&lt;&gt;"SI",'LISTA DE SOCIOS'!R311&lt;&gt;"SI"),(MONTOS!E11*MULTAS!I311),0)</f>
        <v>0</v>
      </c>
      <c r="N311" s="66">
        <f>IF(AND('LISTA DE SOCIOS'!H311="SI",'LISTA DE SOCIOS'!P311&lt;&gt;"SI",'LISTA DE SOCIOS'!Q311&lt;&gt;"SI",'LISTA DE SOCIOS'!P311&lt;&gt;"SI",'LISTA DE SOCIOS'!R311&lt;&gt;"SI"),(MONTOS!E12*MULTAS!J311),0)</f>
        <v>0</v>
      </c>
      <c r="O311" s="51">
        <f>IF(AND('LISTA DE SOCIOS'!H311="SI",'LISTA DE SOCIOS'!P311&lt;&gt;"SI"),(MONTOS!E14*MULTAS!K311),0)</f>
        <v>0</v>
      </c>
      <c r="P311" s="66">
        <f>IF('LISTA DE SOCIOS'!H311="SI",(IF('LISTA DE SOCIOS'!P311&lt;&gt; "SI",(IF(OR('LISTA DE SOCIOS'!Q311="SI",'LISTA DE SOCIOS'!R311="SI"),(MULTAS!M311),(MULTAS!M311+(MULTAS!L311*MONTOS!E18)))),0)),0)</f>
        <v>0</v>
      </c>
      <c r="Q311" s="51">
        <f>IF(AND('LISTA DE SOCIOS'!I311="SI",'LISTA DE SOCIOS'!P311&lt;&gt; "SI"),(RIEGO!G311),0)</f>
        <v>0</v>
      </c>
      <c r="R311" s="68">
        <f t="shared" si="10"/>
        <v>7</v>
      </c>
      <c r="S311" s="249" t="s">
        <v>695</v>
      </c>
      <c r="T311" s="244">
        <v>43672.436215277776</v>
      </c>
    </row>
    <row r="312" spans="1:20" s="20" customFormat="1" x14ac:dyDescent="0.25">
      <c r="A312" s="173">
        <v>311</v>
      </c>
      <c r="B312" s="173">
        <v>311</v>
      </c>
      <c r="C312" s="174" t="s">
        <v>142</v>
      </c>
      <c r="D312" s="174" t="s">
        <v>258</v>
      </c>
      <c r="E312" s="174" t="s">
        <v>665</v>
      </c>
      <c r="F312" s="175" t="s">
        <v>113</v>
      </c>
      <c r="G312" s="51"/>
      <c r="H312" s="66"/>
      <c r="I312" s="51"/>
      <c r="J312" s="66">
        <f>IF('LISTA DE SOCIOS'!H312="SI",(IF('LISTA DE SOCIOS'!P312&lt;&gt;"SI",('CSM AGUA'!H312),MONTOS!E7)),0)</f>
        <v>13</v>
      </c>
      <c r="K312" s="51">
        <f>IF(AND('LISTA DE SOCIOS'!H312="SI",'LISTA DE SOCIOS'!P312&lt;&gt;"SI",'LISTA DE SOCIOS'!Q312&lt;&gt;"SI",'LISTA DE SOCIOS'!P312&lt;&gt;"SI",'LISTA DE SOCIOS'!R312&lt;&gt;"SI"),(MONTOS!E9*MULTAS!G312), 0)</f>
        <v>0</v>
      </c>
      <c r="L312" s="66">
        <f>IF(AND('LISTA DE SOCIOS'!H312="SI",'LISTA DE SOCIOS'!P312&lt;&gt;"SI",'LISTA DE SOCIOS'!Q312&lt;&gt;"SI",'LISTA DE SOCIOS'!P312&lt;&gt;"SI",'LISTA DE SOCIOS'!R312&lt;&gt;"SI"),(MONTOS!E10*MULTAS!H312),0)</f>
        <v>0</v>
      </c>
      <c r="M312" s="51">
        <f>IF(AND('LISTA DE SOCIOS'!H312="SI",'LISTA DE SOCIOS'!P312&lt;&gt;"SI",'LISTA DE SOCIOS'!Q312&lt;&gt;"SI",'LISTA DE SOCIOS'!P312&lt;&gt;"SI",'LISTA DE SOCIOS'!R312&lt;&gt;"SI"),(MONTOS!E11*MULTAS!I312),0)</f>
        <v>0</v>
      </c>
      <c r="N312" s="66">
        <f>IF(AND('LISTA DE SOCIOS'!H312="SI",'LISTA DE SOCIOS'!P312&lt;&gt;"SI",'LISTA DE SOCIOS'!Q312&lt;&gt;"SI",'LISTA DE SOCIOS'!P312&lt;&gt;"SI",'LISTA DE SOCIOS'!R312&lt;&gt;"SI"),(MONTOS!E12*MULTAS!J312),0)</f>
        <v>0</v>
      </c>
      <c r="O312" s="51">
        <f>IF(AND('LISTA DE SOCIOS'!H312="SI",'LISTA DE SOCIOS'!P312&lt;&gt;"SI"),(MONTOS!E14*MULTAS!K312),0)</f>
        <v>0</v>
      </c>
      <c r="P312" s="66">
        <f>IF('LISTA DE SOCIOS'!H312="SI",(IF('LISTA DE SOCIOS'!P312&lt;&gt; "SI",(IF(OR('LISTA DE SOCIOS'!Q312="SI",'LISTA DE SOCIOS'!R312="SI"),(MULTAS!M312),(MULTAS!M312+(MULTAS!L312*MONTOS!E18)))),0)),0)</f>
        <v>0</v>
      </c>
      <c r="Q312" s="51">
        <f>IF(AND('LISTA DE SOCIOS'!I312="SI",'LISTA DE SOCIOS'!P312&lt;&gt; "SI"),(RIEGO!G312),0)</f>
        <v>0</v>
      </c>
      <c r="R312" s="68">
        <f t="shared" si="10"/>
        <v>13</v>
      </c>
      <c r="S312" s="249" t="s">
        <v>695</v>
      </c>
      <c r="T312" s="244">
        <v>43672.436423611114</v>
      </c>
    </row>
    <row r="313" spans="1:20" s="20" customFormat="1" x14ac:dyDescent="0.25">
      <c r="A313" s="173">
        <v>312</v>
      </c>
      <c r="B313" s="173">
        <v>312</v>
      </c>
      <c r="C313" s="174" t="s">
        <v>162</v>
      </c>
      <c r="D313" s="174" t="s">
        <v>608</v>
      </c>
      <c r="E313" s="174" t="s">
        <v>666</v>
      </c>
      <c r="F313" s="175" t="s">
        <v>113</v>
      </c>
      <c r="G313" s="51"/>
      <c r="H313" s="66"/>
      <c r="I313" s="51"/>
      <c r="J313" s="66">
        <f>IF('LISTA DE SOCIOS'!H313="SI",(IF('LISTA DE SOCIOS'!P313&lt;&gt;"SI",('CSM AGUA'!H313),MONTOS!E7)),0)</f>
        <v>7</v>
      </c>
      <c r="K313" s="51">
        <f>IF(AND('LISTA DE SOCIOS'!H313="SI",'LISTA DE SOCIOS'!P313&lt;&gt;"SI",'LISTA DE SOCIOS'!Q313&lt;&gt;"SI",'LISTA DE SOCIOS'!P313&lt;&gt;"SI",'LISTA DE SOCIOS'!R313&lt;&gt;"SI"),(MONTOS!E9*MULTAS!G313), 0)</f>
        <v>0</v>
      </c>
      <c r="L313" s="66">
        <f>IF(AND('LISTA DE SOCIOS'!H313="SI",'LISTA DE SOCIOS'!P313&lt;&gt;"SI",'LISTA DE SOCIOS'!Q313&lt;&gt;"SI",'LISTA DE SOCIOS'!P313&lt;&gt;"SI",'LISTA DE SOCIOS'!R313&lt;&gt;"SI"),(MONTOS!E10*MULTAS!H313),0)</f>
        <v>0</v>
      </c>
      <c r="M313" s="51">
        <f>IF(AND('LISTA DE SOCIOS'!H313="SI",'LISTA DE SOCIOS'!P313&lt;&gt;"SI",'LISTA DE SOCIOS'!Q313&lt;&gt;"SI",'LISTA DE SOCIOS'!P313&lt;&gt;"SI",'LISTA DE SOCIOS'!R313&lt;&gt;"SI"),(MONTOS!E11*MULTAS!I313),0)</f>
        <v>0</v>
      </c>
      <c r="N313" s="66">
        <f>IF(AND('LISTA DE SOCIOS'!H313="SI",'LISTA DE SOCIOS'!P313&lt;&gt;"SI",'LISTA DE SOCIOS'!Q313&lt;&gt;"SI",'LISTA DE SOCIOS'!P313&lt;&gt;"SI",'LISTA DE SOCIOS'!R313&lt;&gt;"SI"),(MONTOS!E12*MULTAS!J313),0)</f>
        <v>0</v>
      </c>
      <c r="O313" s="51">
        <f>IF(AND('LISTA DE SOCIOS'!H313="SI",'LISTA DE SOCIOS'!P313&lt;&gt;"SI"),(MONTOS!E14*MULTAS!K313),0)</f>
        <v>0</v>
      </c>
      <c r="P313" s="66">
        <f>IF('LISTA DE SOCIOS'!H313="SI",(IF('LISTA DE SOCIOS'!P313&lt;&gt; "SI",(IF(OR('LISTA DE SOCIOS'!Q313="SI",'LISTA DE SOCIOS'!R313="SI"),(MULTAS!M313),(MULTAS!M313+(MULTAS!L313*MONTOS!E18)))),0)),0)</f>
        <v>0</v>
      </c>
      <c r="Q313" s="51">
        <f>IF(AND('LISTA DE SOCIOS'!I313="SI",'LISTA DE SOCIOS'!P313&lt;&gt; "SI"),(RIEGO!G313),0)</f>
        <v>0</v>
      </c>
      <c r="R313" s="68">
        <f t="shared" si="10"/>
        <v>7</v>
      </c>
      <c r="S313" s="249" t="s">
        <v>695</v>
      </c>
      <c r="T313" s="244">
        <v>43670.488587962966</v>
      </c>
    </row>
    <row r="314" spans="1:20" s="20" customFormat="1" x14ac:dyDescent="0.25">
      <c r="A314" s="173">
        <v>313</v>
      </c>
      <c r="B314" s="173">
        <v>313</v>
      </c>
      <c r="C314" s="174" t="s">
        <v>667</v>
      </c>
      <c r="D314" s="174" t="s">
        <v>189</v>
      </c>
      <c r="E314" s="174" t="s">
        <v>668</v>
      </c>
      <c r="F314" s="175" t="s">
        <v>113</v>
      </c>
      <c r="G314" s="51"/>
      <c r="H314" s="66"/>
      <c r="I314" s="51"/>
      <c r="J314" s="66">
        <f>IF('LISTA DE SOCIOS'!H314="SI",(IF('LISTA DE SOCIOS'!P314&lt;&gt;"SI",('CSM AGUA'!H314),MONTOS!E7)),0)</f>
        <v>35</v>
      </c>
      <c r="K314" s="51">
        <f>IF(AND('LISTA DE SOCIOS'!H314="SI",'LISTA DE SOCIOS'!P314&lt;&gt;"SI",'LISTA DE SOCIOS'!Q314&lt;&gt;"SI",'LISTA DE SOCIOS'!P314&lt;&gt;"SI",'LISTA DE SOCIOS'!R314&lt;&gt;"SI"),(MONTOS!E9*MULTAS!G314), 0)</f>
        <v>0</v>
      </c>
      <c r="L314" s="66">
        <f>IF(AND('LISTA DE SOCIOS'!H314="SI",'LISTA DE SOCIOS'!P314&lt;&gt;"SI",'LISTA DE SOCIOS'!Q314&lt;&gt;"SI",'LISTA DE SOCIOS'!P314&lt;&gt;"SI",'LISTA DE SOCIOS'!R314&lt;&gt;"SI"),(MONTOS!E10*MULTAS!H314),0)</f>
        <v>0</v>
      </c>
      <c r="M314" s="51">
        <f>IF(AND('LISTA DE SOCIOS'!H314="SI",'LISTA DE SOCIOS'!P314&lt;&gt;"SI",'LISTA DE SOCIOS'!Q314&lt;&gt;"SI",'LISTA DE SOCIOS'!P314&lt;&gt;"SI",'LISTA DE SOCIOS'!R314&lt;&gt;"SI"),(MONTOS!E11*MULTAS!I314),0)</f>
        <v>0</v>
      </c>
      <c r="N314" s="66">
        <f>IF(AND('LISTA DE SOCIOS'!H314="SI",'LISTA DE SOCIOS'!P314&lt;&gt;"SI",'LISTA DE SOCIOS'!Q314&lt;&gt;"SI",'LISTA DE SOCIOS'!P314&lt;&gt;"SI",'LISTA DE SOCIOS'!R314&lt;&gt;"SI"),(MONTOS!E12*MULTAS!J314),0)</f>
        <v>0</v>
      </c>
      <c r="O314" s="51">
        <f>IF(AND('LISTA DE SOCIOS'!H314="SI",'LISTA DE SOCIOS'!P314&lt;&gt;"SI"),(MONTOS!E14*MULTAS!K314),0)</f>
        <v>0</v>
      </c>
      <c r="P314" s="66">
        <f>IF('LISTA DE SOCIOS'!H314="SI",(IF('LISTA DE SOCIOS'!P314&lt;&gt; "SI",(IF(OR('LISTA DE SOCIOS'!Q314="SI",'LISTA DE SOCIOS'!R314="SI"),(MULTAS!M314),(MULTAS!M314+(MULTAS!L314*MONTOS!E18)))),0)),0)</f>
        <v>0</v>
      </c>
      <c r="Q314" s="51">
        <f>IF(AND('LISTA DE SOCIOS'!I314="SI",'LISTA DE SOCIOS'!P314&lt;&gt; "SI"),(RIEGO!G314),0)</f>
        <v>0</v>
      </c>
      <c r="R314" s="68">
        <f t="shared" si="10"/>
        <v>35</v>
      </c>
      <c r="S314" s="249" t="s">
        <v>695</v>
      </c>
      <c r="T314" s="244">
        <v>43677.561956018515</v>
      </c>
    </row>
    <row r="315" spans="1:20" s="20" customFormat="1" x14ac:dyDescent="0.25">
      <c r="A315" s="173">
        <v>314</v>
      </c>
      <c r="B315" s="173">
        <v>314</v>
      </c>
      <c r="C315" s="174" t="s">
        <v>188</v>
      </c>
      <c r="D315" s="174" t="s">
        <v>189</v>
      </c>
      <c r="E315" s="174" t="s">
        <v>669</v>
      </c>
      <c r="F315" s="175" t="s">
        <v>113</v>
      </c>
      <c r="G315" s="51"/>
      <c r="H315" s="66"/>
      <c r="I315" s="51"/>
      <c r="J315" s="66">
        <f>IF('LISTA DE SOCIOS'!H315="SI",(IF('LISTA DE SOCIOS'!P315&lt;&gt;"SI",('CSM AGUA'!H315),MONTOS!E7)),0)</f>
        <v>45</v>
      </c>
      <c r="K315" s="51">
        <f>IF(AND('LISTA DE SOCIOS'!H315="SI",'LISTA DE SOCIOS'!P315&lt;&gt;"SI",'LISTA DE SOCIOS'!Q315&lt;&gt;"SI",'LISTA DE SOCIOS'!P315&lt;&gt;"SI",'LISTA DE SOCIOS'!R315&lt;&gt;"SI"),(MONTOS!E9*MULTAS!G315), 0)</f>
        <v>0</v>
      </c>
      <c r="L315" s="66">
        <f>IF(AND('LISTA DE SOCIOS'!H315="SI",'LISTA DE SOCIOS'!P315&lt;&gt;"SI",'LISTA DE SOCIOS'!Q315&lt;&gt;"SI",'LISTA DE SOCIOS'!P315&lt;&gt;"SI",'LISTA DE SOCIOS'!R315&lt;&gt;"SI"),(MONTOS!E10*MULTAS!H315),0)</f>
        <v>0</v>
      </c>
      <c r="M315" s="51">
        <f>IF(AND('LISTA DE SOCIOS'!H315="SI",'LISTA DE SOCIOS'!P315&lt;&gt;"SI",'LISTA DE SOCIOS'!Q315&lt;&gt;"SI",'LISTA DE SOCIOS'!P315&lt;&gt;"SI",'LISTA DE SOCIOS'!R315&lt;&gt;"SI"),(MONTOS!E11*MULTAS!I315),0)</f>
        <v>0</v>
      </c>
      <c r="N315" s="66">
        <f>IF(AND('LISTA DE SOCIOS'!H315="SI",'LISTA DE SOCIOS'!P315&lt;&gt;"SI",'LISTA DE SOCIOS'!Q315&lt;&gt;"SI",'LISTA DE SOCIOS'!P315&lt;&gt;"SI",'LISTA DE SOCIOS'!R315&lt;&gt;"SI"),(MONTOS!E12*MULTAS!J315),0)</f>
        <v>0</v>
      </c>
      <c r="O315" s="51">
        <f>IF(AND('LISTA DE SOCIOS'!H315="SI",'LISTA DE SOCIOS'!P315&lt;&gt;"SI"),(MONTOS!E14*MULTAS!K315),0)</f>
        <v>0</v>
      </c>
      <c r="P315" s="66">
        <f>IF('LISTA DE SOCIOS'!H315="SI",(IF('LISTA DE SOCIOS'!P315&lt;&gt; "SI",(IF(OR('LISTA DE SOCIOS'!Q315="SI",'LISTA DE SOCIOS'!R315="SI"),(MULTAS!M315),(MULTAS!M315+(MULTAS!L315*MONTOS!E18)))),0)),0)</f>
        <v>0</v>
      </c>
      <c r="Q315" s="51">
        <f>IF(AND('LISTA DE SOCIOS'!I315="SI",'LISTA DE SOCIOS'!P315&lt;&gt; "SI"),(RIEGO!G315),0)</f>
        <v>0</v>
      </c>
      <c r="R315" s="68">
        <f t="shared" si="10"/>
        <v>45</v>
      </c>
      <c r="S315" s="249" t="s">
        <v>695</v>
      </c>
      <c r="T315" s="244">
        <v>43677.562152777777</v>
      </c>
    </row>
    <row r="316" spans="1:20" s="20" customFormat="1" x14ac:dyDescent="0.25">
      <c r="A316" s="173">
        <v>315</v>
      </c>
      <c r="B316" s="173">
        <v>315</v>
      </c>
      <c r="C316" s="174" t="s">
        <v>188</v>
      </c>
      <c r="D316" s="174" t="s">
        <v>189</v>
      </c>
      <c r="E316" s="174" t="s">
        <v>248</v>
      </c>
      <c r="F316" s="175" t="s">
        <v>113</v>
      </c>
      <c r="G316" s="51"/>
      <c r="H316" s="66"/>
      <c r="I316" s="51"/>
      <c r="J316" s="66">
        <f>IF('LISTA DE SOCIOS'!H316="SI",(IF('LISTA DE SOCIOS'!P316&lt;&gt;"SI",('CSM AGUA'!H316),MONTOS!E7)),0)</f>
        <v>7</v>
      </c>
      <c r="K316" s="51">
        <f>IF(AND('LISTA DE SOCIOS'!H316="SI",'LISTA DE SOCIOS'!P316&lt;&gt;"SI",'LISTA DE SOCIOS'!Q316&lt;&gt;"SI",'LISTA DE SOCIOS'!P316&lt;&gt;"SI",'LISTA DE SOCIOS'!R316&lt;&gt;"SI"),(MONTOS!E9*MULTAS!G316), 0)</f>
        <v>0</v>
      </c>
      <c r="L316" s="66">
        <f>IF(AND('LISTA DE SOCIOS'!H316="SI",'LISTA DE SOCIOS'!P316&lt;&gt;"SI",'LISTA DE SOCIOS'!Q316&lt;&gt;"SI",'LISTA DE SOCIOS'!P316&lt;&gt;"SI",'LISTA DE SOCIOS'!R316&lt;&gt;"SI"),(MONTOS!E10*MULTAS!H316),0)</f>
        <v>0</v>
      </c>
      <c r="M316" s="51">
        <f>IF(AND('LISTA DE SOCIOS'!H316="SI",'LISTA DE SOCIOS'!P316&lt;&gt;"SI",'LISTA DE SOCIOS'!Q316&lt;&gt;"SI",'LISTA DE SOCIOS'!P316&lt;&gt;"SI",'LISTA DE SOCIOS'!R316&lt;&gt;"SI"),(MONTOS!E11*MULTAS!I316),0)</f>
        <v>0</v>
      </c>
      <c r="N316" s="66">
        <f>IF(AND('LISTA DE SOCIOS'!H316="SI",'LISTA DE SOCIOS'!P316&lt;&gt;"SI",'LISTA DE SOCIOS'!Q316&lt;&gt;"SI",'LISTA DE SOCIOS'!P316&lt;&gt;"SI",'LISTA DE SOCIOS'!R316&lt;&gt;"SI"),(MONTOS!E12*MULTAS!J316),0)</f>
        <v>0</v>
      </c>
      <c r="O316" s="51">
        <f>IF(AND('LISTA DE SOCIOS'!H316="SI",'LISTA DE SOCIOS'!P316&lt;&gt;"SI"),(MONTOS!E14*MULTAS!K316),0)</f>
        <v>0</v>
      </c>
      <c r="P316" s="66">
        <f>IF('LISTA DE SOCIOS'!H316="SI",(IF('LISTA DE SOCIOS'!P316&lt;&gt; "SI",(IF(OR('LISTA DE SOCIOS'!Q316="SI",'LISTA DE SOCIOS'!R316="SI"),(MULTAS!M316),(MULTAS!M316+(MULTAS!L316*MONTOS!E18)))),0)),0)</f>
        <v>0</v>
      </c>
      <c r="Q316" s="51">
        <f>IF(AND('LISTA DE SOCIOS'!I316="SI",'LISTA DE SOCIOS'!P316&lt;&gt; "SI"),(RIEGO!G316),0)</f>
        <v>0</v>
      </c>
      <c r="R316" s="68">
        <f t="shared" si="10"/>
        <v>7</v>
      </c>
      <c r="S316" s="249" t="s">
        <v>695</v>
      </c>
      <c r="T316" s="244">
        <v>43676.615115740744</v>
      </c>
    </row>
    <row r="317" spans="1:20" s="20" customFormat="1" x14ac:dyDescent="0.25">
      <c r="A317" s="173">
        <v>316</v>
      </c>
      <c r="B317" s="173">
        <v>316</v>
      </c>
      <c r="C317" s="174" t="s">
        <v>188</v>
      </c>
      <c r="D317" s="174" t="s">
        <v>671</v>
      </c>
      <c r="E317" s="174" t="s">
        <v>114</v>
      </c>
      <c r="F317" s="175" t="s">
        <v>113</v>
      </c>
      <c r="G317" s="51"/>
      <c r="H317" s="66"/>
      <c r="I317" s="51"/>
      <c r="J317" s="66">
        <f>IF('LISTA DE SOCIOS'!H317="SI",(IF('LISTA DE SOCIOS'!P317&lt;&gt;"SI",('CSM AGUA'!H317),MONTOS!E7)),0)</f>
        <v>7</v>
      </c>
      <c r="K317" s="51">
        <f>IF(AND('LISTA DE SOCIOS'!H317="SI",'LISTA DE SOCIOS'!P317&lt;&gt;"SI",'LISTA DE SOCIOS'!Q317&lt;&gt;"SI",'LISTA DE SOCIOS'!P317&lt;&gt;"SI",'LISTA DE SOCIOS'!R317&lt;&gt;"SI"),(MONTOS!E9*MULTAS!G317), 0)</f>
        <v>0</v>
      </c>
      <c r="L317" s="66">
        <f>IF(AND('LISTA DE SOCIOS'!H317="SI",'LISTA DE SOCIOS'!P317&lt;&gt;"SI",'LISTA DE SOCIOS'!Q317&lt;&gt;"SI",'LISTA DE SOCIOS'!P317&lt;&gt;"SI",'LISTA DE SOCIOS'!R317&lt;&gt;"SI"),(MONTOS!E10*MULTAS!H317),0)</f>
        <v>0</v>
      </c>
      <c r="M317" s="51">
        <f>IF(AND('LISTA DE SOCIOS'!H317="SI",'LISTA DE SOCIOS'!P317&lt;&gt;"SI",'LISTA DE SOCIOS'!Q317&lt;&gt;"SI",'LISTA DE SOCIOS'!P317&lt;&gt;"SI",'LISTA DE SOCIOS'!R317&lt;&gt;"SI"),(MONTOS!E11*MULTAS!I317),0)</f>
        <v>0</v>
      </c>
      <c r="N317" s="66">
        <f>IF(AND('LISTA DE SOCIOS'!H317="SI",'LISTA DE SOCIOS'!P317&lt;&gt;"SI",'LISTA DE SOCIOS'!Q317&lt;&gt;"SI",'LISTA DE SOCIOS'!P317&lt;&gt;"SI",'LISTA DE SOCIOS'!R317&lt;&gt;"SI"),(MONTOS!E12*MULTAS!J317),0)</f>
        <v>0</v>
      </c>
      <c r="O317" s="51">
        <f>IF(AND('LISTA DE SOCIOS'!H317="SI",'LISTA DE SOCIOS'!P317&lt;&gt;"SI"),(MONTOS!E14*MULTAS!K317),0)</f>
        <v>0</v>
      </c>
      <c r="P317" s="66">
        <f>IF('LISTA DE SOCIOS'!H317="SI",(IF('LISTA DE SOCIOS'!P317&lt;&gt; "SI",(IF(OR('LISTA DE SOCIOS'!Q317="SI",'LISTA DE SOCIOS'!R317="SI"),(MULTAS!M317),(MULTAS!M317+(MULTAS!L317*MONTOS!E18)))),0)),0)</f>
        <v>0</v>
      </c>
      <c r="Q317" s="51">
        <f>IF(AND('LISTA DE SOCIOS'!I317="SI",'LISTA DE SOCIOS'!P317&lt;&gt; "SI"),(RIEGO!G317),0)</f>
        <v>0</v>
      </c>
      <c r="R317" s="68">
        <f t="shared" si="10"/>
        <v>7</v>
      </c>
      <c r="S317" s="249" t="s">
        <v>695</v>
      </c>
      <c r="T317" s="244">
        <v>43676.615474537037</v>
      </c>
    </row>
    <row r="318" spans="1:20" s="20" customFormat="1" x14ac:dyDescent="0.25">
      <c r="A318" s="173">
        <v>317</v>
      </c>
      <c r="B318" s="173">
        <v>317</v>
      </c>
      <c r="C318" s="174" t="s">
        <v>672</v>
      </c>
      <c r="D318" s="174" t="s">
        <v>673</v>
      </c>
      <c r="E318" s="174" t="s">
        <v>674</v>
      </c>
      <c r="F318" s="175" t="s">
        <v>113</v>
      </c>
      <c r="G318" s="51"/>
      <c r="H318" s="66"/>
      <c r="I318" s="51"/>
      <c r="J318" s="66">
        <f>IF('LISTA DE SOCIOS'!H318="SI",(IF('LISTA DE SOCIOS'!P318&lt;&gt;"SI",('CSM AGUA'!H318),MONTOS!E7)),0)</f>
        <v>23</v>
      </c>
      <c r="K318" s="51">
        <f>IF(AND('LISTA DE SOCIOS'!H318="SI",'LISTA DE SOCIOS'!P318&lt;&gt;"SI",'LISTA DE SOCIOS'!Q318&lt;&gt;"SI",'LISTA DE SOCIOS'!P318&lt;&gt;"SI",'LISTA DE SOCIOS'!R318&lt;&gt;"SI"),(MONTOS!E9*MULTAS!G318), 0)</f>
        <v>0</v>
      </c>
      <c r="L318" s="66">
        <f>IF(AND('LISTA DE SOCIOS'!H318="SI",'LISTA DE SOCIOS'!P318&lt;&gt;"SI",'LISTA DE SOCIOS'!Q318&lt;&gt;"SI",'LISTA DE SOCIOS'!P318&lt;&gt;"SI",'LISTA DE SOCIOS'!R318&lt;&gt;"SI"),(MONTOS!E10*MULTAS!H318),0)</f>
        <v>0</v>
      </c>
      <c r="M318" s="51">
        <f>IF(AND('LISTA DE SOCIOS'!H318="SI",'LISTA DE SOCIOS'!P318&lt;&gt;"SI",'LISTA DE SOCIOS'!Q318&lt;&gt;"SI",'LISTA DE SOCIOS'!P318&lt;&gt;"SI",'LISTA DE SOCIOS'!R318&lt;&gt;"SI"),(MONTOS!E11*MULTAS!I318),0)</f>
        <v>0</v>
      </c>
      <c r="N318" s="66">
        <f>IF(AND('LISTA DE SOCIOS'!H318="SI",'LISTA DE SOCIOS'!P318&lt;&gt;"SI",'LISTA DE SOCIOS'!Q318&lt;&gt;"SI",'LISTA DE SOCIOS'!P318&lt;&gt;"SI",'LISTA DE SOCIOS'!R318&lt;&gt;"SI"),(MONTOS!E12*MULTAS!J318),0)</f>
        <v>0</v>
      </c>
      <c r="O318" s="51">
        <f>IF(AND('LISTA DE SOCIOS'!H318="SI",'LISTA DE SOCIOS'!P318&lt;&gt;"SI"),(MONTOS!E14*MULTAS!K318),0)</f>
        <v>0</v>
      </c>
      <c r="P318" s="66">
        <f>IF('LISTA DE SOCIOS'!H318="SI",(IF('LISTA DE SOCIOS'!P318&lt;&gt; "SI",(IF(OR('LISTA DE SOCIOS'!Q318="SI",'LISTA DE SOCIOS'!R318="SI"),(MULTAS!M318),(MULTAS!M318+(MULTAS!L318*MONTOS!E18)))),0)),0)</f>
        <v>0</v>
      </c>
      <c r="Q318" s="51">
        <f>IF(AND('LISTA DE SOCIOS'!I318="SI",'LISTA DE SOCIOS'!P318&lt;&gt; "SI"),(RIEGO!G318),0)</f>
        <v>0</v>
      </c>
      <c r="R318" s="68">
        <f t="shared" si="10"/>
        <v>23</v>
      </c>
      <c r="S318" s="249" t="s">
        <v>695</v>
      </c>
      <c r="T318" s="244">
        <v>43676.635601851849</v>
      </c>
    </row>
    <row r="319" spans="1:20" s="20" customFormat="1" x14ac:dyDescent="0.25">
      <c r="A319" s="173">
        <v>318</v>
      </c>
      <c r="B319" s="173">
        <v>318</v>
      </c>
      <c r="C319" s="174" t="s">
        <v>448</v>
      </c>
      <c r="D319" s="174" t="s">
        <v>449</v>
      </c>
      <c r="E319" s="174" t="s">
        <v>675</v>
      </c>
      <c r="F319" s="175" t="s">
        <v>113</v>
      </c>
      <c r="G319" s="51"/>
      <c r="H319" s="66"/>
      <c r="I319" s="51"/>
      <c r="J319" s="66">
        <f>IF('LISTA DE SOCIOS'!H319="SI",(IF('LISTA DE SOCIOS'!P319&lt;&gt;"SI",('CSM AGUA'!H319),MONTOS!E7)),0)</f>
        <v>13</v>
      </c>
      <c r="K319" s="51">
        <f>IF(AND('LISTA DE SOCIOS'!H319="SI",'LISTA DE SOCIOS'!P319&lt;&gt;"SI",'LISTA DE SOCIOS'!Q319&lt;&gt;"SI",'LISTA DE SOCIOS'!P319&lt;&gt;"SI",'LISTA DE SOCIOS'!R319&lt;&gt;"SI"),(MONTOS!E9*MULTAS!G319), 0)</f>
        <v>0</v>
      </c>
      <c r="L319" s="66">
        <f>IF(AND('LISTA DE SOCIOS'!H319="SI",'LISTA DE SOCIOS'!P319&lt;&gt;"SI",'LISTA DE SOCIOS'!Q319&lt;&gt;"SI",'LISTA DE SOCIOS'!P319&lt;&gt;"SI",'LISTA DE SOCIOS'!R319&lt;&gt;"SI"),(MONTOS!E10*MULTAS!H319),0)</f>
        <v>0</v>
      </c>
      <c r="M319" s="51">
        <f>IF(AND('LISTA DE SOCIOS'!H319="SI",'LISTA DE SOCIOS'!P319&lt;&gt;"SI",'LISTA DE SOCIOS'!Q319&lt;&gt;"SI",'LISTA DE SOCIOS'!P319&lt;&gt;"SI",'LISTA DE SOCIOS'!R319&lt;&gt;"SI"),(MONTOS!E11*MULTAS!I319),0)</f>
        <v>0</v>
      </c>
      <c r="N319" s="66">
        <f>IF(AND('LISTA DE SOCIOS'!H319="SI",'LISTA DE SOCIOS'!P319&lt;&gt;"SI",'LISTA DE SOCIOS'!Q319&lt;&gt;"SI",'LISTA DE SOCIOS'!P319&lt;&gt;"SI",'LISTA DE SOCIOS'!R319&lt;&gt;"SI"),(MONTOS!E12*MULTAS!J319),0)</f>
        <v>0</v>
      </c>
      <c r="O319" s="51">
        <f>IF(AND('LISTA DE SOCIOS'!H319="SI",'LISTA DE SOCIOS'!P319&lt;&gt;"SI"),(MONTOS!E14*MULTAS!K319),0)</f>
        <v>0</v>
      </c>
      <c r="P319" s="66">
        <f>IF('LISTA DE SOCIOS'!H319="SI",(IF('LISTA DE SOCIOS'!P319&lt;&gt; "SI",(IF(OR('LISTA DE SOCIOS'!Q319="SI",'LISTA DE SOCIOS'!R319="SI"),(MULTAS!M319),(MULTAS!M319+(MULTAS!L319*MONTOS!E18)))),0)),0)</f>
        <v>0</v>
      </c>
      <c r="Q319" s="51">
        <f>IF(AND('LISTA DE SOCIOS'!I319="SI",'LISTA DE SOCIOS'!P319&lt;&gt; "SI"),(RIEGO!G319),0)</f>
        <v>0</v>
      </c>
      <c r="R319" s="68">
        <f t="shared" si="10"/>
        <v>13</v>
      </c>
      <c r="S319" s="249" t="s">
        <v>695</v>
      </c>
      <c r="T319" s="244">
        <v>43670.403449074074</v>
      </c>
    </row>
    <row r="320" spans="1:20" s="20" customFormat="1" x14ac:dyDescent="0.25">
      <c r="A320" s="173">
        <v>319</v>
      </c>
      <c r="B320" s="173">
        <v>319</v>
      </c>
      <c r="C320" s="174" t="s">
        <v>414</v>
      </c>
      <c r="D320" s="174" t="s">
        <v>382</v>
      </c>
      <c r="E320" s="174" t="s">
        <v>688</v>
      </c>
      <c r="F320" s="175" t="s">
        <v>113</v>
      </c>
      <c r="G320" s="51"/>
      <c r="H320" s="66"/>
      <c r="I320" s="51"/>
      <c r="J320" s="66">
        <f>IF('LISTA DE SOCIOS'!H320="SI",(IF('LISTA DE SOCIOS'!P320&lt;&gt;"SI",('CSM AGUA'!H320),MONTOS!E7)),0)</f>
        <v>7</v>
      </c>
      <c r="K320" s="51">
        <f>IF(AND('LISTA DE SOCIOS'!H320="SI",'LISTA DE SOCIOS'!P320&lt;&gt;"SI",'LISTA DE SOCIOS'!Q320&lt;&gt;"SI",'LISTA DE SOCIOS'!P320&lt;&gt;"SI",'LISTA DE SOCIOS'!R320&lt;&gt;"SI"),(MONTOS!E9*MULTAS!G320), 0)</f>
        <v>0</v>
      </c>
      <c r="L320" s="66">
        <f>IF(AND('LISTA DE SOCIOS'!H320="SI",'LISTA DE SOCIOS'!P320&lt;&gt;"SI",'LISTA DE SOCIOS'!Q320&lt;&gt;"SI",'LISTA DE SOCIOS'!P320&lt;&gt;"SI",'LISTA DE SOCIOS'!R320&lt;&gt;"SI"),(MONTOS!E10*MULTAS!H320),0)</f>
        <v>0</v>
      </c>
      <c r="M320" s="51">
        <f>IF(AND('LISTA DE SOCIOS'!H320="SI",'LISTA DE SOCIOS'!P320&lt;&gt;"SI",'LISTA DE SOCIOS'!Q320&lt;&gt;"SI",'LISTA DE SOCIOS'!P320&lt;&gt;"SI",'LISTA DE SOCIOS'!R320&lt;&gt;"SI"),(MONTOS!E11*MULTAS!I320),0)</f>
        <v>0</v>
      </c>
      <c r="N320" s="66">
        <f>IF(AND('LISTA DE SOCIOS'!H320="SI",'LISTA DE SOCIOS'!P320&lt;&gt;"SI",'LISTA DE SOCIOS'!Q320&lt;&gt;"SI",'LISTA DE SOCIOS'!P320&lt;&gt;"SI",'LISTA DE SOCIOS'!R320&lt;&gt;"SI"),(MONTOS!E12*MULTAS!J320),0)</f>
        <v>0</v>
      </c>
      <c r="O320" s="51">
        <f>IF(AND('LISTA DE SOCIOS'!H320="SI",'LISTA DE SOCIOS'!P320&lt;&gt;"SI"),(MONTOS!E14*MULTAS!K320),0)</f>
        <v>0</v>
      </c>
      <c r="P320" s="66">
        <f>IF('LISTA DE SOCIOS'!H320="SI",(IF('LISTA DE SOCIOS'!P320&lt;&gt; "SI",(IF(OR('LISTA DE SOCIOS'!Q320="SI",'LISTA DE SOCIOS'!R320="SI"),(MULTAS!M320),(MULTAS!M320+(MULTAS!L320*MONTOS!E18)))),0)),0)</f>
        <v>0</v>
      </c>
      <c r="Q320" s="51">
        <f>IF(AND('LISTA DE SOCIOS'!I320="SI",'LISTA DE SOCIOS'!P320&lt;&gt; "SI"),(RIEGO!G320),0)</f>
        <v>0</v>
      </c>
      <c r="R320" s="68">
        <f t="shared" si="10"/>
        <v>7</v>
      </c>
      <c r="S320" s="245" t="s">
        <v>7</v>
      </c>
      <c r="T320" s="244"/>
    </row>
    <row r="321" spans="1:20" s="20" customFormat="1" x14ac:dyDescent="0.25">
      <c r="A321" s="173">
        <v>320</v>
      </c>
      <c r="B321" s="173">
        <v>320</v>
      </c>
      <c r="C321" s="174" t="s">
        <v>170</v>
      </c>
      <c r="D321" s="174" t="s">
        <v>170</v>
      </c>
      <c r="E321" s="174" t="s">
        <v>306</v>
      </c>
      <c r="F321" s="175" t="s">
        <v>113</v>
      </c>
      <c r="G321" s="51"/>
      <c r="H321" s="66"/>
      <c r="I321" s="51"/>
      <c r="J321" s="66">
        <f>IF('LISTA DE SOCIOS'!H321="SI",(IF('LISTA DE SOCIOS'!P321&lt;&gt;"SI",('CSM AGUA'!H321),MONTOS!E7)),0)</f>
        <v>21</v>
      </c>
      <c r="K321" s="51">
        <f>IF(AND('LISTA DE SOCIOS'!H321="SI",'LISTA DE SOCIOS'!P321&lt;&gt;"SI",'LISTA DE SOCIOS'!Q321&lt;&gt;"SI",'LISTA DE SOCIOS'!P321&lt;&gt;"SI",'LISTA DE SOCIOS'!R321&lt;&gt;"SI"),(MONTOS!E9*MULTAS!G321), 0)</f>
        <v>0</v>
      </c>
      <c r="L321" s="66">
        <f>IF(AND('LISTA DE SOCIOS'!H321="SI",'LISTA DE SOCIOS'!P321&lt;&gt;"SI",'LISTA DE SOCIOS'!Q321&lt;&gt;"SI",'LISTA DE SOCIOS'!P321&lt;&gt;"SI",'LISTA DE SOCIOS'!R321&lt;&gt;"SI"),(MONTOS!E10*MULTAS!H321),0)</f>
        <v>0</v>
      </c>
      <c r="M321" s="51">
        <f>IF(AND('LISTA DE SOCIOS'!H321="SI",'LISTA DE SOCIOS'!P321&lt;&gt;"SI",'LISTA DE SOCIOS'!Q321&lt;&gt;"SI",'LISTA DE SOCIOS'!P321&lt;&gt;"SI",'LISTA DE SOCIOS'!R321&lt;&gt;"SI"),(MONTOS!E11*MULTAS!I321),0)</f>
        <v>0</v>
      </c>
      <c r="N321" s="66">
        <f>IF(AND('LISTA DE SOCIOS'!H321="SI",'LISTA DE SOCIOS'!P321&lt;&gt;"SI",'LISTA DE SOCIOS'!Q321&lt;&gt;"SI",'LISTA DE SOCIOS'!P321&lt;&gt;"SI",'LISTA DE SOCIOS'!R321&lt;&gt;"SI"),(MONTOS!E12*MULTAS!J321),0)</f>
        <v>0</v>
      </c>
      <c r="O321" s="51">
        <f>IF(AND('LISTA DE SOCIOS'!H321="SI",'LISTA DE SOCIOS'!P321&lt;&gt;"SI"),(MONTOS!E14*MULTAS!K321),0)</f>
        <v>0</v>
      </c>
      <c r="P321" s="66">
        <f>IF('LISTA DE SOCIOS'!H321="SI",(IF('LISTA DE SOCIOS'!P321&lt;&gt; "SI",(IF(OR('LISTA DE SOCIOS'!Q321="SI",'LISTA DE SOCIOS'!R321="SI"),(MULTAS!M321),(MULTAS!M321+(MULTAS!L321*MONTOS!E18)))),0)),0)</f>
        <v>0</v>
      </c>
      <c r="Q321" s="51">
        <f>IF(AND('LISTA DE SOCIOS'!I321="SI",'LISTA DE SOCIOS'!P321&lt;&gt; "SI"),(RIEGO!G321),0)</f>
        <v>0</v>
      </c>
      <c r="R321" s="68">
        <f t="shared" si="10"/>
        <v>21</v>
      </c>
      <c r="S321" s="249" t="s">
        <v>695</v>
      </c>
      <c r="T321" s="244">
        <v>43685.430393518516</v>
      </c>
    </row>
    <row r="322" spans="1:20" s="20" customFormat="1" x14ac:dyDescent="0.25">
      <c r="A322" s="173">
        <v>321</v>
      </c>
      <c r="B322" s="173">
        <v>321</v>
      </c>
      <c r="C322" s="174" t="s">
        <v>682</v>
      </c>
      <c r="D322" s="174" t="s">
        <v>415</v>
      </c>
      <c r="E322" s="174" t="s">
        <v>683</v>
      </c>
      <c r="F322" s="175" t="s">
        <v>113</v>
      </c>
      <c r="G322" s="51"/>
      <c r="H322" s="66"/>
      <c r="I322" s="51"/>
      <c r="J322" s="66">
        <f>IF('LISTA DE SOCIOS'!H322="SI",(IF('LISTA DE SOCIOS'!P322&lt;&gt;"SI",('CSM AGUA'!H322),MONTOS!E7)),0)</f>
        <v>7</v>
      </c>
      <c r="K322" s="51">
        <f>IF(AND('LISTA DE SOCIOS'!H322="SI",'LISTA DE SOCIOS'!P322&lt;&gt;"SI",'LISTA DE SOCIOS'!Q322&lt;&gt;"SI",'LISTA DE SOCIOS'!P322&lt;&gt;"SI",'LISTA DE SOCIOS'!R322&lt;&gt;"SI"),(MONTOS!E9*MULTAS!G322), 0)</f>
        <v>0</v>
      </c>
      <c r="L322" s="66">
        <f>IF(AND('LISTA DE SOCIOS'!H322="SI",'LISTA DE SOCIOS'!P322&lt;&gt;"SI",'LISTA DE SOCIOS'!Q322&lt;&gt;"SI",'LISTA DE SOCIOS'!P322&lt;&gt;"SI",'LISTA DE SOCIOS'!R322&lt;&gt;"SI"),(MONTOS!E10*MULTAS!H322),0)</f>
        <v>0</v>
      </c>
      <c r="M322" s="51">
        <f>IF(AND('LISTA DE SOCIOS'!H322="SI",'LISTA DE SOCIOS'!P322&lt;&gt;"SI",'LISTA DE SOCIOS'!Q322&lt;&gt;"SI",'LISTA DE SOCIOS'!P322&lt;&gt;"SI",'LISTA DE SOCIOS'!R322&lt;&gt;"SI"),(MONTOS!E11*MULTAS!I322),0)</f>
        <v>0</v>
      </c>
      <c r="N322" s="66">
        <f>IF(AND('LISTA DE SOCIOS'!H322="SI",'LISTA DE SOCIOS'!P322&lt;&gt;"SI",'LISTA DE SOCIOS'!Q322&lt;&gt;"SI",'LISTA DE SOCIOS'!P322&lt;&gt;"SI",'LISTA DE SOCIOS'!R322&lt;&gt;"SI"),(MONTOS!E12*MULTAS!J322),0)</f>
        <v>0</v>
      </c>
      <c r="O322" s="51">
        <f>IF(AND('LISTA DE SOCIOS'!H322="SI",'LISTA DE SOCIOS'!P322&lt;&gt;"SI"),(MONTOS!E14*MULTAS!K322),0)</f>
        <v>0</v>
      </c>
      <c r="P322" s="66">
        <f>IF('LISTA DE SOCIOS'!H322="SI",(IF('LISTA DE SOCIOS'!P322&lt;&gt; "SI",(IF(OR('LISTA DE SOCIOS'!Q322="SI",'LISTA DE SOCIOS'!R322="SI"),(MULTAS!M322),(MULTAS!M322+(MULTAS!L322*MONTOS!E18)))),0)),0)</f>
        <v>0</v>
      </c>
      <c r="Q322" s="51">
        <f>IF(AND('LISTA DE SOCIOS'!I322="SI",'LISTA DE SOCIOS'!P322&lt;&gt; "SI"),(RIEGO!G322),0)</f>
        <v>0</v>
      </c>
      <c r="R322" s="68">
        <f>SUM(G322:Q322)</f>
        <v>7</v>
      </c>
      <c r="S322" s="249" t="s">
        <v>695</v>
      </c>
      <c r="T322" s="244">
        <v>43670.497442129628</v>
      </c>
    </row>
    <row r="323" spans="1:20" s="20" customFormat="1" x14ac:dyDescent="0.25">
      <c r="A323" s="173">
        <v>322</v>
      </c>
      <c r="B323" s="173">
        <v>322</v>
      </c>
      <c r="C323" s="174" t="s">
        <v>585</v>
      </c>
      <c r="D323" s="174" t="s">
        <v>691</v>
      </c>
      <c r="E323" s="174" t="s">
        <v>692</v>
      </c>
      <c r="F323" s="175" t="s">
        <v>113</v>
      </c>
      <c r="G323" s="51"/>
      <c r="H323" s="66"/>
      <c r="I323" s="51"/>
      <c r="J323" s="66">
        <f>IF('LISTA DE SOCIOS'!H323="SI",(IF('LISTA DE SOCIOS'!P323&lt;&gt;"SI",('CSM AGUA'!H323),MONTOS!E7)),0)</f>
        <v>19</v>
      </c>
      <c r="K323" s="51">
        <f>IF(AND('LISTA DE SOCIOS'!H323="SI",'LISTA DE SOCIOS'!P323&lt;&gt;"SI",'LISTA DE SOCIOS'!Q323&lt;&gt;"SI",'LISTA DE SOCIOS'!P323&lt;&gt;"SI",'LISTA DE SOCIOS'!R323&lt;&gt;"SI"),(MONTOS!E9*MULTAS!G323), 0)</f>
        <v>0</v>
      </c>
      <c r="L323" s="66">
        <f>IF(AND('LISTA DE SOCIOS'!H323="SI",'LISTA DE SOCIOS'!P323&lt;&gt;"SI",'LISTA DE SOCIOS'!Q323&lt;&gt;"SI",'LISTA DE SOCIOS'!P323&lt;&gt;"SI",'LISTA DE SOCIOS'!R323&lt;&gt;"SI"),(MONTOS!E10*MULTAS!H323),0)</f>
        <v>0</v>
      </c>
      <c r="M323" s="51">
        <f>IF(AND('LISTA DE SOCIOS'!H323="SI",'LISTA DE SOCIOS'!P323&lt;&gt;"SI",'LISTA DE SOCIOS'!Q323&lt;&gt;"SI",'LISTA DE SOCIOS'!P323&lt;&gt;"SI",'LISTA DE SOCIOS'!R323&lt;&gt;"SI"),(MONTOS!E11*MULTAS!I323),0)</f>
        <v>0</v>
      </c>
      <c r="N323" s="66">
        <f>IF(AND('LISTA DE SOCIOS'!H323="SI",'LISTA DE SOCIOS'!P323&lt;&gt;"SI",'LISTA DE SOCIOS'!Q323&lt;&gt;"SI",'LISTA DE SOCIOS'!P323&lt;&gt;"SI",'LISTA DE SOCIOS'!R323&lt;&gt;"SI"),(MONTOS!E12*MULTAS!J323),0)</f>
        <v>0</v>
      </c>
      <c r="O323" s="51">
        <f>IF(AND('LISTA DE SOCIOS'!H323="SI",'LISTA DE SOCIOS'!P323&lt;&gt;"SI"),(MONTOS!E14*MULTAS!K323),0)</f>
        <v>0</v>
      </c>
      <c r="P323" s="66">
        <f>IF('LISTA DE SOCIOS'!H323="SI",(IF('LISTA DE SOCIOS'!P323&lt;&gt; "SI",(IF(OR('LISTA DE SOCIOS'!Q323="SI",'LISTA DE SOCIOS'!R323="SI"),(MULTAS!M323),(MULTAS!M323+(MULTAS!L323*MONTOS!E18)))),0)),0)</f>
        <v>0</v>
      </c>
      <c r="Q323" s="51">
        <f>IF(AND('LISTA DE SOCIOS'!I323="SI",'LISTA DE SOCIOS'!P323&lt;&gt; "SI"),(RIEGO!G323),0)</f>
        <v>0</v>
      </c>
      <c r="R323" s="68">
        <f>SUM(G323:Q323)</f>
        <v>19</v>
      </c>
      <c r="S323" s="245" t="s">
        <v>7</v>
      </c>
      <c r="T323" s="244"/>
    </row>
    <row r="324" spans="1:20" s="20" customFormat="1" x14ac:dyDescent="0.25">
      <c r="A324" s="173">
        <v>323</v>
      </c>
      <c r="B324" s="173">
        <v>323</v>
      </c>
      <c r="C324" s="174" t="s">
        <v>211</v>
      </c>
      <c r="D324" s="174" t="s">
        <v>219</v>
      </c>
      <c r="E324" s="174" t="s">
        <v>693</v>
      </c>
      <c r="F324" s="175" t="s">
        <v>113</v>
      </c>
      <c r="G324" s="51">
        <v>518</v>
      </c>
      <c r="H324" s="66"/>
      <c r="I324" s="51">
        <v>20</v>
      </c>
      <c r="J324" s="66">
        <f>IF('LISTA DE SOCIOS'!H324="SI",(IF('LISTA DE SOCIOS'!P324&lt;&gt;"SI",('CSM AGUA'!H324),MONTOS!E7)),0)</f>
        <v>0</v>
      </c>
      <c r="K324" s="51">
        <f>IF(AND('LISTA DE SOCIOS'!H324="SI",'LISTA DE SOCIOS'!P324&lt;&gt;"SI",'LISTA DE SOCIOS'!Q324&lt;&gt;"SI",'LISTA DE SOCIOS'!P324&lt;&gt;"SI",'LISTA DE SOCIOS'!R324&lt;&gt;"SI"),(MONTOS!E9*MULTAS!G324), 0)</f>
        <v>0</v>
      </c>
      <c r="L324" s="66">
        <f>IF(AND('LISTA DE SOCIOS'!H324="SI",'LISTA DE SOCIOS'!P324&lt;&gt;"SI",'LISTA DE SOCIOS'!Q324&lt;&gt;"SI",'LISTA DE SOCIOS'!P324&lt;&gt;"SI",'LISTA DE SOCIOS'!R324&lt;&gt;"SI"),(MONTOS!E10*MULTAS!H324),0)</f>
        <v>0</v>
      </c>
      <c r="M324" s="51">
        <f>IF(AND('LISTA DE SOCIOS'!H324="SI",'LISTA DE SOCIOS'!P324&lt;&gt;"SI",'LISTA DE SOCIOS'!Q324&lt;&gt;"SI",'LISTA DE SOCIOS'!P324&lt;&gt;"SI",'LISTA DE SOCIOS'!R324&lt;&gt;"SI"),(MONTOS!E11*MULTAS!I324),0)</f>
        <v>0</v>
      </c>
      <c r="N324" s="66">
        <f>IF(AND('LISTA DE SOCIOS'!H324="SI",'LISTA DE SOCIOS'!P324&lt;&gt;"SI",'LISTA DE SOCIOS'!Q324&lt;&gt;"SI",'LISTA DE SOCIOS'!P324&lt;&gt;"SI",'LISTA DE SOCIOS'!R324&lt;&gt;"SI"),(MONTOS!E12*MULTAS!J324),0)</f>
        <v>0</v>
      </c>
      <c r="O324" s="51">
        <f>IF(AND('LISTA DE SOCIOS'!H324="SI",'LISTA DE SOCIOS'!P324&lt;&gt;"SI"),(MONTOS!E14*MULTAS!K324),0)</f>
        <v>0</v>
      </c>
      <c r="P324" s="66">
        <f>IF('LISTA DE SOCIOS'!H324="SI",(IF('LISTA DE SOCIOS'!P324&lt;&gt; "SI",(IF(OR('LISTA DE SOCIOS'!Q324="SI",'LISTA DE SOCIOS'!R324="SI"),(MULTAS!M324),(MULTAS!M324+(MULTAS!L324*MONTOS!E18)))),0)),0)</f>
        <v>0</v>
      </c>
      <c r="Q324" s="51">
        <f>IF(AND('LISTA DE SOCIOS'!I324="SI",'LISTA DE SOCIOS'!P324&lt;&gt; "SI"),(RIEGO!G324),0)</f>
        <v>0</v>
      </c>
      <c r="R324" s="68">
        <f>SUM(G324:Q324)</f>
        <v>538</v>
      </c>
      <c r="S324" s="80" t="s">
        <v>7</v>
      </c>
      <c r="T324" s="51"/>
    </row>
    <row r="325" spans="1:20" s="20" customFormat="1" x14ac:dyDescent="0.25">
      <c r="A325" s="173"/>
      <c r="B325" s="173"/>
      <c r="C325" s="174"/>
      <c r="D325" s="174"/>
      <c r="E325" s="174"/>
      <c r="F325" s="175"/>
      <c r="G325" s="51"/>
      <c r="H325" s="66"/>
      <c r="I325" s="51"/>
      <c r="J325" s="66"/>
      <c r="K325" s="51"/>
      <c r="L325" s="66"/>
      <c r="M325" s="51"/>
      <c r="N325" s="66"/>
      <c r="O325" s="51"/>
      <c r="P325" s="66"/>
      <c r="Q325" s="51"/>
      <c r="R325" s="68"/>
      <c r="S325" s="80"/>
      <c r="T325" s="51"/>
    </row>
    <row r="326" spans="1:20" s="20" customFormat="1" hidden="1" x14ac:dyDescent="0.25">
      <c r="A326" s="69"/>
      <c r="B326" s="69"/>
      <c r="C326" s="67"/>
      <c r="D326" s="67"/>
      <c r="E326" s="67"/>
      <c r="F326" s="68"/>
      <c r="G326" s="51"/>
      <c r="H326" s="66"/>
      <c r="I326" s="51"/>
      <c r="J326" s="66"/>
      <c r="K326" s="51"/>
      <c r="L326" s="66"/>
      <c r="M326" s="51"/>
      <c r="N326" s="66"/>
      <c r="O326" s="51"/>
      <c r="P326" s="66"/>
      <c r="Q326" s="51"/>
      <c r="R326" s="68"/>
      <c r="S326" s="80"/>
      <c r="T326" s="51"/>
    </row>
    <row r="327" spans="1:20" s="20" customFormat="1" x14ac:dyDescent="0.25">
      <c r="A327" s="34"/>
      <c r="B327" s="34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  <c r="S327" s="37"/>
      <c r="T327" s="37"/>
    </row>
    <row r="328" spans="1:20" s="20" customFormat="1" x14ac:dyDescent="0.2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</row>
    <row r="329" spans="1:20" s="20" customFormat="1" x14ac:dyDescent="0.25">
      <c r="A329" s="34"/>
      <c r="B329" s="34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  <c r="S329" s="37"/>
      <c r="T329" s="37"/>
    </row>
    <row r="330" spans="1:20" s="20" customFormat="1" x14ac:dyDescent="0.25">
      <c r="A330" s="34"/>
      <c r="B330" s="34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  <c r="S330" s="37"/>
      <c r="T330" s="37"/>
    </row>
    <row r="331" spans="1:20" s="20" customFormat="1" x14ac:dyDescent="0.25">
      <c r="A331" s="34"/>
      <c r="B331" s="34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  <c r="S331" s="37"/>
      <c r="T331" s="37"/>
    </row>
    <row r="332" spans="1:20" s="20" customFormat="1" x14ac:dyDescent="0.25">
      <c r="A332" s="34"/>
      <c r="B332" s="34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  <c r="S332" s="37"/>
      <c r="T332" s="37"/>
    </row>
    <row r="333" spans="1:20" s="20" customFormat="1" x14ac:dyDescent="0.25">
      <c r="A333" s="34"/>
      <c r="B333" s="34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  <c r="S333" s="37"/>
      <c r="T333" s="37"/>
    </row>
    <row r="334" spans="1:20" s="20" customFormat="1" x14ac:dyDescent="0.25">
      <c r="A334" s="34"/>
      <c r="B334" s="34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  <c r="S334" s="37"/>
      <c r="T334" s="37"/>
    </row>
    <row r="335" spans="1:20" s="20" customFormat="1" x14ac:dyDescent="0.25">
      <c r="A335" s="34"/>
      <c r="B335" s="34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  <c r="S335" s="37"/>
      <c r="T335" s="37"/>
    </row>
    <row r="336" spans="1:20" s="20" customFormat="1" x14ac:dyDescent="0.25">
      <c r="A336" s="34"/>
      <c r="B336" s="34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  <c r="S336" s="37"/>
      <c r="T336" s="37"/>
    </row>
    <row r="337" spans="1:20" s="20" customFormat="1" x14ac:dyDescent="0.25">
      <c r="A337" s="34"/>
      <c r="B337" s="34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  <c r="S337" s="37"/>
      <c r="T337" s="37"/>
    </row>
    <row r="338" spans="1:20" s="20" customFormat="1" x14ac:dyDescent="0.25">
      <c r="A338" s="34"/>
      <c r="B338" s="34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  <c r="S338" s="37"/>
      <c r="T338" s="37"/>
    </row>
    <row r="339" spans="1:20" s="20" customFormat="1" x14ac:dyDescent="0.25">
      <c r="A339" s="34"/>
      <c r="B339" s="34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  <c r="S339" s="37"/>
      <c r="T339" s="37"/>
    </row>
    <row r="340" spans="1:20" s="20" customFormat="1" x14ac:dyDescent="0.25">
      <c r="A340" s="34"/>
      <c r="B340" s="34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  <c r="S340" s="37"/>
      <c r="T340" s="37"/>
    </row>
    <row r="341" spans="1:20" s="20" customFormat="1" x14ac:dyDescent="0.25">
      <c r="A341" s="34"/>
      <c r="B341" s="34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  <c r="S341" s="37"/>
      <c r="T341" s="37"/>
    </row>
    <row r="342" spans="1:20" s="20" customFormat="1" x14ac:dyDescent="0.25">
      <c r="A342" s="34"/>
      <c r="B342" s="34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  <c r="S342" s="37"/>
      <c r="T342" s="37"/>
    </row>
    <row r="343" spans="1:20" s="20" customFormat="1" x14ac:dyDescent="0.25">
      <c r="A343" s="34"/>
      <c r="B343" s="34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  <c r="S343" s="37"/>
      <c r="T343" s="37"/>
    </row>
    <row r="344" spans="1:20" s="20" customFormat="1" x14ac:dyDescent="0.25">
      <c r="A344" s="34"/>
      <c r="B344" s="34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  <c r="S344" s="37"/>
      <c r="T344" s="37"/>
    </row>
    <row r="345" spans="1:20" s="20" customFormat="1" x14ac:dyDescent="0.25">
      <c r="A345" s="34"/>
      <c r="B345" s="34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  <c r="S345" s="37"/>
      <c r="T345" s="37"/>
    </row>
    <row r="346" spans="1:20" s="20" customFormat="1" x14ac:dyDescent="0.25">
      <c r="A346" s="34"/>
      <c r="B346" s="34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  <c r="S346" s="37"/>
      <c r="T346" s="37"/>
    </row>
    <row r="347" spans="1:20" s="20" customFormat="1" x14ac:dyDescent="0.25">
      <c r="A347" s="34"/>
      <c r="B347" s="34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  <c r="S347" s="37"/>
      <c r="T347" s="37"/>
    </row>
    <row r="348" spans="1:20" s="20" customFormat="1" x14ac:dyDescent="0.25">
      <c r="A348" s="34"/>
      <c r="B348" s="34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  <c r="S348" s="37"/>
      <c r="T348" s="37"/>
    </row>
    <row r="349" spans="1:20" s="20" customFormat="1" x14ac:dyDescent="0.25">
      <c r="A349" s="34"/>
      <c r="B349" s="34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  <c r="S349" s="37"/>
      <c r="T349" s="37"/>
    </row>
    <row r="350" spans="1:20" s="20" customFormat="1" x14ac:dyDescent="0.25">
      <c r="A350" s="34"/>
      <c r="B350" s="34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  <c r="S350" s="37"/>
      <c r="T350" s="37"/>
    </row>
    <row r="351" spans="1:20" s="20" customFormat="1" x14ac:dyDescent="0.25">
      <c r="A351" s="34"/>
      <c r="B351" s="34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  <c r="S351" s="37"/>
      <c r="T351" s="37"/>
    </row>
    <row r="352" spans="1:20" s="20" customFormat="1" x14ac:dyDescent="0.25">
      <c r="A352" s="34"/>
      <c r="B352" s="34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  <c r="S352" s="37"/>
      <c r="T352" s="37"/>
    </row>
    <row r="353" spans="1:20" s="20" customFormat="1" x14ac:dyDescent="0.25">
      <c r="A353" s="34"/>
      <c r="B353" s="34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  <c r="S353" s="37"/>
      <c r="T353" s="37"/>
    </row>
    <row r="354" spans="1:20" s="20" customFormat="1" x14ac:dyDescent="0.25">
      <c r="A354" s="34"/>
      <c r="B354" s="34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  <c r="S354" s="37"/>
      <c r="T354" s="37"/>
    </row>
    <row r="355" spans="1:20" s="20" customFormat="1" x14ac:dyDescent="0.25">
      <c r="A355" s="34"/>
      <c r="B355" s="34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  <c r="S355" s="37"/>
      <c r="T355" s="37"/>
    </row>
    <row r="356" spans="1:20" s="20" customFormat="1" x14ac:dyDescent="0.25">
      <c r="A356" s="34"/>
      <c r="B356" s="34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  <c r="S356" s="37"/>
      <c r="T356" s="37"/>
    </row>
    <row r="357" spans="1:20" s="20" customFormat="1" x14ac:dyDescent="0.25">
      <c r="A357" s="34"/>
      <c r="B357" s="34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  <c r="S357" s="37"/>
      <c r="T357" s="37"/>
    </row>
    <row r="358" spans="1:20" s="20" customFormat="1" x14ac:dyDescent="0.25">
      <c r="A358" s="34"/>
      <c r="B358" s="34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  <c r="S358" s="37"/>
      <c r="T358" s="37"/>
    </row>
    <row r="359" spans="1:20" s="20" customFormat="1" x14ac:dyDescent="0.25">
      <c r="A359" s="34"/>
      <c r="B359" s="34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  <c r="S359" s="37"/>
      <c r="T359" s="37"/>
    </row>
    <row r="360" spans="1:20" s="20" customFormat="1" x14ac:dyDescent="0.25">
      <c r="A360" s="34"/>
      <c r="B360" s="34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  <c r="S360" s="37"/>
      <c r="T360" s="37"/>
    </row>
    <row r="361" spans="1:20" s="20" customFormat="1" x14ac:dyDescent="0.25">
      <c r="A361" s="34"/>
      <c r="B361" s="34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  <c r="S361" s="37"/>
      <c r="T361" s="37"/>
    </row>
    <row r="362" spans="1:20" s="20" customFormat="1" x14ac:dyDescent="0.25">
      <c r="A362" s="34"/>
      <c r="B362" s="34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  <c r="S362" s="37"/>
      <c r="T362" s="37"/>
    </row>
    <row r="363" spans="1:20" s="20" customFormat="1" x14ac:dyDescent="0.25">
      <c r="A363" s="34"/>
      <c r="B363" s="34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  <c r="S363" s="37"/>
      <c r="T363" s="37"/>
    </row>
    <row r="364" spans="1:20" s="20" customFormat="1" x14ac:dyDescent="0.25">
      <c r="A364" s="34"/>
      <c r="B364" s="34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  <c r="S364" s="37"/>
      <c r="T364" s="37"/>
    </row>
    <row r="365" spans="1:20" s="20" customFormat="1" x14ac:dyDescent="0.25">
      <c r="A365" s="34"/>
      <c r="B365" s="34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  <c r="S365" s="37"/>
      <c r="T365" s="37"/>
    </row>
    <row r="366" spans="1:20" s="20" customFormat="1" x14ac:dyDescent="0.25">
      <c r="A366" s="34"/>
      <c r="B366" s="34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  <c r="S366" s="37"/>
      <c r="T366" s="37"/>
    </row>
    <row r="367" spans="1:20" s="20" customFormat="1" x14ac:dyDescent="0.25">
      <c r="A367" s="34"/>
      <c r="B367" s="34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  <c r="S367" s="37"/>
      <c r="T367" s="37"/>
    </row>
    <row r="368" spans="1:20" s="20" customFormat="1" x14ac:dyDescent="0.25">
      <c r="A368" s="34"/>
      <c r="B368" s="34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  <c r="S368" s="37"/>
      <c r="T368" s="37"/>
    </row>
    <row r="369" spans="1:20" s="20" customFormat="1" x14ac:dyDescent="0.25">
      <c r="A369" s="34"/>
      <c r="B369" s="34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  <c r="S369" s="37"/>
      <c r="T369" s="37"/>
    </row>
    <row r="370" spans="1:20" s="20" customFormat="1" x14ac:dyDescent="0.25">
      <c r="A370" s="34"/>
      <c r="B370" s="34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  <c r="S370" s="37"/>
      <c r="T370" s="37"/>
    </row>
    <row r="371" spans="1:20" s="20" customFormat="1" x14ac:dyDescent="0.25">
      <c r="A371" s="34"/>
      <c r="B371" s="34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  <c r="S371" s="37"/>
      <c r="T371" s="37"/>
    </row>
    <row r="372" spans="1:20" s="20" customFormat="1" x14ac:dyDescent="0.25">
      <c r="A372" s="34"/>
      <c r="B372" s="34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  <c r="S372" s="37"/>
      <c r="T372" s="37"/>
    </row>
    <row r="373" spans="1:20" s="20" customFormat="1" x14ac:dyDescent="0.25">
      <c r="A373" s="34"/>
      <c r="B373" s="34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  <c r="S373" s="37"/>
      <c r="T373" s="37"/>
    </row>
    <row r="374" spans="1:20" s="20" customFormat="1" x14ac:dyDescent="0.25">
      <c r="A374" s="34"/>
      <c r="B374" s="34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  <c r="S374" s="37"/>
      <c r="T374" s="37"/>
    </row>
    <row r="375" spans="1:20" s="20" customFormat="1" x14ac:dyDescent="0.25">
      <c r="A375" s="34"/>
      <c r="B375" s="34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  <c r="S375" s="37"/>
      <c r="T375" s="37"/>
    </row>
    <row r="376" spans="1:20" s="20" customFormat="1" x14ac:dyDescent="0.25">
      <c r="A376" s="34"/>
      <c r="B376" s="34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  <c r="S376" s="37"/>
      <c r="T376" s="37"/>
    </row>
    <row r="377" spans="1:20" s="20" customFormat="1" x14ac:dyDescent="0.25">
      <c r="A377" s="34"/>
      <c r="B377" s="34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  <c r="S377" s="37"/>
      <c r="T377" s="37"/>
    </row>
    <row r="378" spans="1:20" s="20" customFormat="1" x14ac:dyDescent="0.25">
      <c r="A378" s="34"/>
      <c r="B378" s="34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  <c r="S378" s="37"/>
      <c r="T378" s="37"/>
    </row>
    <row r="379" spans="1:20" s="20" customFormat="1" x14ac:dyDescent="0.25">
      <c r="A379" s="34"/>
      <c r="B379" s="34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  <c r="S379" s="37"/>
      <c r="T379" s="37"/>
    </row>
    <row r="380" spans="1:20" s="20" customFormat="1" x14ac:dyDescent="0.25">
      <c r="A380" s="34"/>
      <c r="B380" s="34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  <c r="S380" s="37"/>
      <c r="T380" s="37"/>
    </row>
    <row r="381" spans="1:20" s="20" customFormat="1" x14ac:dyDescent="0.25">
      <c r="A381" s="34"/>
      <c r="B381" s="34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  <c r="S381" s="37"/>
      <c r="T381" s="37"/>
    </row>
    <row r="382" spans="1:20" s="20" customFormat="1" x14ac:dyDescent="0.25">
      <c r="A382" s="34"/>
      <c r="B382" s="34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  <c r="S382" s="37"/>
      <c r="T382" s="37"/>
    </row>
    <row r="383" spans="1:20" s="20" customFormat="1" x14ac:dyDescent="0.25">
      <c r="A383" s="34"/>
      <c r="B383" s="34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  <c r="S383" s="37"/>
      <c r="T383" s="37"/>
    </row>
    <row r="384" spans="1:20" s="20" customFormat="1" x14ac:dyDescent="0.25">
      <c r="A384" s="34"/>
      <c r="B384" s="34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  <c r="S384" s="37"/>
      <c r="T384" s="37"/>
    </row>
    <row r="385" spans="1:20" s="20" customFormat="1" x14ac:dyDescent="0.25">
      <c r="A385" s="34"/>
      <c r="B385" s="34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  <c r="S385" s="37"/>
      <c r="T385" s="37"/>
    </row>
    <row r="386" spans="1:20" s="20" customFormat="1" x14ac:dyDescent="0.25">
      <c r="A386" s="34"/>
      <c r="B386" s="34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  <c r="S386" s="37"/>
      <c r="T386" s="37"/>
    </row>
    <row r="387" spans="1:20" s="20" customFormat="1" x14ac:dyDescent="0.25">
      <c r="A387" s="34"/>
      <c r="B387" s="34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  <c r="S387" s="37"/>
      <c r="T387" s="37"/>
    </row>
    <row r="388" spans="1:20" s="20" customFormat="1" x14ac:dyDescent="0.25">
      <c r="A388" s="34"/>
      <c r="B388" s="34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  <c r="S388" s="37"/>
      <c r="T388" s="37"/>
    </row>
    <row r="389" spans="1:20" s="20" customFormat="1" x14ac:dyDescent="0.25">
      <c r="A389" s="34"/>
      <c r="B389" s="34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  <c r="S389" s="37"/>
      <c r="T389" s="37"/>
    </row>
    <row r="390" spans="1:20" s="20" customFormat="1" x14ac:dyDescent="0.25">
      <c r="A390" s="34"/>
      <c r="B390" s="34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  <c r="S390" s="37"/>
      <c r="T390" s="37"/>
    </row>
    <row r="391" spans="1:20" s="20" customFormat="1" x14ac:dyDescent="0.25">
      <c r="A391" s="34"/>
      <c r="B391" s="34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  <c r="S391" s="37"/>
      <c r="T391" s="37"/>
    </row>
    <row r="392" spans="1:20" s="20" customFormat="1" x14ac:dyDescent="0.25">
      <c r="A392" s="34"/>
      <c r="B392" s="34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  <c r="S392" s="37"/>
      <c r="T392" s="37"/>
    </row>
    <row r="393" spans="1:20" s="20" customFormat="1" x14ac:dyDescent="0.25">
      <c r="A393" s="34"/>
      <c r="B393" s="34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  <c r="S393" s="37"/>
      <c r="T393" s="37"/>
    </row>
    <row r="394" spans="1:20" s="20" customFormat="1" x14ac:dyDescent="0.25">
      <c r="A394" s="34"/>
      <c r="B394" s="34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  <c r="S394" s="37"/>
      <c r="T394" s="37"/>
    </row>
    <row r="395" spans="1:20" s="20" customFormat="1" x14ac:dyDescent="0.25">
      <c r="A395" s="34"/>
      <c r="B395" s="34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  <c r="S395" s="37"/>
      <c r="T395" s="37"/>
    </row>
    <row r="396" spans="1:20" s="20" customFormat="1" x14ac:dyDescent="0.25">
      <c r="A396" s="34"/>
      <c r="B396" s="34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  <c r="S396" s="37"/>
      <c r="T396" s="37"/>
    </row>
    <row r="397" spans="1:20" s="20" customFormat="1" x14ac:dyDescent="0.25">
      <c r="A397" s="34"/>
      <c r="B397" s="34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  <c r="S397" s="37"/>
      <c r="T397" s="37"/>
    </row>
    <row r="398" spans="1:20" s="20" customFormat="1" x14ac:dyDescent="0.25">
      <c r="A398" s="34"/>
      <c r="B398" s="34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 s="37"/>
      <c r="T398" s="37"/>
    </row>
    <row r="399" spans="1:20" s="20" customFormat="1" x14ac:dyDescent="0.25">
      <c r="A399" s="34"/>
      <c r="B399" s="34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  <c r="S399" s="37"/>
      <c r="T399" s="37"/>
    </row>
    <row r="400" spans="1:20" s="20" customFormat="1" x14ac:dyDescent="0.25">
      <c r="A400" s="34"/>
      <c r="B400" s="34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  <c r="S400" s="37"/>
      <c r="T400" s="37"/>
    </row>
    <row r="401" spans="1:20" s="20" customFormat="1" x14ac:dyDescent="0.25">
      <c r="A401" s="34"/>
      <c r="B401" s="34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  <c r="S401" s="37"/>
      <c r="T401" s="37"/>
    </row>
    <row r="402" spans="1:20" s="20" customFormat="1" x14ac:dyDescent="0.25">
      <c r="A402" s="34"/>
      <c r="B402" s="34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  <c r="S402" s="37"/>
      <c r="T402" s="37"/>
    </row>
    <row r="403" spans="1:20" s="20" customFormat="1" x14ac:dyDescent="0.25">
      <c r="A403" s="34"/>
      <c r="B403" s="34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  <c r="S403" s="37"/>
      <c r="T403" s="37"/>
    </row>
    <row r="404" spans="1:20" s="20" customFormat="1" x14ac:dyDescent="0.25">
      <c r="A404" s="34"/>
      <c r="B404" s="34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 s="37"/>
      <c r="T404" s="37"/>
    </row>
    <row r="405" spans="1:20" s="20" customFormat="1" x14ac:dyDescent="0.25">
      <c r="A405" s="34"/>
      <c r="B405" s="34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  <c r="S405" s="37"/>
      <c r="T405" s="37"/>
    </row>
    <row r="406" spans="1:20" s="20" customFormat="1" x14ac:dyDescent="0.25">
      <c r="A406" s="34"/>
      <c r="B406" s="34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  <c r="S406" s="37"/>
      <c r="T406" s="37"/>
    </row>
    <row r="407" spans="1:20" s="20" customFormat="1" x14ac:dyDescent="0.25">
      <c r="A407" s="34"/>
      <c r="B407" s="34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  <c r="S407" s="37"/>
      <c r="T407" s="37"/>
    </row>
    <row r="408" spans="1:20" s="20" customFormat="1" x14ac:dyDescent="0.25">
      <c r="A408" s="34"/>
      <c r="B408" s="34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  <c r="S408" s="37"/>
      <c r="T408" s="37"/>
    </row>
    <row r="409" spans="1:20" s="20" customFormat="1" x14ac:dyDescent="0.25">
      <c r="A409" s="34"/>
      <c r="B409" s="34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  <c r="S409" s="37"/>
      <c r="T409" s="37"/>
    </row>
    <row r="410" spans="1:20" s="20" customFormat="1" x14ac:dyDescent="0.25">
      <c r="A410" s="34"/>
      <c r="B410" s="34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 s="37"/>
      <c r="T410" s="37"/>
    </row>
    <row r="411" spans="1:20" s="20" customFormat="1" x14ac:dyDescent="0.25">
      <c r="A411" s="34"/>
      <c r="B411" s="34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  <c r="S411" s="37"/>
      <c r="T411" s="37"/>
    </row>
    <row r="412" spans="1:20" s="20" customFormat="1" x14ac:dyDescent="0.25">
      <c r="A412" s="34"/>
      <c r="B412" s="34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  <c r="S412" s="37"/>
      <c r="T412" s="37"/>
    </row>
    <row r="413" spans="1:20" s="20" customFormat="1" x14ac:dyDescent="0.25">
      <c r="A413" s="34"/>
      <c r="B413" s="34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  <c r="S413" s="37"/>
      <c r="T413" s="37"/>
    </row>
    <row r="414" spans="1:20" s="20" customFormat="1" x14ac:dyDescent="0.25">
      <c r="A414" s="34"/>
      <c r="B414" s="34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  <c r="S414" s="37"/>
      <c r="T414" s="37"/>
    </row>
    <row r="415" spans="1:20" s="20" customFormat="1" x14ac:dyDescent="0.25">
      <c r="A415" s="34"/>
      <c r="B415" s="34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  <c r="S415" s="37"/>
      <c r="T415" s="37"/>
    </row>
    <row r="416" spans="1:20" s="20" customFormat="1" x14ac:dyDescent="0.25">
      <c r="A416" s="34"/>
      <c r="B416" s="34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 s="37"/>
      <c r="T416" s="37"/>
    </row>
    <row r="417" spans="1:20" s="20" customFormat="1" x14ac:dyDescent="0.25">
      <c r="A417" s="34"/>
      <c r="B417" s="34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  <c r="S417" s="37"/>
      <c r="T417" s="37"/>
    </row>
    <row r="418" spans="1:20" s="20" customFormat="1" x14ac:dyDescent="0.25">
      <c r="A418" s="34"/>
      <c r="B418" s="34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  <c r="S418" s="37"/>
      <c r="T418" s="37"/>
    </row>
    <row r="419" spans="1:20" s="20" customFormat="1" x14ac:dyDescent="0.25">
      <c r="A419" s="34"/>
      <c r="B419" s="34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  <c r="S419" s="37"/>
      <c r="T419" s="37"/>
    </row>
    <row r="420" spans="1:20" s="20" customFormat="1" x14ac:dyDescent="0.25">
      <c r="A420" s="34"/>
      <c r="B420" s="34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  <c r="S420" s="37"/>
      <c r="T420" s="37"/>
    </row>
    <row r="421" spans="1:20" s="20" customFormat="1" x14ac:dyDescent="0.25">
      <c r="A421" s="34"/>
      <c r="B421" s="34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  <c r="S421" s="37"/>
      <c r="T421" s="37"/>
    </row>
    <row r="422" spans="1:20" s="20" customFormat="1" x14ac:dyDescent="0.25">
      <c r="A422" s="34"/>
      <c r="B422" s="34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  <c r="S422" s="37"/>
      <c r="T422" s="37"/>
    </row>
    <row r="423" spans="1:20" s="20" customFormat="1" x14ac:dyDescent="0.25">
      <c r="A423" s="34"/>
      <c r="B423" s="34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 s="37"/>
      <c r="T423" s="37"/>
    </row>
    <row r="424" spans="1:20" s="20" customFormat="1" x14ac:dyDescent="0.25">
      <c r="A424" s="34"/>
      <c r="B424" s="34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  <c r="S424" s="37"/>
      <c r="T424" s="37"/>
    </row>
    <row r="425" spans="1:20" s="20" customFormat="1" x14ac:dyDescent="0.25">
      <c r="A425" s="34"/>
      <c r="B425" s="34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  <c r="S425" s="37"/>
      <c r="T425" s="37"/>
    </row>
    <row r="426" spans="1:20" s="20" customFormat="1" x14ac:dyDescent="0.25">
      <c r="A426" s="34"/>
      <c r="B426" s="34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  <c r="S426" s="37"/>
      <c r="T426" s="37"/>
    </row>
    <row r="427" spans="1:20" s="20" customFormat="1" x14ac:dyDescent="0.25">
      <c r="A427" s="34"/>
      <c r="B427" s="34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  <c r="S427" s="37"/>
      <c r="T427" s="37"/>
    </row>
    <row r="428" spans="1:20" s="20" customFormat="1" x14ac:dyDescent="0.25">
      <c r="A428" s="34"/>
      <c r="B428" s="34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 s="37"/>
      <c r="T428" s="37"/>
    </row>
    <row r="429" spans="1:20" s="20" customFormat="1" x14ac:dyDescent="0.25">
      <c r="A429" s="34"/>
      <c r="B429" s="34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  <c r="S429" s="37"/>
      <c r="T429" s="37"/>
    </row>
    <row r="430" spans="1:20" s="20" customFormat="1" x14ac:dyDescent="0.25">
      <c r="A430" s="34"/>
      <c r="B430" s="34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  <c r="S430" s="37"/>
      <c r="T430" s="37"/>
    </row>
    <row r="431" spans="1:20" s="20" customFormat="1" x14ac:dyDescent="0.25">
      <c r="A431" s="34"/>
      <c r="B431" s="34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  <c r="S431" s="37"/>
      <c r="T431" s="37"/>
    </row>
    <row r="432" spans="1:20" s="20" customFormat="1" x14ac:dyDescent="0.25">
      <c r="A432" s="34"/>
      <c r="B432" s="34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  <c r="S432" s="37"/>
      <c r="T432" s="37"/>
    </row>
    <row r="433" spans="1:20" s="20" customFormat="1" x14ac:dyDescent="0.25">
      <c r="A433" s="34"/>
      <c r="B433" s="34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  <c r="S433" s="37"/>
      <c r="T433" s="37"/>
    </row>
    <row r="434" spans="1:20" s="20" customFormat="1" x14ac:dyDescent="0.25">
      <c r="A434" s="34"/>
      <c r="B434" s="34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  <c r="S434" s="37"/>
      <c r="T434" s="37"/>
    </row>
    <row r="435" spans="1:20" s="20" customFormat="1" x14ac:dyDescent="0.25">
      <c r="A435" s="34"/>
      <c r="B435" s="34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  <c r="S435" s="37"/>
      <c r="T435" s="37"/>
    </row>
    <row r="436" spans="1:20" s="20" customFormat="1" x14ac:dyDescent="0.25">
      <c r="A436" s="34"/>
      <c r="B436" s="34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  <c r="S436" s="37"/>
      <c r="T436" s="37"/>
    </row>
    <row r="437" spans="1:20" s="20" customFormat="1" x14ac:dyDescent="0.25">
      <c r="A437" s="34"/>
      <c r="B437" s="34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  <c r="S437" s="37"/>
      <c r="T437" s="37"/>
    </row>
    <row r="438" spans="1:20" s="20" customFormat="1" x14ac:dyDescent="0.25">
      <c r="A438" s="34"/>
      <c r="B438" s="34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  <c r="S438" s="37"/>
      <c r="T438" s="37"/>
    </row>
    <row r="439" spans="1:20" s="20" customFormat="1" x14ac:dyDescent="0.25">
      <c r="A439" s="34"/>
      <c r="B439" s="34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  <c r="S439" s="37"/>
      <c r="T439" s="37"/>
    </row>
    <row r="440" spans="1:20" s="20" customFormat="1" x14ac:dyDescent="0.25">
      <c r="A440" s="34"/>
      <c r="B440" s="34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  <c r="S440" s="37"/>
      <c r="T440" s="37"/>
    </row>
    <row r="441" spans="1:20" s="20" customFormat="1" x14ac:dyDescent="0.25">
      <c r="A441" s="34"/>
      <c r="B441" s="34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  <c r="S441" s="37"/>
      <c r="T441" s="37"/>
    </row>
    <row r="442" spans="1:20" s="20" customFormat="1" x14ac:dyDescent="0.25">
      <c r="A442" s="34"/>
      <c r="B442" s="34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  <c r="S442" s="37"/>
      <c r="T442" s="37"/>
    </row>
    <row r="443" spans="1:20" s="20" customFormat="1" x14ac:dyDescent="0.25">
      <c r="A443" s="34"/>
      <c r="B443" s="34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  <c r="S443" s="37"/>
      <c r="T443" s="37"/>
    </row>
    <row r="444" spans="1:20" s="20" customFormat="1" x14ac:dyDescent="0.25">
      <c r="A444" s="34"/>
      <c r="B444" s="34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  <c r="S444" s="37"/>
      <c r="T444" s="37"/>
    </row>
    <row r="445" spans="1:20" s="20" customFormat="1" x14ac:dyDescent="0.25">
      <c r="A445" s="34"/>
      <c r="B445" s="34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  <c r="S445" s="37"/>
      <c r="T445" s="37"/>
    </row>
    <row r="446" spans="1:20" s="20" customFormat="1" x14ac:dyDescent="0.25">
      <c r="A446" s="34"/>
      <c r="B446" s="34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  <c r="S446" s="37"/>
      <c r="T446" s="37"/>
    </row>
    <row r="447" spans="1:20" s="20" customFormat="1" x14ac:dyDescent="0.25">
      <c r="A447" s="34"/>
      <c r="B447" s="34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  <c r="S447" s="37"/>
      <c r="T447" s="37"/>
    </row>
    <row r="448" spans="1:20" s="20" customFormat="1" x14ac:dyDescent="0.25">
      <c r="A448" s="34"/>
      <c r="B448" s="34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  <c r="S448" s="37"/>
      <c r="T448" s="37"/>
    </row>
    <row r="449" spans="1:20" s="20" customFormat="1" x14ac:dyDescent="0.25">
      <c r="A449" s="34"/>
      <c r="B449" s="34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  <c r="S449" s="37"/>
      <c r="T449" s="37"/>
    </row>
    <row r="450" spans="1:20" s="20" customFormat="1" x14ac:dyDescent="0.25">
      <c r="A450" s="34"/>
      <c r="B450" s="34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  <c r="S450" s="37"/>
      <c r="T450" s="37"/>
    </row>
    <row r="451" spans="1:20" s="20" customFormat="1" x14ac:dyDescent="0.25">
      <c r="A451" s="34"/>
      <c r="B451" s="34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  <c r="S451" s="37"/>
      <c r="T451" s="37"/>
    </row>
    <row r="452" spans="1:20" s="20" customFormat="1" x14ac:dyDescent="0.25">
      <c r="A452" s="34"/>
      <c r="B452" s="34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  <c r="S452" s="37"/>
      <c r="T452" s="37"/>
    </row>
    <row r="453" spans="1:20" s="20" customFormat="1" x14ac:dyDescent="0.25">
      <c r="A453" s="34"/>
      <c r="B453" s="34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  <c r="S453" s="37"/>
      <c r="T453" s="37"/>
    </row>
    <row r="454" spans="1:20" s="20" customFormat="1" x14ac:dyDescent="0.25">
      <c r="A454" s="34"/>
      <c r="B454" s="34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  <c r="S454" s="37"/>
      <c r="T454" s="37"/>
    </row>
    <row r="455" spans="1:20" s="20" customFormat="1" x14ac:dyDescent="0.25">
      <c r="A455" s="34"/>
      <c r="B455" s="34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  <c r="S455" s="37"/>
      <c r="T455" s="37"/>
    </row>
    <row r="456" spans="1:20" s="20" customFormat="1" x14ac:dyDescent="0.25">
      <c r="A456" s="34"/>
      <c r="B456" s="34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  <c r="S456" s="37"/>
      <c r="T456" s="37"/>
    </row>
    <row r="457" spans="1:20" s="20" customFormat="1" x14ac:dyDescent="0.25">
      <c r="A457" s="34"/>
      <c r="B457" s="34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  <c r="S457" s="37"/>
      <c r="T457" s="37"/>
    </row>
    <row r="458" spans="1:20" s="20" customFormat="1" x14ac:dyDescent="0.25">
      <c r="A458" s="34"/>
      <c r="B458" s="34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  <c r="S458" s="37"/>
      <c r="T458" s="37"/>
    </row>
    <row r="459" spans="1:20" s="20" customFormat="1" x14ac:dyDescent="0.25">
      <c r="A459" s="34"/>
      <c r="B459" s="34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  <c r="S459" s="37"/>
      <c r="T459" s="37"/>
    </row>
    <row r="460" spans="1:20" s="20" customFormat="1" x14ac:dyDescent="0.25">
      <c r="A460" s="34"/>
      <c r="B460" s="34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  <c r="S460" s="37"/>
      <c r="T460" s="37"/>
    </row>
    <row r="461" spans="1:20" s="20" customFormat="1" x14ac:dyDescent="0.25">
      <c r="A461" s="34"/>
      <c r="B461" s="34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  <c r="S461" s="37"/>
      <c r="T461" s="37"/>
    </row>
    <row r="462" spans="1:20" s="20" customFormat="1" x14ac:dyDescent="0.25">
      <c r="A462" s="34"/>
      <c r="B462" s="34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  <c r="S462" s="37"/>
      <c r="T462" s="37"/>
    </row>
    <row r="463" spans="1:20" s="20" customFormat="1" x14ac:dyDescent="0.25">
      <c r="A463" s="34"/>
      <c r="B463" s="34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  <c r="S463" s="37"/>
      <c r="T463" s="37"/>
    </row>
    <row r="464" spans="1:20" s="20" customFormat="1" x14ac:dyDescent="0.25">
      <c r="A464" s="34"/>
      <c r="B464" s="34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  <c r="S464" s="37"/>
      <c r="T464" s="37"/>
    </row>
    <row r="465" spans="1:20" s="20" customFormat="1" x14ac:dyDescent="0.25">
      <c r="A465" s="34"/>
      <c r="B465" s="34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  <c r="S465" s="37"/>
      <c r="T465" s="37"/>
    </row>
    <row r="466" spans="1:20" s="20" customFormat="1" x14ac:dyDescent="0.25">
      <c r="A466" s="34"/>
      <c r="B466" s="34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  <c r="S466" s="37"/>
      <c r="T466" s="37"/>
    </row>
    <row r="467" spans="1:20" s="20" customFormat="1" x14ac:dyDescent="0.25">
      <c r="A467" s="34"/>
      <c r="B467" s="34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  <c r="S467" s="37"/>
      <c r="T467" s="37"/>
    </row>
    <row r="468" spans="1:20" s="20" customFormat="1" x14ac:dyDescent="0.25">
      <c r="A468" s="34"/>
      <c r="B468" s="34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  <c r="S468" s="37"/>
      <c r="T468" s="37"/>
    </row>
    <row r="469" spans="1:20" s="20" customFormat="1" x14ac:dyDescent="0.25">
      <c r="A469" s="34"/>
      <c r="B469" s="34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  <c r="S469" s="37"/>
      <c r="T469" s="37"/>
    </row>
    <row r="470" spans="1:20" s="20" customFormat="1" x14ac:dyDescent="0.25">
      <c r="A470" s="34"/>
      <c r="B470" s="34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  <c r="S470" s="37"/>
      <c r="T470" s="37"/>
    </row>
    <row r="471" spans="1:20" s="20" customFormat="1" x14ac:dyDescent="0.25">
      <c r="A471" s="34"/>
      <c r="B471" s="34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  <c r="S471" s="37"/>
      <c r="T471" s="37"/>
    </row>
    <row r="472" spans="1:20" s="20" customFormat="1" x14ac:dyDescent="0.25">
      <c r="A472" s="34"/>
      <c r="B472" s="34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  <c r="S472" s="37"/>
      <c r="T472" s="37"/>
    </row>
    <row r="473" spans="1:20" s="20" customFormat="1" x14ac:dyDescent="0.25">
      <c r="A473" s="34"/>
      <c r="B473" s="34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  <c r="S473" s="37"/>
      <c r="T473" s="37"/>
    </row>
    <row r="474" spans="1:20" s="20" customFormat="1" x14ac:dyDescent="0.25">
      <c r="A474" s="34"/>
      <c r="B474" s="34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  <c r="S474" s="37"/>
      <c r="T474" s="37"/>
    </row>
    <row r="475" spans="1:20" s="20" customFormat="1" x14ac:dyDescent="0.25">
      <c r="A475" s="34"/>
      <c r="B475" s="34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  <c r="S475" s="37"/>
      <c r="T475" s="37"/>
    </row>
    <row r="476" spans="1:20" s="20" customFormat="1" x14ac:dyDescent="0.25">
      <c r="A476" s="34"/>
      <c r="B476" s="34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  <c r="S476" s="37"/>
      <c r="T476" s="37"/>
    </row>
    <row r="477" spans="1:20" s="20" customFormat="1" x14ac:dyDescent="0.25">
      <c r="A477" s="34"/>
      <c r="B477" s="34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  <c r="S477" s="37"/>
      <c r="T477" s="37"/>
    </row>
    <row r="478" spans="1:20" s="20" customFormat="1" x14ac:dyDescent="0.25">
      <c r="A478" s="34"/>
      <c r="B478" s="34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  <c r="S478" s="37"/>
      <c r="T478" s="37"/>
    </row>
    <row r="479" spans="1:20" s="20" customFormat="1" x14ac:dyDescent="0.25">
      <c r="A479" s="34"/>
      <c r="B479" s="34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 s="37"/>
      <c r="T479" s="37"/>
    </row>
    <row r="480" spans="1:20" s="20" customFormat="1" x14ac:dyDescent="0.25">
      <c r="A480" s="34"/>
      <c r="B480" s="34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  <c r="S480" s="37"/>
      <c r="T480" s="37"/>
    </row>
    <row r="481" spans="1:20" s="20" customFormat="1" x14ac:dyDescent="0.25">
      <c r="A481" s="34"/>
      <c r="B481" s="34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  <c r="S481" s="37"/>
      <c r="T481" s="37"/>
    </row>
    <row r="482" spans="1:20" s="20" customFormat="1" x14ac:dyDescent="0.25">
      <c r="A482" s="34"/>
      <c r="B482" s="34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  <c r="S482" s="37"/>
      <c r="T482" s="37"/>
    </row>
    <row r="483" spans="1:20" s="20" customFormat="1" x14ac:dyDescent="0.25">
      <c r="A483" s="34"/>
      <c r="B483" s="34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  <c r="S483" s="37"/>
      <c r="T483" s="37"/>
    </row>
    <row r="484" spans="1:20" s="20" customFormat="1" x14ac:dyDescent="0.25">
      <c r="A484" s="34"/>
      <c r="B484" s="34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  <c r="S484" s="37"/>
      <c r="T484" s="37"/>
    </row>
    <row r="485" spans="1:20" s="20" customFormat="1" x14ac:dyDescent="0.25">
      <c r="A485" s="34"/>
      <c r="B485" s="34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  <c r="S485" s="37"/>
      <c r="T485" s="37"/>
    </row>
    <row r="486" spans="1:20" s="20" customFormat="1" x14ac:dyDescent="0.25">
      <c r="A486" s="34"/>
      <c r="B486" s="34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  <c r="S486" s="37"/>
      <c r="T486" s="37"/>
    </row>
    <row r="487" spans="1:20" s="20" customFormat="1" x14ac:dyDescent="0.25">
      <c r="A487" s="34"/>
      <c r="B487" s="34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  <c r="S487" s="37"/>
      <c r="T487" s="37"/>
    </row>
    <row r="488" spans="1:20" s="20" customFormat="1" x14ac:dyDescent="0.25">
      <c r="A488" s="34"/>
      <c r="B488" s="34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  <c r="S488" s="37"/>
      <c r="T488" s="37"/>
    </row>
    <row r="489" spans="1:20" s="20" customFormat="1" x14ac:dyDescent="0.25">
      <c r="A489" s="34"/>
      <c r="B489" s="34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  <c r="S489" s="37"/>
      <c r="T489" s="37"/>
    </row>
    <row r="490" spans="1:20" s="20" customFormat="1" x14ac:dyDescent="0.25">
      <c r="A490" s="34"/>
      <c r="B490" s="34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  <c r="S490" s="37"/>
      <c r="T490" s="37"/>
    </row>
    <row r="491" spans="1:20" s="20" customFormat="1" x14ac:dyDescent="0.25">
      <c r="A491" s="34"/>
      <c r="B491" s="34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  <c r="S491" s="37"/>
      <c r="T491" s="37"/>
    </row>
    <row r="492" spans="1:20" s="20" customFormat="1" x14ac:dyDescent="0.25">
      <c r="A492" s="34"/>
      <c r="B492" s="34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  <c r="S492" s="37"/>
      <c r="T492" s="37"/>
    </row>
    <row r="493" spans="1:20" s="20" customFormat="1" x14ac:dyDescent="0.25">
      <c r="A493" s="34"/>
      <c r="B493" s="34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  <c r="S493" s="37"/>
      <c r="T493" s="37"/>
    </row>
    <row r="494" spans="1:20" s="20" customFormat="1" x14ac:dyDescent="0.25">
      <c r="A494" s="34"/>
      <c r="B494" s="34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  <c r="S494" s="37"/>
      <c r="T494" s="37"/>
    </row>
    <row r="495" spans="1:20" s="20" customFormat="1" x14ac:dyDescent="0.25">
      <c r="A495" s="34"/>
      <c r="B495" s="34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  <c r="S495" s="37"/>
      <c r="T495" s="37"/>
    </row>
    <row r="496" spans="1:20" s="20" customFormat="1" x14ac:dyDescent="0.25">
      <c r="A496" s="34"/>
      <c r="B496" s="34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  <c r="S496" s="37"/>
      <c r="T496" s="37"/>
    </row>
    <row r="497" spans="1:20" s="20" customFormat="1" x14ac:dyDescent="0.25">
      <c r="A497" s="34"/>
      <c r="B497" s="34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  <c r="S497" s="37"/>
      <c r="T497" s="37"/>
    </row>
    <row r="498" spans="1:20" s="20" customFormat="1" x14ac:dyDescent="0.25">
      <c r="A498" s="34"/>
      <c r="B498" s="34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  <c r="S498" s="37"/>
      <c r="T498" s="37"/>
    </row>
    <row r="499" spans="1:20" s="20" customFormat="1" x14ac:dyDescent="0.25">
      <c r="A499" s="34"/>
      <c r="B499" s="34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  <c r="S499" s="37"/>
      <c r="T499" s="37"/>
    </row>
    <row r="500" spans="1:20" s="20" customFormat="1" x14ac:dyDescent="0.25">
      <c r="A500" s="34"/>
      <c r="B500" s="34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</row>
    <row r="501" spans="1:20" s="20" customFormat="1" x14ac:dyDescent="0.25">
      <c r="A501" s="34"/>
      <c r="B501" s="34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  <c r="S501" s="37"/>
      <c r="T501" s="37"/>
    </row>
    <row r="502" spans="1:20" s="20" customFormat="1" x14ac:dyDescent="0.25">
      <c r="A502" s="34"/>
      <c r="B502" s="34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  <c r="S502" s="37"/>
      <c r="T502" s="37"/>
    </row>
    <row r="503" spans="1:20" s="20" customFormat="1" x14ac:dyDescent="0.25">
      <c r="A503" s="34"/>
      <c r="B503" s="34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</row>
    <row r="504" spans="1:20" s="20" customFormat="1" x14ac:dyDescent="0.25">
      <c r="A504" s="34"/>
      <c r="B504" s="34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  <c r="S504" s="37"/>
      <c r="T504" s="37"/>
    </row>
    <row r="505" spans="1:20" s="20" customFormat="1" x14ac:dyDescent="0.25">
      <c r="A505" s="34"/>
      <c r="B505" s="34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  <c r="S505" s="37"/>
      <c r="T505" s="37"/>
    </row>
    <row r="506" spans="1:20" s="20" customFormat="1" x14ac:dyDescent="0.25">
      <c r="A506" s="34"/>
      <c r="B506" s="34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  <c r="S506" s="37"/>
      <c r="T506" s="37"/>
    </row>
    <row r="507" spans="1:20" s="20" customFormat="1" x14ac:dyDescent="0.25">
      <c r="A507" s="34"/>
      <c r="B507" s="34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  <c r="S507" s="37"/>
      <c r="T507" s="37"/>
    </row>
    <row r="508" spans="1:20" s="20" customFormat="1" x14ac:dyDescent="0.25">
      <c r="A508" s="34"/>
      <c r="B508" s="34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  <c r="S508" s="37"/>
      <c r="T508" s="37"/>
    </row>
    <row r="509" spans="1:20" s="20" customFormat="1" x14ac:dyDescent="0.25">
      <c r="A509" s="34"/>
      <c r="B509" s="34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  <c r="S509" s="37"/>
      <c r="T509" s="37"/>
    </row>
    <row r="510" spans="1:20" s="20" customFormat="1" x14ac:dyDescent="0.25">
      <c r="A510" s="34"/>
      <c r="B510" s="34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  <c r="S510" s="37"/>
      <c r="T510" s="37"/>
    </row>
    <row r="511" spans="1:20" s="20" customFormat="1" x14ac:dyDescent="0.25">
      <c r="A511" s="34"/>
      <c r="B511" s="34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  <c r="S511" s="37"/>
      <c r="T511" s="37"/>
    </row>
    <row r="512" spans="1:20" s="20" customFormat="1" x14ac:dyDescent="0.25">
      <c r="A512" s="34"/>
      <c r="B512" s="34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  <c r="S512" s="37"/>
      <c r="T512" s="37"/>
    </row>
    <row r="513" spans="1:20" s="20" customFormat="1" x14ac:dyDescent="0.25">
      <c r="A513" s="34"/>
      <c r="B513" s="34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  <c r="S513" s="37"/>
      <c r="T513" s="37"/>
    </row>
    <row r="514" spans="1:20" s="20" customFormat="1" x14ac:dyDescent="0.25">
      <c r="A514" s="34"/>
      <c r="B514" s="34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  <c r="S514" s="37"/>
      <c r="T514" s="37"/>
    </row>
    <row r="515" spans="1:20" s="20" customFormat="1" x14ac:dyDescent="0.25">
      <c r="A515" s="34"/>
      <c r="B515" s="34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  <c r="S515" s="37"/>
      <c r="T515" s="37"/>
    </row>
    <row r="516" spans="1:20" s="20" customFormat="1" x14ac:dyDescent="0.25">
      <c r="A516" s="34"/>
      <c r="B516" s="34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  <c r="S516" s="37"/>
      <c r="T516" s="37"/>
    </row>
    <row r="517" spans="1:20" s="20" customFormat="1" x14ac:dyDescent="0.25">
      <c r="A517" s="34"/>
      <c r="B517" s="34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  <c r="S517" s="37"/>
      <c r="T517" s="37"/>
    </row>
    <row r="518" spans="1:20" s="20" customFormat="1" x14ac:dyDescent="0.25">
      <c r="A518" s="34"/>
      <c r="B518" s="34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  <c r="S518" s="37"/>
      <c r="T518" s="37"/>
    </row>
    <row r="519" spans="1:20" s="20" customFormat="1" x14ac:dyDescent="0.25">
      <c r="A519" s="34"/>
      <c r="B519" s="34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  <c r="S519" s="37"/>
      <c r="T519" s="37"/>
    </row>
    <row r="520" spans="1:20" s="20" customFormat="1" x14ac:dyDescent="0.25">
      <c r="A520" s="34"/>
      <c r="B520" s="34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  <c r="S520" s="37"/>
      <c r="T520" s="37"/>
    </row>
    <row r="521" spans="1:20" s="20" customFormat="1" x14ac:dyDescent="0.25">
      <c r="A521" s="34"/>
      <c r="B521" s="34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  <c r="S521" s="37"/>
      <c r="T521" s="37"/>
    </row>
    <row r="522" spans="1:20" s="20" customFormat="1" x14ac:dyDescent="0.25">
      <c r="A522" s="34"/>
      <c r="B522" s="34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  <c r="S522" s="37"/>
      <c r="T522" s="37"/>
    </row>
    <row r="523" spans="1:20" s="20" customFormat="1" x14ac:dyDescent="0.25">
      <c r="A523" s="34"/>
      <c r="B523" s="34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  <c r="S523" s="37"/>
      <c r="T523" s="37"/>
    </row>
    <row r="524" spans="1:20" s="20" customFormat="1" x14ac:dyDescent="0.25">
      <c r="A524" s="34"/>
      <c r="B524" s="34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  <c r="S524" s="37"/>
      <c r="T524" s="37"/>
    </row>
    <row r="525" spans="1:20" s="20" customFormat="1" x14ac:dyDescent="0.25">
      <c r="A525" s="34"/>
      <c r="B525" s="34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  <c r="S525" s="37"/>
      <c r="T525" s="37"/>
    </row>
    <row r="526" spans="1:20" s="20" customFormat="1" x14ac:dyDescent="0.25">
      <c r="A526" s="34"/>
      <c r="B526" s="34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  <c r="S526" s="37"/>
      <c r="T526" s="37"/>
    </row>
    <row r="527" spans="1:20" s="20" customFormat="1" x14ac:dyDescent="0.25">
      <c r="A527" s="34"/>
      <c r="B527" s="34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 s="37"/>
      <c r="T527" s="37"/>
    </row>
    <row r="528" spans="1:20" s="20" customFormat="1" x14ac:dyDescent="0.25">
      <c r="A528" s="34"/>
      <c r="B528" s="34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  <c r="S528" s="37"/>
      <c r="T528" s="37"/>
    </row>
    <row r="529" spans="1:20" s="20" customFormat="1" x14ac:dyDescent="0.25">
      <c r="A529" s="34"/>
      <c r="B529" s="34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  <c r="S529" s="37"/>
      <c r="T529" s="37"/>
    </row>
    <row r="530" spans="1:20" s="20" customFormat="1" x14ac:dyDescent="0.25">
      <c r="A530" s="34"/>
      <c r="B530" s="34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 s="37"/>
      <c r="T530" s="37"/>
    </row>
    <row r="531" spans="1:20" s="20" customFormat="1" x14ac:dyDescent="0.25">
      <c r="A531" s="34"/>
      <c r="B531" s="34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  <c r="S531" s="37"/>
      <c r="T531" s="37"/>
    </row>
    <row r="532" spans="1:20" s="20" customFormat="1" x14ac:dyDescent="0.25">
      <c r="A532" s="34"/>
      <c r="B532" s="34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  <c r="S532" s="37"/>
      <c r="T532" s="37"/>
    </row>
    <row r="533" spans="1:20" s="20" customFormat="1" x14ac:dyDescent="0.25">
      <c r="A533" s="34"/>
      <c r="B533" s="34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  <c r="S533" s="37"/>
      <c r="T533" s="37"/>
    </row>
    <row r="534" spans="1:20" s="20" customFormat="1" x14ac:dyDescent="0.25">
      <c r="A534" s="34"/>
      <c r="B534" s="34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  <c r="S534" s="37"/>
      <c r="T534" s="37"/>
    </row>
    <row r="535" spans="1:20" s="20" customFormat="1" x14ac:dyDescent="0.25">
      <c r="A535" s="34"/>
      <c r="B535" s="34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  <c r="S535" s="37"/>
      <c r="T535" s="37"/>
    </row>
    <row r="536" spans="1:20" s="20" customFormat="1" x14ac:dyDescent="0.25">
      <c r="A536" s="34"/>
      <c r="B536" s="34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  <c r="S536" s="37"/>
      <c r="T536" s="37"/>
    </row>
    <row r="537" spans="1:20" s="20" customFormat="1" x14ac:dyDescent="0.25">
      <c r="A537" s="34"/>
      <c r="B537" s="34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  <c r="S537" s="37"/>
      <c r="T537" s="37"/>
    </row>
    <row r="538" spans="1:20" s="20" customFormat="1" x14ac:dyDescent="0.25">
      <c r="A538" s="34"/>
      <c r="B538" s="34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  <c r="S538" s="37"/>
      <c r="T538" s="37"/>
    </row>
    <row r="539" spans="1:20" s="20" customFormat="1" x14ac:dyDescent="0.25">
      <c r="A539" s="34"/>
      <c r="B539" s="34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  <c r="S539" s="37"/>
      <c r="T539" s="37"/>
    </row>
    <row r="540" spans="1:20" s="20" customFormat="1" x14ac:dyDescent="0.25">
      <c r="A540" s="34"/>
      <c r="B540" s="34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  <c r="S540" s="37"/>
      <c r="T540" s="37"/>
    </row>
    <row r="541" spans="1:20" s="20" customFormat="1" x14ac:dyDescent="0.25">
      <c r="A541" s="34"/>
      <c r="B541" s="34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  <c r="S541" s="37"/>
      <c r="T541" s="37"/>
    </row>
    <row r="542" spans="1:20" s="20" customFormat="1" x14ac:dyDescent="0.25">
      <c r="A542" s="34"/>
      <c r="B542" s="34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  <c r="S542" s="37"/>
      <c r="T542" s="37"/>
    </row>
    <row r="543" spans="1:20" s="20" customFormat="1" x14ac:dyDescent="0.25">
      <c r="A543" s="34"/>
      <c r="B543" s="34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  <c r="S543" s="37"/>
      <c r="T543" s="37"/>
    </row>
    <row r="544" spans="1:20" s="20" customFormat="1" x14ac:dyDescent="0.25">
      <c r="A544" s="34"/>
      <c r="B544" s="34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  <c r="S544" s="37"/>
      <c r="T544" s="37"/>
    </row>
    <row r="545" spans="1:20" s="20" customFormat="1" x14ac:dyDescent="0.25">
      <c r="A545" s="34"/>
      <c r="B545" s="34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  <c r="S545" s="37"/>
      <c r="T545" s="37"/>
    </row>
    <row r="546" spans="1:20" s="20" customFormat="1" x14ac:dyDescent="0.25">
      <c r="A546" s="34"/>
      <c r="B546" s="34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  <c r="S546" s="37"/>
      <c r="T546" s="37"/>
    </row>
    <row r="547" spans="1:20" s="20" customFormat="1" x14ac:dyDescent="0.25">
      <c r="A547" s="34"/>
      <c r="B547" s="34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  <c r="S547" s="37"/>
      <c r="T547" s="37"/>
    </row>
    <row r="548" spans="1:20" s="20" customFormat="1" x14ac:dyDescent="0.25">
      <c r="A548" s="34"/>
      <c r="B548" s="34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  <c r="S548" s="37"/>
      <c r="T548" s="37"/>
    </row>
    <row r="549" spans="1:20" s="20" customFormat="1" x14ac:dyDescent="0.25">
      <c r="A549" s="34"/>
      <c r="B549" s="34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 s="37"/>
      <c r="T549" s="37"/>
    </row>
    <row r="550" spans="1:20" s="20" customFormat="1" x14ac:dyDescent="0.25">
      <c r="A550" s="34"/>
      <c r="B550" s="34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  <c r="S550" s="37"/>
      <c r="T550" s="37"/>
    </row>
    <row r="551" spans="1:20" s="20" customFormat="1" x14ac:dyDescent="0.25">
      <c r="A551" s="34"/>
      <c r="B551" s="34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  <c r="S551" s="37"/>
      <c r="T551" s="37"/>
    </row>
    <row r="552" spans="1:20" s="20" customFormat="1" x14ac:dyDescent="0.25">
      <c r="A552" s="34"/>
      <c r="B552" s="34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  <c r="S552" s="37"/>
      <c r="T552" s="37"/>
    </row>
    <row r="553" spans="1:20" s="20" customFormat="1" x14ac:dyDescent="0.25">
      <c r="A553" s="34"/>
      <c r="B553" s="34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  <c r="S553" s="37"/>
      <c r="T553" s="37"/>
    </row>
    <row r="554" spans="1:20" s="20" customFormat="1" x14ac:dyDescent="0.25">
      <c r="A554" s="34"/>
      <c r="B554" s="34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  <c r="S554" s="37"/>
      <c r="T554" s="37"/>
    </row>
    <row r="555" spans="1:20" s="20" customFormat="1" x14ac:dyDescent="0.25">
      <c r="A555" s="34"/>
      <c r="B555" s="34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  <c r="S555" s="37"/>
      <c r="T555" s="37"/>
    </row>
    <row r="556" spans="1:20" s="20" customFormat="1" x14ac:dyDescent="0.25">
      <c r="A556" s="34"/>
      <c r="B556" s="34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  <c r="S556" s="37"/>
      <c r="T556" s="37"/>
    </row>
    <row r="557" spans="1:20" s="20" customFormat="1" x14ac:dyDescent="0.25">
      <c r="A557" s="34"/>
      <c r="B557" s="34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  <c r="S557" s="37"/>
      <c r="T557" s="37"/>
    </row>
    <row r="558" spans="1:20" s="20" customFormat="1" x14ac:dyDescent="0.25">
      <c r="A558" s="34"/>
      <c r="B558" s="34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  <c r="S558" s="37"/>
      <c r="T558" s="37"/>
    </row>
    <row r="559" spans="1:20" s="20" customFormat="1" x14ac:dyDescent="0.25">
      <c r="A559" s="34"/>
      <c r="B559" s="34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  <c r="S559" s="37"/>
      <c r="T559" s="37"/>
    </row>
    <row r="560" spans="1:20" s="20" customFormat="1" x14ac:dyDescent="0.25">
      <c r="A560" s="34"/>
      <c r="B560" s="34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  <c r="S560" s="37"/>
      <c r="T560" s="37"/>
    </row>
    <row r="561" spans="1:20" s="20" customFormat="1" x14ac:dyDescent="0.25">
      <c r="A561" s="34"/>
      <c r="B561" s="34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  <c r="S561" s="37"/>
      <c r="T561" s="37"/>
    </row>
    <row r="562" spans="1:20" s="20" customFormat="1" x14ac:dyDescent="0.25">
      <c r="A562" s="34"/>
      <c r="B562" s="34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  <c r="S562" s="37"/>
      <c r="T562" s="37"/>
    </row>
    <row r="563" spans="1:20" s="20" customFormat="1" x14ac:dyDescent="0.25">
      <c r="A563" s="34"/>
      <c r="B563" s="34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  <c r="S563" s="37"/>
      <c r="T563" s="37"/>
    </row>
    <row r="564" spans="1:20" s="20" customFormat="1" x14ac:dyDescent="0.25">
      <c r="A564" s="34"/>
      <c r="B564" s="34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  <c r="S564" s="37"/>
      <c r="T564" s="37"/>
    </row>
    <row r="565" spans="1:20" s="20" customFormat="1" x14ac:dyDescent="0.25">
      <c r="A565" s="34"/>
      <c r="B565" s="34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  <c r="S565" s="37"/>
      <c r="T565" s="37"/>
    </row>
    <row r="566" spans="1:20" s="20" customFormat="1" x14ac:dyDescent="0.25">
      <c r="A566" s="34"/>
      <c r="B566" s="34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  <c r="S566" s="37"/>
      <c r="T566" s="37"/>
    </row>
    <row r="567" spans="1:20" s="20" customFormat="1" x14ac:dyDescent="0.25">
      <c r="A567" s="34"/>
      <c r="B567" s="34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  <c r="S567" s="37"/>
      <c r="T567" s="37"/>
    </row>
    <row r="568" spans="1:20" s="20" customFormat="1" x14ac:dyDescent="0.25">
      <c r="A568" s="34"/>
      <c r="B568" s="34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  <c r="S568" s="37"/>
      <c r="T568" s="37"/>
    </row>
    <row r="569" spans="1:20" s="20" customFormat="1" x14ac:dyDescent="0.25">
      <c r="A569" s="34"/>
      <c r="B569" s="34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  <c r="S569" s="37"/>
      <c r="T569" s="37"/>
    </row>
    <row r="570" spans="1:20" s="20" customFormat="1" x14ac:dyDescent="0.25">
      <c r="A570" s="34"/>
      <c r="B570" s="34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  <c r="S570" s="37"/>
      <c r="T570" s="37"/>
    </row>
    <row r="571" spans="1:20" s="20" customFormat="1" x14ac:dyDescent="0.25">
      <c r="A571" s="34"/>
      <c r="B571" s="34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  <c r="S571" s="37"/>
      <c r="T571" s="37"/>
    </row>
    <row r="572" spans="1:20" s="20" customFormat="1" x14ac:dyDescent="0.25">
      <c r="A572" s="34"/>
      <c r="B572" s="34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  <c r="S572" s="37"/>
      <c r="T572" s="37"/>
    </row>
    <row r="573" spans="1:20" s="20" customFormat="1" x14ac:dyDescent="0.25">
      <c r="A573" s="34"/>
      <c r="B573" s="34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  <c r="S573" s="37"/>
      <c r="T573" s="37"/>
    </row>
    <row r="574" spans="1:20" s="20" customFormat="1" x14ac:dyDescent="0.25">
      <c r="A574" s="34"/>
      <c r="B574" s="34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  <c r="S574" s="37"/>
      <c r="T574" s="37"/>
    </row>
    <row r="575" spans="1:20" s="20" customFormat="1" x14ac:dyDescent="0.25">
      <c r="A575" s="34"/>
      <c r="B575" s="34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  <c r="S575" s="37"/>
      <c r="T575" s="37"/>
    </row>
    <row r="576" spans="1:20" s="20" customFormat="1" x14ac:dyDescent="0.25">
      <c r="A576" s="34"/>
      <c r="B576" s="34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  <c r="S576" s="37"/>
      <c r="T576" s="37"/>
    </row>
    <row r="577" spans="1:20" s="20" customFormat="1" x14ac:dyDescent="0.25">
      <c r="A577" s="34"/>
      <c r="B577" s="34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  <c r="S577" s="37"/>
      <c r="T577" s="37"/>
    </row>
    <row r="578" spans="1:20" s="20" customFormat="1" x14ac:dyDescent="0.25">
      <c r="A578" s="34"/>
      <c r="B578" s="34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  <c r="S578" s="37"/>
      <c r="T578" s="37"/>
    </row>
    <row r="579" spans="1:20" s="20" customFormat="1" x14ac:dyDescent="0.25">
      <c r="A579" s="34"/>
      <c r="B579" s="34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  <c r="S579" s="37"/>
      <c r="T579" s="37"/>
    </row>
    <row r="580" spans="1:20" s="20" customFormat="1" x14ac:dyDescent="0.25">
      <c r="A580" s="34"/>
      <c r="B580" s="34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  <c r="S580" s="37"/>
      <c r="T580" s="37"/>
    </row>
    <row r="581" spans="1:20" s="20" customFormat="1" x14ac:dyDescent="0.25">
      <c r="A581" s="34"/>
      <c r="B581" s="34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  <c r="S581" s="37"/>
      <c r="T581" s="37"/>
    </row>
    <row r="582" spans="1:20" s="20" customFormat="1" x14ac:dyDescent="0.25">
      <c r="A582" s="34"/>
      <c r="B582" s="34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  <c r="S582" s="37"/>
      <c r="T582" s="37"/>
    </row>
    <row r="583" spans="1:20" s="20" customFormat="1" x14ac:dyDescent="0.25">
      <c r="A583" s="34"/>
      <c r="B583" s="34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  <c r="S583" s="37"/>
      <c r="T583" s="37"/>
    </row>
    <row r="584" spans="1:20" s="20" customFormat="1" x14ac:dyDescent="0.25">
      <c r="A584" s="34"/>
      <c r="B584" s="34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  <c r="S584" s="37"/>
      <c r="T584" s="37"/>
    </row>
    <row r="585" spans="1:20" s="20" customFormat="1" x14ac:dyDescent="0.25">
      <c r="A585" s="34"/>
      <c r="B585" s="34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  <c r="S585" s="37"/>
      <c r="T585" s="37"/>
    </row>
    <row r="586" spans="1:20" s="20" customFormat="1" x14ac:dyDescent="0.25">
      <c r="A586" s="34"/>
      <c r="B586" s="34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  <c r="S586" s="37"/>
      <c r="T586" s="37"/>
    </row>
    <row r="587" spans="1:20" s="20" customFormat="1" x14ac:dyDescent="0.25">
      <c r="A587" s="34"/>
      <c r="B587" s="34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  <c r="S587" s="37"/>
      <c r="T587" s="37"/>
    </row>
    <row r="588" spans="1:20" s="20" customFormat="1" x14ac:dyDescent="0.25">
      <c r="A588" s="34"/>
      <c r="B588" s="34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  <c r="S588" s="37"/>
      <c r="T588" s="37"/>
    </row>
    <row r="589" spans="1:20" s="20" customFormat="1" x14ac:dyDescent="0.25">
      <c r="A589" s="34"/>
      <c r="B589" s="34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  <c r="S589" s="37"/>
      <c r="T589" s="37"/>
    </row>
    <row r="590" spans="1:20" s="20" customFormat="1" x14ac:dyDescent="0.25">
      <c r="A590" s="34"/>
      <c r="B590" s="34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  <c r="S590" s="37"/>
      <c r="T590" s="37"/>
    </row>
    <row r="591" spans="1:20" s="20" customFormat="1" x14ac:dyDescent="0.25">
      <c r="A591" s="34"/>
      <c r="B591" s="34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  <c r="S591" s="37"/>
      <c r="T591" s="37"/>
    </row>
    <row r="592" spans="1:20" s="20" customFormat="1" x14ac:dyDescent="0.25">
      <c r="A592" s="34"/>
      <c r="B592" s="34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  <c r="S592" s="37"/>
      <c r="T592" s="37"/>
    </row>
    <row r="593" spans="1:20" s="20" customFormat="1" x14ac:dyDescent="0.25">
      <c r="A593" s="34"/>
      <c r="B593" s="34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  <c r="S593" s="37"/>
      <c r="T593" s="37"/>
    </row>
    <row r="594" spans="1:20" s="20" customFormat="1" x14ac:dyDescent="0.25">
      <c r="A594" s="34"/>
      <c r="B594" s="34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  <c r="S594" s="37"/>
      <c r="T594" s="37"/>
    </row>
    <row r="595" spans="1:20" s="20" customFormat="1" x14ac:dyDescent="0.25">
      <c r="A595" s="34"/>
      <c r="B595" s="34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  <c r="S595" s="37"/>
      <c r="T595" s="37"/>
    </row>
    <row r="596" spans="1:20" s="20" customFormat="1" x14ac:dyDescent="0.25">
      <c r="A596" s="34"/>
      <c r="B596" s="34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  <c r="S596" s="37"/>
      <c r="T596" s="37"/>
    </row>
    <row r="597" spans="1:20" s="20" customFormat="1" x14ac:dyDescent="0.25">
      <c r="A597" s="34"/>
      <c r="B597" s="34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  <c r="S597" s="37"/>
      <c r="T597" s="37"/>
    </row>
    <row r="598" spans="1:20" s="20" customFormat="1" x14ac:dyDescent="0.25">
      <c r="A598" s="34"/>
      <c r="B598" s="34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  <c r="S598" s="37"/>
      <c r="T598" s="37"/>
    </row>
    <row r="599" spans="1:20" s="20" customFormat="1" x14ac:dyDescent="0.25">
      <c r="A599" s="34"/>
      <c r="B599" s="34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  <c r="S599" s="37"/>
      <c r="T599" s="37"/>
    </row>
    <row r="600" spans="1:20" s="20" customFormat="1" x14ac:dyDescent="0.25">
      <c r="A600" s="34"/>
      <c r="B600" s="34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  <c r="S600" s="37"/>
      <c r="T600" s="37"/>
    </row>
    <row r="601" spans="1:20" s="20" customFormat="1" x14ac:dyDescent="0.25">
      <c r="A601" s="34"/>
      <c r="B601" s="34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  <c r="S601" s="37"/>
      <c r="T601" s="37"/>
    </row>
    <row r="602" spans="1:20" s="20" customFormat="1" x14ac:dyDescent="0.25">
      <c r="A602" s="34"/>
      <c r="B602" s="34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  <c r="S602" s="37"/>
      <c r="T602" s="37"/>
    </row>
    <row r="603" spans="1:20" s="20" customFormat="1" x14ac:dyDescent="0.25">
      <c r="A603" s="34"/>
      <c r="B603" s="34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  <c r="S603" s="37"/>
      <c r="T603" s="37"/>
    </row>
    <row r="604" spans="1:20" s="20" customFormat="1" x14ac:dyDescent="0.25">
      <c r="A604" s="34"/>
      <c r="B604" s="34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  <c r="S604" s="37"/>
      <c r="T604" s="37"/>
    </row>
    <row r="605" spans="1:20" s="20" customFormat="1" x14ac:dyDescent="0.25">
      <c r="A605" s="34"/>
      <c r="B605" s="34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  <c r="S605" s="37"/>
      <c r="T605" s="37"/>
    </row>
    <row r="606" spans="1:20" s="20" customFormat="1" x14ac:dyDescent="0.25">
      <c r="A606" s="34"/>
      <c r="B606" s="34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  <c r="S606" s="37"/>
      <c r="T606" s="37"/>
    </row>
    <row r="607" spans="1:20" s="20" customFormat="1" x14ac:dyDescent="0.25">
      <c r="A607" s="34"/>
      <c r="B607" s="34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  <c r="S607" s="37"/>
      <c r="T607" s="37"/>
    </row>
    <row r="608" spans="1:20" s="20" customFormat="1" x14ac:dyDescent="0.25">
      <c r="A608" s="34"/>
      <c r="B608" s="34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  <c r="S608" s="37"/>
      <c r="T608" s="37"/>
    </row>
    <row r="609" spans="1:20" s="20" customFormat="1" x14ac:dyDescent="0.25">
      <c r="A609" s="34"/>
      <c r="B609" s="34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  <c r="S609" s="37"/>
      <c r="T609" s="37"/>
    </row>
    <row r="610" spans="1:20" s="20" customFormat="1" x14ac:dyDescent="0.25">
      <c r="A610" s="34"/>
      <c r="B610" s="34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  <c r="S610" s="37"/>
      <c r="T610" s="37"/>
    </row>
    <row r="611" spans="1:20" s="20" customFormat="1" x14ac:dyDescent="0.25">
      <c r="A611" s="34"/>
      <c r="B611" s="34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  <c r="S611" s="37"/>
      <c r="T611" s="37"/>
    </row>
    <row r="612" spans="1:20" s="20" customFormat="1" x14ac:dyDescent="0.25">
      <c r="A612" s="34"/>
      <c r="B612" s="34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  <c r="S612" s="37"/>
      <c r="T612" s="37"/>
    </row>
    <row r="613" spans="1:20" s="20" customFormat="1" x14ac:dyDescent="0.25">
      <c r="A613" s="34"/>
      <c r="B613" s="34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  <c r="S613" s="37"/>
      <c r="T613" s="37"/>
    </row>
    <row r="614" spans="1:20" s="20" customFormat="1" x14ac:dyDescent="0.25">
      <c r="A614" s="34"/>
      <c r="B614" s="34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  <c r="S614" s="37"/>
      <c r="T614" s="37"/>
    </row>
    <row r="615" spans="1:20" s="20" customFormat="1" x14ac:dyDescent="0.25">
      <c r="A615" s="34"/>
      <c r="B615" s="34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  <c r="S615" s="37"/>
      <c r="T615" s="37"/>
    </row>
    <row r="616" spans="1:20" s="20" customFormat="1" x14ac:dyDescent="0.25">
      <c r="A616" s="34"/>
      <c r="B616" s="34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  <c r="S616" s="37"/>
      <c r="T616" s="37"/>
    </row>
    <row r="617" spans="1:20" s="20" customFormat="1" x14ac:dyDescent="0.25">
      <c r="A617" s="34"/>
      <c r="B617" s="34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  <c r="S617" s="37"/>
      <c r="T617" s="37"/>
    </row>
    <row r="618" spans="1:20" s="20" customFormat="1" x14ac:dyDescent="0.25">
      <c r="A618" s="34"/>
      <c r="B618" s="34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  <c r="S618" s="37"/>
      <c r="T618" s="37"/>
    </row>
    <row r="619" spans="1:20" s="20" customFormat="1" x14ac:dyDescent="0.25">
      <c r="A619" s="34"/>
      <c r="B619" s="34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  <c r="S619" s="37"/>
      <c r="T619" s="37"/>
    </row>
    <row r="620" spans="1:20" s="20" customFormat="1" x14ac:dyDescent="0.25">
      <c r="A620" s="34"/>
      <c r="B620" s="34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  <c r="S620" s="37"/>
      <c r="T620" s="37"/>
    </row>
    <row r="621" spans="1:20" s="20" customFormat="1" x14ac:dyDescent="0.25">
      <c r="A621" s="34"/>
      <c r="B621" s="34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  <c r="S621" s="37"/>
      <c r="T621" s="37"/>
    </row>
    <row r="622" spans="1:20" s="20" customFormat="1" x14ac:dyDescent="0.25">
      <c r="A622" s="34"/>
      <c r="B622" s="34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  <c r="S622" s="37"/>
      <c r="T622" s="37"/>
    </row>
    <row r="623" spans="1:20" s="20" customFormat="1" x14ac:dyDescent="0.25">
      <c r="A623" s="34"/>
      <c r="B623" s="34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  <c r="S623" s="37"/>
      <c r="T623" s="37"/>
    </row>
    <row r="624" spans="1:20" s="20" customFormat="1" x14ac:dyDescent="0.25">
      <c r="A624" s="34"/>
      <c r="B624" s="34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  <c r="S624" s="37"/>
      <c r="T624" s="37"/>
    </row>
    <row r="625" spans="1:20" s="20" customFormat="1" x14ac:dyDescent="0.25">
      <c r="A625" s="34"/>
      <c r="B625" s="34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  <c r="S625" s="37"/>
      <c r="T625" s="37"/>
    </row>
    <row r="626" spans="1:20" s="20" customFormat="1" x14ac:dyDescent="0.25">
      <c r="A626" s="34"/>
      <c r="B626" s="34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  <c r="S626" s="37"/>
      <c r="T626" s="37"/>
    </row>
    <row r="627" spans="1:20" s="20" customFormat="1" x14ac:dyDescent="0.25">
      <c r="A627" s="34"/>
      <c r="B627" s="34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  <c r="S627" s="37"/>
      <c r="T627" s="37"/>
    </row>
    <row r="628" spans="1:20" s="20" customFormat="1" x14ac:dyDescent="0.25">
      <c r="A628" s="34"/>
      <c r="B628" s="34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  <c r="S628" s="37"/>
      <c r="T628" s="37"/>
    </row>
    <row r="629" spans="1:20" s="20" customFormat="1" x14ac:dyDescent="0.25">
      <c r="A629" s="34"/>
      <c r="B629" s="34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  <c r="S629" s="37"/>
      <c r="T629" s="37"/>
    </row>
    <row r="630" spans="1:20" s="20" customFormat="1" x14ac:dyDescent="0.25">
      <c r="A630" s="34"/>
      <c r="B630" s="34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  <c r="S630" s="37"/>
      <c r="T630" s="37"/>
    </row>
    <row r="631" spans="1:20" s="20" customFormat="1" x14ac:dyDescent="0.25">
      <c r="A631" s="34"/>
      <c r="B631" s="34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  <c r="S631" s="37"/>
      <c r="T631" s="37"/>
    </row>
    <row r="632" spans="1:20" s="20" customFormat="1" x14ac:dyDescent="0.25">
      <c r="A632" s="34"/>
      <c r="B632" s="34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  <c r="S632" s="37"/>
      <c r="T632" s="37"/>
    </row>
    <row r="633" spans="1:20" s="20" customFormat="1" x14ac:dyDescent="0.25">
      <c r="A633" s="34"/>
      <c r="B633" s="34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  <c r="S633" s="37"/>
      <c r="T633" s="37"/>
    </row>
    <row r="634" spans="1:20" s="20" customFormat="1" x14ac:dyDescent="0.25">
      <c r="A634" s="34"/>
      <c r="B634" s="34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  <c r="S634" s="37"/>
      <c r="T634" s="37"/>
    </row>
    <row r="635" spans="1:20" s="20" customFormat="1" x14ac:dyDescent="0.25">
      <c r="A635" s="34"/>
      <c r="B635" s="34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  <c r="S635" s="37"/>
      <c r="T635" s="37"/>
    </row>
    <row r="636" spans="1:20" s="20" customFormat="1" x14ac:dyDescent="0.25">
      <c r="A636" s="34"/>
      <c r="B636" s="34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  <c r="S636" s="37"/>
      <c r="T636" s="37"/>
    </row>
    <row r="637" spans="1:20" s="20" customFormat="1" x14ac:dyDescent="0.25">
      <c r="A637" s="34"/>
      <c r="B637" s="34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  <c r="S637" s="37"/>
      <c r="T637" s="37"/>
    </row>
    <row r="638" spans="1:20" s="20" customFormat="1" x14ac:dyDescent="0.25">
      <c r="A638" s="34"/>
      <c r="B638" s="34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  <c r="S638" s="37"/>
      <c r="T638" s="37"/>
    </row>
    <row r="639" spans="1:20" s="20" customFormat="1" x14ac:dyDescent="0.25">
      <c r="A639" s="34"/>
      <c r="B639" s="34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  <c r="S639" s="37"/>
      <c r="T639" s="37"/>
    </row>
    <row r="640" spans="1:20" s="20" customFormat="1" x14ac:dyDescent="0.25">
      <c r="A640" s="34"/>
      <c r="B640" s="34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  <c r="S640" s="37"/>
      <c r="T640" s="37"/>
    </row>
    <row r="641" spans="1:20" s="20" customFormat="1" x14ac:dyDescent="0.25">
      <c r="A641" s="34"/>
      <c r="B641" s="34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  <c r="S641" s="37"/>
      <c r="T641" s="37"/>
    </row>
    <row r="642" spans="1:20" s="20" customFormat="1" x14ac:dyDescent="0.25">
      <c r="A642" s="34"/>
      <c r="B642" s="34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  <c r="S642" s="37"/>
      <c r="T642" s="37"/>
    </row>
    <row r="643" spans="1:20" s="20" customFormat="1" x14ac:dyDescent="0.25">
      <c r="A643" s="34"/>
      <c r="B643" s="34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  <c r="S643" s="37"/>
      <c r="T643" s="37"/>
    </row>
    <row r="644" spans="1:20" s="20" customFormat="1" x14ac:dyDescent="0.25">
      <c r="A644" s="34"/>
      <c r="B644" s="34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  <c r="S644" s="37"/>
      <c r="T644" s="37"/>
    </row>
    <row r="645" spans="1:20" s="20" customFormat="1" x14ac:dyDescent="0.25">
      <c r="A645" s="34"/>
      <c r="B645" s="34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  <c r="S645" s="37"/>
      <c r="T645" s="37"/>
    </row>
  </sheetData>
  <sheetProtection algorithmName="SHA-512" hashValue="B3miI+Hqf7Rsup/Tsu88i8Ph7ifcmPqeo5C1+jxEQBhKLeztWXBxGefx0/j5Esvo2apenV1EEQEd4yHRuYV8Lg==" saltValue="RFVpM+LIKNbOTre69/0nvw==" spinCount="100000" sheet="1" objects="1" scenarios="1"/>
  <customSheetViews>
    <customSheetView guid="{495BE3EC-E5E9-4D7F-B5B8-2F63438A1D49}" scale="98" zeroValues="0" hiddenRows="1" state="hidden">
      <pane xSplit="6" ySplit="1" topLeftCell="G2" activePane="bottomRight" state="frozen"/>
      <selection pane="bottomRight" activeCell="C4" sqref="C4"/>
      <colBreaks count="1" manualBreakCount="1">
        <brk id="20" max="1048575" man="1"/>
      </colBreaks>
      <pageMargins left="0.7" right="0.7" top="0.75" bottom="0.75" header="0.3" footer="0.3"/>
      <pageSetup scale="45" orientation="portrait" r:id="rId1"/>
    </customSheetView>
  </customSheetViews>
  <pageMargins left="0.7" right="0.7" top="0.75" bottom="0.75" header="0.3" footer="0.3"/>
  <pageSetup scale="45" orientation="portrait" r:id="rId2"/>
  <colBreaks count="1" manualBreakCount="1">
    <brk id="20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  <pageSetUpPr fitToPage="1"/>
  </sheetPr>
  <dimension ref="A1:AQ643"/>
  <sheetViews>
    <sheetView showZeros="0" view="pageBreakPreview" topLeftCell="E157" zoomScale="112" zoomScaleNormal="96" zoomScaleSheetLayoutView="112" workbookViewId="0">
      <selection activeCell="N147" sqref="N147"/>
    </sheetView>
  </sheetViews>
  <sheetFormatPr baseColWidth="10" defaultColWidth="11.5546875" defaultRowHeight="12" x14ac:dyDescent="0.25"/>
  <cols>
    <col min="1" max="1" width="4.44140625" style="22" customWidth="1"/>
    <col min="2" max="2" width="4.44140625" style="40" customWidth="1"/>
    <col min="3" max="5" width="15.6640625" style="22" customWidth="1"/>
    <col min="6" max="6" width="4.33203125" style="40" customWidth="1"/>
    <col min="7" max="18" width="8.6640625" style="40" customWidth="1"/>
    <col min="19" max="19" width="8.6640625" style="22" customWidth="1"/>
    <col min="20" max="20" width="11.5546875" style="22"/>
    <col min="21" max="21" width="27.33203125" style="22" bestFit="1" customWidth="1"/>
    <col min="22" max="43" width="11.5546875" style="22"/>
    <col min="44" max="16384" width="11.5546875" style="5"/>
  </cols>
  <sheetData>
    <row r="1" spans="1:21" ht="57.6" customHeight="1" thickBot="1" x14ac:dyDescent="0.35">
      <c r="A1" s="109" t="s">
        <v>72</v>
      </c>
      <c r="B1" s="110" t="s">
        <v>79</v>
      </c>
      <c r="C1" s="109" t="s">
        <v>3</v>
      </c>
      <c r="D1" s="111" t="s">
        <v>4</v>
      </c>
      <c r="E1" s="109" t="s">
        <v>2</v>
      </c>
      <c r="F1" s="112" t="s">
        <v>18</v>
      </c>
      <c r="G1" s="113" t="s">
        <v>7</v>
      </c>
      <c r="H1" s="113" t="s">
        <v>51</v>
      </c>
      <c r="I1" s="113" t="s">
        <v>52</v>
      </c>
      <c r="J1" s="113" t="s">
        <v>70</v>
      </c>
      <c r="K1" s="113" t="s">
        <v>44</v>
      </c>
      <c r="L1" s="113" t="s">
        <v>53</v>
      </c>
      <c r="M1" s="114" t="s">
        <v>46</v>
      </c>
      <c r="N1" s="114" t="s">
        <v>47</v>
      </c>
      <c r="O1" s="114" t="s">
        <v>17</v>
      </c>
      <c r="P1" s="113" t="s">
        <v>0</v>
      </c>
      <c r="Q1" s="113" t="s">
        <v>74</v>
      </c>
      <c r="R1" s="176" t="s">
        <v>97</v>
      </c>
      <c r="S1" s="177" t="s">
        <v>96</v>
      </c>
      <c r="T1" s="4"/>
      <c r="U1" s="86">
        <f ca="1">TODAY()</f>
        <v>43696</v>
      </c>
    </row>
    <row r="2" spans="1:21" s="78" customFormat="1" ht="12" customHeight="1" x14ac:dyDescent="0.25">
      <c r="A2" s="237">
        <v>1</v>
      </c>
      <c r="B2" s="238">
        <v>1</v>
      </c>
      <c r="C2" s="237" t="s">
        <v>126</v>
      </c>
      <c r="D2" s="239" t="s">
        <v>127</v>
      </c>
      <c r="E2" s="237" t="s">
        <v>128</v>
      </c>
      <c r="F2" s="238" t="s">
        <v>113</v>
      </c>
      <c r="G2" s="240">
        <f>'DATOS GENERALES'!G2</f>
        <v>0</v>
      </c>
      <c r="H2" s="241">
        <f>'DATOS GENERALES'!H2</f>
        <v>0</v>
      </c>
      <c r="I2" s="240">
        <f>'DATOS GENERALES'!I2</f>
        <v>0</v>
      </c>
      <c r="J2" s="241">
        <f>'DATOS GENERALES'!J2</f>
        <v>19</v>
      </c>
      <c r="K2" s="240">
        <f>'DATOS GENERALES'!K2</f>
        <v>0</v>
      </c>
      <c r="L2" s="241">
        <f>'DATOS GENERALES'!L2</f>
        <v>0</v>
      </c>
      <c r="M2" s="240">
        <f>'DATOS GENERALES'!M2</f>
        <v>0</v>
      </c>
      <c r="N2" s="241">
        <f>'DATOS GENERALES'!N2</f>
        <v>0</v>
      </c>
      <c r="O2" s="240">
        <f>'DATOS GENERALES'!O2</f>
        <v>0</v>
      </c>
      <c r="P2" s="241">
        <f>'DATOS GENERALES'!P2</f>
        <v>0</v>
      </c>
      <c r="Q2" s="240">
        <f>'DATOS GENERALES'!Q2</f>
        <v>0</v>
      </c>
      <c r="R2" s="242">
        <f>IF('DATOS GENERALES'!S2="CANCELADO",('DATOS GENERALES'!R2),0)</f>
        <v>19</v>
      </c>
      <c r="S2" s="243">
        <f>IF('DATOS GENERALES'!S2="DEUDA",('DATOS GENERALES'!R2),0)</f>
        <v>0</v>
      </c>
    </row>
    <row r="3" spans="1:21" s="78" customFormat="1" ht="12" customHeight="1" x14ac:dyDescent="0.25">
      <c r="A3" s="237">
        <v>2</v>
      </c>
      <c r="B3" s="238">
        <v>2</v>
      </c>
      <c r="C3" s="237" t="s">
        <v>126</v>
      </c>
      <c r="D3" s="239" t="s">
        <v>127</v>
      </c>
      <c r="E3" s="237" t="s">
        <v>130</v>
      </c>
      <c r="F3" s="238" t="s">
        <v>113</v>
      </c>
      <c r="G3" s="240">
        <f>'DATOS GENERALES'!G3</f>
        <v>0</v>
      </c>
      <c r="H3" s="241">
        <f>'DATOS GENERALES'!H3</f>
        <v>0</v>
      </c>
      <c r="I3" s="240">
        <f>'DATOS GENERALES'!I3</f>
        <v>0</v>
      </c>
      <c r="J3" s="241">
        <f>'DATOS GENERALES'!J3</f>
        <v>17</v>
      </c>
      <c r="K3" s="240">
        <f>'DATOS GENERALES'!K3</f>
        <v>0</v>
      </c>
      <c r="L3" s="241">
        <f>'DATOS GENERALES'!L3</f>
        <v>0</v>
      </c>
      <c r="M3" s="240">
        <f>'DATOS GENERALES'!M3</f>
        <v>0</v>
      </c>
      <c r="N3" s="241">
        <f>'DATOS GENERALES'!N3</f>
        <v>0</v>
      </c>
      <c r="O3" s="240">
        <f>'DATOS GENERALES'!O3</f>
        <v>0</v>
      </c>
      <c r="P3" s="241">
        <f>'DATOS GENERALES'!P3</f>
        <v>0</v>
      </c>
      <c r="Q3" s="240">
        <f>'DATOS GENERALES'!Q3</f>
        <v>0</v>
      </c>
      <c r="R3" s="242">
        <f>IF('DATOS GENERALES'!S3="CANCELADO",('DATOS GENERALES'!R3),0)</f>
        <v>17</v>
      </c>
      <c r="S3" s="243">
        <f>IF('DATOS GENERALES'!S3="DEUDA",('DATOS GENERALES'!R3),0)</f>
        <v>0</v>
      </c>
    </row>
    <row r="4" spans="1:21" s="78" customFormat="1" ht="12" customHeight="1" x14ac:dyDescent="0.25">
      <c r="A4" s="237">
        <v>3</v>
      </c>
      <c r="B4" s="238">
        <v>3</v>
      </c>
      <c r="C4" s="237" t="s">
        <v>141</v>
      </c>
      <c r="D4" s="239" t="s">
        <v>142</v>
      </c>
      <c r="E4" s="237" t="s">
        <v>143</v>
      </c>
      <c r="F4" s="238" t="s">
        <v>113</v>
      </c>
      <c r="G4" s="240">
        <f>'DATOS GENERALES'!G4</f>
        <v>0</v>
      </c>
      <c r="H4" s="241">
        <f>'DATOS GENERALES'!H4</f>
        <v>0</v>
      </c>
      <c r="I4" s="240">
        <f>'DATOS GENERALES'!I4</f>
        <v>0</v>
      </c>
      <c r="J4" s="241">
        <f>'DATOS GENERALES'!J4</f>
        <v>19</v>
      </c>
      <c r="K4" s="240">
        <f>'DATOS GENERALES'!K4</f>
        <v>0</v>
      </c>
      <c r="L4" s="241">
        <f>'DATOS GENERALES'!L4</f>
        <v>0</v>
      </c>
      <c r="M4" s="240">
        <f>'DATOS GENERALES'!M4</f>
        <v>0</v>
      </c>
      <c r="N4" s="241">
        <f>'DATOS GENERALES'!N4</f>
        <v>0</v>
      </c>
      <c r="O4" s="240">
        <f>'DATOS GENERALES'!O4</f>
        <v>0</v>
      </c>
      <c r="P4" s="241">
        <f>'DATOS GENERALES'!P4</f>
        <v>0</v>
      </c>
      <c r="Q4" s="240">
        <f>'DATOS GENERALES'!Q4</f>
        <v>0</v>
      </c>
      <c r="R4" s="242">
        <f>IF('DATOS GENERALES'!S4="CANCELADO",('DATOS GENERALES'!R4),0)</f>
        <v>19</v>
      </c>
      <c r="S4" s="243">
        <f>IF('DATOS GENERALES'!S4="DEUDA",('DATOS GENERALES'!R4),0)</f>
        <v>0</v>
      </c>
    </row>
    <row r="5" spans="1:21" s="78" customFormat="1" ht="12" customHeight="1" x14ac:dyDescent="0.25">
      <c r="A5" s="237">
        <v>4</v>
      </c>
      <c r="B5" s="238">
        <v>4</v>
      </c>
      <c r="C5" s="237" t="s">
        <v>141</v>
      </c>
      <c r="D5" s="239" t="s">
        <v>144</v>
      </c>
      <c r="E5" s="237" t="s">
        <v>145</v>
      </c>
      <c r="F5" s="238" t="s">
        <v>113</v>
      </c>
      <c r="G5" s="240">
        <f>'DATOS GENERALES'!G5</f>
        <v>0</v>
      </c>
      <c r="H5" s="241">
        <f>'DATOS GENERALES'!H5</f>
        <v>0</v>
      </c>
      <c r="I5" s="240">
        <f>'DATOS GENERALES'!I5</f>
        <v>0</v>
      </c>
      <c r="J5" s="241">
        <f>'DATOS GENERALES'!J5</f>
        <v>11</v>
      </c>
      <c r="K5" s="240">
        <f>'DATOS GENERALES'!K5</f>
        <v>0</v>
      </c>
      <c r="L5" s="241">
        <f>'DATOS GENERALES'!L5</f>
        <v>0</v>
      </c>
      <c r="M5" s="240">
        <f>'DATOS GENERALES'!M5</f>
        <v>0</v>
      </c>
      <c r="N5" s="241">
        <f>'DATOS GENERALES'!N5</f>
        <v>0</v>
      </c>
      <c r="O5" s="240">
        <f>'DATOS GENERALES'!O5</f>
        <v>0</v>
      </c>
      <c r="P5" s="241">
        <f>'DATOS GENERALES'!P5</f>
        <v>0</v>
      </c>
      <c r="Q5" s="240">
        <f>'DATOS GENERALES'!Q5</f>
        <v>0</v>
      </c>
      <c r="R5" s="242">
        <f>IF('DATOS GENERALES'!S5="CANCELADO",('DATOS GENERALES'!R5),0)</f>
        <v>11</v>
      </c>
      <c r="S5" s="243">
        <f>IF('DATOS GENERALES'!S5="DEUDA",('DATOS GENERALES'!R5),0)</f>
        <v>0</v>
      </c>
    </row>
    <row r="6" spans="1:21" s="78" customFormat="1" ht="12" customHeight="1" x14ac:dyDescent="0.25">
      <c r="A6" s="237">
        <v>5</v>
      </c>
      <c r="B6" s="238">
        <v>5</v>
      </c>
      <c r="C6" s="237" t="s">
        <v>147</v>
      </c>
      <c r="D6" s="239" t="s">
        <v>148</v>
      </c>
      <c r="E6" s="237" t="s">
        <v>149</v>
      </c>
      <c r="F6" s="238" t="s">
        <v>113</v>
      </c>
      <c r="G6" s="240">
        <f>'DATOS GENERALES'!G6</f>
        <v>0</v>
      </c>
      <c r="H6" s="241">
        <f>'DATOS GENERALES'!H6</f>
        <v>0</v>
      </c>
      <c r="I6" s="240">
        <f>'DATOS GENERALES'!I6</f>
        <v>0</v>
      </c>
      <c r="J6" s="241">
        <f>'DATOS GENERALES'!J6</f>
        <v>29</v>
      </c>
      <c r="K6" s="240">
        <f>'DATOS GENERALES'!K6</f>
        <v>0</v>
      </c>
      <c r="L6" s="241">
        <f>'DATOS GENERALES'!L6</f>
        <v>0</v>
      </c>
      <c r="M6" s="240">
        <f>'DATOS GENERALES'!M6</f>
        <v>0</v>
      </c>
      <c r="N6" s="241">
        <f>'DATOS GENERALES'!N6</f>
        <v>0</v>
      </c>
      <c r="O6" s="240">
        <f>'DATOS GENERALES'!O6</f>
        <v>0</v>
      </c>
      <c r="P6" s="241">
        <f>'DATOS GENERALES'!P6</f>
        <v>0</v>
      </c>
      <c r="Q6" s="240">
        <f>'DATOS GENERALES'!Q6</f>
        <v>0</v>
      </c>
      <c r="R6" s="242">
        <f>IF('DATOS GENERALES'!S6="CANCELADO",('DATOS GENERALES'!R6),0)</f>
        <v>29</v>
      </c>
      <c r="S6" s="243">
        <f>IF('DATOS GENERALES'!S6="DEUDA",('DATOS GENERALES'!R6),0)</f>
        <v>0</v>
      </c>
    </row>
    <row r="7" spans="1:21" s="78" customFormat="1" ht="12" customHeight="1" x14ac:dyDescent="0.25">
      <c r="A7" s="237">
        <v>6</v>
      </c>
      <c r="B7" s="238">
        <v>6</v>
      </c>
      <c r="C7" s="237" t="s">
        <v>112</v>
      </c>
      <c r="D7" s="239" t="s">
        <v>150</v>
      </c>
      <c r="E7" s="237" t="s">
        <v>151</v>
      </c>
      <c r="F7" s="238" t="s">
        <v>113</v>
      </c>
      <c r="G7" s="240">
        <f>'DATOS GENERALES'!G7</f>
        <v>0</v>
      </c>
      <c r="H7" s="241">
        <f>'DATOS GENERALES'!H7</f>
        <v>0</v>
      </c>
      <c r="I7" s="240">
        <f>'DATOS GENERALES'!I7</f>
        <v>0</v>
      </c>
      <c r="J7" s="241">
        <f>'DATOS GENERALES'!J7</f>
        <v>27</v>
      </c>
      <c r="K7" s="240">
        <f>'DATOS GENERALES'!K7</f>
        <v>0</v>
      </c>
      <c r="L7" s="241">
        <f>'DATOS GENERALES'!L7</f>
        <v>0</v>
      </c>
      <c r="M7" s="240">
        <f>'DATOS GENERALES'!M7</f>
        <v>0</v>
      </c>
      <c r="N7" s="241">
        <f>'DATOS GENERALES'!N7</f>
        <v>0</v>
      </c>
      <c r="O7" s="240">
        <f>'DATOS GENERALES'!O7</f>
        <v>0</v>
      </c>
      <c r="P7" s="241">
        <f>'DATOS GENERALES'!P7</f>
        <v>0</v>
      </c>
      <c r="Q7" s="240">
        <f>'DATOS GENERALES'!Q7</f>
        <v>0</v>
      </c>
      <c r="R7" s="242">
        <f>IF('DATOS GENERALES'!S7="CANCELADO",('DATOS GENERALES'!R7),0)</f>
        <v>27</v>
      </c>
      <c r="S7" s="243">
        <f>IF('DATOS GENERALES'!S7="DEUDA",('DATOS GENERALES'!R7),0)</f>
        <v>0</v>
      </c>
    </row>
    <row r="8" spans="1:21" s="78" customFormat="1" ht="12" customHeight="1" x14ac:dyDescent="0.25">
      <c r="A8" s="237">
        <v>7</v>
      </c>
      <c r="B8" s="238">
        <v>7</v>
      </c>
      <c r="C8" s="237" t="s">
        <v>152</v>
      </c>
      <c r="D8" s="239" t="s">
        <v>153</v>
      </c>
      <c r="E8" s="237" t="s">
        <v>154</v>
      </c>
      <c r="F8" s="238" t="s">
        <v>113</v>
      </c>
      <c r="G8" s="240">
        <f>'DATOS GENERALES'!G8</f>
        <v>155</v>
      </c>
      <c r="H8" s="241">
        <f>'DATOS GENERALES'!H8</f>
        <v>0</v>
      </c>
      <c r="I8" s="240">
        <f>'DATOS GENERALES'!I8</f>
        <v>20</v>
      </c>
      <c r="J8" s="241">
        <f>'DATOS GENERALES'!J8</f>
        <v>7</v>
      </c>
      <c r="K8" s="240">
        <f>'DATOS GENERALES'!K8</f>
        <v>0</v>
      </c>
      <c r="L8" s="241">
        <f>'DATOS GENERALES'!L8</f>
        <v>0</v>
      </c>
      <c r="M8" s="240">
        <f>'DATOS GENERALES'!M8</f>
        <v>0</v>
      </c>
      <c r="N8" s="241">
        <f>'DATOS GENERALES'!N8</f>
        <v>0</v>
      </c>
      <c r="O8" s="240">
        <f>'DATOS GENERALES'!O8</f>
        <v>0</v>
      </c>
      <c r="P8" s="241">
        <f>'DATOS GENERALES'!P8</f>
        <v>0</v>
      </c>
      <c r="Q8" s="240">
        <f>'DATOS GENERALES'!Q8</f>
        <v>0</v>
      </c>
      <c r="R8" s="242">
        <f>IF('DATOS GENERALES'!S8="CANCELADO",('DATOS GENERALES'!R8),0)</f>
        <v>182</v>
      </c>
      <c r="S8" s="243">
        <f>IF('DATOS GENERALES'!S8="DEUDA",('DATOS GENERALES'!R8),0)</f>
        <v>0</v>
      </c>
    </row>
    <row r="9" spans="1:21" s="78" customFormat="1" ht="12" customHeight="1" x14ac:dyDescent="0.25">
      <c r="A9" s="237">
        <v>8</v>
      </c>
      <c r="B9" s="238">
        <v>8</v>
      </c>
      <c r="C9" s="237" t="s">
        <v>155</v>
      </c>
      <c r="D9" s="239" t="s">
        <v>155</v>
      </c>
      <c r="E9" s="237" t="s">
        <v>156</v>
      </c>
      <c r="F9" s="238" t="s">
        <v>113</v>
      </c>
      <c r="G9" s="240">
        <f>'DATOS GENERALES'!G9</f>
        <v>0</v>
      </c>
      <c r="H9" s="241">
        <f>'DATOS GENERALES'!H9</f>
        <v>0</v>
      </c>
      <c r="I9" s="240">
        <f>'DATOS GENERALES'!I9</f>
        <v>0</v>
      </c>
      <c r="J9" s="241">
        <f>'DATOS GENERALES'!J9</f>
        <v>29</v>
      </c>
      <c r="K9" s="240">
        <f>'DATOS GENERALES'!K9</f>
        <v>0</v>
      </c>
      <c r="L9" s="241">
        <f>'DATOS GENERALES'!L9</f>
        <v>0</v>
      </c>
      <c r="M9" s="240">
        <f>'DATOS GENERALES'!M9</f>
        <v>0</v>
      </c>
      <c r="N9" s="241">
        <f>'DATOS GENERALES'!N9</f>
        <v>0</v>
      </c>
      <c r="O9" s="240">
        <f>'DATOS GENERALES'!O9</f>
        <v>0</v>
      </c>
      <c r="P9" s="241">
        <f>'DATOS GENERALES'!P9</f>
        <v>0</v>
      </c>
      <c r="Q9" s="240">
        <f>'DATOS GENERALES'!Q9</f>
        <v>0</v>
      </c>
      <c r="R9" s="242">
        <f>IF('DATOS GENERALES'!S9="CANCELADO",('DATOS GENERALES'!R9),0)</f>
        <v>29</v>
      </c>
      <c r="S9" s="243">
        <f>IF('DATOS GENERALES'!S9="DEUDA",('DATOS GENERALES'!R9),0)</f>
        <v>0</v>
      </c>
    </row>
    <row r="10" spans="1:21" s="78" customFormat="1" ht="12" customHeight="1" x14ac:dyDescent="0.25">
      <c r="A10" s="237">
        <v>9</v>
      </c>
      <c r="B10" s="238">
        <v>9</v>
      </c>
      <c r="C10" s="237" t="s">
        <v>157</v>
      </c>
      <c r="D10" s="239" t="s">
        <v>158</v>
      </c>
      <c r="E10" s="237" t="s">
        <v>159</v>
      </c>
      <c r="F10" s="238" t="s">
        <v>113</v>
      </c>
      <c r="G10" s="240">
        <f>'DATOS GENERALES'!G10</f>
        <v>0</v>
      </c>
      <c r="H10" s="241">
        <f>'DATOS GENERALES'!H10</f>
        <v>0</v>
      </c>
      <c r="I10" s="240">
        <f>'DATOS GENERALES'!I10</f>
        <v>0</v>
      </c>
      <c r="J10" s="241">
        <f>'DATOS GENERALES'!J10</f>
        <v>27</v>
      </c>
      <c r="K10" s="240">
        <f>'DATOS GENERALES'!K10</f>
        <v>0</v>
      </c>
      <c r="L10" s="241">
        <f>'DATOS GENERALES'!L10</f>
        <v>0</v>
      </c>
      <c r="M10" s="240">
        <f>'DATOS GENERALES'!M10</f>
        <v>0</v>
      </c>
      <c r="N10" s="241">
        <f>'DATOS GENERALES'!N10</f>
        <v>0</v>
      </c>
      <c r="O10" s="240">
        <f>'DATOS GENERALES'!O10</f>
        <v>0</v>
      </c>
      <c r="P10" s="241">
        <f>'DATOS GENERALES'!P10</f>
        <v>0</v>
      </c>
      <c r="Q10" s="240">
        <f>'DATOS GENERALES'!Q10</f>
        <v>0</v>
      </c>
      <c r="R10" s="242">
        <f>IF('DATOS GENERALES'!S10="CANCELADO",('DATOS GENERALES'!R10),0)</f>
        <v>27</v>
      </c>
      <c r="S10" s="243">
        <f>IF('DATOS GENERALES'!S10="DEUDA",('DATOS GENERALES'!R10),0)</f>
        <v>0</v>
      </c>
    </row>
    <row r="11" spans="1:21" s="78" customFormat="1" ht="12" customHeight="1" x14ac:dyDescent="0.25">
      <c r="A11" s="237">
        <v>10</v>
      </c>
      <c r="B11" s="238">
        <v>10</v>
      </c>
      <c r="C11" s="237" t="s">
        <v>126</v>
      </c>
      <c r="D11" s="239" t="s">
        <v>160</v>
      </c>
      <c r="E11" s="237" t="s">
        <v>161</v>
      </c>
      <c r="F11" s="238" t="s">
        <v>113</v>
      </c>
      <c r="G11" s="240">
        <f>'DATOS GENERALES'!G11</f>
        <v>0</v>
      </c>
      <c r="H11" s="241">
        <f>'DATOS GENERALES'!H11</f>
        <v>0</v>
      </c>
      <c r="I11" s="240">
        <f>'DATOS GENERALES'!I11</f>
        <v>0</v>
      </c>
      <c r="J11" s="241">
        <f>'DATOS GENERALES'!J11</f>
        <v>43</v>
      </c>
      <c r="K11" s="240">
        <f>'DATOS GENERALES'!K11</f>
        <v>0</v>
      </c>
      <c r="L11" s="241">
        <f>'DATOS GENERALES'!L11</f>
        <v>0</v>
      </c>
      <c r="M11" s="240">
        <f>'DATOS GENERALES'!M11</f>
        <v>0</v>
      </c>
      <c r="N11" s="241">
        <f>'DATOS GENERALES'!N11</f>
        <v>0</v>
      </c>
      <c r="O11" s="240">
        <f>'DATOS GENERALES'!O11</f>
        <v>0</v>
      </c>
      <c r="P11" s="241">
        <f>'DATOS GENERALES'!P11</f>
        <v>0</v>
      </c>
      <c r="Q11" s="240">
        <f>'DATOS GENERALES'!Q11</f>
        <v>0</v>
      </c>
      <c r="R11" s="242">
        <f>IF('DATOS GENERALES'!S11="CANCELADO",('DATOS GENERALES'!R11),0)</f>
        <v>43</v>
      </c>
      <c r="S11" s="243">
        <f>IF('DATOS GENERALES'!S11="DEUDA",('DATOS GENERALES'!R11),0)</f>
        <v>0</v>
      </c>
    </row>
    <row r="12" spans="1:21" s="78" customFormat="1" ht="12" customHeight="1" x14ac:dyDescent="0.25">
      <c r="A12" s="237">
        <v>11</v>
      </c>
      <c r="B12" s="238">
        <v>11</v>
      </c>
      <c r="C12" s="237" t="s">
        <v>162</v>
      </c>
      <c r="D12" s="239" t="s">
        <v>142</v>
      </c>
      <c r="E12" s="237" t="s">
        <v>163</v>
      </c>
      <c r="F12" s="238" t="s">
        <v>113</v>
      </c>
      <c r="G12" s="240">
        <f>'DATOS GENERALES'!G12</f>
        <v>0</v>
      </c>
      <c r="H12" s="241">
        <f>'DATOS GENERALES'!H12</f>
        <v>0</v>
      </c>
      <c r="I12" s="240">
        <f>'DATOS GENERALES'!I12</f>
        <v>0</v>
      </c>
      <c r="J12" s="241">
        <f>'DATOS GENERALES'!J12</f>
        <v>65</v>
      </c>
      <c r="K12" s="240">
        <f>'DATOS GENERALES'!K12</f>
        <v>0</v>
      </c>
      <c r="L12" s="241">
        <f>'DATOS GENERALES'!L12</f>
        <v>0</v>
      </c>
      <c r="M12" s="240">
        <f>'DATOS GENERALES'!M12</f>
        <v>0</v>
      </c>
      <c r="N12" s="241">
        <f>'DATOS GENERALES'!N12</f>
        <v>0</v>
      </c>
      <c r="O12" s="240">
        <f>'DATOS GENERALES'!O12</f>
        <v>0</v>
      </c>
      <c r="P12" s="241">
        <f>'DATOS GENERALES'!P12</f>
        <v>0</v>
      </c>
      <c r="Q12" s="240">
        <f>'DATOS GENERALES'!Q12</f>
        <v>0</v>
      </c>
      <c r="R12" s="242">
        <f>IF('DATOS GENERALES'!S12="CANCELADO",('DATOS GENERALES'!R12),0)</f>
        <v>65</v>
      </c>
      <c r="S12" s="243">
        <f>IF('DATOS GENERALES'!S12="DEUDA",('DATOS GENERALES'!R12),0)</f>
        <v>0</v>
      </c>
    </row>
    <row r="13" spans="1:21" s="78" customFormat="1" ht="12" customHeight="1" x14ac:dyDescent="0.25">
      <c r="A13" s="237">
        <v>12</v>
      </c>
      <c r="B13" s="238">
        <v>12</v>
      </c>
      <c r="C13" s="237" t="s">
        <v>164</v>
      </c>
      <c r="D13" s="239" t="s">
        <v>165</v>
      </c>
      <c r="E13" s="237" t="s">
        <v>166</v>
      </c>
      <c r="F13" s="238" t="s">
        <v>113</v>
      </c>
      <c r="G13" s="240">
        <f>'DATOS GENERALES'!G13</f>
        <v>211</v>
      </c>
      <c r="H13" s="241">
        <f>'DATOS GENERALES'!H13</f>
        <v>0</v>
      </c>
      <c r="I13" s="240">
        <f>'DATOS GENERALES'!I13</f>
        <v>20</v>
      </c>
      <c r="J13" s="241">
        <f>'DATOS GENERALES'!J13</f>
        <v>45</v>
      </c>
      <c r="K13" s="240">
        <f>'DATOS GENERALES'!K13</f>
        <v>0</v>
      </c>
      <c r="L13" s="241">
        <f>'DATOS GENERALES'!L13</f>
        <v>0</v>
      </c>
      <c r="M13" s="240">
        <f>'DATOS GENERALES'!M13</f>
        <v>0</v>
      </c>
      <c r="N13" s="241">
        <f>'DATOS GENERALES'!N13</f>
        <v>0</v>
      </c>
      <c r="O13" s="240">
        <f>'DATOS GENERALES'!O13</f>
        <v>0</v>
      </c>
      <c r="P13" s="241">
        <f>'DATOS GENERALES'!P13</f>
        <v>0</v>
      </c>
      <c r="Q13" s="240">
        <f>'DATOS GENERALES'!Q13</f>
        <v>0</v>
      </c>
      <c r="R13" s="242">
        <f>IF('DATOS GENERALES'!S13="CANCELADO",('DATOS GENERALES'!R13),0)</f>
        <v>276</v>
      </c>
      <c r="S13" s="243">
        <f>IF('DATOS GENERALES'!S13="DEUDA",('DATOS GENERALES'!R13),0)</f>
        <v>0</v>
      </c>
    </row>
    <row r="14" spans="1:21" s="78" customFormat="1" ht="12" customHeight="1" x14ac:dyDescent="0.25">
      <c r="A14" s="237">
        <v>13</v>
      </c>
      <c r="B14" s="238">
        <v>13</v>
      </c>
      <c r="C14" s="237" t="s">
        <v>167</v>
      </c>
      <c r="D14" s="239" t="s">
        <v>168</v>
      </c>
      <c r="E14" s="237" t="s">
        <v>169</v>
      </c>
      <c r="F14" s="238" t="s">
        <v>113</v>
      </c>
      <c r="G14" s="240">
        <f>'DATOS GENERALES'!G14</f>
        <v>0</v>
      </c>
      <c r="H14" s="241">
        <f>'DATOS GENERALES'!H14</f>
        <v>0</v>
      </c>
      <c r="I14" s="240">
        <f>'DATOS GENERALES'!I14</f>
        <v>0</v>
      </c>
      <c r="J14" s="241">
        <f>'DATOS GENERALES'!J14</f>
        <v>39</v>
      </c>
      <c r="K14" s="240">
        <f>'DATOS GENERALES'!K14</f>
        <v>0</v>
      </c>
      <c r="L14" s="241">
        <f>'DATOS GENERALES'!L14</f>
        <v>0</v>
      </c>
      <c r="M14" s="240">
        <f>'DATOS GENERALES'!M14</f>
        <v>0</v>
      </c>
      <c r="N14" s="241">
        <f>'DATOS GENERALES'!N14</f>
        <v>0</v>
      </c>
      <c r="O14" s="240">
        <f>'DATOS GENERALES'!O14</f>
        <v>0</v>
      </c>
      <c r="P14" s="241">
        <f>'DATOS GENERALES'!P14</f>
        <v>0</v>
      </c>
      <c r="Q14" s="240">
        <f>'DATOS GENERALES'!Q14</f>
        <v>0</v>
      </c>
      <c r="R14" s="242">
        <f>IF('DATOS GENERALES'!S14="CANCELADO",('DATOS GENERALES'!R14),0)</f>
        <v>39</v>
      </c>
      <c r="S14" s="243">
        <f>IF('DATOS GENERALES'!S14="DEUDA",('DATOS GENERALES'!R14),0)</f>
        <v>0</v>
      </c>
    </row>
    <row r="15" spans="1:21" s="78" customFormat="1" ht="12" customHeight="1" x14ac:dyDescent="0.25">
      <c r="A15" s="237">
        <v>14</v>
      </c>
      <c r="B15" s="238">
        <v>14</v>
      </c>
      <c r="C15" s="237" t="s">
        <v>170</v>
      </c>
      <c r="D15" s="239" t="s">
        <v>170</v>
      </c>
      <c r="E15" s="237" t="s">
        <v>171</v>
      </c>
      <c r="F15" s="238" t="s">
        <v>113</v>
      </c>
      <c r="G15" s="240">
        <f>'DATOS GENERALES'!G15</f>
        <v>0</v>
      </c>
      <c r="H15" s="241">
        <f>'DATOS GENERALES'!H15</f>
        <v>0</v>
      </c>
      <c r="I15" s="240">
        <f>'DATOS GENERALES'!I15</f>
        <v>0</v>
      </c>
      <c r="J15" s="241">
        <f>'DATOS GENERALES'!J15</f>
        <v>21</v>
      </c>
      <c r="K15" s="240">
        <f>'DATOS GENERALES'!K15</f>
        <v>0</v>
      </c>
      <c r="L15" s="241">
        <f>'DATOS GENERALES'!L15</f>
        <v>0</v>
      </c>
      <c r="M15" s="240">
        <f>'DATOS GENERALES'!M15</f>
        <v>0</v>
      </c>
      <c r="N15" s="241">
        <f>'DATOS GENERALES'!N15</f>
        <v>0</v>
      </c>
      <c r="O15" s="240">
        <f>'DATOS GENERALES'!O15</f>
        <v>0</v>
      </c>
      <c r="P15" s="241">
        <f>'DATOS GENERALES'!P15</f>
        <v>0</v>
      </c>
      <c r="Q15" s="240">
        <f>'DATOS GENERALES'!Q15</f>
        <v>0</v>
      </c>
      <c r="R15" s="242">
        <f>IF('DATOS GENERALES'!S15="CANCELADO",('DATOS GENERALES'!R15),0)</f>
        <v>21</v>
      </c>
      <c r="S15" s="243">
        <f>IF('DATOS GENERALES'!S15="DEUDA",('DATOS GENERALES'!R15),0)</f>
        <v>0</v>
      </c>
    </row>
    <row r="16" spans="1:21" s="78" customFormat="1" ht="12" customHeight="1" x14ac:dyDescent="0.25">
      <c r="A16" s="237">
        <v>15</v>
      </c>
      <c r="B16" s="238">
        <v>15</v>
      </c>
      <c r="C16" s="237" t="s">
        <v>172</v>
      </c>
      <c r="D16" s="239" t="s">
        <v>115</v>
      </c>
      <c r="E16" s="237" t="s">
        <v>173</v>
      </c>
      <c r="F16" s="238" t="s">
        <v>113</v>
      </c>
      <c r="G16" s="240">
        <f>'DATOS GENERALES'!G16</f>
        <v>0</v>
      </c>
      <c r="H16" s="241">
        <f>'DATOS GENERALES'!H16</f>
        <v>0</v>
      </c>
      <c r="I16" s="240">
        <f>'DATOS GENERALES'!I16</f>
        <v>0</v>
      </c>
      <c r="J16" s="241">
        <f>'DATOS GENERALES'!J16</f>
        <v>17</v>
      </c>
      <c r="K16" s="240">
        <f>'DATOS GENERALES'!K16</f>
        <v>0</v>
      </c>
      <c r="L16" s="241">
        <f>'DATOS GENERALES'!L16</f>
        <v>0</v>
      </c>
      <c r="M16" s="240">
        <f>'DATOS GENERALES'!M16</f>
        <v>0</v>
      </c>
      <c r="N16" s="241">
        <f>'DATOS GENERALES'!N16</f>
        <v>0</v>
      </c>
      <c r="O16" s="240">
        <f>'DATOS GENERALES'!O16</f>
        <v>0</v>
      </c>
      <c r="P16" s="241">
        <f>'DATOS GENERALES'!P16</f>
        <v>0</v>
      </c>
      <c r="Q16" s="240">
        <f>'DATOS GENERALES'!Q16</f>
        <v>0</v>
      </c>
      <c r="R16" s="242">
        <f>IF('DATOS GENERALES'!S16="CANCELADO",('DATOS GENERALES'!R16),0)</f>
        <v>17</v>
      </c>
      <c r="S16" s="243">
        <f>IF('DATOS GENERALES'!S16="DEUDA",('DATOS GENERALES'!R16),0)</f>
        <v>0</v>
      </c>
    </row>
    <row r="17" spans="1:19" s="78" customFormat="1" ht="12" customHeight="1" x14ac:dyDescent="0.25">
      <c r="A17" s="237">
        <v>16</v>
      </c>
      <c r="B17" s="238">
        <v>16</v>
      </c>
      <c r="C17" s="237" t="s">
        <v>174</v>
      </c>
      <c r="D17" s="239" t="s">
        <v>175</v>
      </c>
      <c r="E17" s="237" t="s">
        <v>176</v>
      </c>
      <c r="F17" s="238" t="s">
        <v>113</v>
      </c>
      <c r="G17" s="240">
        <f>'DATOS GENERALES'!G17</f>
        <v>0</v>
      </c>
      <c r="H17" s="241">
        <f>'DATOS GENERALES'!H17</f>
        <v>0</v>
      </c>
      <c r="I17" s="240">
        <f>'DATOS GENERALES'!I17</f>
        <v>0</v>
      </c>
      <c r="J17" s="241">
        <f>'DATOS GENERALES'!J17</f>
        <v>919</v>
      </c>
      <c r="K17" s="240">
        <f>'DATOS GENERALES'!K17</f>
        <v>0</v>
      </c>
      <c r="L17" s="241">
        <f>'DATOS GENERALES'!L17</f>
        <v>0</v>
      </c>
      <c r="M17" s="240">
        <f>'DATOS GENERALES'!M17</f>
        <v>0</v>
      </c>
      <c r="N17" s="241">
        <f>'DATOS GENERALES'!N17</f>
        <v>0</v>
      </c>
      <c r="O17" s="240">
        <f>'DATOS GENERALES'!O17</f>
        <v>0</v>
      </c>
      <c r="P17" s="241">
        <f>'DATOS GENERALES'!P17</f>
        <v>0</v>
      </c>
      <c r="Q17" s="240">
        <f>'DATOS GENERALES'!Q17</f>
        <v>0</v>
      </c>
      <c r="R17" s="242">
        <f>IF('DATOS GENERALES'!S17="CANCELADO",('DATOS GENERALES'!R17),0)</f>
        <v>919</v>
      </c>
      <c r="S17" s="243">
        <f>IF('DATOS GENERALES'!S17="DEUDA",('DATOS GENERALES'!R17),0)</f>
        <v>0</v>
      </c>
    </row>
    <row r="18" spans="1:19" s="78" customFormat="1" ht="12" customHeight="1" x14ac:dyDescent="0.25">
      <c r="A18" s="237">
        <v>17</v>
      </c>
      <c r="B18" s="238">
        <v>17</v>
      </c>
      <c r="C18" s="237" t="s">
        <v>148</v>
      </c>
      <c r="D18" s="239" t="s">
        <v>155</v>
      </c>
      <c r="E18" s="237" t="s">
        <v>177</v>
      </c>
      <c r="F18" s="238" t="s">
        <v>113</v>
      </c>
      <c r="G18" s="240">
        <f>'DATOS GENERALES'!G18</f>
        <v>7</v>
      </c>
      <c r="H18" s="241">
        <f>'DATOS GENERALES'!H18</f>
        <v>0</v>
      </c>
      <c r="I18" s="240">
        <f>'DATOS GENERALES'!I18</f>
        <v>0</v>
      </c>
      <c r="J18" s="241">
        <f>'DATOS GENERALES'!J18</f>
        <v>7</v>
      </c>
      <c r="K18" s="240">
        <f>'DATOS GENERALES'!K18</f>
        <v>0</v>
      </c>
      <c r="L18" s="241">
        <f>'DATOS GENERALES'!L18</f>
        <v>0</v>
      </c>
      <c r="M18" s="240">
        <f>'DATOS GENERALES'!M18</f>
        <v>0</v>
      </c>
      <c r="N18" s="241">
        <f>'DATOS GENERALES'!N18</f>
        <v>0</v>
      </c>
      <c r="O18" s="240">
        <f>'DATOS GENERALES'!O18</f>
        <v>0</v>
      </c>
      <c r="P18" s="241">
        <f>'DATOS GENERALES'!P18</f>
        <v>0</v>
      </c>
      <c r="Q18" s="240">
        <f>'DATOS GENERALES'!Q18</f>
        <v>0</v>
      </c>
      <c r="R18" s="242">
        <f>IF('DATOS GENERALES'!S18="CANCELADO",('DATOS GENERALES'!R18),0)</f>
        <v>14</v>
      </c>
      <c r="S18" s="243">
        <f>IF('DATOS GENERALES'!S18="DEUDA",('DATOS GENERALES'!R18),0)</f>
        <v>0</v>
      </c>
    </row>
    <row r="19" spans="1:19" s="78" customFormat="1" ht="12" customHeight="1" x14ac:dyDescent="0.25">
      <c r="A19" s="237">
        <v>18</v>
      </c>
      <c r="B19" s="238">
        <v>18</v>
      </c>
      <c r="C19" s="237" t="s">
        <v>178</v>
      </c>
      <c r="D19" s="239" t="s">
        <v>179</v>
      </c>
      <c r="E19" s="237" t="s">
        <v>180</v>
      </c>
      <c r="F19" s="238" t="s">
        <v>113</v>
      </c>
      <c r="G19" s="240">
        <f>'DATOS GENERALES'!G19</f>
        <v>7</v>
      </c>
      <c r="H19" s="241">
        <f>'DATOS GENERALES'!H19</f>
        <v>0</v>
      </c>
      <c r="I19" s="240">
        <f>'DATOS GENERALES'!I19</f>
        <v>20</v>
      </c>
      <c r="J19" s="241">
        <f>'DATOS GENERALES'!J19</f>
        <v>13</v>
      </c>
      <c r="K19" s="240">
        <f>'DATOS GENERALES'!K19</f>
        <v>0</v>
      </c>
      <c r="L19" s="241">
        <f>'DATOS GENERALES'!L19</f>
        <v>0</v>
      </c>
      <c r="M19" s="240">
        <f>'DATOS GENERALES'!M19</f>
        <v>0</v>
      </c>
      <c r="N19" s="241">
        <f>'DATOS GENERALES'!N19</f>
        <v>0</v>
      </c>
      <c r="O19" s="240">
        <f>'DATOS GENERALES'!O19</f>
        <v>0</v>
      </c>
      <c r="P19" s="241">
        <f>'DATOS GENERALES'!P19</f>
        <v>0</v>
      </c>
      <c r="Q19" s="240">
        <f>'DATOS GENERALES'!Q19</f>
        <v>0</v>
      </c>
      <c r="R19" s="242">
        <f>IF('DATOS GENERALES'!S19="CANCELADO",('DATOS GENERALES'!R19),0)</f>
        <v>40</v>
      </c>
      <c r="S19" s="243">
        <f>IF('DATOS GENERALES'!S19="DEUDA",('DATOS GENERALES'!R19),0)</f>
        <v>0</v>
      </c>
    </row>
    <row r="20" spans="1:19" s="78" customFormat="1" ht="12" customHeight="1" x14ac:dyDescent="0.25">
      <c r="A20" s="237">
        <v>19</v>
      </c>
      <c r="B20" s="238">
        <v>19</v>
      </c>
      <c r="C20" s="237" t="s">
        <v>178</v>
      </c>
      <c r="D20" s="239" t="s">
        <v>115</v>
      </c>
      <c r="E20" s="237" t="s">
        <v>181</v>
      </c>
      <c r="F20" s="238" t="s">
        <v>113</v>
      </c>
      <c r="G20" s="240">
        <f>'DATOS GENERALES'!G20</f>
        <v>0</v>
      </c>
      <c r="H20" s="241">
        <f>'DATOS GENERALES'!H20</f>
        <v>0</v>
      </c>
      <c r="I20" s="240">
        <f>'DATOS GENERALES'!I20</f>
        <v>0</v>
      </c>
      <c r="J20" s="241">
        <f>'DATOS GENERALES'!J20</f>
        <v>7</v>
      </c>
      <c r="K20" s="240">
        <f>'DATOS GENERALES'!K20</f>
        <v>0</v>
      </c>
      <c r="L20" s="241">
        <f>'DATOS GENERALES'!L20</f>
        <v>0</v>
      </c>
      <c r="M20" s="240">
        <f>'DATOS GENERALES'!M20</f>
        <v>0</v>
      </c>
      <c r="N20" s="241">
        <f>'DATOS GENERALES'!N20</f>
        <v>0</v>
      </c>
      <c r="O20" s="240">
        <f>'DATOS GENERALES'!O20</f>
        <v>0</v>
      </c>
      <c r="P20" s="241">
        <f>'DATOS GENERALES'!P20</f>
        <v>0</v>
      </c>
      <c r="Q20" s="240">
        <f>'DATOS GENERALES'!Q20</f>
        <v>0</v>
      </c>
      <c r="R20" s="242">
        <f>IF('DATOS GENERALES'!S20="CANCELADO",('DATOS GENERALES'!R20),0)</f>
        <v>7</v>
      </c>
      <c r="S20" s="243">
        <f>IF('DATOS GENERALES'!S20="DEUDA",('DATOS GENERALES'!R20),0)</f>
        <v>0</v>
      </c>
    </row>
    <row r="21" spans="1:19" s="78" customFormat="1" ht="12" customHeight="1" x14ac:dyDescent="0.25">
      <c r="A21" s="237">
        <v>20</v>
      </c>
      <c r="B21" s="238">
        <v>20</v>
      </c>
      <c r="C21" s="237" t="s">
        <v>182</v>
      </c>
      <c r="D21" s="239" t="s">
        <v>127</v>
      </c>
      <c r="E21" s="237" t="s">
        <v>183</v>
      </c>
      <c r="F21" s="238" t="s">
        <v>113</v>
      </c>
      <c r="G21" s="240">
        <f>'DATOS GENERALES'!G21</f>
        <v>0</v>
      </c>
      <c r="H21" s="241">
        <f>'DATOS GENERALES'!H21</f>
        <v>0</v>
      </c>
      <c r="I21" s="240">
        <f>'DATOS GENERALES'!I21</f>
        <v>0</v>
      </c>
      <c r="J21" s="241">
        <f>'DATOS GENERALES'!J21</f>
        <v>7</v>
      </c>
      <c r="K21" s="240">
        <f>'DATOS GENERALES'!K21</f>
        <v>0</v>
      </c>
      <c r="L21" s="241">
        <f>'DATOS GENERALES'!L21</f>
        <v>0</v>
      </c>
      <c r="M21" s="240">
        <f>'DATOS GENERALES'!M21</f>
        <v>0</v>
      </c>
      <c r="N21" s="241">
        <f>'DATOS GENERALES'!N21</f>
        <v>0</v>
      </c>
      <c r="O21" s="240">
        <f>'DATOS GENERALES'!O21</f>
        <v>0</v>
      </c>
      <c r="P21" s="241">
        <f>'DATOS GENERALES'!P21</f>
        <v>0</v>
      </c>
      <c r="Q21" s="240">
        <f>'DATOS GENERALES'!Q21</f>
        <v>0</v>
      </c>
      <c r="R21" s="242">
        <f>IF('DATOS GENERALES'!S21="CANCELADO",('DATOS GENERALES'!R21),0)</f>
        <v>7</v>
      </c>
      <c r="S21" s="243">
        <f>IF('DATOS GENERALES'!S21="DEUDA",('DATOS GENERALES'!R21),0)</f>
        <v>0</v>
      </c>
    </row>
    <row r="22" spans="1:19" s="78" customFormat="1" ht="12" customHeight="1" x14ac:dyDescent="0.25">
      <c r="A22" s="237">
        <v>21</v>
      </c>
      <c r="B22" s="238">
        <v>21</v>
      </c>
      <c r="C22" s="237" t="s">
        <v>178</v>
      </c>
      <c r="D22" s="239" t="s">
        <v>115</v>
      </c>
      <c r="E22" s="237" t="s">
        <v>184</v>
      </c>
      <c r="F22" s="238" t="s">
        <v>113</v>
      </c>
      <c r="G22" s="240">
        <f>'DATOS GENERALES'!G22</f>
        <v>0</v>
      </c>
      <c r="H22" s="241">
        <f>'DATOS GENERALES'!H22</f>
        <v>0</v>
      </c>
      <c r="I22" s="240">
        <f>'DATOS GENERALES'!I22</f>
        <v>0</v>
      </c>
      <c r="J22" s="241">
        <f>'DATOS GENERALES'!J22</f>
        <v>25</v>
      </c>
      <c r="K22" s="240">
        <f>'DATOS GENERALES'!K22</f>
        <v>0</v>
      </c>
      <c r="L22" s="241">
        <f>'DATOS GENERALES'!L22</f>
        <v>0</v>
      </c>
      <c r="M22" s="240">
        <f>'DATOS GENERALES'!M22</f>
        <v>0</v>
      </c>
      <c r="N22" s="241">
        <f>'DATOS GENERALES'!N22</f>
        <v>0</v>
      </c>
      <c r="O22" s="240">
        <f>'DATOS GENERALES'!O22</f>
        <v>0</v>
      </c>
      <c r="P22" s="241">
        <f>'DATOS GENERALES'!P22</f>
        <v>0</v>
      </c>
      <c r="Q22" s="240">
        <f>'DATOS GENERALES'!Q22</f>
        <v>0</v>
      </c>
      <c r="R22" s="242">
        <f>IF('DATOS GENERALES'!S22="CANCELADO",('DATOS GENERALES'!R22),0)</f>
        <v>25</v>
      </c>
      <c r="S22" s="243">
        <f>IF('DATOS GENERALES'!S22="DEUDA",('DATOS GENERALES'!R22),0)</f>
        <v>0</v>
      </c>
    </row>
    <row r="23" spans="1:19" s="78" customFormat="1" ht="12" customHeight="1" x14ac:dyDescent="0.25">
      <c r="A23" s="237">
        <v>22</v>
      </c>
      <c r="B23" s="238">
        <v>22</v>
      </c>
      <c r="C23" s="237" t="s">
        <v>178</v>
      </c>
      <c r="D23" s="239" t="s">
        <v>115</v>
      </c>
      <c r="E23" s="237" t="s">
        <v>185</v>
      </c>
      <c r="F23" s="238" t="s">
        <v>113</v>
      </c>
      <c r="G23" s="240">
        <f>'DATOS GENERALES'!G23</f>
        <v>0</v>
      </c>
      <c r="H23" s="241">
        <f>'DATOS GENERALES'!H23</f>
        <v>0</v>
      </c>
      <c r="I23" s="240">
        <f>'DATOS GENERALES'!I23</f>
        <v>0</v>
      </c>
      <c r="J23" s="241">
        <f>'DATOS GENERALES'!J23</f>
        <v>23</v>
      </c>
      <c r="K23" s="240">
        <f>'DATOS GENERALES'!K23</f>
        <v>0</v>
      </c>
      <c r="L23" s="241">
        <f>'DATOS GENERALES'!L23</f>
        <v>0</v>
      </c>
      <c r="M23" s="240">
        <f>'DATOS GENERALES'!M23</f>
        <v>0</v>
      </c>
      <c r="N23" s="241">
        <f>'DATOS GENERALES'!N23</f>
        <v>0</v>
      </c>
      <c r="O23" s="240">
        <f>'DATOS GENERALES'!O23</f>
        <v>0</v>
      </c>
      <c r="P23" s="241">
        <f>'DATOS GENERALES'!P23</f>
        <v>0</v>
      </c>
      <c r="Q23" s="240">
        <f>'DATOS GENERALES'!Q23</f>
        <v>0</v>
      </c>
      <c r="R23" s="242">
        <f>IF('DATOS GENERALES'!S23="CANCELADO",('DATOS GENERALES'!R23),0)</f>
        <v>23</v>
      </c>
      <c r="S23" s="243">
        <f>IF('DATOS GENERALES'!S23="DEUDA",('DATOS GENERALES'!R23),0)</f>
        <v>0</v>
      </c>
    </row>
    <row r="24" spans="1:19" s="78" customFormat="1" ht="12" customHeight="1" x14ac:dyDescent="0.25">
      <c r="A24" s="237">
        <v>23</v>
      </c>
      <c r="B24" s="238">
        <v>23</v>
      </c>
      <c r="C24" s="237" t="s">
        <v>178</v>
      </c>
      <c r="D24" s="239" t="s">
        <v>115</v>
      </c>
      <c r="E24" s="237" t="s">
        <v>186</v>
      </c>
      <c r="F24" s="238" t="s">
        <v>113</v>
      </c>
      <c r="G24" s="240">
        <f>'DATOS GENERALES'!G24</f>
        <v>0</v>
      </c>
      <c r="H24" s="241">
        <f>'DATOS GENERALES'!H24</f>
        <v>0</v>
      </c>
      <c r="I24" s="240">
        <f>'DATOS GENERALES'!I24</f>
        <v>0</v>
      </c>
      <c r="J24" s="241">
        <f>'DATOS GENERALES'!J24</f>
        <v>7</v>
      </c>
      <c r="K24" s="240">
        <f>'DATOS GENERALES'!K24</f>
        <v>0</v>
      </c>
      <c r="L24" s="241">
        <f>'DATOS GENERALES'!L24</f>
        <v>0</v>
      </c>
      <c r="M24" s="240">
        <f>'DATOS GENERALES'!M24</f>
        <v>0</v>
      </c>
      <c r="N24" s="241">
        <f>'DATOS GENERALES'!N24</f>
        <v>0</v>
      </c>
      <c r="O24" s="240">
        <f>'DATOS GENERALES'!O24</f>
        <v>0</v>
      </c>
      <c r="P24" s="241">
        <f>'DATOS GENERALES'!P24</f>
        <v>0</v>
      </c>
      <c r="Q24" s="240">
        <f>'DATOS GENERALES'!Q24</f>
        <v>0</v>
      </c>
      <c r="R24" s="242">
        <f>IF('DATOS GENERALES'!S24="CANCELADO",('DATOS GENERALES'!R24),0)</f>
        <v>7</v>
      </c>
      <c r="S24" s="243">
        <f>IF('DATOS GENERALES'!S24="DEUDA",('DATOS GENERALES'!R24),0)</f>
        <v>0</v>
      </c>
    </row>
    <row r="25" spans="1:19" s="78" customFormat="1" ht="12" customHeight="1" x14ac:dyDescent="0.25">
      <c r="A25" s="237">
        <v>24</v>
      </c>
      <c r="B25" s="238">
        <v>24</v>
      </c>
      <c r="C25" s="237" t="s">
        <v>178</v>
      </c>
      <c r="D25" s="239" t="s">
        <v>115</v>
      </c>
      <c r="E25" s="237" t="s">
        <v>187</v>
      </c>
      <c r="F25" s="238" t="s">
        <v>113</v>
      </c>
      <c r="G25" s="240">
        <f>'DATOS GENERALES'!G25</f>
        <v>0</v>
      </c>
      <c r="H25" s="241">
        <f>'DATOS GENERALES'!H25</f>
        <v>0</v>
      </c>
      <c r="I25" s="240">
        <f>'DATOS GENERALES'!I25</f>
        <v>0</v>
      </c>
      <c r="J25" s="241">
        <f>'DATOS GENERALES'!J25</f>
        <v>7</v>
      </c>
      <c r="K25" s="240">
        <f>'DATOS GENERALES'!K25</f>
        <v>0</v>
      </c>
      <c r="L25" s="241">
        <f>'DATOS GENERALES'!L25</f>
        <v>0</v>
      </c>
      <c r="M25" s="240">
        <f>'DATOS GENERALES'!M25</f>
        <v>0</v>
      </c>
      <c r="N25" s="241">
        <f>'DATOS GENERALES'!N25</f>
        <v>0</v>
      </c>
      <c r="O25" s="240">
        <f>'DATOS GENERALES'!O25</f>
        <v>0</v>
      </c>
      <c r="P25" s="241">
        <f>'DATOS GENERALES'!P25</f>
        <v>0</v>
      </c>
      <c r="Q25" s="240">
        <f>'DATOS GENERALES'!Q25</f>
        <v>0</v>
      </c>
      <c r="R25" s="242">
        <f>IF('DATOS GENERALES'!S25="CANCELADO",('DATOS GENERALES'!R25),0)</f>
        <v>7</v>
      </c>
      <c r="S25" s="243">
        <f>IF('DATOS GENERALES'!S25="DEUDA",('DATOS GENERALES'!R25),0)</f>
        <v>0</v>
      </c>
    </row>
    <row r="26" spans="1:19" s="78" customFormat="1" ht="12" customHeight="1" x14ac:dyDescent="0.25">
      <c r="A26" s="237">
        <v>25</v>
      </c>
      <c r="B26" s="238">
        <v>25</v>
      </c>
      <c r="C26" s="237" t="s">
        <v>188</v>
      </c>
      <c r="D26" s="239" t="s">
        <v>189</v>
      </c>
      <c r="E26" s="237" t="s">
        <v>190</v>
      </c>
      <c r="F26" s="238" t="s">
        <v>113</v>
      </c>
      <c r="G26" s="240">
        <f>'DATOS GENERALES'!G26</f>
        <v>0</v>
      </c>
      <c r="H26" s="241">
        <f>'DATOS GENERALES'!H26</f>
        <v>0</v>
      </c>
      <c r="I26" s="240">
        <f>'DATOS GENERALES'!I26</f>
        <v>0</v>
      </c>
      <c r="J26" s="241">
        <f>'DATOS GENERALES'!J26</f>
        <v>31</v>
      </c>
      <c r="K26" s="240">
        <f>'DATOS GENERALES'!K26</f>
        <v>0</v>
      </c>
      <c r="L26" s="241">
        <f>'DATOS GENERALES'!L26</f>
        <v>0</v>
      </c>
      <c r="M26" s="240">
        <f>'DATOS GENERALES'!M26</f>
        <v>0</v>
      </c>
      <c r="N26" s="241">
        <f>'DATOS GENERALES'!N26</f>
        <v>0</v>
      </c>
      <c r="O26" s="240">
        <f>'DATOS GENERALES'!O26</f>
        <v>0</v>
      </c>
      <c r="P26" s="241">
        <f>'DATOS GENERALES'!P26</f>
        <v>0</v>
      </c>
      <c r="Q26" s="240">
        <f>'DATOS GENERALES'!Q26</f>
        <v>0</v>
      </c>
      <c r="R26" s="242">
        <f>IF('DATOS GENERALES'!S26="CANCELADO",('DATOS GENERALES'!R26),0)</f>
        <v>31</v>
      </c>
      <c r="S26" s="243">
        <f>IF('DATOS GENERALES'!S26="DEUDA",('DATOS GENERALES'!R26),0)</f>
        <v>0</v>
      </c>
    </row>
    <row r="27" spans="1:19" s="78" customFormat="1" ht="12" customHeight="1" x14ac:dyDescent="0.25">
      <c r="A27" s="237">
        <v>26</v>
      </c>
      <c r="B27" s="238">
        <v>26</v>
      </c>
      <c r="C27" s="237" t="s">
        <v>191</v>
      </c>
      <c r="D27" s="239" t="s">
        <v>192</v>
      </c>
      <c r="E27" s="237" t="s">
        <v>193</v>
      </c>
      <c r="F27" s="238" t="s">
        <v>113</v>
      </c>
      <c r="G27" s="240">
        <f>'DATOS GENERALES'!G27</f>
        <v>7</v>
      </c>
      <c r="H27" s="241">
        <f>'DATOS GENERALES'!H27</f>
        <v>0</v>
      </c>
      <c r="I27" s="240">
        <f>'DATOS GENERALES'!I27</f>
        <v>20</v>
      </c>
      <c r="J27" s="241">
        <f>'DATOS GENERALES'!J27</f>
        <v>9</v>
      </c>
      <c r="K27" s="240">
        <f>'DATOS GENERALES'!K27</f>
        <v>0</v>
      </c>
      <c r="L27" s="241">
        <f>'DATOS GENERALES'!L27</f>
        <v>0</v>
      </c>
      <c r="M27" s="240">
        <f>'DATOS GENERALES'!M27</f>
        <v>0</v>
      </c>
      <c r="N27" s="241">
        <f>'DATOS GENERALES'!N27</f>
        <v>0</v>
      </c>
      <c r="O27" s="240">
        <f>'DATOS GENERALES'!O27</f>
        <v>0</v>
      </c>
      <c r="P27" s="241">
        <f>'DATOS GENERALES'!P27</f>
        <v>0</v>
      </c>
      <c r="Q27" s="240">
        <f>'DATOS GENERALES'!Q27</f>
        <v>0</v>
      </c>
      <c r="R27" s="242">
        <f>IF('DATOS GENERALES'!S27="CANCELADO",('DATOS GENERALES'!R27),0)</f>
        <v>36</v>
      </c>
      <c r="S27" s="243">
        <f>IF('DATOS GENERALES'!S27="DEUDA",('DATOS GENERALES'!R27),0)</f>
        <v>0</v>
      </c>
    </row>
    <row r="28" spans="1:19" s="78" customFormat="1" ht="12" customHeight="1" x14ac:dyDescent="0.25">
      <c r="A28" s="237">
        <v>27</v>
      </c>
      <c r="B28" s="238">
        <v>27</v>
      </c>
      <c r="C28" s="237" t="s">
        <v>191</v>
      </c>
      <c r="D28" s="239" t="s">
        <v>194</v>
      </c>
      <c r="E28" s="237" t="s">
        <v>195</v>
      </c>
      <c r="F28" s="238" t="s">
        <v>113</v>
      </c>
      <c r="G28" s="240">
        <f>'DATOS GENERALES'!G28</f>
        <v>7</v>
      </c>
      <c r="H28" s="241">
        <f>'DATOS GENERALES'!H28</f>
        <v>0</v>
      </c>
      <c r="I28" s="240">
        <f>'DATOS GENERALES'!I28</f>
        <v>20</v>
      </c>
      <c r="J28" s="241">
        <f>'DATOS GENERALES'!J28</f>
        <v>7</v>
      </c>
      <c r="K28" s="240">
        <f>'DATOS GENERALES'!K28</f>
        <v>0</v>
      </c>
      <c r="L28" s="241">
        <f>'DATOS GENERALES'!L28</f>
        <v>0</v>
      </c>
      <c r="M28" s="240">
        <f>'DATOS GENERALES'!M28</f>
        <v>0</v>
      </c>
      <c r="N28" s="241">
        <f>'DATOS GENERALES'!N28</f>
        <v>0</v>
      </c>
      <c r="O28" s="240">
        <f>'DATOS GENERALES'!O28</f>
        <v>0</v>
      </c>
      <c r="P28" s="241">
        <f>'DATOS GENERALES'!P28</f>
        <v>0</v>
      </c>
      <c r="Q28" s="240">
        <f>'DATOS GENERALES'!Q28</f>
        <v>0</v>
      </c>
      <c r="R28" s="242">
        <f>IF('DATOS GENERALES'!S28="CANCELADO",('DATOS GENERALES'!R28),0)</f>
        <v>34</v>
      </c>
      <c r="S28" s="243">
        <f>IF('DATOS GENERALES'!S28="DEUDA",('DATOS GENERALES'!R28),0)</f>
        <v>0</v>
      </c>
    </row>
    <row r="29" spans="1:19" s="78" customFormat="1" ht="12" customHeight="1" x14ac:dyDescent="0.25">
      <c r="A29" s="237">
        <v>28</v>
      </c>
      <c r="B29" s="238">
        <v>28</v>
      </c>
      <c r="C29" s="237" t="s">
        <v>188</v>
      </c>
      <c r="D29" s="239" t="s">
        <v>196</v>
      </c>
      <c r="E29" s="237" t="s">
        <v>197</v>
      </c>
      <c r="F29" s="238" t="s">
        <v>113</v>
      </c>
      <c r="G29" s="240">
        <f>'DATOS GENERALES'!G29</f>
        <v>0</v>
      </c>
      <c r="H29" s="241">
        <f>'DATOS GENERALES'!H29</f>
        <v>0</v>
      </c>
      <c r="I29" s="240">
        <f>'DATOS GENERALES'!I29</f>
        <v>0</v>
      </c>
      <c r="J29" s="241">
        <f>'DATOS GENERALES'!J29</f>
        <v>17</v>
      </c>
      <c r="K29" s="240">
        <f>'DATOS GENERALES'!K29</f>
        <v>0</v>
      </c>
      <c r="L29" s="241">
        <f>'DATOS GENERALES'!L29</f>
        <v>0</v>
      </c>
      <c r="M29" s="240">
        <f>'DATOS GENERALES'!M29</f>
        <v>0</v>
      </c>
      <c r="N29" s="241">
        <f>'DATOS GENERALES'!N29</f>
        <v>0</v>
      </c>
      <c r="O29" s="240">
        <f>'DATOS GENERALES'!O29</f>
        <v>0</v>
      </c>
      <c r="P29" s="241">
        <f>'DATOS GENERALES'!P29</f>
        <v>0</v>
      </c>
      <c r="Q29" s="240">
        <f>'DATOS GENERALES'!Q29</f>
        <v>0</v>
      </c>
      <c r="R29" s="242">
        <f>IF('DATOS GENERALES'!S29="CANCELADO",('DATOS GENERALES'!R29),0)</f>
        <v>17</v>
      </c>
      <c r="S29" s="243">
        <f>IF('DATOS GENERALES'!S29="DEUDA",('DATOS GENERALES'!R29),0)</f>
        <v>0</v>
      </c>
    </row>
    <row r="30" spans="1:19" s="78" customFormat="1" ht="12" customHeight="1" x14ac:dyDescent="0.25">
      <c r="A30" s="237">
        <v>29</v>
      </c>
      <c r="B30" s="238">
        <v>29</v>
      </c>
      <c r="C30" s="237" t="s">
        <v>198</v>
      </c>
      <c r="D30" s="239" t="s">
        <v>199</v>
      </c>
      <c r="E30" s="237" t="s">
        <v>200</v>
      </c>
      <c r="F30" s="238" t="s">
        <v>113</v>
      </c>
      <c r="G30" s="240">
        <f>'DATOS GENERALES'!G30</f>
        <v>0</v>
      </c>
      <c r="H30" s="241">
        <f>'DATOS GENERALES'!H30</f>
        <v>0</v>
      </c>
      <c r="I30" s="240">
        <f>'DATOS GENERALES'!I30</f>
        <v>0</v>
      </c>
      <c r="J30" s="241">
        <f>'DATOS GENERALES'!J30</f>
        <v>31</v>
      </c>
      <c r="K30" s="240">
        <f>'DATOS GENERALES'!K30</f>
        <v>0</v>
      </c>
      <c r="L30" s="241">
        <f>'DATOS GENERALES'!L30</f>
        <v>0</v>
      </c>
      <c r="M30" s="240">
        <f>'DATOS GENERALES'!M30</f>
        <v>0</v>
      </c>
      <c r="N30" s="241">
        <f>'DATOS GENERALES'!N30</f>
        <v>0</v>
      </c>
      <c r="O30" s="240">
        <f>'DATOS GENERALES'!O30</f>
        <v>0</v>
      </c>
      <c r="P30" s="241">
        <f>'DATOS GENERALES'!P30</f>
        <v>0</v>
      </c>
      <c r="Q30" s="240">
        <f>'DATOS GENERALES'!Q30</f>
        <v>54</v>
      </c>
      <c r="R30" s="242">
        <f>IF('DATOS GENERALES'!S30="CANCELADO",('DATOS GENERALES'!R30),0)</f>
        <v>85</v>
      </c>
      <c r="S30" s="243">
        <f>IF('DATOS GENERALES'!S30="DEUDA",('DATOS GENERALES'!R30),0)</f>
        <v>0</v>
      </c>
    </row>
    <row r="31" spans="1:19" s="78" customFormat="1" ht="12" customHeight="1" x14ac:dyDescent="0.25">
      <c r="A31" s="237">
        <v>30</v>
      </c>
      <c r="B31" s="238">
        <v>30</v>
      </c>
      <c r="C31" s="237" t="s">
        <v>201</v>
      </c>
      <c r="D31" s="239" t="s">
        <v>202</v>
      </c>
      <c r="E31" s="237" t="s">
        <v>203</v>
      </c>
      <c r="F31" s="238" t="s">
        <v>113</v>
      </c>
      <c r="G31" s="240">
        <f>'DATOS GENERALES'!G31</f>
        <v>0</v>
      </c>
      <c r="H31" s="241">
        <f>'DATOS GENERALES'!H31</f>
        <v>0</v>
      </c>
      <c r="I31" s="240">
        <f>'DATOS GENERALES'!I31</f>
        <v>0</v>
      </c>
      <c r="J31" s="241">
        <f>'DATOS GENERALES'!J31</f>
        <v>7</v>
      </c>
      <c r="K31" s="240">
        <f>'DATOS GENERALES'!K31</f>
        <v>0</v>
      </c>
      <c r="L31" s="241">
        <f>'DATOS GENERALES'!L31</f>
        <v>0</v>
      </c>
      <c r="M31" s="240">
        <f>'DATOS GENERALES'!M31</f>
        <v>0</v>
      </c>
      <c r="N31" s="241">
        <f>'DATOS GENERALES'!N31</f>
        <v>0</v>
      </c>
      <c r="O31" s="240">
        <f>'DATOS GENERALES'!O31</f>
        <v>0</v>
      </c>
      <c r="P31" s="241">
        <f>'DATOS GENERALES'!P31</f>
        <v>0</v>
      </c>
      <c r="Q31" s="240">
        <f>'DATOS GENERALES'!Q31</f>
        <v>0</v>
      </c>
      <c r="R31" s="242">
        <f>IF('DATOS GENERALES'!S31="CANCELADO",('DATOS GENERALES'!R31),0)</f>
        <v>7</v>
      </c>
      <c r="S31" s="243">
        <f>IF('DATOS GENERALES'!S31="DEUDA",('DATOS GENERALES'!R31),0)</f>
        <v>0</v>
      </c>
    </row>
    <row r="32" spans="1:19" s="78" customFormat="1" ht="12" customHeight="1" x14ac:dyDescent="0.25">
      <c r="A32" s="237">
        <v>31</v>
      </c>
      <c r="B32" s="238">
        <v>31</v>
      </c>
      <c r="C32" s="237" t="s">
        <v>204</v>
      </c>
      <c r="D32" s="239" t="s">
        <v>205</v>
      </c>
      <c r="E32" s="237" t="s">
        <v>206</v>
      </c>
      <c r="F32" s="238" t="s">
        <v>113</v>
      </c>
      <c r="G32" s="240">
        <f>'DATOS GENERALES'!G32</f>
        <v>137</v>
      </c>
      <c r="H32" s="241">
        <f>'DATOS GENERALES'!H32</f>
        <v>0</v>
      </c>
      <c r="I32" s="240">
        <f>'DATOS GENERALES'!I32</f>
        <v>0</v>
      </c>
      <c r="J32" s="241">
        <f>'DATOS GENERALES'!J32</f>
        <v>7</v>
      </c>
      <c r="K32" s="240">
        <f>'DATOS GENERALES'!K32</f>
        <v>0</v>
      </c>
      <c r="L32" s="241">
        <f>'DATOS GENERALES'!L32</f>
        <v>0</v>
      </c>
      <c r="M32" s="240">
        <f>'DATOS GENERALES'!M32</f>
        <v>0</v>
      </c>
      <c r="N32" s="241">
        <f>'DATOS GENERALES'!N32</f>
        <v>0</v>
      </c>
      <c r="O32" s="240">
        <f>'DATOS GENERALES'!O32</f>
        <v>0</v>
      </c>
      <c r="P32" s="241">
        <f>'DATOS GENERALES'!P32</f>
        <v>0</v>
      </c>
      <c r="Q32" s="240">
        <f>'DATOS GENERALES'!Q32</f>
        <v>0</v>
      </c>
      <c r="R32" s="242">
        <f>IF('DATOS GENERALES'!S32="CANCELADO",('DATOS GENERALES'!R32),0)</f>
        <v>0</v>
      </c>
      <c r="S32" s="243">
        <f>IF('DATOS GENERALES'!S32="DEUDA",('DATOS GENERALES'!R32),0)</f>
        <v>144</v>
      </c>
    </row>
    <row r="33" spans="1:19" s="78" customFormat="1" ht="12" customHeight="1" x14ac:dyDescent="0.25">
      <c r="A33" s="237">
        <v>32</v>
      </c>
      <c r="B33" s="238">
        <v>32</v>
      </c>
      <c r="C33" s="237" t="s">
        <v>204</v>
      </c>
      <c r="D33" s="239" t="s">
        <v>205</v>
      </c>
      <c r="E33" s="237" t="s">
        <v>206</v>
      </c>
      <c r="F33" s="238" t="s">
        <v>113</v>
      </c>
      <c r="G33" s="240">
        <f>'DATOS GENERALES'!G33</f>
        <v>528</v>
      </c>
      <c r="H33" s="241">
        <f>'DATOS GENERALES'!H33</f>
        <v>0</v>
      </c>
      <c r="I33" s="240">
        <f>'DATOS GENERALES'!I33</f>
        <v>20</v>
      </c>
      <c r="J33" s="241">
        <f>'DATOS GENERALES'!J33</f>
        <v>7</v>
      </c>
      <c r="K33" s="240">
        <f>'DATOS GENERALES'!K33</f>
        <v>0</v>
      </c>
      <c r="L33" s="241">
        <f>'DATOS GENERALES'!L33</f>
        <v>0</v>
      </c>
      <c r="M33" s="240">
        <f>'DATOS GENERALES'!M33</f>
        <v>0</v>
      </c>
      <c r="N33" s="241">
        <f>'DATOS GENERALES'!N33</f>
        <v>0</v>
      </c>
      <c r="O33" s="240">
        <f>'DATOS GENERALES'!O33</f>
        <v>0</v>
      </c>
      <c r="P33" s="241">
        <f>'DATOS GENERALES'!P33</f>
        <v>0</v>
      </c>
      <c r="Q33" s="240">
        <f>'DATOS GENERALES'!Q33</f>
        <v>0</v>
      </c>
      <c r="R33" s="242">
        <f>IF('DATOS GENERALES'!S33="CANCELADO",('DATOS GENERALES'!R33),0)</f>
        <v>0</v>
      </c>
      <c r="S33" s="243">
        <f>IF('DATOS GENERALES'!S33="DEUDA",('DATOS GENERALES'!R33),0)</f>
        <v>555</v>
      </c>
    </row>
    <row r="34" spans="1:19" s="78" customFormat="1" ht="12" customHeight="1" x14ac:dyDescent="0.25">
      <c r="A34" s="237">
        <v>33</v>
      </c>
      <c r="B34" s="238">
        <v>33</v>
      </c>
      <c r="C34" s="237" t="s">
        <v>204</v>
      </c>
      <c r="D34" s="239" t="s">
        <v>205</v>
      </c>
      <c r="E34" s="237" t="s">
        <v>207</v>
      </c>
      <c r="F34" s="238" t="s">
        <v>113</v>
      </c>
      <c r="G34" s="240">
        <f>'DATOS GENERALES'!G34</f>
        <v>1569</v>
      </c>
      <c r="H34" s="241">
        <f>'DATOS GENERALES'!H34</f>
        <v>0</v>
      </c>
      <c r="I34" s="240">
        <f>'DATOS GENERALES'!I34</f>
        <v>20</v>
      </c>
      <c r="J34" s="241">
        <f>'DATOS GENERALES'!J34</f>
        <v>7</v>
      </c>
      <c r="K34" s="240">
        <f>'DATOS GENERALES'!K34</f>
        <v>0</v>
      </c>
      <c r="L34" s="241">
        <f>'DATOS GENERALES'!L34</f>
        <v>0</v>
      </c>
      <c r="M34" s="240">
        <f>'DATOS GENERALES'!M34</f>
        <v>0</v>
      </c>
      <c r="N34" s="241">
        <f>'DATOS GENERALES'!N34</f>
        <v>0</v>
      </c>
      <c r="O34" s="240">
        <f>'DATOS GENERALES'!O34</f>
        <v>0</v>
      </c>
      <c r="P34" s="241">
        <f>'DATOS GENERALES'!P34</f>
        <v>0</v>
      </c>
      <c r="Q34" s="240">
        <f>'DATOS GENERALES'!Q34</f>
        <v>0</v>
      </c>
      <c r="R34" s="242">
        <f>IF('DATOS GENERALES'!S34="CANCELADO",('DATOS GENERALES'!R34),0)</f>
        <v>0</v>
      </c>
      <c r="S34" s="243">
        <f>IF('DATOS GENERALES'!S34="DEUDA",('DATOS GENERALES'!R34),0)</f>
        <v>1596</v>
      </c>
    </row>
    <row r="35" spans="1:19" s="78" customFormat="1" ht="12" customHeight="1" x14ac:dyDescent="0.25">
      <c r="A35" s="237">
        <v>34</v>
      </c>
      <c r="B35" s="238">
        <v>34</v>
      </c>
      <c r="C35" s="237" t="s">
        <v>126</v>
      </c>
      <c r="D35" s="239" t="s">
        <v>208</v>
      </c>
      <c r="E35" s="237" t="s">
        <v>209</v>
      </c>
      <c r="F35" s="238" t="s">
        <v>113</v>
      </c>
      <c r="G35" s="240">
        <f>'DATOS GENERALES'!G35</f>
        <v>83</v>
      </c>
      <c r="H35" s="241">
        <f>'DATOS GENERALES'!H35</f>
        <v>0</v>
      </c>
      <c r="I35" s="240">
        <f>'DATOS GENERALES'!I35</f>
        <v>20</v>
      </c>
      <c r="J35" s="241">
        <f>'DATOS GENERALES'!J35</f>
        <v>35</v>
      </c>
      <c r="K35" s="240">
        <f>'DATOS GENERALES'!K35</f>
        <v>0</v>
      </c>
      <c r="L35" s="241">
        <f>'DATOS GENERALES'!L35</f>
        <v>0</v>
      </c>
      <c r="M35" s="240">
        <f>'DATOS GENERALES'!M35</f>
        <v>0</v>
      </c>
      <c r="N35" s="241">
        <f>'DATOS GENERALES'!N35</f>
        <v>0</v>
      </c>
      <c r="O35" s="240">
        <f>'DATOS GENERALES'!O35</f>
        <v>0</v>
      </c>
      <c r="P35" s="241">
        <f>'DATOS GENERALES'!P35</f>
        <v>0</v>
      </c>
      <c r="Q35" s="240">
        <f>'DATOS GENERALES'!Q35</f>
        <v>0</v>
      </c>
      <c r="R35" s="242">
        <f>IF('DATOS GENERALES'!S35="CANCELADO",('DATOS GENERALES'!R35),0)</f>
        <v>0</v>
      </c>
      <c r="S35" s="243">
        <f>IF('DATOS GENERALES'!S35="DEUDA",('DATOS GENERALES'!R35),0)</f>
        <v>138</v>
      </c>
    </row>
    <row r="36" spans="1:19" s="78" customFormat="1" ht="12" customHeight="1" x14ac:dyDescent="0.25">
      <c r="A36" s="237">
        <v>35</v>
      </c>
      <c r="B36" s="238">
        <v>35</v>
      </c>
      <c r="C36" s="237" t="s">
        <v>126</v>
      </c>
      <c r="D36" s="239" t="s">
        <v>204</v>
      </c>
      <c r="E36" s="237" t="s">
        <v>210</v>
      </c>
      <c r="F36" s="238" t="s">
        <v>113</v>
      </c>
      <c r="G36" s="240">
        <f>'DATOS GENERALES'!G36</f>
        <v>91</v>
      </c>
      <c r="H36" s="241">
        <f>'DATOS GENERALES'!H36</f>
        <v>0</v>
      </c>
      <c r="I36" s="240">
        <f>'DATOS GENERALES'!I36</f>
        <v>20</v>
      </c>
      <c r="J36" s="241">
        <f>'DATOS GENERALES'!J36</f>
        <v>177</v>
      </c>
      <c r="K36" s="240">
        <f>'DATOS GENERALES'!K36</f>
        <v>0</v>
      </c>
      <c r="L36" s="241">
        <f>'DATOS GENERALES'!L36</f>
        <v>0</v>
      </c>
      <c r="M36" s="240">
        <f>'DATOS GENERALES'!M36</f>
        <v>0</v>
      </c>
      <c r="N36" s="241">
        <f>'DATOS GENERALES'!N36</f>
        <v>0</v>
      </c>
      <c r="O36" s="240">
        <f>'DATOS GENERALES'!O36</f>
        <v>0</v>
      </c>
      <c r="P36" s="241">
        <f>'DATOS GENERALES'!P36</f>
        <v>0</v>
      </c>
      <c r="Q36" s="240">
        <f>'DATOS GENERALES'!Q36</f>
        <v>0</v>
      </c>
      <c r="R36" s="242">
        <f>IF('DATOS GENERALES'!S36="CANCELADO",('DATOS GENERALES'!R36),0)</f>
        <v>0</v>
      </c>
      <c r="S36" s="243">
        <f>IF('DATOS GENERALES'!S36="DEUDA",('DATOS GENERALES'!R36),0)</f>
        <v>288</v>
      </c>
    </row>
    <row r="37" spans="1:19" s="78" customFormat="1" ht="12" customHeight="1" x14ac:dyDescent="0.25">
      <c r="A37" s="237">
        <v>36</v>
      </c>
      <c r="B37" s="238">
        <v>36</v>
      </c>
      <c r="C37" s="237" t="s">
        <v>205</v>
      </c>
      <c r="D37" s="239" t="s">
        <v>211</v>
      </c>
      <c r="E37" s="237" t="s">
        <v>212</v>
      </c>
      <c r="F37" s="238" t="s">
        <v>113</v>
      </c>
      <c r="G37" s="240">
        <f>'DATOS GENERALES'!G37</f>
        <v>59</v>
      </c>
      <c r="H37" s="241">
        <f>'DATOS GENERALES'!H37</f>
        <v>0</v>
      </c>
      <c r="I37" s="240">
        <f>'DATOS GENERALES'!I37</f>
        <v>20</v>
      </c>
      <c r="J37" s="241">
        <f>'DATOS GENERALES'!J37</f>
        <v>47</v>
      </c>
      <c r="K37" s="240">
        <f>'DATOS GENERALES'!K37</f>
        <v>0</v>
      </c>
      <c r="L37" s="241">
        <f>'DATOS GENERALES'!L37</f>
        <v>0</v>
      </c>
      <c r="M37" s="240">
        <f>'DATOS GENERALES'!M37</f>
        <v>0</v>
      </c>
      <c r="N37" s="241">
        <f>'DATOS GENERALES'!N37</f>
        <v>0</v>
      </c>
      <c r="O37" s="240">
        <f>'DATOS GENERALES'!O37</f>
        <v>0</v>
      </c>
      <c r="P37" s="241">
        <f>'DATOS GENERALES'!P37</f>
        <v>0</v>
      </c>
      <c r="Q37" s="240">
        <f>'DATOS GENERALES'!Q37</f>
        <v>0</v>
      </c>
      <c r="R37" s="242">
        <f>IF('DATOS GENERALES'!S37="CANCELADO",('DATOS GENERALES'!R37),0)</f>
        <v>0</v>
      </c>
      <c r="S37" s="243">
        <f>IF('DATOS GENERALES'!S37="DEUDA",('DATOS GENERALES'!R37),0)</f>
        <v>126</v>
      </c>
    </row>
    <row r="38" spans="1:19" s="78" customFormat="1" ht="12" customHeight="1" x14ac:dyDescent="0.25">
      <c r="A38" s="237">
        <v>37</v>
      </c>
      <c r="B38" s="238">
        <v>37</v>
      </c>
      <c r="C38" s="237" t="s">
        <v>213</v>
      </c>
      <c r="D38" s="239" t="s">
        <v>214</v>
      </c>
      <c r="E38" s="237" t="s">
        <v>215</v>
      </c>
      <c r="F38" s="238" t="s">
        <v>113</v>
      </c>
      <c r="G38" s="240">
        <f>'DATOS GENERALES'!G38</f>
        <v>0</v>
      </c>
      <c r="H38" s="241">
        <f>'DATOS GENERALES'!H38</f>
        <v>0</v>
      </c>
      <c r="I38" s="240">
        <f>'DATOS GENERALES'!I38</f>
        <v>0</v>
      </c>
      <c r="J38" s="241">
        <f>'DATOS GENERALES'!J38</f>
        <v>7</v>
      </c>
      <c r="K38" s="240">
        <f>'DATOS GENERALES'!K38</f>
        <v>0</v>
      </c>
      <c r="L38" s="241">
        <f>'DATOS GENERALES'!L38</f>
        <v>0</v>
      </c>
      <c r="M38" s="240">
        <f>'DATOS GENERALES'!M38</f>
        <v>0</v>
      </c>
      <c r="N38" s="241">
        <f>'DATOS GENERALES'!N38</f>
        <v>0</v>
      </c>
      <c r="O38" s="240">
        <f>'DATOS GENERALES'!O38</f>
        <v>0</v>
      </c>
      <c r="P38" s="241">
        <f>'DATOS GENERALES'!P38</f>
        <v>0</v>
      </c>
      <c r="Q38" s="240">
        <f>'DATOS GENERALES'!Q38</f>
        <v>0</v>
      </c>
      <c r="R38" s="242">
        <f>IF('DATOS GENERALES'!S38="CANCELADO",('DATOS GENERALES'!R38),0)</f>
        <v>7</v>
      </c>
      <c r="S38" s="243">
        <f>IF('DATOS GENERALES'!S38="DEUDA",('DATOS GENERALES'!R38),0)</f>
        <v>0</v>
      </c>
    </row>
    <row r="39" spans="1:19" s="78" customFormat="1" ht="12" customHeight="1" x14ac:dyDescent="0.25">
      <c r="A39" s="237">
        <v>38</v>
      </c>
      <c r="B39" s="238">
        <v>38</v>
      </c>
      <c r="C39" s="237" t="s">
        <v>216</v>
      </c>
      <c r="D39" s="239" t="s">
        <v>217</v>
      </c>
      <c r="E39" s="237" t="s">
        <v>218</v>
      </c>
      <c r="F39" s="238" t="s">
        <v>113</v>
      </c>
      <c r="G39" s="240">
        <f>'DATOS GENERALES'!G39</f>
        <v>0</v>
      </c>
      <c r="H39" s="241">
        <f>'DATOS GENERALES'!H39</f>
        <v>0</v>
      </c>
      <c r="I39" s="240">
        <f>'DATOS GENERALES'!I39</f>
        <v>0</v>
      </c>
      <c r="J39" s="241">
        <f>'DATOS GENERALES'!J39</f>
        <v>21</v>
      </c>
      <c r="K39" s="240">
        <f>'DATOS GENERALES'!K39</f>
        <v>0</v>
      </c>
      <c r="L39" s="241">
        <f>'DATOS GENERALES'!L39</f>
        <v>0</v>
      </c>
      <c r="M39" s="240">
        <f>'DATOS GENERALES'!M39</f>
        <v>0</v>
      </c>
      <c r="N39" s="241">
        <f>'DATOS GENERALES'!N39</f>
        <v>0</v>
      </c>
      <c r="O39" s="240">
        <f>'DATOS GENERALES'!O39</f>
        <v>0</v>
      </c>
      <c r="P39" s="241">
        <f>'DATOS GENERALES'!P39</f>
        <v>0</v>
      </c>
      <c r="Q39" s="240">
        <f>'DATOS GENERALES'!Q39</f>
        <v>0</v>
      </c>
      <c r="R39" s="242">
        <f>IF('DATOS GENERALES'!S39="CANCELADO",('DATOS GENERALES'!R39),0)</f>
        <v>21</v>
      </c>
      <c r="S39" s="243">
        <f>IF('DATOS GENERALES'!S39="DEUDA",('DATOS GENERALES'!R39),0)</f>
        <v>0</v>
      </c>
    </row>
    <row r="40" spans="1:19" s="78" customFormat="1" ht="12" customHeight="1" x14ac:dyDescent="0.25">
      <c r="A40" s="237">
        <v>39</v>
      </c>
      <c r="B40" s="238">
        <v>39</v>
      </c>
      <c r="C40" s="237" t="s">
        <v>211</v>
      </c>
      <c r="D40" s="239" t="s">
        <v>219</v>
      </c>
      <c r="E40" s="237" t="s">
        <v>220</v>
      </c>
      <c r="F40" s="238" t="s">
        <v>113</v>
      </c>
      <c r="G40" s="240">
        <f>'DATOS GENERALES'!G40</f>
        <v>0</v>
      </c>
      <c r="H40" s="241">
        <f>'DATOS GENERALES'!H40</f>
        <v>0</v>
      </c>
      <c r="I40" s="240">
        <f>'DATOS GENERALES'!I40</f>
        <v>0</v>
      </c>
      <c r="J40" s="241">
        <f>'DATOS GENERALES'!J40</f>
        <v>7</v>
      </c>
      <c r="K40" s="240">
        <f>'DATOS GENERALES'!K40</f>
        <v>0</v>
      </c>
      <c r="L40" s="241">
        <f>'DATOS GENERALES'!L40</f>
        <v>0</v>
      </c>
      <c r="M40" s="240">
        <f>'DATOS GENERALES'!M40</f>
        <v>0</v>
      </c>
      <c r="N40" s="241">
        <f>'DATOS GENERALES'!N40</f>
        <v>0</v>
      </c>
      <c r="O40" s="240">
        <f>'DATOS GENERALES'!O40</f>
        <v>0</v>
      </c>
      <c r="P40" s="241">
        <f>'DATOS GENERALES'!P40</f>
        <v>0</v>
      </c>
      <c r="Q40" s="240">
        <f>'DATOS GENERALES'!Q40</f>
        <v>0</v>
      </c>
      <c r="R40" s="242">
        <f>IF('DATOS GENERALES'!S40="CANCELADO",('DATOS GENERALES'!R40),0)</f>
        <v>7</v>
      </c>
      <c r="S40" s="243">
        <f>IF('DATOS GENERALES'!S40="DEUDA",('DATOS GENERALES'!R40),0)</f>
        <v>0</v>
      </c>
    </row>
    <row r="41" spans="1:19" s="78" customFormat="1" ht="12" customHeight="1" x14ac:dyDescent="0.25">
      <c r="A41" s="237">
        <v>40</v>
      </c>
      <c r="B41" s="238">
        <v>40</v>
      </c>
      <c r="C41" s="237" t="s">
        <v>160</v>
      </c>
      <c r="D41" s="239" t="s">
        <v>221</v>
      </c>
      <c r="E41" s="237" t="s">
        <v>222</v>
      </c>
      <c r="F41" s="238" t="s">
        <v>113</v>
      </c>
      <c r="G41" s="240">
        <f>'DATOS GENERALES'!G41</f>
        <v>717</v>
      </c>
      <c r="H41" s="241">
        <f>'DATOS GENERALES'!H41</f>
        <v>0</v>
      </c>
      <c r="I41" s="240">
        <f>'DATOS GENERALES'!I41</f>
        <v>20</v>
      </c>
      <c r="J41" s="241">
        <f>'DATOS GENERALES'!J41</f>
        <v>7</v>
      </c>
      <c r="K41" s="240">
        <f>'DATOS GENERALES'!K41</f>
        <v>0</v>
      </c>
      <c r="L41" s="241">
        <f>'DATOS GENERALES'!L41</f>
        <v>0</v>
      </c>
      <c r="M41" s="240">
        <f>'DATOS GENERALES'!M41</f>
        <v>0</v>
      </c>
      <c r="N41" s="241">
        <f>'DATOS GENERALES'!N41</f>
        <v>0</v>
      </c>
      <c r="O41" s="240">
        <f>'DATOS GENERALES'!O41</f>
        <v>0</v>
      </c>
      <c r="P41" s="241">
        <f>'DATOS GENERALES'!P41</f>
        <v>0</v>
      </c>
      <c r="Q41" s="240">
        <f>'DATOS GENERALES'!Q41</f>
        <v>0</v>
      </c>
      <c r="R41" s="242">
        <f>IF('DATOS GENERALES'!S41="CANCELADO",('DATOS GENERALES'!R41),0)</f>
        <v>0</v>
      </c>
      <c r="S41" s="243">
        <f>IF('DATOS GENERALES'!S41="DEUDA",('DATOS GENERALES'!R41),0)</f>
        <v>744</v>
      </c>
    </row>
    <row r="42" spans="1:19" s="78" customFormat="1" ht="12" customHeight="1" x14ac:dyDescent="0.25">
      <c r="A42" s="237">
        <v>41</v>
      </c>
      <c r="B42" s="238">
        <v>41</v>
      </c>
      <c r="C42" s="237" t="s">
        <v>115</v>
      </c>
      <c r="D42" s="239" t="s">
        <v>223</v>
      </c>
      <c r="E42" s="237" t="s">
        <v>224</v>
      </c>
      <c r="F42" s="238" t="s">
        <v>113</v>
      </c>
      <c r="G42" s="240">
        <f>'DATOS GENERALES'!G42</f>
        <v>0</v>
      </c>
      <c r="H42" s="241">
        <f>'DATOS GENERALES'!H42</f>
        <v>0</v>
      </c>
      <c r="I42" s="240">
        <f>'DATOS GENERALES'!I42</f>
        <v>0</v>
      </c>
      <c r="J42" s="241">
        <f>'DATOS GENERALES'!J42</f>
        <v>7</v>
      </c>
      <c r="K42" s="240">
        <f>'DATOS GENERALES'!K42</f>
        <v>0</v>
      </c>
      <c r="L42" s="241">
        <f>'DATOS GENERALES'!L42</f>
        <v>0</v>
      </c>
      <c r="M42" s="240">
        <f>'DATOS GENERALES'!M42</f>
        <v>0</v>
      </c>
      <c r="N42" s="241">
        <f>'DATOS GENERALES'!N42</f>
        <v>0</v>
      </c>
      <c r="O42" s="240">
        <f>'DATOS GENERALES'!O42</f>
        <v>0</v>
      </c>
      <c r="P42" s="241">
        <f>'DATOS GENERALES'!P42</f>
        <v>0</v>
      </c>
      <c r="Q42" s="240">
        <f>'DATOS GENERALES'!Q42</f>
        <v>0</v>
      </c>
      <c r="R42" s="242">
        <f>IF('DATOS GENERALES'!S42="CANCELADO",('DATOS GENERALES'!R42),0)</f>
        <v>7</v>
      </c>
      <c r="S42" s="243">
        <f>IF('DATOS GENERALES'!S42="DEUDA",('DATOS GENERALES'!R42),0)</f>
        <v>0</v>
      </c>
    </row>
    <row r="43" spans="1:19" s="78" customFormat="1" ht="12" customHeight="1" x14ac:dyDescent="0.25">
      <c r="A43" s="237">
        <v>42</v>
      </c>
      <c r="B43" s="238">
        <v>42</v>
      </c>
      <c r="C43" s="237" t="s">
        <v>213</v>
      </c>
      <c r="D43" s="239" t="s">
        <v>214</v>
      </c>
      <c r="E43" s="237" t="s">
        <v>215</v>
      </c>
      <c r="F43" s="238">
        <v>1</v>
      </c>
      <c r="G43" s="240">
        <f>'DATOS GENERALES'!G43</f>
        <v>0</v>
      </c>
      <c r="H43" s="241">
        <f>'DATOS GENERALES'!H43</f>
        <v>0</v>
      </c>
      <c r="I43" s="240">
        <f>'DATOS GENERALES'!I43</f>
        <v>0</v>
      </c>
      <c r="J43" s="241">
        <f>'DATOS GENERALES'!J43</f>
        <v>23</v>
      </c>
      <c r="K43" s="240">
        <f>'DATOS GENERALES'!K43</f>
        <v>0</v>
      </c>
      <c r="L43" s="241">
        <f>'DATOS GENERALES'!L43</f>
        <v>0</v>
      </c>
      <c r="M43" s="240">
        <f>'DATOS GENERALES'!M43</f>
        <v>0</v>
      </c>
      <c r="N43" s="241">
        <f>'DATOS GENERALES'!N43</f>
        <v>0</v>
      </c>
      <c r="O43" s="240">
        <f>'DATOS GENERALES'!O43</f>
        <v>0</v>
      </c>
      <c r="P43" s="241">
        <f>'DATOS GENERALES'!P43</f>
        <v>0</v>
      </c>
      <c r="Q43" s="240">
        <f>'DATOS GENERALES'!Q43</f>
        <v>18</v>
      </c>
      <c r="R43" s="242">
        <f>IF('DATOS GENERALES'!S43="CANCELADO",('DATOS GENERALES'!R43),0)</f>
        <v>41</v>
      </c>
      <c r="S43" s="243">
        <f>IF('DATOS GENERALES'!S43="DEUDA",('DATOS GENERALES'!R43),0)</f>
        <v>0</v>
      </c>
    </row>
    <row r="44" spans="1:19" s="78" customFormat="1" ht="12" customHeight="1" x14ac:dyDescent="0.25">
      <c r="A44" s="237">
        <v>43</v>
      </c>
      <c r="B44" s="238">
        <v>43</v>
      </c>
      <c r="C44" s="237" t="s">
        <v>225</v>
      </c>
      <c r="D44" s="239" t="s">
        <v>226</v>
      </c>
      <c r="E44" s="237" t="s">
        <v>227</v>
      </c>
      <c r="F44" s="238" t="s">
        <v>113</v>
      </c>
      <c r="G44" s="240">
        <f>'DATOS GENERALES'!G44</f>
        <v>0</v>
      </c>
      <c r="H44" s="241">
        <f>'DATOS GENERALES'!H44</f>
        <v>0</v>
      </c>
      <c r="I44" s="240">
        <f>'DATOS GENERALES'!I44</f>
        <v>0</v>
      </c>
      <c r="J44" s="241">
        <f>'DATOS GENERALES'!J44</f>
        <v>7</v>
      </c>
      <c r="K44" s="240">
        <f>'DATOS GENERALES'!K44</f>
        <v>0</v>
      </c>
      <c r="L44" s="241">
        <f>'DATOS GENERALES'!L44</f>
        <v>0</v>
      </c>
      <c r="M44" s="240">
        <f>'DATOS GENERALES'!M44</f>
        <v>0</v>
      </c>
      <c r="N44" s="241">
        <f>'DATOS GENERALES'!N44</f>
        <v>0</v>
      </c>
      <c r="O44" s="240">
        <f>'DATOS GENERALES'!O44</f>
        <v>0</v>
      </c>
      <c r="P44" s="241">
        <f>'DATOS GENERALES'!P44</f>
        <v>0</v>
      </c>
      <c r="Q44" s="240">
        <f>'DATOS GENERALES'!Q44</f>
        <v>0</v>
      </c>
      <c r="R44" s="242">
        <f>IF('DATOS GENERALES'!S44="CANCELADO",('DATOS GENERALES'!R44),0)</f>
        <v>7</v>
      </c>
      <c r="S44" s="243">
        <f>IF('DATOS GENERALES'!S44="DEUDA",('DATOS GENERALES'!R44),0)</f>
        <v>0</v>
      </c>
    </row>
    <row r="45" spans="1:19" s="78" customFormat="1" ht="12" customHeight="1" x14ac:dyDescent="0.25">
      <c r="A45" s="237">
        <v>44</v>
      </c>
      <c r="B45" s="238">
        <v>44</v>
      </c>
      <c r="C45" s="237" t="s">
        <v>225</v>
      </c>
      <c r="D45" s="239" t="s">
        <v>226</v>
      </c>
      <c r="E45" s="237" t="s">
        <v>228</v>
      </c>
      <c r="F45" s="238" t="s">
        <v>113</v>
      </c>
      <c r="G45" s="240">
        <f>'DATOS GENERALES'!G45</f>
        <v>0</v>
      </c>
      <c r="H45" s="241">
        <f>'DATOS GENERALES'!H45</f>
        <v>0</v>
      </c>
      <c r="I45" s="240">
        <f>'DATOS GENERALES'!I45</f>
        <v>0</v>
      </c>
      <c r="J45" s="241">
        <f>'DATOS GENERALES'!J45</f>
        <v>31</v>
      </c>
      <c r="K45" s="240">
        <f>'DATOS GENERALES'!K45</f>
        <v>0</v>
      </c>
      <c r="L45" s="241">
        <f>'DATOS GENERALES'!L45</f>
        <v>0</v>
      </c>
      <c r="M45" s="240">
        <f>'DATOS GENERALES'!M45</f>
        <v>0</v>
      </c>
      <c r="N45" s="241">
        <f>'DATOS GENERALES'!N45</f>
        <v>0</v>
      </c>
      <c r="O45" s="240">
        <f>'DATOS GENERALES'!O45</f>
        <v>0</v>
      </c>
      <c r="P45" s="241">
        <f>'DATOS GENERALES'!P45</f>
        <v>0</v>
      </c>
      <c r="Q45" s="240">
        <f>'DATOS GENERALES'!Q45</f>
        <v>0</v>
      </c>
      <c r="R45" s="242">
        <f>IF('DATOS GENERALES'!S45="CANCELADO",('DATOS GENERALES'!R45),0)</f>
        <v>31</v>
      </c>
      <c r="S45" s="243">
        <f>IF('DATOS GENERALES'!S45="DEUDA",('DATOS GENERALES'!R45),0)</f>
        <v>0</v>
      </c>
    </row>
    <row r="46" spans="1:19" s="78" customFormat="1" ht="12" customHeight="1" x14ac:dyDescent="0.25">
      <c r="A46" s="237">
        <v>45</v>
      </c>
      <c r="B46" s="238">
        <v>45</v>
      </c>
      <c r="C46" s="237" t="s">
        <v>112</v>
      </c>
      <c r="D46" s="239" t="s">
        <v>115</v>
      </c>
      <c r="E46" s="237" t="s">
        <v>114</v>
      </c>
      <c r="F46" s="238" t="s">
        <v>113</v>
      </c>
      <c r="G46" s="240">
        <f>'DATOS GENERALES'!G46</f>
        <v>0</v>
      </c>
      <c r="H46" s="241">
        <f>'DATOS GENERALES'!H46</f>
        <v>0</v>
      </c>
      <c r="I46" s="240">
        <f>'DATOS GENERALES'!I46</f>
        <v>0</v>
      </c>
      <c r="J46" s="241">
        <f>'DATOS GENERALES'!J46</f>
        <v>19</v>
      </c>
      <c r="K46" s="240">
        <f>'DATOS GENERALES'!K46</f>
        <v>0</v>
      </c>
      <c r="L46" s="241">
        <f>'DATOS GENERALES'!L46</f>
        <v>0</v>
      </c>
      <c r="M46" s="240">
        <f>'DATOS GENERALES'!M46</f>
        <v>0</v>
      </c>
      <c r="N46" s="241">
        <f>'DATOS GENERALES'!N46</f>
        <v>0</v>
      </c>
      <c r="O46" s="240">
        <f>'DATOS GENERALES'!O46</f>
        <v>0</v>
      </c>
      <c r="P46" s="241">
        <f>'DATOS GENERALES'!P46</f>
        <v>0</v>
      </c>
      <c r="Q46" s="240">
        <f>'DATOS GENERALES'!Q46</f>
        <v>0</v>
      </c>
      <c r="R46" s="242">
        <f>IF('DATOS GENERALES'!S46="CANCELADO",('DATOS GENERALES'!R46),0)</f>
        <v>19</v>
      </c>
      <c r="S46" s="243">
        <f>IF('DATOS GENERALES'!S46="DEUDA",('DATOS GENERALES'!R46),0)</f>
        <v>0</v>
      </c>
    </row>
    <row r="47" spans="1:19" s="78" customFormat="1" ht="12" customHeight="1" x14ac:dyDescent="0.25">
      <c r="A47" s="237">
        <v>46</v>
      </c>
      <c r="B47" s="238">
        <v>46</v>
      </c>
      <c r="C47" s="237" t="s">
        <v>112</v>
      </c>
      <c r="D47" s="239" t="s">
        <v>178</v>
      </c>
      <c r="E47" s="237" t="s">
        <v>230</v>
      </c>
      <c r="F47" s="238" t="s">
        <v>113</v>
      </c>
      <c r="G47" s="240">
        <f>'DATOS GENERALES'!G47</f>
        <v>0</v>
      </c>
      <c r="H47" s="241">
        <f>'DATOS GENERALES'!H47</f>
        <v>0</v>
      </c>
      <c r="I47" s="240">
        <f>'DATOS GENERALES'!I47</f>
        <v>0</v>
      </c>
      <c r="J47" s="241">
        <f>'DATOS GENERALES'!J47</f>
        <v>13</v>
      </c>
      <c r="K47" s="240">
        <f>'DATOS GENERALES'!K47</f>
        <v>0</v>
      </c>
      <c r="L47" s="241">
        <f>'DATOS GENERALES'!L47</f>
        <v>0</v>
      </c>
      <c r="M47" s="240">
        <f>'DATOS GENERALES'!M47</f>
        <v>0</v>
      </c>
      <c r="N47" s="241">
        <f>'DATOS GENERALES'!N47</f>
        <v>0</v>
      </c>
      <c r="O47" s="240">
        <f>'DATOS GENERALES'!O47</f>
        <v>0</v>
      </c>
      <c r="P47" s="241">
        <f>'DATOS GENERALES'!P47</f>
        <v>0</v>
      </c>
      <c r="Q47" s="240">
        <f>'DATOS GENERALES'!Q47</f>
        <v>0</v>
      </c>
      <c r="R47" s="242">
        <f>IF('DATOS GENERALES'!S47="CANCELADO",('DATOS GENERALES'!R47),0)</f>
        <v>13</v>
      </c>
      <c r="S47" s="243">
        <f>IF('DATOS GENERALES'!S47="DEUDA",('DATOS GENERALES'!R47),0)</f>
        <v>0</v>
      </c>
    </row>
    <row r="48" spans="1:19" s="78" customFormat="1" ht="12" customHeight="1" x14ac:dyDescent="0.25">
      <c r="A48" s="237">
        <v>47</v>
      </c>
      <c r="B48" s="238">
        <v>47</v>
      </c>
      <c r="C48" s="237" t="s">
        <v>231</v>
      </c>
      <c r="D48" s="239" t="s">
        <v>231</v>
      </c>
      <c r="E48" s="237" t="s">
        <v>232</v>
      </c>
      <c r="F48" s="238" t="s">
        <v>113</v>
      </c>
      <c r="G48" s="240">
        <f>'DATOS GENERALES'!G48</f>
        <v>0</v>
      </c>
      <c r="H48" s="241">
        <f>'DATOS GENERALES'!H48</f>
        <v>0</v>
      </c>
      <c r="I48" s="240">
        <f>'DATOS GENERALES'!I48</f>
        <v>0</v>
      </c>
      <c r="J48" s="241">
        <f>'DATOS GENERALES'!J48</f>
        <v>23</v>
      </c>
      <c r="K48" s="240">
        <f>'DATOS GENERALES'!K48</f>
        <v>0</v>
      </c>
      <c r="L48" s="241">
        <f>'DATOS GENERALES'!L48</f>
        <v>0</v>
      </c>
      <c r="M48" s="240">
        <f>'DATOS GENERALES'!M48</f>
        <v>0</v>
      </c>
      <c r="N48" s="241">
        <f>'DATOS GENERALES'!N48</f>
        <v>0</v>
      </c>
      <c r="O48" s="240">
        <f>'DATOS GENERALES'!O48</f>
        <v>0</v>
      </c>
      <c r="P48" s="241">
        <f>'DATOS GENERALES'!P48</f>
        <v>0</v>
      </c>
      <c r="Q48" s="240">
        <f>'DATOS GENERALES'!Q48</f>
        <v>0</v>
      </c>
      <c r="R48" s="242">
        <f>IF('DATOS GENERALES'!S48="CANCELADO",('DATOS GENERALES'!R48),0)</f>
        <v>23</v>
      </c>
      <c r="S48" s="243">
        <f>IF('DATOS GENERALES'!S48="DEUDA",('DATOS GENERALES'!R48),0)</f>
        <v>0</v>
      </c>
    </row>
    <row r="49" spans="1:19" s="78" customFormat="1" ht="12" customHeight="1" x14ac:dyDescent="0.25">
      <c r="A49" s="237">
        <v>48</v>
      </c>
      <c r="B49" s="238">
        <v>48</v>
      </c>
      <c r="C49" s="237" t="s">
        <v>188</v>
      </c>
      <c r="D49" s="239" t="s">
        <v>233</v>
      </c>
      <c r="E49" s="237" t="s">
        <v>234</v>
      </c>
      <c r="F49" s="238" t="s">
        <v>113</v>
      </c>
      <c r="G49" s="240">
        <f>'DATOS GENERALES'!G49</f>
        <v>0</v>
      </c>
      <c r="H49" s="241">
        <f>'DATOS GENERALES'!H49</f>
        <v>0</v>
      </c>
      <c r="I49" s="240">
        <f>'DATOS GENERALES'!I49</f>
        <v>0</v>
      </c>
      <c r="J49" s="241">
        <f>'DATOS GENERALES'!J49</f>
        <v>17</v>
      </c>
      <c r="K49" s="240">
        <f>'DATOS GENERALES'!K49</f>
        <v>0</v>
      </c>
      <c r="L49" s="241">
        <f>'DATOS GENERALES'!L49</f>
        <v>0</v>
      </c>
      <c r="M49" s="240">
        <f>'DATOS GENERALES'!M49</f>
        <v>0</v>
      </c>
      <c r="N49" s="241">
        <f>'DATOS GENERALES'!N49</f>
        <v>0</v>
      </c>
      <c r="O49" s="240">
        <f>'DATOS GENERALES'!O49</f>
        <v>0</v>
      </c>
      <c r="P49" s="241">
        <f>'DATOS GENERALES'!P49</f>
        <v>0</v>
      </c>
      <c r="Q49" s="240">
        <f>'DATOS GENERALES'!Q49</f>
        <v>0</v>
      </c>
      <c r="R49" s="242">
        <f>IF('DATOS GENERALES'!S49="CANCELADO",('DATOS GENERALES'!R49),0)</f>
        <v>17</v>
      </c>
      <c r="S49" s="243">
        <f>IF('DATOS GENERALES'!S49="DEUDA",('DATOS GENERALES'!R49),0)</f>
        <v>0</v>
      </c>
    </row>
    <row r="50" spans="1:19" s="78" customFormat="1" ht="12" customHeight="1" x14ac:dyDescent="0.25">
      <c r="A50" s="237">
        <v>49</v>
      </c>
      <c r="B50" s="238">
        <v>49</v>
      </c>
      <c r="C50" s="237" t="s">
        <v>205</v>
      </c>
      <c r="D50" s="239" t="s">
        <v>235</v>
      </c>
      <c r="E50" s="237" t="s">
        <v>186</v>
      </c>
      <c r="F50" s="238" t="s">
        <v>113</v>
      </c>
      <c r="G50" s="240">
        <f>'DATOS GENERALES'!G50</f>
        <v>0</v>
      </c>
      <c r="H50" s="241">
        <f>'DATOS GENERALES'!H50</f>
        <v>0</v>
      </c>
      <c r="I50" s="240">
        <f>'DATOS GENERALES'!I50</f>
        <v>0</v>
      </c>
      <c r="J50" s="241">
        <f>'DATOS GENERALES'!J50</f>
        <v>17</v>
      </c>
      <c r="K50" s="240">
        <f>'DATOS GENERALES'!K50</f>
        <v>0</v>
      </c>
      <c r="L50" s="241">
        <f>'DATOS GENERALES'!L50</f>
        <v>0</v>
      </c>
      <c r="M50" s="240">
        <f>'DATOS GENERALES'!M50</f>
        <v>0</v>
      </c>
      <c r="N50" s="241">
        <f>'DATOS GENERALES'!N50</f>
        <v>0</v>
      </c>
      <c r="O50" s="240">
        <f>'DATOS GENERALES'!O50</f>
        <v>0</v>
      </c>
      <c r="P50" s="241">
        <f>'DATOS GENERALES'!P50</f>
        <v>0</v>
      </c>
      <c r="Q50" s="240">
        <f>'DATOS GENERALES'!Q50</f>
        <v>0</v>
      </c>
      <c r="R50" s="242">
        <f>IF('DATOS GENERALES'!S50="CANCELADO",('DATOS GENERALES'!R50),0)</f>
        <v>17</v>
      </c>
      <c r="S50" s="243">
        <f>IF('DATOS GENERALES'!S50="DEUDA",('DATOS GENERALES'!R50),0)</f>
        <v>0</v>
      </c>
    </row>
    <row r="51" spans="1:19" s="78" customFormat="1" ht="12" customHeight="1" x14ac:dyDescent="0.25">
      <c r="A51" s="237">
        <v>50</v>
      </c>
      <c r="B51" s="238">
        <v>50</v>
      </c>
      <c r="C51" s="237" t="s">
        <v>236</v>
      </c>
      <c r="D51" s="239" t="s">
        <v>237</v>
      </c>
      <c r="E51" s="237" t="s">
        <v>238</v>
      </c>
      <c r="F51" s="238" t="s">
        <v>113</v>
      </c>
      <c r="G51" s="240">
        <f>'DATOS GENERALES'!G51</f>
        <v>0</v>
      </c>
      <c r="H51" s="241">
        <f>'DATOS GENERALES'!H51</f>
        <v>0</v>
      </c>
      <c r="I51" s="240">
        <f>'DATOS GENERALES'!I51</f>
        <v>0</v>
      </c>
      <c r="J51" s="241">
        <f>'DATOS GENERALES'!J51</f>
        <v>31</v>
      </c>
      <c r="K51" s="240">
        <f>'DATOS GENERALES'!K51</f>
        <v>0</v>
      </c>
      <c r="L51" s="241">
        <f>'DATOS GENERALES'!L51</f>
        <v>0</v>
      </c>
      <c r="M51" s="240">
        <f>'DATOS GENERALES'!M51</f>
        <v>0</v>
      </c>
      <c r="N51" s="241">
        <f>'DATOS GENERALES'!N51</f>
        <v>0</v>
      </c>
      <c r="O51" s="240">
        <f>'DATOS GENERALES'!O51</f>
        <v>0</v>
      </c>
      <c r="P51" s="241">
        <f>'DATOS GENERALES'!P51</f>
        <v>0</v>
      </c>
      <c r="Q51" s="240">
        <f>'DATOS GENERALES'!Q51</f>
        <v>0</v>
      </c>
      <c r="R51" s="242">
        <f>IF('DATOS GENERALES'!S51="CANCELADO",('DATOS GENERALES'!R51),0)</f>
        <v>31</v>
      </c>
      <c r="S51" s="243">
        <f>IF('DATOS GENERALES'!S51="DEUDA",('DATOS GENERALES'!R51),0)</f>
        <v>0</v>
      </c>
    </row>
    <row r="52" spans="1:19" s="78" customFormat="1" ht="12" customHeight="1" x14ac:dyDescent="0.25">
      <c r="A52" s="237">
        <v>51</v>
      </c>
      <c r="B52" s="238">
        <v>51</v>
      </c>
      <c r="C52" s="237" t="s">
        <v>239</v>
      </c>
      <c r="D52" s="239" t="s">
        <v>240</v>
      </c>
      <c r="E52" s="237" t="s">
        <v>241</v>
      </c>
      <c r="F52" s="238" t="s">
        <v>113</v>
      </c>
      <c r="G52" s="240">
        <f>'DATOS GENERALES'!G52</f>
        <v>61</v>
      </c>
      <c r="H52" s="241">
        <f>'DATOS GENERALES'!H52</f>
        <v>0</v>
      </c>
      <c r="I52" s="240">
        <f>'DATOS GENERALES'!I52</f>
        <v>20</v>
      </c>
      <c r="J52" s="241">
        <f>'DATOS GENERALES'!J52</f>
        <v>7</v>
      </c>
      <c r="K52" s="240">
        <f>'DATOS GENERALES'!K52</f>
        <v>0</v>
      </c>
      <c r="L52" s="241">
        <f>'DATOS GENERALES'!L52</f>
        <v>0</v>
      </c>
      <c r="M52" s="240">
        <f>'DATOS GENERALES'!M52</f>
        <v>0</v>
      </c>
      <c r="N52" s="241">
        <f>'DATOS GENERALES'!N52</f>
        <v>0</v>
      </c>
      <c r="O52" s="240">
        <f>'DATOS GENERALES'!O52</f>
        <v>0</v>
      </c>
      <c r="P52" s="241">
        <f>'DATOS GENERALES'!P52</f>
        <v>0</v>
      </c>
      <c r="Q52" s="240">
        <f>'DATOS GENERALES'!Q52</f>
        <v>0</v>
      </c>
      <c r="R52" s="242">
        <f>IF('DATOS GENERALES'!S52="CANCELADO",('DATOS GENERALES'!R52),0)</f>
        <v>0</v>
      </c>
      <c r="S52" s="243">
        <f>IF('DATOS GENERALES'!S52="DEUDA",('DATOS GENERALES'!R52),0)</f>
        <v>88</v>
      </c>
    </row>
    <row r="53" spans="1:19" s="78" customFormat="1" ht="12" customHeight="1" x14ac:dyDescent="0.25">
      <c r="A53" s="237">
        <v>52</v>
      </c>
      <c r="B53" s="238">
        <v>52</v>
      </c>
      <c r="C53" s="237" t="s">
        <v>242</v>
      </c>
      <c r="D53" s="239" t="s">
        <v>243</v>
      </c>
      <c r="E53" s="237" t="s">
        <v>244</v>
      </c>
      <c r="F53" s="238" t="s">
        <v>113</v>
      </c>
      <c r="G53" s="240">
        <f>'DATOS GENERALES'!G53</f>
        <v>0</v>
      </c>
      <c r="H53" s="241">
        <f>'DATOS GENERALES'!H53</f>
        <v>0</v>
      </c>
      <c r="I53" s="240">
        <f>'DATOS GENERALES'!I53</f>
        <v>0</v>
      </c>
      <c r="J53" s="241">
        <f>'DATOS GENERALES'!J53</f>
        <v>23</v>
      </c>
      <c r="K53" s="240">
        <f>'DATOS GENERALES'!K53</f>
        <v>0</v>
      </c>
      <c r="L53" s="241">
        <f>'DATOS GENERALES'!L53</f>
        <v>0</v>
      </c>
      <c r="M53" s="240">
        <f>'DATOS GENERALES'!M53</f>
        <v>0</v>
      </c>
      <c r="N53" s="241">
        <f>'DATOS GENERALES'!N53</f>
        <v>0</v>
      </c>
      <c r="O53" s="240">
        <f>'DATOS GENERALES'!O53</f>
        <v>0</v>
      </c>
      <c r="P53" s="241">
        <f>'DATOS GENERALES'!P53</f>
        <v>0</v>
      </c>
      <c r="Q53" s="240">
        <f>'DATOS GENERALES'!Q53</f>
        <v>0</v>
      </c>
      <c r="R53" s="242">
        <f>IF('DATOS GENERALES'!S53="CANCELADO",('DATOS GENERALES'!R53),0)</f>
        <v>23</v>
      </c>
      <c r="S53" s="243">
        <f>IF('DATOS GENERALES'!S53="DEUDA",('DATOS GENERALES'!R53),0)</f>
        <v>0</v>
      </c>
    </row>
    <row r="54" spans="1:19" s="78" customFormat="1" ht="12" customHeight="1" x14ac:dyDescent="0.25">
      <c r="A54" s="237">
        <v>53</v>
      </c>
      <c r="B54" s="238">
        <v>53</v>
      </c>
      <c r="C54" s="237" t="s">
        <v>245</v>
      </c>
      <c r="D54" s="239" t="s">
        <v>219</v>
      </c>
      <c r="E54" s="237" t="s">
        <v>246</v>
      </c>
      <c r="F54" s="238" t="s">
        <v>113</v>
      </c>
      <c r="G54" s="240">
        <f>'DATOS GENERALES'!G54</f>
        <v>31</v>
      </c>
      <c r="H54" s="241">
        <f>'DATOS GENERALES'!H54</f>
        <v>0</v>
      </c>
      <c r="I54" s="240">
        <f>'DATOS GENERALES'!I54</f>
        <v>20</v>
      </c>
      <c r="J54" s="241">
        <f>'DATOS GENERALES'!J54</f>
        <v>29</v>
      </c>
      <c r="K54" s="240">
        <f>'DATOS GENERALES'!K54</f>
        <v>0</v>
      </c>
      <c r="L54" s="241">
        <f>'DATOS GENERALES'!L54</f>
        <v>0</v>
      </c>
      <c r="M54" s="240">
        <f>'DATOS GENERALES'!M54</f>
        <v>0</v>
      </c>
      <c r="N54" s="241">
        <f>'DATOS GENERALES'!N54</f>
        <v>0</v>
      </c>
      <c r="O54" s="240">
        <f>'DATOS GENERALES'!O54</f>
        <v>0</v>
      </c>
      <c r="P54" s="241">
        <f>'DATOS GENERALES'!P54</f>
        <v>0</v>
      </c>
      <c r="Q54" s="240">
        <f>'DATOS GENERALES'!Q54</f>
        <v>0</v>
      </c>
      <c r="R54" s="242">
        <f>IF('DATOS GENERALES'!S54="CANCELADO",('DATOS GENERALES'!R54),0)</f>
        <v>80</v>
      </c>
      <c r="S54" s="243">
        <f>IF('DATOS GENERALES'!S54="DEUDA",('DATOS GENERALES'!R54),0)</f>
        <v>0</v>
      </c>
    </row>
    <row r="55" spans="1:19" s="78" customFormat="1" ht="12" customHeight="1" x14ac:dyDescent="0.25">
      <c r="A55" s="237">
        <v>54</v>
      </c>
      <c r="B55" s="238">
        <v>54</v>
      </c>
      <c r="C55" s="237" t="s">
        <v>178</v>
      </c>
      <c r="D55" s="239" t="s">
        <v>247</v>
      </c>
      <c r="E55" s="237" t="s">
        <v>248</v>
      </c>
      <c r="F55" s="238" t="s">
        <v>113</v>
      </c>
      <c r="G55" s="240">
        <f>'DATOS GENERALES'!G55</f>
        <v>7</v>
      </c>
      <c r="H55" s="241">
        <f>'DATOS GENERALES'!H55</f>
        <v>0</v>
      </c>
      <c r="I55" s="240">
        <f>'DATOS GENERALES'!I55</f>
        <v>20</v>
      </c>
      <c r="J55" s="241">
        <f>'DATOS GENERALES'!J55</f>
        <v>21</v>
      </c>
      <c r="K55" s="240">
        <f>'DATOS GENERALES'!K55</f>
        <v>0</v>
      </c>
      <c r="L55" s="241">
        <f>'DATOS GENERALES'!L55</f>
        <v>0</v>
      </c>
      <c r="M55" s="240">
        <f>'DATOS GENERALES'!M55</f>
        <v>0</v>
      </c>
      <c r="N55" s="241">
        <f>'DATOS GENERALES'!N55</f>
        <v>0</v>
      </c>
      <c r="O55" s="240">
        <f>'DATOS GENERALES'!O55</f>
        <v>0</v>
      </c>
      <c r="P55" s="241">
        <f>'DATOS GENERALES'!P55</f>
        <v>0</v>
      </c>
      <c r="Q55" s="240">
        <f>'DATOS GENERALES'!Q55</f>
        <v>0</v>
      </c>
      <c r="R55" s="242">
        <f>IF('DATOS GENERALES'!S55="CANCELADO",('DATOS GENERALES'!R55),0)</f>
        <v>0</v>
      </c>
      <c r="S55" s="243">
        <f>IF('DATOS GENERALES'!S55="DEUDA",('DATOS GENERALES'!R55),0)</f>
        <v>48</v>
      </c>
    </row>
    <row r="56" spans="1:19" s="78" customFormat="1" ht="12" customHeight="1" x14ac:dyDescent="0.25">
      <c r="A56" s="237">
        <v>55</v>
      </c>
      <c r="B56" s="238">
        <v>55</v>
      </c>
      <c r="C56" s="237" t="s">
        <v>249</v>
      </c>
      <c r="D56" s="239" t="s">
        <v>178</v>
      </c>
      <c r="E56" s="237" t="s">
        <v>250</v>
      </c>
      <c r="F56" s="238" t="s">
        <v>113</v>
      </c>
      <c r="G56" s="240">
        <f>'DATOS GENERALES'!G56</f>
        <v>7</v>
      </c>
      <c r="H56" s="241">
        <f>'DATOS GENERALES'!H56</f>
        <v>0</v>
      </c>
      <c r="I56" s="240">
        <f>'DATOS GENERALES'!I56</f>
        <v>0</v>
      </c>
      <c r="J56" s="241">
        <f>'DATOS GENERALES'!J56</f>
        <v>7</v>
      </c>
      <c r="K56" s="240">
        <f>'DATOS GENERALES'!K56</f>
        <v>0</v>
      </c>
      <c r="L56" s="241">
        <f>'DATOS GENERALES'!L56</f>
        <v>0</v>
      </c>
      <c r="M56" s="240">
        <f>'DATOS GENERALES'!M56</f>
        <v>0</v>
      </c>
      <c r="N56" s="241">
        <f>'DATOS GENERALES'!N56</f>
        <v>0</v>
      </c>
      <c r="O56" s="240">
        <f>'DATOS GENERALES'!O56</f>
        <v>0</v>
      </c>
      <c r="P56" s="241">
        <f>'DATOS GENERALES'!P56</f>
        <v>0</v>
      </c>
      <c r="Q56" s="240">
        <f>'DATOS GENERALES'!Q56</f>
        <v>0</v>
      </c>
      <c r="R56" s="242">
        <f>IF('DATOS GENERALES'!S56="CANCELADO",('DATOS GENERALES'!R56),0)</f>
        <v>0</v>
      </c>
      <c r="S56" s="243">
        <f>IF('DATOS GENERALES'!S56="DEUDA",('DATOS GENERALES'!R56),0)</f>
        <v>14</v>
      </c>
    </row>
    <row r="57" spans="1:19" s="78" customFormat="1" ht="12" customHeight="1" x14ac:dyDescent="0.25">
      <c r="A57" s="237">
        <v>56</v>
      </c>
      <c r="B57" s="238">
        <v>56</v>
      </c>
      <c r="C57" s="237" t="s">
        <v>251</v>
      </c>
      <c r="D57" s="239" t="s">
        <v>252</v>
      </c>
      <c r="E57" s="237" t="s">
        <v>253</v>
      </c>
      <c r="F57" s="238" t="s">
        <v>113</v>
      </c>
      <c r="G57" s="240">
        <f>'DATOS GENERALES'!G57</f>
        <v>0</v>
      </c>
      <c r="H57" s="241">
        <f>'DATOS GENERALES'!H57</f>
        <v>0</v>
      </c>
      <c r="I57" s="240">
        <f>'DATOS GENERALES'!I57</f>
        <v>0</v>
      </c>
      <c r="J57" s="241">
        <f>'DATOS GENERALES'!J57</f>
        <v>43</v>
      </c>
      <c r="K57" s="240">
        <f>'DATOS GENERALES'!K57</f>
        <v>0</v>
      </c>
      <c r="L57" s="241">
        <f>'DATOS GENERALES'!L57</f>
        <v>0</v>
      </c>
      <c r="M57" s="240">
        <f>'DATOS GENERALES'!M57</f>
        <v>0</v>
      </c>
      <c r="N57" s="241">
        <f>'DATOS GENERALES'!N57</f>
        <v>0</v>
      </c>
      <c r="O57" s="240">
        <f>'DATOS GENERALES'!O57</f>
        <v>0</v>
      </c>
      <c r="P57" s="241">
        <f>'DATOS GENERALES'!P57</f>
        <v>0</v>
      </c>
      <c r="Q57" s="240">
        <f>'DATOS GENERALES'!Q57</f>
        <v>0</v>
      </c>
      <c r="R57" s="242">
        <f>IF('DATOS GENERALES'!S57="CANCELADO",('DATOS GENERALES'!R57),0)</f>
        <v>43</v>
      </c>
      <c r="S57" s="243">
        <f>IF('DATOS GENERALES'!S57="DEUDA",('DATOS GENERALES'!R57),0)</f>
        <v>0</v>
      </c>
    </row>
    <row r="58" spans="1:19" s="78" customFormat="1" ht="12" customHeight="1" x14ac:dyDescent="0.25">
      <c r="A58" s="237">
        <v>57</v>
      </c>
      <c r="B58" s="238">
        <v>57</v>
      </c>
      <c r="C58" s="237" t="s">
        <v>254</v>
      </c>
      <c r="D58" s="239" t="s">
        <v>251</v>
      </c>
      <c r="E58" s="237" t="s">
        <v>255</v>
      </c>
      <c r="F58" s="238" t="s">
        <v>113</v>
      </c>
      <c r="G58" s="240">
        <f>'DATOS GENERALES'!G58</f>
        <v>0</v>
      </c>
      <c r="H58" s="241">
        <f>'DATOS GENERALES'!H58</f>
        <v>0</v>
      </c>
      <c r="I58" s="240">
        <f>'DATOS GENERALES'!I58</f>
        <v>0</v>
      </c>
      <c r="J58" s="241">
        <f>'DATOS GENERALES'!J58</f>
        <v>21</v>
      </c>
      <c r="K58" s="240">
        <f>'DATOS GENERALES'!K58</f>
        <v>0</v>
      </c>
      <c r="L58" s="241">
        <f>'DATOS GENERALES'!L58</f>
        <v>0</v>
      </c>
      <c r="M58" s="240">
        <f>'DATOS GENERALES'!M58</f>
        <v>0</v>
      </c>
      <c r="N58" s="241">
        <f>'DATOS GENERALES'!N58</f>
        <v>0</v>
      </c>
      <c r="O58" s="240">
        <f>'DATOS GENERALES'!O58</f>
        <v>0</v>
      </c>
      <c r="P58" s="241">
        <f>'DATOS GENERALES'!P58</f>
        <v>0</v>
      </c>
      <c r="Q58" s="240">
        <f>'DATOS GENERALES'!Q58</f>
        <v>0</v>
      </c>
      <c r="R58" s="242">
        <f>IF('DATOS GENERALES'!S58="CANCELADO",('DATOS GENERALES'!R58),0)</f>
        <v>21</v>
      </c>
      <c r="S58" s="243">
        <f>IF('DATOS GENERALES'!S58="DEUDA",('DATOS GENERALES'!R58),0)</f>
        <v>0</v>
      </c>
    </row>
    <row r="59" spans="1:19" s="78" customFormat="1" ht="12" customHeight="1" x14ac:dyDescent="0.25">
      <c r="A59" s="237">
        <v>58</v>
      </c>
      <c r="B59" s="238">
        <v>58</v>
      </c>
      <c r="C59" s="237" t="s">
        <v>251</v>
      </c>
      <c r="D59" s="239" t="s">
        <v>256</v>
      </c>
      <c r="E59" s="237" t="s">
        <v>257</v>
      </c>
      <c r="F59" s="238" t="s">
        <v>113</v>
      </c>
      <c r="G59" s="240">
        <f>'DATOS GENERALES'!G59</f>
        <v>0</v>
      </c>
      <c r="H59" s="241">
        <f>'DATOS GENERALES'!H59</f>
        <v>0</v>
      </c>
      <c r="I59" s="240">
        <f>'DATOS GENERALES'!I59</f>
        <v>0</v>
      </c>
      <c r="J59" s="241">
        <f>'DATOS GENERALES'!J59</f>
        <v>7</v>
      </c>
      <c r="K59" s="240">
        <f>'DATOS GENERALES'!K59</f>
        <v>0</v>
      </c>
      <c r="L59" s="241">
        <f>'DATOS GENERALES'!L59</f>
        <v>0</v>
      </c>
      <c r="M59" s="240">
        <f>'DATOS GENERALES'!M59</f>
        <v>0</v>
      </c>
      <c r="N59" s="241">
        <f>'DATOS GENERALES'!N59</f>
        <v>0</v>
      </c>
      <c r="O59" s="240">
        <f>'DATOS GENERALES'!O59</f>
        <v>0</v>
      </c>
      <c r="P59" s="241">
        <f>'DATOS GENERALES'!P59</f>
        <v>0</v>
      </c>
      <c r="Q59" s="240">
        <f>'DATOS GENERALES'!Q59</f>
        <v>0</v>
      </c>
      <c r="R59" s="242">
        <f>IF('DATOS GENERALES'!S59="CANCELADO",('DATOS GENERALES'!R59),0)</f>
        <v>7</v>
      </c>
      <c r="S59" s="243">
        <f>IF('DATOS GENERALES'!S59="DEUDA",('DATOS GENERALES'!R59),0)</f>
        <v>0</v>
      </c>
    </row>
    <row r="60" spans="1:19" s="78" customFormat="1" ht="12" customHeight="1" x14ac:dyDescent="0.25">
      <c r="A60" s="237">
        <v>59</v>
      </c>
      <c r="B60" s="238">
        <v>59</v>
      </c>
      <c r="C60" s="237" t="s">
        <v>240</v>
      </c>
      <c r="D60" s="239" t="s">
        <v>258</v>
      </c>
      <c r="E60" s="237" t="s">
        <v>181</v>
      </c>
      <c r="F60" s="238" t="s">
        <v>113</v>
      </c>
      <c r="G60" s="240">
        <f>'DATOS GENERALES'!G60</f>
        <v>0</v>
      </c>
      <c r="H60" s="241">
        <f>'DATOS GENERALES'!H60</f>
        <v>0</v>
      </c>
      <c r="I60" s="240">
        <f>'DATOS GENERALES'!I60</f>
        <v>0</v>
      </c>
      <c r="J60" s="241">
        <f>'DATOS GENERALES'!J60</f>
        <v>7</v>
      </c>
      <c r="K60" s="240">
        <f>'DATOS GENERALES'!K60</f>
        <v>0</v>
      </c>
      <c r="L60" s="241">
        <f>'DATOS GENERALES'!L60</f>
        <v>0</v>
      </c>
      <c r="M60" s="240">
        <f>'DATOS GENERALES'!M60</f>
        <v>0</v>
      </c>
      <c r="N60" s="241">
        <f>'DATOS GENERALES'!N60</f>
        <v>0</v>
      </c>
      <c r="O60" s="240">
        <f>'DATOS GENERALES'!O60</f>
        <v>0</v>
      </c>
      <c r="P60" s="241">
        <f>'DATOS GENERALES'!P60</f>
        <v>0</v>
      </c>
      <c r="Q60" s="240">
        <f>'DATOS GENERALES'!Q60</f>
        <v>0</v>
      </c>
      <c r="R60" s="242">
        <f>IF('DATOS GENERALES'!S60="CANCELADO",('DATOS GENERALES'!R60),0)</f>
        <v>7</v>
      </c>
      <c r="S60" s="243">
        <f>IF('DATOS GENERALES'!S60="DEUDA",('DATOS GENERALES'!R60),0)</f>
        <v>0</v>
      </c>
    </row>
    <row r="61" spans="1:19" s="78" customFormat="1" ht="12" customHeight="1" x14ac:dyDescent="0.25">
      <c r="A61" s="237">
        <v>60</v>
      </c>
      <c r="B61" s="238">
        <v>60</v>
      </c>
      <c r="C61" s="237" t="s">
        <v>260</v>
      </c>
      <c r="D61" s="239" t="s">
        <v>261</v>
      </c>
      <c r="E61" s="237" t="s">
        <v>262</v>
      </c>
      <c r="F61" s="238" t="s">
        <v>113</v>
      </c>
      <c r="G61" s="240">
        <f>'DATOS GENERALES'!G61</f>
        <v>0</v>
      </c>
      <c r="H61" s="241">
        <f>'DATOS GENERALES'!H61</f>
        <v>0</v>
      </c>
      <c r="I61" s="240">
        <f>'DATOS GENERALES'!I61</f>
        <v>0</v>
      </c>
      <c r="J61" s="241">
        <f>'DATOS GENERALES'!J61</f>
        <v>57</v>
      </c>
      <c r="K61" s="240">
        <f>'DATOS GENERALES'!K61</f>
        <v>0</v>
      </c>
      <c r="L61" s="241">
        <f>'DATOS GENERALES'!L61</f>
        <v>0</v>
      </c>
      <c r="M61" s="240">
        <f>'DATOS GENERALES'!M61</f>
        <v>0</v>
      </c>
      <c r="N61" s="241">
        <f>'DATOS GENERALES'!N61</f>
        <v>0</v>
      </c>
      <c r="O61" s="240">
        <f>'DATOS GENERALES'!O61</f>
        <v>0</v>
      </c>
      <c r="P61" s="241">
        <f>'DATOS GENERALES'!P61</f>
        <v>0</v>
      </c>
      <c r="Q61" s="240">
        <f>'DATOS GENERALES'!Q61</f>
        <v>0</v>
      </c>
      <c r="R61" s="242">
        <f>IF('DATOS GENERALES'!S61="CANCELADO",('DATOS GENERALES'!R61),0)</f>
        <v>57</v>
      </c>
      <c r="S61" s="243">
        <f>IF('DATOS GENERALES'!S61="DEUDA",('DATOS GENERALES'!R61),0)</f>
        <v>0</v>
      </c>
    </row>
    <row r="62" spans="1:19" s="78" customFormat="1" ht="12" customHeight="1" x14ac:dyDescent="0.25">
      <c r="A62" s="237">
        <v>61</v>
      </c>
      <c r="B62" s="238">
        <v>61</v>
      </c>
      <c r="C62" s="237" t="s">
        <v>264</v>
      </c>
      <c r="D62" s="239" t="s">
        <v>178</v>
      </c>
      <c r="E62" s="237" t="s">
        <v>265</v>
      </c>
      <c r="F62" s="238" t="s">
        <v>113</v>
      </c>
      <c r="G62" s="240">
        <f>'DATOS GENERALES'!G62</f>
        <v>0</v>
      </c>
      <c r="H62" s="241">
        <f>'DATOS GENERALES'!H62</f>
        <v>0</v>
      </c>
      <c r="I62" s="240">
        <f>'DATOS GENERALES'!I62</f>
        <v>0</v>
      </c>
      <c r="J62" s="241">
        <f>'DATOS GENERALES'!J62</f>
        <v>51</v>
      </c>
      <c r="K62" s="240">
        <f>'DATOS GENERALES'!K62</f>
        <v>0</v>
      </c>
      <c r="L62" s="241">
        <f>'DATOS GENERALES'!L62</f>
        <v>0</v>
      </c>
      <c r="M62" s="240">
        <f>'DATOS GENERALES'!M62</f>
        <v>0</v>
      </c>
      <c r="N62" s="241">
        <f>'DATOS GENERALES'!N62</f>
        <v>0</v>
      </c>
      <c r="O62" s="240">
        <f>'DATOS GENERALES'!O62</f>
        <v>0</v>
      </c>
      <c r="P62" s="241">
        <f>'DATOS GENERALES'!P62</f>
        <v>0</v>
      </c>
      <c r="Q62" s="240">
        <f>'DATOS GENERALES'!Q62</f>
        <v>0</v>
      </c>
      <c r="R62" s="242">
        <f>IF('DATOS GENERALES'!S62="CANCELADO",('DATOS GENERALES'!R62),0)</f>
        <v>51</v>
      </c>
      <c r="S62" s="243">
        <f>IF('DATOS GENERALES'!S62="DEUDA",('DATOS GENERALES'!R62),0)</f>
        <v>0</v>
      </c>
    </row>
    <row r="63" spans="1:19" s="78" customFormat="1" ht="12" customHeight="1" x14ac:dyDescent="0.25">
      <c r="A63" s="237">
        <v>62</v>
      </c>
      <c r="B63" s="238">
        <v>62</v>
      </c>
      <c r="C63" s="237" t="s">
        <v>267</v>
      </c>
      <c r="D63" s="239" t="s">
        <v>178</v>
      </c>
      <c r="E63" s="237" t="s">
        <v>268</v>
      </c>
      <c r="F63" s="238" t="s">
        <v>113</v>
      </c>
      <c r="G63" s="240">
        <f>'DATOS GENERALES'!G63</f>
        <v>0</v>
      </c>
      <c r="H63" s="241">
        <f>'DATOS GENERALES'!H63</f>
        <v>0</v>
      </c>
      <c r="I63" s="240">
        <f>'DATOS GENERALES'!I63</f>
        <v>0</v>
      </c>
      <c r="J63" s="241">
        <f>'DATOS GENERALES'!J63</f>
        <v>49</v>
      </c>
      <c r="K63" s="240">
        <f>'DATOS GENERALES'!K63</f>
        <v>0</v>
      </c>
      <c r="L63" s="241">
        <f>'DATOS GENERALES'!L63</f>
        <v>0</v>
      </c>
      <c r="M63" s="240">
        <f>'DATOS GENERALES'!M63</f>
        <v>0</v>
      </c>
      <c r="N63" s="241">
        <f>'DATOS GENERALES'!N63</f>
        <v>0</v>
      </c>
      <c r="O63" s="240">
        <f>'DATOS GENERALES'!O63</f>
        <v>0</v>
      </c>
      <c r="P63" s="241">
        <f>'DATOS GENERALES'!P63</f>
        <v>0</v>
      </c>
      <c r="Q63" s="240">
        <f>'DATOS GENERALES'!Q63</f>
        <v>0</v>
      </c>
      <c r="R63" s="242">
        <f>IF('DATOS GENERALES'!S63="CANCELADO",('DATOS GENERALES'!R63),0)</f>
        <v>49</v>
      </c>
      <c r="S63" s="243">
        <f>IF('DATOS GENERALES'!S63="DEUDA",('DATOS GENERALES'!R63),0)</f>
        <v>0</v>
      </c>
    </row>
    <row r="64" spans="1:19" s="78" customFormat="1" ht="12" customHeight="1" x14ac:dyDescent="0.25">
      <c r="A64" s="237">
        <v>63</v>
      </c>
      <c r="B64" s="238">
        <v>63</v>
      </c>
      <c r="C64" s="237" t="s">
        <v>170</v>
      </c>
      <c r="D64" s="239" t="s">
        <v>223</v>
      </c>
      <c r="E64" s="237" t="s">
        <v>270</v>
      </c>
      <c r="F64" s="238" t="s">
        <v>113</v>
      </c>
      <c r="G64" s="240">
        <f>'DATOS GENERALES'!G64</f>
        <v>266</v>
      </c>
      <c r="H64" s="241">
        <f>'DATOS GENERALES'!H64</f>
        <v>0</v>
      </c>
      <c r="I64" s="240">
        <f>'DATOS GENERALES'!I64</f>
        <v>20</v>
      </c>
      <c r="J64" s="241">
        <f>'DATOS GENERALES'!J64</f>
        <v>149</v>
      </c>
      <c r="K64" s="240">
        <f>'DATOS GENERALES'!K64</f>
        <v>0</v>
      </c>
      <c r="L64" s="241">
        <f>'DATOS GENERALES'!L64</f>
        <v>0</v>
      </c>
      <c r="M64" s="240">
        <f>'DATOS GENERALES'!M64</f>
        <v>0</v>
      </c>
      <c r="N64" s="241">
        <f>'DATOS GENERALES'!N64</f>
        <v>0</v>
      </c>
      <c r="O64" s="240">
        <f>'DATOS GENERALES'!O64</f>
        <v>0</v>
      </c>
      <c r="P64" s="241">
        <f>'DATOS GENERALES'!P64</f>
        <v>0</v>
      </c>
      <c r="Q64" s="240">
        <f>'DATOS GENERALES'!Q64</f>
        <v>0</v>
      </c>
      <c r="R64" s="242">
        <f>IF('DATOS GENERALES'!S64="CANCELADO",('DATOS GENERALES'!R64),0)</f>
        <v>435</v>
      </c>
      <c r="S64" s="243">
        <f>IF('DATOS GENERALES'!S64="DEUDA",('DATOS GENERALES'!R64),0)</f>
        <v>0</v>
      </c>
    </row>
    <row r="65" spans="1:19" s="78" customFormat="1" ht="12" customHeight="1" x14ac:dyDescent="0.25">
      <c r="A65" s="237">
        <v>64</v>
      </c>
      <c r="B65" s="238">
        <v>64</v>
      </c>
      <c r="C65" s="237" t="s">
        <v>272</v>
      </c>
      <c r="D65" s="239" t="s">
        <v>170</v>
      </c>
      <c r="E65" s="237" t="s">
        <v>273</v>
      </c>
      <c r="F65" s="238" t="s">
        <v>113</v>
      </c>
      <c r="G65" s="240">
        <f>'DATOS GENERALES'!G65</f>
        <v>0</v>
      </c>
      <c r="H65" s="241">
        <f>'DATOS GENERALES'!H65</f>
        <v>0</v>
      </c>
      <c r="I65" s="240">
        <f>'DATOS GENERALES'!I65</f>
        <v>0</v>
      </c>
      <c r="J65" s="241">
        <f>'DATOS GENERALES'!J65</f>
        <v>17</v>
      </c>
      <c r="K65" s="240">
        <f>'DATOS GENERALES'!K65</f>
        <v>0</v>
      </c>
      <c r="L65" s="241">
        <f>'DATOS GENERALES'!L65</f>
        <v>0</v>
      </c>
      <c r="M65" s="240">
        <f>'DATOS GENERALES'!M65</f>
        <v>0</v>
      </c>
      <c r="N65" s="241">
        <f>'DATOS GENERALES'!N65</f>
        <v>0</v>
      </c>
      <c r="O65" s="240">
        <f>'DATOS GENERALES'!O65</f>
        <v>0</v>
      </c>
      <c r="P65" s="241">
        <f>'DATOS GENERALES'!P65</f>
        <v>0</v>
      </c>
      <c r="Q65" s="240">
        <f>'DATOS GENERALES'!Q65</f>
        <v>0</v>
      </c>
      <c r="R65" s="242">
        <f>IF('DATOS GENERALES'!S65="CANCELADO",('DATOS GENERALES'!R65),0)</f>
        <v>17</v>
      </c>
      <c r="S65" s="243">
        <f>IF('DATOS GENERALES'!S65="DEUDA",('DATOS GENERALES'!R65),0)</f>
        <v>0</v>
      </c>
    </row>
    <row r="66" spans="1:19" s="78" customFormat="1" ht="12" customHeight="1" x14ac:dyDescent="0.25">
      <c r="A66" s="237">
        <v>65</v>
      </c>
      <c r="B66" s="238">
        <v>65</v>
      </c>
      <c r="C66" s="237" t="s">
        <v>272</v>
      </c>
      <c r="D66" s="239" t="s">
        <v>170</v>
      </c>
      <c r="E66" s="237" t="s">
        <v>275</v>
      </c>
      <c r="F66" s="238" t="s">
        <v>113</v>
      </c>
      <c r="G66" s="240">
        <f>'DATOS GENERALES'!G66</f>
        <v>0</v>
      </c>
      <c r="H66" s="241">
        <f>'DATOS GENERALES'!H66</f>
        <v>0</v>
      </c>
      <c r="I66" s="240">
        <f>'DATOS GENERALES'!I66</f>
        <v>0</v>
      </c>
      <c r="J66" s="241">
        <f>'DATOS GENERALES'!J66</f>
        <v>7</v>
      </c>
      <c r="K66" s="240">
        <f>'DATOS GENERALES'!K66</f>
        <v>0</v>
      </c>
      <c r="L66" s="241">
        <f>'DATOS GENERALES'!L66</f>
        <v>0</v>
      </c>
      <c r="M66" s="240">
        <f>'DATOS GENERALES'!M66</f>
        <v>0</v>
      </c>
      <c r="N66" s="241">
        <f>'DATOS GENERALES'!N66</f>
        <v>0</v>
      </c>
      <c r="O66" s="240">
        <f>'DATOS GENERALES'!O66</f>
        <v>0</v>
      </c>
      <c r="P66" s="241">
        <f>'DATOS GENERALES'!P66</f>
        <v>0</v>
      </c>
      <c r="Q66" s="240">
        <f>'DATOS GENERALES'!Q66</f>
        <v>0</v>
      </c>
      <c r="R66" s="242">
        <f>IF('DATOS GENERALES'!S66="CANCELADO",('DATOS GENERALES'!R66),0)</f>
        <v>7</v>
      </c>
      <c r="S66" s="243">
        <f>IF('DATOS GENERALES'!S66="DEUDA",('DATOS GENERALES'!R66),0)</f>
        <v>0</v>
      </c>
    </row>
    <row r="67" spans="1:19" s="78" customFormat="1" ht="12" customHeight="1" x14ac:dyDescent="0.25">
      <c r="A67" s="237">
        <v>66</v>
      </c>
      <c r="B67" s="238">
        <v>66</v>
      </c>
      <c r="C67" s="237" t="s">
        <v>150</v>
      </c>
      <c r="D67" s="239" t="s">
        <v>277</v>
      </c>
      <c r="E67" s="237" t="s">
        <v>278</v>
      </c>
      <c r="F67" s="238" t="s">
        <v>113</v>
      </c>
      <c r="G67" s="240">
        <f>'DATOS GENERALES'!G67</f>
        <v>0</v>
      </c>
      <c r="H67" s="241">
        <f>'DATOS GENERALES'!H67</f>
        <v>0</v>
      </c>
      <c r="I67" s="240">
        <f>'DATOS GENERALES'!I67</f>
        <v>0</v>
      </c>
      <c r="J67" s="241">
        <f>'DATOS GENERALES'!J67</f>
        <v>7</v>
      </c>
      <c r="K67" s="240">
        <f>'DATOS GENERALES'!K67</f>
        <v>0</v>
      </c>
      <c r="L67" s="241">
        <f>'DATOS GENERALES'!L67</f>
        <v>0</v>
      </c>
      <c r="M67" s="240">
        <f>'DATOS GENERALES'!M67</f>
        <v>0</v>
      </c>
      <c r="N67" s="241">
        <f>'DATOS GENERALES'!N67</f>
        <v>0</v>
      </c>
      <c r="O67" s="240">
        <f>'DATOS GENERALES'!O67</f>
        <v>0</v>
      </c>
      <c r="P67" s="241">
        <f>'DATOS GENERALES'!P67</f>
        <v>0</v>
      </c>
      <c r="Q67" s="240">
        <f>'DATOS GENERALES'!Q67</f>
        <v>0</v>
      </c>
      <c r="R67" s="242">
        <f>IF('DATOS GENERALES'!S67="CANCELADO",('DATOS GENERALES'!R67),0)</f>
        <v>7</v>
      </c>
      <c r="S67" s="243">
        <f>IF('DATOS GENERALES'!S67="DEUDA",('DATOS GENERALES'!R67),0)</f>
        <v>0</v>
      </c>
    </row>
    <row r="68" spans="1:19" s="78" customFormat="1" ht="12" customHeight="1" x14ac:dyDescent="0.25">
      <c r="A68" s="237">
        <v>67</v>
      </c>
      <c r="B68" s="238">
        <v>67</v>
      </c>
      <c r="C68" s="237" t="s">
        <v>112</v>
      </c>
      <c r="D68" s="239" t="s">
        <v>150</v>
      </c>
      <c r="E68" s="237" t="s">
        <v>280</v>
      </c>
      <c r="F68" s="238" t="s">
        <v>113</v>
      </c>
      <c r="G68" s="240">
        <f>'DATOS GENERALES'!G68</f>
        <v>0</v>
      </c>
      <c r="H68" s="241">
        <f>'DATOS GENERALES'!H68</f>
        <v>0</v>
      </c>
      <c r="I68" s="240">
        <f>'DATOS GENERALES'!I68</f>
        <v>0</v>
      </c>
      <c r="J68" s="241">
        <f>'DATOS GENERALES'!J68</f>
        <v>7</v>
      </c>
      <c r="K68" s="240">
        <f>'DATOS GENERALES'!K68</f>
        <v>0</v>
      </c>
      <c r="L68" s="241">
        <f>'DATOS GENERALES'!L68</f>
        <v>0</v>
      </c>
      <c r="M68" s="240">
        <f>'DATOS GENERALES'!M68</f>
        <v>0</v>
      </c>
      <c r="N68" s="241">
        <f>'DATOS GENERALES'!N68</f>
        <v>0</v>
      </c>
      <c r="O68" s="240">
        <f>'DATOS GENERALES'!O68</f>
        <v>0</v>
      </c>
      <c r="P68" s="241">
        <f>'DATOS GENERALES'!P68</f>
        <v>0</v>
      </c>
      <c r="Q68" s="240">
        <f>'DATOS GENERALES'!Q68</f>
        <v>0</v>
      </c>
      <c r="R68" s="242">
        <f>IF('DATOS GENERALES'!S68="CANCELADO",('DATOS GENERALES'!R68),0)</f>
        <v>7</v>
      </c>
      <c r="S68" s="243">
        <f>IF('DATOS GENERALES'!S68="DEUDA",('DATOS GENERALES'!R68),0)</f>
        <v>0</v>
      </c>
    </row>
    <row r="69" spans="1:19" s="78" customFormat="1" ht="12" customHeight="1" x14ac:dyDescent="0.25">
      <c r="A69" s="237">
        <v>68</v>
      </c>
      <c r="B69" s="238">
        <v>68</v>
      </c>
      <c r="C69" s="237" t="s">
        <v>282</v>
      </c>
      <c r="D69" s="239" t="s">
        <v>283</v>
      </c>
      <c r="E69" s="237" t="s">
        <v>284</v>
      </c>
      <c r="F69" s="238" t="s">
        <v>113</v>
      </c>
      <c r="G69" s="240">
        <f>'DATOS GENERALES'!G69</f>
        <v>0</v>
      </c>
      <c r="H69" s="241">
        <f>'DATOS GENERALES'!H69</f>
        <v>0</v>
      </c>
      <c r="I69" s="240">
        <f>'DATOS GENERALES'!I69</f>
        <v>0</v>
      </c>
      <c r="J69" s="241">
        <f>'DATOS GENERALES'!J69</f>
        <v>31</v>
      </c>
      <c r="K69" s="240">
        <f>'DATOS GENERALES'!K69</f>
        <v>0</v>
      </c>
      <c r="L69" s="241">
        <f>'DATOS GENERALES'!L69</f>
        <v>0</v>
      </c>
      <c r="M69" s="240">
        <f>'DATOS GENERALES'!M69</f>
        <v>0</v>
      </c>
      <c r="N69" s="241">
        <f>'DATOS GENERALES'!N69</f>
        <v>0</v>
      </c>
      <c r="O69" s="240">
        <f>'DATOS GENERALES'!O69</f>
        <v>0</v>
      </c>
      <c r="P69" s="241">
        <f>'DATOS GENERALES'!P69</f>
        <v>0</v>
      </c>
      <c r="Q69" s="240">
        <f>'DATOS GENERALES'!Q69</f>
        <v>0</v>
      </c>
      <c r="R69" s="242">
        <f>IF('DATOS GENERALES'!S69="CANCELADO",('DATOS GENERALES'!R69),0)</f>
        <v>31</v>
      </c>
      <c r="S69" s="243">
        <f>IF('DATOS GENERALES'!S69="DEUDA",('DATOS GENERALES'!R69),0)</f>
        <v>0</v>
      </c>
    </row>
    <row r="70" spans="1:19" s="78" customFormat="1" ht="12" customHeight="1" x14ac:dyDescent="0.25">
      <c r="A70" s="237">
        <v>69</v>
      </c>
      <c r="B70" s="238">
        <v>69</v>
      </c>
      <c r="C70" s="237" t="s">
        <v>150</v>
      </c>
      <c r="D70" s="239" t="s">
        <v>112</v>
      </c>
      <c r="E70" s="237" t="s">
        <v>285</v>
      </c>
      <c r="F70" s="238" t="s">
        <v>113</v>
      </c>
      <c r="G70" s="240">
        <f>'DATOS GENERALES'!G70</f>
        <v>44</v>
      </c>
      <c r="H70" s="241">
        <f>'DATOS GENERALES'!H70</f>
        <v>0</v>
      </c>
      <c r="I70" s="240">
        <f>'DATOS GENERALES'!I70</f>
        <v>20</v>
      </c>
      <c r="J70" s="241">
        <f>'DATOS GENERALES'!J70</f>
        <v>17</v>
      </c>
      <c r="K70" s="240">
        <f>'DATOS GENERALES'!K70</f>
        <v>0</v>
      </c>
      <c r="L70" s="241">
        <f>'DATOS GENERALES'!L70</f>
        <v>0</v>
      </c>
      <c r="M70" s="240">
        <f>'DATOS GENERALES'!M70</f>
        <v>0</v>
      </c>
      <c r="N70" s="241">
        <f>'DATOS GENERALES'!N70</f>
        <v>0</v>
      </c>
      <c r="O70" s="240">
        <f>'DATOS GENERALES'!O70</f>
        <v>0</v>
      </c>
      <c r="P70" s="241">
        <f>'DATOS GENERALES'!P70</f>
        <v>0</v>
      </c>
      <c r="Q70" s="240">
        <f>'DATOS GENERALES'!Q70</f>
        <v>0</v>
      </c>
      <c r="R70" s="242">
        <f>IF('DATOS GENERALES'!S70="CANCELADO",('DATOS GENERALES'!R70),0)</f>
        <v>0</v>
      </c>
      <c r="S70" s="243">
        <f>IF('DATOS GENERALES'!S70="DEUDA",('DATOS GENERALES'!R70),0)</f>
        <v>81</v>
      </c>
    </row>
    <row r="71" spans="1:19" s="78" customFormat="1" ht="12" customHeight="1" x14ac:dyDescent="0.25">
      <c r="A71" s="237">
        <v>70</v>
      </c>
      <c r="B71" s="238">
        <v>70</v>
      </c>
      <c r="C71" s="237" t="s">
        <v>170</v>
      </c>
      <c r="D71" s="239" t="s">
        <v>196</v>
      </c>
      <c r="E71" s="237" t="s">
        <v>287</v>
      </c>
      <c r="F71" s="238" t="s">
        <v>113</v>
      </c>
      <c r="G71" s="240">
        <f>'DATOS GENERALES'!G71</f>
        <v>0</v>
      </c>
      <c r="H71" s="241">
        <f>'DATOS GENERALES'!H71</f>
        <v>0</v>
      </c>
      <c r="I71" s="240">
        <f>'DATOS GENERALES'!I71</f>
        <v>0</v>
      </c>
      <c r="J71" s="241">
        <f>'DATOS GENERALES'!J71</f>
        <v>25</v>
      </c>
      <c r="K71" s="240">
        <f>'DATOS GENERALES'!K71</f>
        <v>0</v>
      </c>
      <c r="L71" s="241">
        <f>'DATOS GENERALES'!L71</f>
        <v>0</v>
      </c>
      <c r="M71" s="240">
        <f>'DATOS GENERALES'!M71</f>
        <v>0</v>
      </c>
      <c r="N71" s="241">
        <f>'DATOS GENERALES'!N71</f>
        <v>0</v>
      </c>
      <c r="O71" s="240">
        <f>'DATOS GENERALES'!O71</f>
        <v>0</v>
      </c>
      <c r="P71" s="241">
        <f>'DATOS GENERALES'!P71</f>
        <v>0</v>
      </c>
      <c r="Q71" s="240">
        <f>'DATOS GENERALES'!Q71</f>
        <v>0</v>
      </c>
      <c r="R71" s="242">
        <f>IF('DATOS GENERALES'!S71="CANCELADO",('DATOS GENERALES'!R71),0)</f>
        <v>0</v>
      </c>
      <c r="S71" s="243">
        <f>IF('DATOS GENERALES'!S71="DEUDA",('DATOS GENERALES'!R71),0)</f>
        <v>25</v>
      </c>
    </row>
    <row r="72" spans="1:19" s="78" customFormat="1" ht="12" customHeight="1" x14ac:dyDescent="0.25">
      <c r="A72" s="237">
        <v>71</v>
      </c>
      <c r="B72" s="238">
        <v>71</v>
      </c>
      <c r="C72" s="237" t="s">
        <v>170</v>
      </c>
      <c r="D72" s="239" t="s">
        <v>196</v>
      </c>
      <c r="E72" s="237" t="s">
        <v>287</v>
      </c>
      <c r="F72" s="238" t="s">
        <v>113</v>
      </c>
      <c r="G72" s="240">
        <f>'DATOS GENERALES'!G72</f>
        <v>0</v>
      </c>
      <c r="H72" s="241">
        <f>'DATOS GENERALES'!H72</f>
        <v>0</v>
      </c>
      <c r="I72" s="240">
        <f>'DATOS GENERALES'!I72</f>
        <v>0</v>
      </c>
      <c r="J72" s="241">
        <f>'DATOS GENERALES'!J72</f>
        <v>23</v>
      </c>
      <c r="K72" s="240">
        <f>'DATOS GENERALES'!K72</f>
        <v>0</v>
      </c>
      <c r="L72" s="241">
        <f>'DATOS GENERALES'!L72</f>
        <v>0</v>
      </c>
      <c r="M72" s="240">
        <f>'DATOS GENERALES'!M72</f>
        <v>0</v>
      </c>
      <c r="N72" s="241">
        <f>'DATOS GENERALES'!N72</f>
        <v>0</v>
      </c>
      <c r="O72" s="240">
        <f>'DATOS GENERALES'!O72</f>
        <v>0</v>
      </c>
      <c r="P72" s="241">
        <f>'DATOS GENERALES'!P72</f>
        <v>0</v>
      </c>
      <c r="Q72" s="240">
        <f>'DATOS GENERALES'!Q72</f>
        <v>0</v>
      </c>
      <c r="R72" s="242">
        <f>IF('DATOS GENERALES'!S72="CANCELADO",('DATOS GENERALES'!R72),0)</f>
        <v>23</v>
      </c>
      <c r="S72" s="243">
        <f>IF('DATOS GENERALES'!S72="DEUDA",('DATOS GENERALES'!R72),0)</f>
        <v>0</v>
      </c>
    </row>
    <row r="73" spans="1:19" s="78" customFormat="1" ht="12" customHeight="1" x14ac:dyDescent="0.25">
      <c r="A73" s="237">
        <v>72</v>
      </c>
      <c r="B73" s="238">
        <v>72</v>
      </c>
      <c r="C73" s="237" t="s">
        <v>288</v>
      </c>
      <c r="D73" s="239" t="s">
        <v>289</v>
      </c>
      <c r="E73" s="237" t="s">
        <v>290</v>
      </c>
      <c r="F73" s="238" t="s">
        <v>113</v>
      </c>
      <c r="G73" s="240">
        <f>'DATOS GENERALES'!G73</f>
        <v>0</v>
      </c>
      <c r="H73" s="241">
        <f>'DATOS GENERALES'!H73</f>
        <v>0</v>
      </c>
      <c r="I73" s="240">
        <f>'DATOS GENERALES'!I73</f>
        <v>0</v>
      </c>
      <c r="J73" s="241">
        <f>'DATOS GENERALES'!J73</f>
        <v>7</v>
      </c>
      <c r="K73" s="240">
        <f>'DATOS GENERALES'!K73</f>
        <v>0</v>
      </c>
      <c r="L73" s="241">
        <f>'DATOS GENERALES'!L73</f>
        <v>0</v>
      </c>
      <c r="M73" s="240">
        <f>'DATOS GENERALES'!M73</f>
        <v>0</v>
      </c>
      <c r="N73" s="241">
        <f>'DATOS GENERALES'!N73</f>
        <v>0</v>
      </c>
      <c r="O73" s="240">
        <f>'DATOS GENERALES'!O73</f>
        <v>0</v>
      </c>
      <c r="P73" s="241">
        <f>'DATOS GENERALES'!P73</f>
        <v>0</v>
      </c>
      <c r="Q73" s="240">
        <f>'DATOS GENERALES'!Q73</f>
        <v>0</v>
      </c>
      <c r="R73" s="242">
        <f>IF('DATOS GENERALES'!S73="CANCELADO",('DATOS GENERALES'!R73),0)</f>
        <v>7</v>
      </c>
      <c r="S73" s="243">
        <f>IF('DATOS GENERALES'!S73="DEUDA",('DATOS GENERALES'!R73),0)</f>
        <v>0</v>
      </c>
    </row>
    <row r="74" spans="1:19" s="78" customFormat="1" ht="12" customHeight="1" x14ac:dyDescent="0.25">
      <c r="A74" s="237">
        <v>73</v>
      </c>
      <c r="B74" s="238">
        <v>73</v>
      </c>
      <c r="C74" s="237" t="s">
        <v>292</v>
      </c>
      <c r="D74" s="239" t="s">
        <v>293</v>
      </c>
      <c r="E74" s="237" t="s">
        <v>278</v>
      </c>
      <c r="F74" s="238" t="s">
        <v>113</v>
      </c>
      <c r="G74" s="240">
        <f>'DATOS GENERALES'!G74</f>
        <v>23</v>
      </c>
      <c r="H74" s="241">
        <f>'DATOS GENERALES'!H74</f>
        <v>0</v>
      </c>
      <c r="I74" s="240">
        <f>'DATOS GENERALES'!I74</f>
        <v>20</v>
      </c>
      <c r="J74" s="241">
        <f>'DATOS GENERALES'!J74</f>
        <v>19</v>
      </c>
      <c r="K74" s="240">
        <f>'DATOS GENERALES'!K74</f>
        <v>0</v>
      </c>
      <c r="L74" s="241">
        <f>'DATOS GENERALES'!L74</f>
        <v>0</v>
      </c>
      <c r="M74" s="240">
        <f>'DATOS GENERALES'!M74</f>
        <v>0</v>
      </c>
      <c r="N74" s="241">
        <f>'DATOS GENERALES'!N74</f>
        <v>0</v>
      </c>
      <c r="O74" s="240">
        <f>'DATOS GENERALES'!O74</f>
        <v>0</v>
      </c>
      <c r="P74" s="241">
        <f>'DATOS GENERALES'!P74</f>
        <v>0</v>
      </c>
      <c r="Q74" s="240">
        <f>'DATOS GENERALES'!Q74</f>
        <v>0</v>
      </c>
      <c r="R74" s="242">
        <f>IF('DATOS GENERALES'!S74="CANCELADO",('DATOS GENERALES'!R74),0)</f>
        <v>62</v>
      </c>
      <c r="S74" s="243">
        <f>IF('DATOS GENERALES'!S74="DEUDA",('DATOS GENERALES'!R74),0)</f>
        <v>0</v>
      </c>
    </row>
    <row r="75" spans="1:19" s="78" customFormat="1" ht="12" customHeight="1" x14ac:dyDescent="0.25">
      <c r="A75" s="237">
        <v>74</v>
      </c>
      <c r="B75" s="238">
        <v>74</v>
      </c>
      <c r="C75" s="237" t="s">
        <v>294</v>
      </c>
      <c r="D75" s="239" t="s">
        <v>295</v>
      </c>
      <c r="E75" s="237" t="s">
        <v>296</v>
      </c>
      <c r="F75" s="238" t="s">
        <v>113</v>
      </c>
      <c r="G75" s="240">
        <f>'DATOS GENERALES'!G75</f>
        <v>0</v>
      </c>
      <c r="H75" s="241">
        <f>'DATOS GENERALES'!H75</f>
        <v>0</v>
      </c>
      <c r="I75" s="240">
        <f>'DATOS GENERALES'!I75</f>
        <v>0</v>
      </c>
      <c r="J75" s="241">
        <f>'DATOS GENERALES'!J75</f>
        <v>13</v>
      </c>
      <c r="K75" s="240">
        <f>'DATOS GENERALES'!K75</f>
        <v>0</v>
      </c>
      <c r="L75" s="241">
        <f>'DATOS GENERALES'!L75</f>
        <v>0</v>
      </c>
      <c r="M75" s="240">
        <f>'DATOS GENERALES'!M75</f>
        <v>0</v>
      </c>
      <c r="N75" s="241">
        <f>'DATOS GENERALES'!N75</f>
        <v>0</v>
      </c>
      <c r="O75" s="240">
        <f>'DATOS GENERALES'!O75</f>
        <v>0</v>
      </c>
      <c r="P75" s="241">
        <f>'DATOS GENERALES'!P75</f>
        <v>0</v>
      </c>
      <c r="Q75" s="240">
        <f>'DATOS GENERALES'!Q75</f>
        <v>0</v>
      </c>
      <c r="R75" s="242">
        <f>IF('DATOS GENERALES'!S75="CANCELADO",('DATOS GENERALES'!R75),0)</f>
        <v>0</v>
      </c>
      <c r="S75" s="243">
        <f>IF('DATOS GENERALES'!S75="DEUDA",('DATOS GENERALES'!R75),0)</f>
        <v>13</v>
      </c>
    </row>
    <row r="76" spans="1:19" s="78" customFormat="1" ht="12" customHeight="1" x14ac:dyDescent="0.25">
      <c r="A76" s="237">
        <v>75</v>
      </c>
      <c r="B76" s="238">
        <v>75</v>
      </c>
      <c r="C76" s="237" t="s">
        <v>297</v>
      </c>
      <c r="D76" s="239" t="s">
        <v>298</v>
      </c>
      <c r="E76" s="237" t="s">
        <v>299</v>
      </c>
      <c r="F76" s="238" t="s">
        <v>113</v>
      </c>
      <c r="G76" s="240">
        <f>'DATOS GENERALES'!G76</f>
        <v>0</v>
      </c>
      <c r="H76" s="241">
        <f>'DATOS GENERALES'!H76</f>
        <v>0</v>
      </c>
      <c r="I76" s="240">
        <f>'DATOS GENERALES'!I76</f>
        <v>0</v>
      </c>
      <c r="J76" s="241">
        <f>'DATOS GENERALES'!J76</f>
        <v>47</v>
      </c>
      <c r="K76" s="240">
        <f>'DATOS GENERALES'!K76</f>
        <v>0</v>
      </c>
      <c r="L76" s="241">
        <f>'DATOS GENERALES'!L76</f>
        <v>0</v>
      </c>
      <c r="M76" s="240">
        <f>'DATOS GENERALES'!M76</f>
        <v>0</v>
      </c>
      <c r="N76" s="241">
        <f>'DATOS GENERALES'!N76</f>
        <v>0</v>
      </c>
      <c r="O76" s="240">
        <f>'DATOS GENERALES'!O76</f>
        <v>0</v>
      </c>
      <c r="P76" s="241">
        <f>'DATOS GENERALES'!P76</f>
        <v>0</v>
      </c>
      <c r="Q76" s="240">
        <f>'DATOS GENERALES'!Q76</f>
        <v>0</v>
      </c>
      <c r="R76" s="242">
        <f>IF('DATOS GENERALES'!S76="CANCELADO",('DATOS GENERALES'!R76),0)</f>
        <v>47</v>
      </c>
      <c r="S76" s="243">
        <f>IF('DATOS GENERALES'!S76="DEUDA",('DATOS GENERALES'!R76),0)</f>
        <v>0</v>
      </c>
    </row>
    <row r="77" spans="1:19" s="78" customFormat="1" ht="12" customHeight="1" x14ac:dyDescent="0.25">
      <c r="A77" s="237">
        <v>76</v>
      </c>
      <c r="B77" s="238">
        <v>76</v>
      </c>
      <c r="C77" s="237" t="s">
        <v>242</v>
      </c>
      <c r="D77" s="239" t="s">
        <v>196</v>
      </c>
      <c r="E77" s="237" t="s">
        <v>301</v>
      </c>
      <c r="F77" s="238" t="s">
        <v>113</v>
      </c>
      <c r="G77" s="240">
        <f>'DATOS GENERALES'!G77</f>
        <v>25</v>
      </c>
      <c r="H77" s="241">
        <f>'DATOS GENERALES'!H77</f>
        <v>0</v>
      </c>
      <c r="I77" s="240">
        <f>'DATOS GENERALES'!I77</f>
        <v>20</v>
      </c>
      <c r="J77" s="241">
        <f>'DATOS GENERALES'!J77</f>
        <v>25</v>
      </c>
      <c r="K77" s="240">
        <f>'DATOS GENERALES'!K77</f>
        <v>0</v>
      </c>
      <c r="L77" s="241">
        <f>'DATOS GENERALES'!L77</f>
        <v>0</v>
      </c>
      <c r="M77" s="240">
        <f>'DATOS GENERALES'!M77</f>
        <v>0</v>
      </c>
      <c r="N77" s="241">
        <f>'DATOS GENERALES'!N77</f>
        <v>0</v>
      </c>
      <c r="O77" s="240">
        <f>'DATOS GENERALES'!O77</f>
        <v>0</v>
      </c>
      <c r="P77" s="241">
        <f>'DATOS GENERALES'!P77</f>
        <v>0</v>
      </c>
      <c r="Q77" s="240">
        <f>'DATOS GENERALES'!Q77</f>
        <v>0</v>
      </c>
      <c r="R77" s="242">
        <f>IF('DATOS GENERALES'!S77="CANCELADO",('DATOS GENERALES'!R77),0)</f>
        <v>70</v>
      </c>
      <c r="S77" s="243">
        <f>IF('DATOS GENERALES'!S77="DEUDA",('DATOS GENERALES'!R77),0)</f>
        <v>0</v>
      </c>
    </row>
    <row r="78" spans="1:19" s="78" customFormat="1" ht="12" customHeight="1" x14ac:dyDescent="0.25">
      <c r="A78" s="237">
        <v>77</v>
      </c>
      <c r="B78" s="238">
        <v>77</v>
      </c>
      <c r="C78" s="237" t="s">
        <v>302</v>
      </c>
      <c r="D78" s="239" t="s">
        <v>205</v>
      </c>
      <c r="E78" s="237" t="s">
        <v>303</v>
      </c>
      <c r="F78" s="238" t="s">
        <v>113</v>
      </c>
      <c r="G78" s="240">
        <f>'DATOS GENERALES'!G78</f>
        <v>0</v>
      </c>
      <c r="H78" s="241">
        <f>'DATOS GENERALES'!H78</f>
        <v>0</v>
      </c>
      <c r="I78" s="240">
        <f>'DATOS GENERALES'!I78</f>
        <v>0</v>
      </c>
      <c r="J78" s="241">
        <f>'DATOS GENERALES'!J78</f>
        <v>35</v>
      </c>
      <c r="K78" s="240">
        <f>'DATOS GENERALES'!K78</f>
        <v>0</v>
      </c>
      <c r="L78" s="241">
        <f>'DATOS GENERALES'!L78</f>
        <v>0</v>
      </c>
      <c r="M78" s="240">
        <f>'DATOS GENERALES'!M78</f>
        <v>0</v>
      </c>
      <c r="N78" s="241">
        <f>'DATOS GENERALES'!N78</f>
        <v>0</v>
      </c>
      <c r="O78" s="240">
        <f>'DATOS GENERALES'!O78</f>
        <v>0</v>
      </c>
      <c r="P78" s="241">
        <f>'DATOS GENERALES'!P78</f>
        <v>0</v>
      </c>
      <c r="Q78" s="240">
        <f>'DATOS GENERALES'!Q78</f>
        <v>0</v>
      </c>
      <c r="R78" s="242">
        <f>IF('DATOS GENERALES'!S78="CANCELADO",('DATOS GENERALES'!R78),0)</f>
        <v>35</v>
      </c>
      <c r="S78" s="243">
        <f>IF('DATOS GENERALES'!S78="DEUDA",('DATOS GENERALES'!R78),0)</f>
        <v>0</v>
      </c>
    </row>
    <row r="79" spans="1:19" s="78" customFormat="1" ht="12" customHeight="1" x14ac:dyDescent="0.25">
      <c r="A79" s="237">
        <v>78</v>
      </c>
      <c r="B79" s="238">
        <v>78</v>
      </c>
      <c r="C79" s="237" t="s">
        <v>304</v>
      </c>
      <c r="D79" s="239" t="s">
        <v>305</v>
      </c>
      <c r="E79" s="237" t="s">
        <v>306</v>
      </c>
      <c r="F79" s="238" t="s">
        <v>113</v>
      </c>
      <c r="G79" s="240">
        <f>'DATOS GENERALES'!G79</f>
        <v>0</v>
      </c>
      <c r="H79" s="241">
        <f>'DATOS GENERALES'!H79</f>
        <v>0</v>
      </c>
      <c r="I79" s="240">
        <f>'DATOS GENERALES'!I79</f>
        <v>0</v>
      </c>
      <c r="J79" s="241">
        <f>'DATOS GENERALES'!J79</f>
        <v>67</v>
      </c>
      <c r="K79" s="240">
        <f>'DATOS GENERALES'!K79</f>
        <v>0</v>
      </c>
      <c r="L79" s="241">
        <f>'DATOS GENERALES'!L79</f>
        <v>0</v>
      </c>
      <c r="M79" s="240">
        <f>'DATOS GENERALES'!M79</f>
        <v>0</v>
      </c>
      <c r="N79" s="241">
        <f>'DATOS GENERALES'!N79</f>
        <v>0</v>
      </c>
      <c r="O79" s="240">
        <f>'DATOS GENERALES'!O79</f>
        <v>0</v>
      </c>
      <c r="P79" s="241">
        <f>'DATOS GENERALES'!P79</f>
        <v>0</v>
      </c>
      <c r="Q79" s="240">
        <f>'DATOS GENERALES'!Q79</f>
        <v>0</v>
      </c>
      <c r="R79" s="242">
        <f>IF('DATOS GENERALES'!S79="CANCELADO",('DATOS GENERALES'!R79),0)</f>
        <v>67</v>
      </c>
      <c r="S79" s="243">
        <f>IF('DATOS GENERALES'!S79="DEUDA",('DATOS GENERALES'!R79),0)</f>
        <v>0</v>
      </c>
    </row>
    <row r="80" spans="1:19" s="78" customFormat="1" ht="12" customHeight="1" x14ac:dyDescent="0.25">
      <c r="A80" s="237">
        <v>79</v>
      </c>
      <c r="B80" s="238">
        <v>79</v>
      </c>
      <c r="C80" s="237" t="s">
        <v>308</v>
      </c>
      <c r="D80" s="239" t="s">
        <v>309</v>
      </c>
      <c r="E80" s="237" t="s">
        <v>310</v>
      </c>
      <c r="F80" s="238" t="s">
        <v>113</v>
      </c>
      <c r="G80" s="240">
        <f>'DATOS GENERALES'!G80</f>
        <v>0</v>
      </c>
      <c r="H80" s="241">
        <f>'DATOS GENERALES'!H80</f>
        <v>0</v>
      </c>
      <c r="I80" s="240">
        <f>'DATOS GENERALES'!I80</f>
        <v>0</v>
      </c>
      <c r="J80" s="241">
        <f>'DATOS GENERALES'!J80</f>
        <v>7</v>
      </c>
      <c r="K80" s="240">
        <f>'DATOS GENERALES'!K80</f>
        <v>0</v>
      </c>
      <c r="L80" s="241">
        <f>'DATOS GENERALES'!L80</f>
        <v>0</v>
      </c>
      <c r="M80" s="240">
        <f>'DATOS GENERALES'!M80</f>
        <v>0</v>
      </c>
      <c r="N80" s="241">
        <f>'DATOS GENERALES'!N80</f>
        <v>0</v>
      </c>
      <c r="O80" s="240">
        <f>'DATOS GENERALES'!O80</f>
        <v>0</v>
      </c>
      <c r="P80" s="241">
        <f>'DATOS GENERALES'!P80</f>
        <v>0</v>
      </c>
      <c r="Q80" s="240">
        <f>'DATOS GENERALES'!Q80</f>
        <v>0</v>
      </c>
      <c r="R80" s="242">
        <f>IF('DATOS GENERALES'!S80="CANCELADO",('DATOS GENERALES'!R80),0)</f>
        <v>7</v>
      </c>
      <c r="S80" s="243">
        <f>IF('DATOS GENERALES'!S80="DEUDA",('DATOS GENERALES'!R80),0)</f>
        <v>0</v>
      </c>
    </row>
    <row r="81" spans="1:19" s="78" customFormat="1" ht="12" customHeight="1" x14ac:dyDescent="0.25">
      <c r="A81" s="237">
        <v>80</v>
      </c>
      <c r="B81" s="238">
        <v>80</v>
      </c>
      <c r="C81" s="237" t="s">
        <v>311</v>
      </c>
      <c r="D81" s="239" t="s">
        <v>165</v>
      </c>
      <c r="E81" s="237" t="s">
        <v>312</v>
      </c>
      <c r="F81" s="238" t="s">
        <v>113</v>
      </c>
      <c r="G81" s="240">
        <f>'DATOS GENERALES'!G81</f>
        <v>0</v>
      </c>
      <c r="H81" s="241">
        <f>'DATOS GENERALES'!H81</f>
        <v>0</v>
      </c>
      <c r="I81" s="240">
        <f>'DATOS GENERALES'!I81</f>
        <v>0</v>
      </c>
      <c r="J81" s="241">
        <f>'DATOS GENERALES'!J81</f>
        <v>13</v>
      </c>
      <c r="K81" s="240">
        <f>'DATOS GENERALES'!K81</f>
        <v>0</v>
      </c>
      <c r="L81" s="241">
        <f>'DATOS GENERALES'!L81</f>
        <v>0</v>
      </c>
      <c r="M81" s="240">
        <f>'DATOS GENERALES'!M81</f>
        <v>0</v>
      </c>
      <c r="N81" s="241">
        <f>'DATOS GENERALES'!N81</f>
        <v>0</v>
      </c>
      <c r="O81" s="240">
        <f>'DATOS GENERALES'!O81</f>
        <v>0</v>
      </c>
      <c r="P81" s="241">
        <f>'DATOS GENERALES'!P81</f>
        <v>0</v>
      </c>
      <c r="Q81" s="240">
        <f>'DATOS GENERALES'!Q81</f>
        <v>0</v>
      </c>
      <c r="R81" s="242">
        <f>IF('DATOS GENERALES'!S81="CANCELADO",('DATOS GENERALES'!R81),0)</f>
        <v>13</v>
      </c>
      <c r="S81" s="243">
        <f>IF('DATOS GENERALES'!S81="DEUDA",('DATOS GENERALES'!R81),0)</f>
        <v>0</v>
      </c>
    </row>
    <row r="82" spans="1:19" s="78" customFormat="1" ht="12" customHeight="1" x14ac:dyDescent="0.25">
      <c r="A82" s="237">
        <v>81</v>
      </c>
      <c r="B82" s="238">
        <v>81</v>
      </c>
      <c r="C82" s="237" t="s">
        <v>313</v>
      </c>
      <c r="D82" s="239" t="s">
        <v>314</v>
      </c>
      <c r="E82" s="237" t="s">
        <v>315</v>
      </c>
      <c r="F82" s="238" t="s">
        <v>113</v>
      </c>
      <c r="G82" s="240">
        <f>'DATOS GENERALES'!G82</f>
        <v>31</v>
      </c>
      <c r="H82" s="241">
        <f>'DATOS GENERALES'!H82</f>
        <v>0</v>
      </c>
      <c r="I82" s="240">
        <f>'DATOS GENERALES'!I82</f>
        <v>20</v>
      </c>
      <c r="J82" s="241">
        <f>'DATOS GENERALES'!J82</f>
        <v>15</v>
      </c>
      <c r="K82" s="240">
        <f>'DATOS GENERALES'!K82</f>
        <v>0</v>
      </c>
      <c r="L82" s="241">
        <f>'DATOS GENERALES'!L82</f>
        <v>0</v>
      </c>
      <c r="M82" s="240">
        <f>'DATOS GENERALES'!M82</f>
        <v>0</v>
      </c>
      <c r="N82" s="241">
        <f>'DATOS GENERALES'!N82</f>
        <v>0</v>
      </c>
      <c r="O82" s="240">
        <f>'DATOS GENERALES'!O82</f>
        <v>0</v>
      </c>
      <c r="P82" s="241">
        <f>'DATOS GENERALES'!P82</f>
        <v>0</v>
      </c>
      <c r="Q82" s="240">
        <f>'DATOS GENERALES'!Q82</f>
        <v>0</v>
      </c>
      <c r="R82" s="242">
        <f>IF('DATOS GENERALES'!S82="CANCELADO",('DATOS GENERALES'!R82),0)</f>
        <v>66</v>
      </c>
      <c r="S82" s="243">
        <f>IF('DATOS GENERALES'!S82="DEUDA",('DATOS GENERALES'!R82),0)</f>
        <v>0</v>
      </c>
    </row>
    <row r="83" spans="1:19" s="78" customFormat="1" ht="12" customHeight="1" x14ac:dyDescent="0.25">
      <c r="A83" s="237">
        <v>82</v>
      </c>
      <c r="B83" s="238">
        <v>82</v>
      </c>
      <c r="C83" s="237" t="s">
        <v>316</v>
      </c>
      <c r="D83" s="239" t="s">
        <v>242</v>
      </c>
      <c r="E83" s="237" t="s">
        <v>317</v>
      </c>
      <c r="F83" s="238" t="s">
        <v>113</v>
      </c>
      <c r="G83" s="240">
        <f>'DATOS GENERALES'!G83</f>
        <v>0</v>
      </c>
      <c r="H83" s="241">
        <f>'DATOS GENERALES'!H83</f>
        <v>0</v>
      </c>
      <c r="I83" s="240">
        <f>'DATOS GENERALES'!I83</f>
        <v>0</v>
      </c>
      <c r="J83" s="241">
        <f>'DATOS GENERALES'!J83</f>
        <v>45</v>
      </c>
      <c r="K83" s="240">
        <f>'DATOS GENERALES'!K83</f>
        <v>0</v>
      </c>
      <c r="L83" s="241">
        <f>'DATOS GENERALES'!L83</f>
        <v>0</v>
      </c>
      <c r="M83" s="240">
        <f>'DATOS GENERALES'!M83</f>
        <v>0</v>
      </c>
      <c r="N83" s="241">
        <f>'DATOS GENERALES'!N83</f>
        <v>0</v>
      </c>
      <c r="O83" s="240">
        <f>'DATOS GENERALES'!O83</f>
        <v>0</v>
      </c>
      <c r="P83" s="241">
        <f>'DATOS GENERALES'!P83</f>
        <v>0</v>
      </c>
      <c r="Q83" s="240">
        <f>'DATOS GENERALES'!Q83</f>
        <v>0</v>
      </c>
      <c r="R83" s="242">
        <f>IF('DATOS GENERALES'!S83="CANCELADO",('DATOS GENERALES'!R83),0)</f>
        <v>45</v>
      </c>
      <c r="S83" s="243">
        <f>IF('DATOS GENERALES'!S83="DEUDA",('DATOS GENERALES'!R83),0)</f>
        <v>0</v>
      </c>
    </row>
    <row r="84" spans="1:19" s="78" customFormat="1" ht="12" customHeight="1" x14ac:dyDescent="0.25">
      <c r="A84" s="237">
        <v>83</v>
      </c>
      <c r="B84" s="238">
        <v>83</v>
      </c>
      <c r="C84" s="237" t="s">
        <v>240</v>
      </c>
      <c r="D84" s="239" t="s">
        <v>319</v>
      </c>
      <c r="E84" s="237" t="s">
        <v>320</v>
      </c>
      <c r="F84" s="238" t="s">
        <v>113</v>
      </c>
      <c r="G84" s="240">
        <f>'DATOS GENERALES'!G84</f>
        <v>206</v>
      </c>
      <c r="H84" s="241">
        <f>'DATOS GENERALES'!H84</f>
        <v>0</v>
      </c>
      <c r="I84" s="240">
        <f>'DATOS GENERALES'!I84</f>
        <v>20</v>
      </c>
      <c r="J84" s="241">
        <f>'DATOS GENERALES'!J84</f>
        <v>19</v>
      </c>
      <c r="K84" s="240">
        <f>'DATOS GENERALES'!K84</f>
        <v>0</v>
      </c>
      <c r="L84" s="241">
        <f>'DATOS GENERALES'!L84</f>
        <v>0</v>
      </c>
      <c r="M84" s="240">
        <f>'DATOS GENERALES'!M84</f>
        <v>0</v>
      </c>
      <c r="N84" s="241">
        <f>'DATOS GENERALES'!N84</f>
        <v>0</v>
      </c>
      <c r="O84" s="240">
        <f>'DATOS GENERALES'!O84</f>
        <v>0</v>
      </c>
      <c r="P84" s="241">
        <f>'DATOS GENERALES'!P84</f>
        <v>0</v>
      </c>
      <c r="Q84" s="240">
        <f>'DATOS GENERALES'!Q84</f>
        <v>0</v>
      </c>
      <c r="R84" s="242">
        <f>IF('DATOS GENERALES'!S84="CANCELADO",('DATOS GENERALES'!R84),0)</f>
        <v>245</v>
      </c>
      <c r="S84" s="243">
        <f>IF('DATOS GENERALES'!S84="DEUDA",('DATOS GENERALES'!R84),0)</f>
        <v>0</v>
      </c>
    </row>
    <row r="85" spans="1:19" s="78" customFormat="1" ht="12" customHeight="1" x14ac:dyDescent="0.25">
      <c r="A85" s="237">
        <v>84</v>
      </c>
      <c r="B85" s="238">
        <v>84</v>
      </c>
      <c r="C85" s="237" t="s">
        <v>295</v>
      </c>
      <c r="D85" s="239" t="s">
        <v>277</v>
      </c>
      <c r="E85" s="237" t="s">
        <v>322</v>
      </c>
      <c r="F85" s="238" t="s">
        <v>113</v>
      </c>
      <c r="G85" s="240">
        <f>'DATOS GENERALES'!G85</f>
        <v>346</v>
      </c>
      <c r="H85" s="241">
        <f>'DATOS GENERALES'!H85</f>
        <v>0</v>
      </c>
      <c r="I85" s="240">
        <f>'DATOS GENERALES'!I85</f>
        <v>20</v>
      </c>
      <c r="J85" s="241">
        <f>'DATOS GENERALES'!J85</f>
        <v>29</v>
      </c>
      <c r="K85" s="240">
        <f>'DATOS GENERALES'!K85</f>
        <v>0</v>
      </c>
      <c r="L85" s="241">
        <f>'DATOS GENERALES'!L85</f>
        <v>0</v>
      </c>
      <c r="M85" s="240">
        <f>'DATOS GENERALES'!M85</f>
        <v>0</v>
      </c>
      <c r="N85" s="241">
        <f>'DATOS GENERALES'!N85</f>
        <v>0</v>
      </c>
      <c r="O85" s="240">
        <f>'DATOS GENERALES'!O85</f>
        <v>0</v>
      </c>
      <c r="P85" s="241">
        <f>'DATOS GENERALES'!P85</f>
        <v>0</v>
      </c>
      <c r="Q85" s="240">
        <f>'DATOS GENERALES'!Q85</f>
        <v>0</v>
      </c>
      <c r="R85" s="242">
        <f>IF('DATOS GENERALES'!S85="CANCELADO",('DATOS GENERALES'!R85),0)</f>
        <v>0</v>
      </c>
      <c r="S85" s="243">
        <f>IF('DATOS GENERALES'!S85="DEUDA",('DATOS GENERALES'!R85),0)</f>
        <v>395</v>
      </c>
    </row>
    <row r="86" spans="1:19" s="78" customFormat="1" ht="12" customHeight="1" x14ac:dyDescent="0.25">
      <c r="A86" s="237">
        <v>85</v>
      </c>
      <c r="B86" s="238">
        <v>85</v>
      </c>
      <c r="C86" s="237" t="s">
        <v>239</v>
      </c>
      <c r="D86" s="239" t="s">
        <v>323</v>
      </c>
      <c r="E86" s="237" t="s">
        <v>324</v>
      </c>
      <c r="F86" s="238" t="s">
        <v>113</v>
      </c>
      <c r="G86" s="240">
        <f>'DATOS GENERALES'!G86</f>
        <v>0</v>
      </c>
      <c r="H86" s="241">
        <f>'DATOS GENERALES'!H86</f>
        <v>0</v>
      </c>
      <c r="I86" s="240">
        <f>'DATOS GENERALES'!I86</f>
        <v>0</v>
      </c>
      <c r="J86" s="241">
        <f>'DATOS GENERALES'!J86</f>
        <v>15</v>
      </c>
      <c r="K86" s="240">
        <f>'DATOS GENERALES'!K86</f>
        <v>0</v>
      </c>
      <c r="L86" s="241">
        <f>'DATOS GENERALES'!L86</f>
        <v>0</v>
      </c>
      <c r="M86" s="240">
        <f>'DATOS GENERALES'!M86</f>
        <v>0</v>
      </c>
      <c r="N86" s="241">
        <f>'DATOS GENERALES'!N86</f>
        <v>0</v>
      </c>
      <c r="O86" s="240">
        <f>'DATOS GENERALES'!O86</f>
        <v>0</v>
      </c>
      <c r="P86" s="241">
        <f>'DATOS GENERALES'!P86</f>
        <v>0</v>
      </c>
      <c r="Q86" s="240">
        <f>'DATOS GENERALES'!Q86</f>
        <v>0</v>
      </c>
      <c r="R86" s="242">
        <f>IF('DATOS GENERALES'!S86="CANCELADO",('DATOS GENERALES'!R86),0)</f>
        <v>15</v>
      </c>
      <c r="S86" s="243">
        <f>IF('DATOS GENERALES'!S86="DEUDA",('DATOS GENERALES'!R86),0)</f>
        <v>0</v>
      </c>
    </row>
    <row r="87" spans="1:19" s="78" customFormat="1" ht="12" customHeight="1" x14ac:dyDescent="0.25">
      <c r="A87" s="237">
        <v>86</v>
      </c>
      <c r="B87" s="238">
        <v>86</v>
      </c>
      <c r="C87" s="237" t="s">
        <v>112</v>
      </c>
      <c r="D87" s="239" t="s">
        <v>326</v>
      </c>
      <c r="E87" s="237" t="s">
        <v>327</v>
      </c>
      <c r="F87" s="238" t="s">
        <v>113</v>
      </c>
      <c r="G87" s="240">
        <f>'DATOS GENERALES'!G87</f>
        <v>0</v>
      </c>
      <c r="H87" s="241">
        <f>'DATOS GENERALES'!H87</f>
        <v>0</v>
      </c>
      <c r="I87" s="240">
        <f>'DATOS GENERALES'!I87</f>
        <v>0</v>
      </c>
      <c r="J87" s="241">
        <f>'DATOS GENERALES'!J87</f>
        <v>21</v>
      </c>
      <c r="K87" s="240">
        <f>'DATOS GENERALES'!K87</f>
        <v>0</v>
      </c>
      <c r="L87" s="241">
        <f>'DATOS GENERALES'!L87</f>
        <v>0</v>
      </c>
      <c r="M87" s="240">
        <f>'DATOS GENERALES'!M87</f>
        <v>0</v>
      </c>
      <c r="N87" s="241">
        <f>'DATOS GENERALES'!N87</f>
        <v>0</v>
      </c>
      <c r="O87" s="240">
        <f>'DATOS GENERALES'!O87</f>
        <v>0</v>
      </c>
      <c r="P87" s="241">
        <f>'DATOS GENERALES'!P87</f>
        <v>0</v>
      </c>
      <c r="Q87" s="240">
        <f>'DATOS GENERALES'!Q87</f>
        <v>0</v>
      </c>
      <c r="R87" s="242">
        <f>IF('DATOS GENERALES'!S87="CANCELADO",('DATOS GENERALES'!R87),0)</f>
        <v>21</v>
      </c>
      <c r="S87" s="243">
        <f>IF('DATOS GENERALES'!S87="DEUDA",('DATOS GENERALES'!R87),0)</f>
        <v>0</v>
      </c>
    </row>
    <row r="88" spans="1:19" s="78" customFormat="1" ht="12" customHeight="1" x14ac:dyDescent="0.25">
      <c r="A88" s="237">
        <v>87</v>
      </c>
      <c r="B88" s="238">
        <v>87</v>
      </c>
      <c r="C88" s="237" t="s">
        <v>258</v>
      </c>
      <c r="D88" s="239" t="s">
        <v>329</v>
      </c>
      <c r="E88" s="237" t="s">
        <v>330</v>
      </c>
      <c r="F88" s="238" t="s">
        <v>113</v>
      </c>
      <c r="G88" s="240">
        <f>'DATOS GENERALES'!G88</f>
        <v>0</v>
      </c>
      <c r="H88" s="241">
        <f>'DATOS GENERALES'!H88</f>
        <v>0</v>
      </c>
      <c r="I88" s="240">
        <f>'DATOS GENERALES'!I88</f>
        <v>0</v>
      </c>
      <c r="J88" s="241">
        <f>'DATOS GENERALES'!J88</f>
        <v>25</v>
      </c>
      <c r="K88" s="240">
        <f>'DATOS GENERALES'!K88</f>
        <v>0</v>
      </c>
      <c r="L88" s="241">
        <f>'DATOS GENERALES'!L88</f>
        <v>0</v>
      </c>
      <c r="M88" s="240">
        <f>'DATOS GENERALES'!M88</f>
        <v>0</v>
      </c>
      <c r="N88" s="241">
        <f>'DATOS GENERALES'!N88</f>
        <v>0</v>
      </c>
      <c r="O88" s="240">
        <f>'DATOS GENERALES'!O88</f>
        <v>0</v>
      </c>
      <c r="P88" s="241">
        <f>'DATOS GENERALES'!P88</f>
        <v>0</v>
      </c>
      <c r="Q88" s="240">
        <f>'DATOS GENERALES'!Q88</f>
        <v>0</v>
      </c>
      <c r="R88" s="242">
        <f>IF('DATOS GENERALES'!S88="CANCELADO",('DATOS GENERALES'!R88),0)</f>
        <v>25</v>
      </c>
      <c r="S88" s="243">
        <f>IF('DATOS GENERALES'!S88="DEUDA",('DATOS GENERALES'!R88),0)</f>
        <v>0</v>
      </c>
    </row>
    <row r="89" spans="1:19" s="78" customFormat="1" ht="12" customHeight="1" x14ac:dyDescent="0.25">
      <c r="A89" s="237">
        <v>88</v>
      </c>
      <c r="B89" s="238">
        <v>88</v>
      </c>
      <c r="C89" s="237" t="s">
        <v>141</v>
      </c>
      <c r="D89" s="239" t="s">
        <v>144</v>
      </c>
      <c r="E89" s="237" t="s">
        <v>332</v>
      </c>
      <c r="F89" s="238" t="s">
        <v>113</v>
      </c>
      <c r="G89" s="240">
        <f>'DATOS GENERALES'!G89</f>
        <v>0</v>
      </c>
      <c r="H89" s="241">
        <f>'DATOS GENERALES'!H89</f>
        <v>0</v>
      </c>
      <c r="I89" s="240">
        <f>'DATOS GENERALES'!I89</f>
        <v>0</v>
      </c>
      <c r="J89" s="241">
        <f>'DATOS GENERALES'!J89</f>
        <v>19</v>
      </c>
      <c r="K89" s="240">
        <f>'DATOS GENERALES'!K89</f>
        <v>0</v>
      </c>
      <c r="L89" s="241">
        <f>'DATOS GENERALES'!L89</f>
        <v>0</v>
      </c>
      <c r="M89" s="240">
        <f>'DATOS GENERALES'!M89</f>
        <v>0</v>
      </c>
      <c r="N89" s="241">
        <f>'DATOS GENERALES'!N89</f>
        <v>0</v>
      </c>
      <c r="O89" s="240">
        <f>'DATOS GENERALES'!O89</f>
        <v>0</v>
      </c>
      <c r="P89" s="241">
        <f>'DATOS GENERALES'!P89</f>
        <v>0</v>
      </c>
      <c r="Q89" s="240">
        <f>'DATOS GENERALES'!Q89</f>
        <v>0</v>
      </c>
      <c r="R89" s="242">
        <f>IF('DATOS GENERALES'!S89="CANCELADO",('DATOS GENERALES'!R89),0)</f>
        <v>19</v>
      </c>
      <c r="S89" s="243">
        <f>IF('DATOS GENERALES'!S89="DEUDA",('DATOS GENERALES'!R89),0)</f>
        <v>0</v>
      </c>
    </row>
    <row r="90" spans="1:19" s="78" customFormat="1" ht="12" customHeight="1" x14ac:dyDescent="0.25">
      <c r="A90" s="237">
        <v>89</v>
      </c>
      <c r="B90" s="238">
        <v>89</v>
      </c>
      <c r="C90" s="237" t="s">
        <v>333</v>
      </c>
      <c r="D90" s="239" t="s">
        <v>142</v>
      </c>
      <c r="E90" s="237" t="s">
        <v>334</v>
      </c>
      <c r="F90" s="238" t="s">
        <v>113</v>
      </c>
      <c r="G90" s="240">
        <f>'DATOS GENERALES'!G90</f>
        <v>0</v>
      </c>
      <c r="H90" s="241">
        <f>'DATOS GENERALES'!H90</f>
        <v>0</v>
      </c>
      <c r="I90" s="240">
        <f>'DATOS GENERALES'!I90</f>
        <v>0</v>
      </c>
      <c r="J90" s="241">
        <f>'DATOS GENERALES'!J90</f>
        <v>43</v>
      </c>
      <c r="K90" s="240">
        <f>'DATOS GENERALES'!K90</f>
        <v>0</v>
      </c>
      <c r="L90" s="241">
        <f>'DATOS GENERALES'!L90</f>
        <v>0</v>
      </c>
      <c r="M90" s="240">
        <f>'DATOS GENERALES'!M90</f>
        <v>0</v>
      </c>
      <c r="N90" s="241">
        <f>'DATOS GENERALES'!N90</f>
        <v>0</v>
      </c>
      <c r="O90" s="240">
        <f>'DATOS GENERALES'!O90</f>
        <v>0</v>
      </c>
      <c r="P90" s="241">
        <f>'DATOS GENERALES'!P90</f>
        <v>0</v>
      </c>
      <c r="Q90" s="240">
        <f>'DATOS GENERALES'!Q90</f>
        <v>0</v>
      </c>
      <c r="R90" s="242">
        <f>IF('DATOS GENERALES'!S90="CANCELADO",('DATOS GENERALES'!R90),0)</f>
        <v>43</v>
      </c>
      <c r="S90" s="243">
        <f>IF('DATOS GENERALES'!S90="DEUDA",('DATOS GENERALES'!R90),0)</f>
        <v>0</v>
      </c>
    </row>
    <row r="91" spans="1:19" s="78" customFormat="1" ht="12" customHeight="1" x14ac:dyDescent="0.25">
      <c r="A91" s="237">
        <v>90</v>
      </c>
      <c r="B91" s="238">
        <v>90</v>
      </c>
      <c r="C91" s="237" t="s">
        <v>335</v>
      </c>
      <c r="D91" s="239" t="s">
        <v>142</v>
      </c>
      <c r="E91" s="237" t="s">
        <v>336</v>
      </c>
      <c r="F91" s="238" t="s">
        <v>113</v>
      </c>
      <c r="G91" s="240">
        <f>'DATOS GENERALES'!G91</f>
        <v>27</v>
      </c>
      <c r="H91" s="241">
        <f>'DATOS GENERALES'!H91</f>
        <v>0</v>
      </c>
      <c r="I91" s="240">
        <f>'DATOS GENERALES'!I91</f>
        <v>20</v>
      </c>
      <c r="J91" s="241">
        <f>'DATOS GENERALES'!J91</f>
        <v>7</v>
      </c>
      <c r="K91" s="240">
        <f>'DATOS GENERALES'!K91</f>
        <v>0</v>
      </c>
      <c r="L91" s="241">
        <f>'DATOS GENERALES'!L91</f>
        <v>0</v>
      </c>
      <c r="M91" s="240">
        <f>'DATOS GENERALES'!M91</f>
        <v>0</v>
      </c>
      <c r="N91" s="241">
        <f>'DATOS GENERALES'!N91</f>
        <v>0</v>
      </c>
      <c r="O91" s="240">
        <f>'DATOS GENERALES'!O91</f>
        <v>0</v>
      </c>
      <c r="P91" s="241">
        <f>'DATOS GENERALES'!P91</f>
        <v>0</v>
      </c>
      <c r="Q91" s="240">
        <f>'DATOS GENERALES'!Q91</f>
        <v>0</v>
      </c>
      <c r="R91" s="242">
        <f>IF('DATOS GENERALES'!S91="CANCELADO",('DATOS GENERALES'!R91),0)</f>
        <v>54</v>
      </c>
      <c r="S91" s="243">
        <f>IF('DATOS GENERALES'!S91="DEUDA",('DATOS GENERALES'!R91),0)</f>
        <v>0</v>
      </c>
    </row>
    <row r="92" spans="1:19" s="78" customFormat="1" ht="12" customHeight="1" x14ac:dyDescent="0.25">
      <c r="A92" s="237">
        <v>91</v>
      </c>
      <c r="B92" s="238">
        <v>91</v>
      </c>
      <c r="C92" s="237" t="s">
        <v>337</v>
      </c>
      <c r="D92" s="239" t="s">
        <v>338</v>
      </c>
      <c r="E92" s="237" t="s">
        <v>339</v>
      </c>
      <c r="F92" s="238" t="s">
        <v>113</v>
      </c>
      <c r="G92" s="240">
        <f>'DATOS GENERALES'!G92</f>
        <v>0</v>
      </c>
      <c r="H92" s="241">
        <f>'DATOS GENERALES'!H92</f>
        <v>0</v>
      </c>
      <c r="I92" s="240">
        <f>'DATOS GENERALES'!I92</f>
        <v>0</v>
      </c>
      <c r="J92" s="241">
        <f>'DATOS GENERALES'!J92</f>
        <v>7</v>
      </c>
      <c r="K92" s="240">
        <f>'DATOS GENERALES'!K92</f>
        <v>0</v>
      </c>
      <c r="L92" s="241">
        <f>'DATOS GENERALES'!L92</f>
        <v>0</v>
      </c>
      <c r="M92" s="240">
        <f>'DATOS GENERALES'!M92</f>
        <v>0</v>
      </c>
      <c r="N92" s="241">
        <f>'DATOS GENERALES'!N92</f>
        <v>0</v>
      </c>
      <c r="O92" s="240">
        <f>'DATOS GENERALES'!O92</f>
        <v>0</v>
      </c>
      <c r="P92" s="241">
        <f>'DATOS GENERALES'!P92</f>
        <v>0</v>
      </c>
      <c r="Q92" s="240">
        <f>'DATOS GENERALES'!Q92</f>
        <v>0</v>
      </c>
      <c r="R92" s="242">
        <f>IF('DATOS GENERALES'!S92="CANCELADO",('DATOS GENERALES'!R92),0)</f>
        <v>7</v>
      </c>
      <c r="S92" s="243">
        <f>IF('DATOS GENERALES'!S92="DEUDA",('DATOS GENERALES'!R92),0)</f>
        <v>0</v>
      </c>
    </row>
    <row r="93" spans="1:19" s="78" customFormat="1" ht="12" customHeight="1" x14ac:dyDescent="0.25">
      <c r="A93" s="237">
        <v>92</v>
      </c>
      <c r="B93" s="238">
        <v>92</v>
      </c>
      <c r="C93" s="237" t="s">
        <v>340</v>
      </c>
      <c r="D93" s="239" t="s">
        <v>341</v>
      </c>
      <c r="E93" s="237" t="s">
        <v>342</v>
      </c>
      <c r="F93" s="238" t="s">
        <v>113</v>
      </c>
      <c r="G93" s="240">
        <f>'DATOS GENERALES'!G93</f>
        <v>559</v>
      </c>
      <c r="H93" s="241">
        <f>'DATOS GENERALES'!H93</f>
        <v>0</v>
      </c>
      <c r="I93" s="240">
        <f>'DATOS GENERALES'!I93</f>
        <v>0</v>
      </c>
      <c r="J93" s="241">
        <f>'DATOS GENERALES'!J93</f>
        <v>7</v>
      </c>
      <c r="K93" s="240">
        <f>'DATOS GENERALES'!K93</f>
        <v>0</v>
      </c>
      <c r="L93" s="241">
        <f>'DATOS GENERALES'!L93</f>
        <v>0</v>
      </c>
      <c r="M93" s="240">
        <f>'DATOS GENERALES'!M93</f>
        <v>0</v>
      </c>
      <c r="N93" s="241">
        <f>'DATOS GENERALES'!N93</f>
        <v>0</v>
      </c>
      <c r="O93" s="240">
        <f>'DATOS GENERALES'!O93</f>
        <v>0</v>
      </c>
      <c r="P93" s="241">
        <f>'DATOS GENERALES'!P93</f>
        <v>0</v>
      </c>
      <c r="Q93" s="240">
        <f>'DATOS GENERALES'!Q93</f>
        <v>0</v>
      </c>
      <c r="R93" s="242">
        <f>IF('DATOS GENERALES'!S93="CANCELADO",('DATOS GENERALES'!R93),0)</f>
        <v>0</v>
      </c>
      <c r="S93" s="243">
        <f>IF('DATOS GENERALES'!S93="DEUDA",('DATOS GENERALES'!R93),0)</f>
        <v>566</v>
      </c>
    </row>
    <row r="94" spans="1:19" s="78" customFormat="1" ht="12" customHeight="1" x14ac:dyDescent="0.25">
      <c r="A94" s="237">
        <v>93</v>
      </c>
      <c r="B94" s="238">
        <v>93</v>
      </c>
      <c r="C94" s="237" t="s">
        <v>213</v>
      </c>
      <c r="D94" s="239" t="s">
        <v>344</v>
      </c>
      <c r="E94" s="237" t="s">
        <v>345</v>
      </c>
      <c r="F94" s="238" t="s">
        <v>113</v>
      </c>
      <c r="G94" s="240">
        <f>'DATOS GENERALES'!G94</f>
        <v>0</v>
      </c>
      <c r="H94" s="241">
        <f>'DATOS GENERALES'!H94</f>
        <v>0</v>
      </c>
      <c r="I94" s="240">
        <f>'DATOS GENERALES'!I94</f>
        <v>0</v>
      </c>
      <c r="J94" s="241">
        <f>'DATOS GENERALES'!J94</f>
        <v>7</v>
      </c>
      <c r="K94" s="240">
        <f>'DATOS GENERALES'!K94</f>
        <v>0</v>
      </c>
      <c r="L94" s="241">
        <f>'DATOS GENERALES'!L94</f>
        <v>0</v>
      </c>
      <c r="M94" s="240">
        <f>'DATOS GENERALES'!M94</f>
        <v>0</v>
      </c>
      <c r="N94" s="241">
        <f>'DATOS GENERALES'!N94</f>
        <v>0</v>
      </c>
      <c r="O94" s="240">
        <f>'DATOS GENERALES'!O94</f>
        <v>0</v>
      </c>
      <c r="P94" s="241">
        <f>'DATOS GENERALES'!P94</f>
        <v>0</v>
      </c>
      <c r="Q94" s="240">
        <f>'DATOS GENERALES'!Q94</f>
        <v>0</v>
      </c>
      <c r="R94" s="242">
        <f>IF('DATOS GENERALES'!S94="CANCELADO",('DATOS GENERALES'!R94),0)</f>
        <v>7</v>
      </c>
      <c r="S94" s="243">
        <f>IF('DATOS GENERALES'!S94="DEUDA",('DATOS GENERALES'!R94),0)</f>
        <v>0</v>
      </c>
    </row>
    <row r="95" spans="1:19" s="78" customFormat="1" ht="12" customHeight="1" x14ac:dyDescent="0.25">
      <c r="A95" s="237">
        <v>94</v>
      </c>
      <c r="B95" s="238">
        <v>94</v>
      </c>
      <c r="C95" s="237" t="s">
        <v>219</v>
      </c>
      <c r="D95" s="239" t="s">
        <v>165</v>
      </c>
      <c r="E95" s="237" t="s">
        <v>346</v>
      </c>
      <c r="F95" s="238" t="s">
        <v>113</v>
      </c>
      <c r="G95" s="240">
        <f>'DATOS GENERALES'!G95</f>
        <v>0</v>
      </c>
      <c r="H95" s="241">
        <f>'DATOS GENERALES'!H95</f>
        <v>0</v>
      </c>
      <c r="I95" s="240">
        <f>'DATOS GENERALES'!I95</f>
        <v>0</v>
      </c>
      <c r="J95" s="241">
        <f>'DATOS GENERALES'!J95</f>
        <v>27</v>
      </c>
      <c r="K95" s="240">
        <f>'DATOS GENERALES'!K95</f>
        <v>0</v>
      </c>
      <c r="L95" s="241">
        <f>'DATOS GENERALES'!L95</f>
        <v>0</v>
      </c>
      <c r="M95" s="240">
        <f>'DATOS GENERALES'!M95</f>
        <v>0</v>
      </c>
      <c r="N95" s="241">
        <f>'DATOS GENERALES'!N95</f>
        <v>0</v>
      </c>
      <c r="O95" s="240">
        <f>'DATOS GENERALES'!O95</f>
        <v>0</v>
      </c>
      <c r="P95" s="241">
        <f>'DATOS GENERALES'!P95</f>
        <v>0</v>
      </c>
      <c r="Q95" s="240">
        <f>'DATOS GENERALES'!Q95</f>
        <v>0</v>
      </c>
      <c r="R95" s="242">
        <f>IF('DATOS GENERALES'!S95="CANCELADO",('DATOS GENERALES'!R95),0)</f>
        <v>27</v>
      </c>
      <c r="S95" s="243">
        <f>IF('DATOS GENERALES'!S95="DEUDA",('DATOS GENERALES'!R95),0)</f>
        <v>0</v>
      </c>
    </row>
    <row r="96" spans="1:19" s="78" customFormat="1" ht="12" customHeight="1" x14ac:dyDescent="0.25">
      <c r="A96" s="237">
        <v>95</v>
      </c>
      <c r="B96" s="238">
        <v>95</v>
      </c>
      <c r="C96" s="237" t="s">
        <v>347</v>
      </c>
      <c r="D96" s="239" t="s">
        <v>348</v>
      </c>
      <c r="E96" s="237" t="s">
        <v>181</v>
      </c>
      <c r="F96" s="238" t="s">
        <v>113</v>
      </c>
      <c r="G96" s="240">
        <f>'DATOS GENERALES'!G96</f>
        <v>0</v>
      </c>
      <c r="H96" s="241">
        <f>'DATOS GENERALES'!H96</f>
        <v>0</v>
      </c>
      <c r="I96" s="240">
        <f>'DATOS GENERALES'!I96</f>
        <v>0</v>
      </c>
      <c r="J96" s="241">
        <f>'DATOS GENERALES'!J96</f>
        <v>15</v>
      </c>
      <c r="K96" s="240">
        <f>'DATOS GENERALES'!K96</f>
        <v>0</v>
      </c>
      <c r="L96" s="241">
        <f>'DATOS GENERALES'!L96</f>
        <v>0</v>
      </c>
      <c r="M96" s="240">
        <f>'DATOS GENERALES'!M96</f>
        <v>0</v>
      </c>
      <c r="N96" s="241">
        <f>'DATOS GENERALES'!N96</f>
        <v>0</v>
      </c>
      <c r="O96" s="240">
        <f>'DATOS GENERALES'!O96</f>
        <v>0</v>
      </c>
      <c r="P96" s="241">
        <f>'DATOS GENERALES'!P96</f>
        <v>0</v>
      </c>
      <c r="Q96" s="240">
        <f>'DATOS GENERALES'!Q96</f>
        <v>0</v>
      </c>
      <c r="R96" s="242">
        <f>IF('DATOS GENERALES'!S96="CANCELADO",('DATOS GENERALES'!R96),0)</f>
        <v>15</v>
      </c>
      <c r="S96" s="243">
        <f>IF('DATOS GENERALES'!S96="DEUDA",('DATOS GENERALES'!R96),0)</f>
        <v>0</v>
      </c>
    </row>
    <row r="97" spans="1:19" s="78" customFormat="1" ht="12" customHeight="1" x14ac:dyDescent="0.25">
      <c r="A97" s="237">
        <v>96</v>
      </c>
      <c r="B97" s="238">
        <v>96</v>
      </c>
      <c r="C97" s="237" t="s">
        <v>165</v>
      </c>
      <c r="D97" s="239" t="s">
        <v>165</v>
      </c>
      <c r="E97" s="237" t="s">
        <v>350</v>
      </c>
      <c r="F97" s="238" t="s">
        <v>113</v>
      </c>
      <c r="G97" s="240">
        <f>'DATOS GENERALES'!G97</f>
        <v>0</v>
      </c>
      <c r="H97" s="241">
        <f>'DATOS GENERALES'!H97</f>
        <v>0</v>
      </c>
      <c r="I97" s="240">
        <f>'DATOS GENERALES'!I97</f>
        <v>0</v>
      </c>
      <c r="J97" s="241">
        <f>'DATOS GENERALES'!J97</f>
        <v>7</v>
      </c>
      <c r="K97" s="240">
        <f>'DATOS GENERALES'!K97</f>
        <v>0</v>
      </c>
      <c r="L97" s="241">
        <f>'DATOS GENERALES'!L97</f>
        <v>0</v>
      </c>
      <c r="M97" s="240">
        <f>'DATOS GENERALES'!M97</f>
        <v>0</v>
      </c>
      <c r="N97" s="241">
        <f>'DATOS GENERALES'!N97</f>
        <v>0</v>
      </c>
      <c r="O97" s="240">
        <f>'DATOS GENERALES'!O97</f>
        <v>0</v>
      </c>
      <c r="P97" s="241">
        <f>'DATOS GENERALES'!P97</f>
        <v>0</v>
      </c>
      <c r="Q97" s="240">
        <f>'DATOS GENERALES'!Q97</f>
        <v>0</v>
      </c>
      <c r="R97" s="242">
        <f>IF('DATOS GENERALES'!S97="CANCELADO",('DATOS GENERALES'!R97),0)</f>
        <v>0</v>
      </c>
      <c r="S97" s="243">
        <f>IF('DATOS GENERALES'!S97="DEUDA",('DATOS GENERALES'!R97),0)</f>
        <v>7</v>
      </c>
    </row>
    <row r="98" spans="1:19" s="78" customFormat="1" ht="12" customHeight="1" x14ac:dyDescent="0.25">
      <c r="A98" s="237">
        <v>97</v>
      </c>
      <c r="B98" s="238">
        <v>97</v>
      </c>
      <c r="C98" s="237" t="s">
        <v>351</v>
      </c>
      <c r="D98" s="239" t="s">
        <v>352</v>
      </c>
      <c r="E98" s="237" t="s">
        <v>353</v>
      </c>
      <c r="F98" s="238" t="s">
        <v>113</v>
      </c>
      <c r="G98" s="240">
        <f>'DATOS GENERALES'!G98</f>
        <v>0</v>
      </c>
      <c r="H98" s="241">
        <f>'DATOS GENERALES'!H98</f>
        <v>0</v>
      </c>
      <c r="I98" s="240">
        <f>'DATOS GENERALES'!I98</f>
        <v>0</v>
      </c>
      <c r="J98" s="241">
        <f>'DATOS GENERALES'!J98</f>
        <v>13</v>
      </c>
      <c r="K98" s="240">
        <f>'DATOS GENERALES'!K98</f>
        <v>0</v>
      </c>
      <c r="L98" s="241">
        <f>'DATOS GENERALES'!L98</f>
        <v>0</v>
      </c>
      <c r="M98" s="240">
        <f>'DATOS GENERALES'!M98</f>
        <v>0</v>
      </c>
      <c r="N98" s="241">
        <f>'DATOS GENERALES'!N98</f>
        <v>0</v>
      </c>
      <c r="O98" s="240">
        <f>'DATOS GENERALES'!O98</f>
        <v>0</v>
      </c>
      <c r="P98" s="241">
        <f>'DATOS GENERALES'!P98</f>
        <v>0</v>
      </c>
      <c r="Q98" s="240">
        <f>'DATOS GENERALES'!Q98</f>
        <v>0</v>
      </c>
      <c r="R98" s="242">
        <f>IF('DATOS GENERALES'!S98="CANCELADO",('DATOS GENERALES'!R98),0)</f>
        <v>13</v>
      </c>
      <c r="S98" s="243">
        <f>IF('DATOS GENERALES'!S98="DEUDA",('DATOS GENERALES'!R98),0)</f>
        <v>0</v>
      </c>
    </row>
    <row r="99" spans="1:19" s="78" customFormat="1" ht="12" customHeight="1" x14ac:dyDescent="0.25">
      <c r="A99" s="237">
        <v>98</v>
      </c>
      <c r="B99" s="238">
        <v>98</v>
      </c>
      <c r="C99" s="237" t="s">
        <v>354</v>
      </c>
      <c r="D99" s="239" t="s">
        <v>678</v>
      </c>
      <c r="E99" s="237" t="s">
        <v>679</v>
      </c>
      <c r="F99" s="238" t="s">
        <v>113</v>
      </c>
      <c r="G99" s="240">
        <f>'DATOS GENERALES'!G99</f>
        <v>0</v>
      </c>
      <c r="H99" s="241">
        <f>'DATOS GENERALES'!H99</f>
        <v>0</v>
      </c>
      <c r="I99" s="240">
        <f>'DATOS GENERALES'!I99</f>
        <v>0</v>
      </c>
      <c r="J99" s="241">
        <f>'DATOS GENERALES'!J99</f>
        <v>21</v>
      </c>
      <c r="K99" s="240">
        <f>'DATOS GENERALES'!K99</f>
        <v>0</v>
      </c>
      <c r="L99" s="241">
        <f>'DATOS GENERALES'!L99</f>
        <v>0</v>
      </c>
      <c r="M99" s="240">
        <f>'DATOS GENERALES'!M99</f>
        <v>0</v>
      </c>
      <c r="N99" s="241">
        <f>'DATOS GENERALES'!N99</f>
        <v>0</v>
      </c>
      <c r="O99" s="240">
        <f>'DATOS GENERALES'!O99</f>
        <v>0</v>
      </c>
      <c r="P99" s="241">
        <f>'DATOS GENERALES'!P99</f>
        <v>0</v>
      </c>
      <c r="Q99" s="240">
        <f>'DATOS GENERALES'!Q99</f>
        <v>0</v>
      </c>
      <c r="R99" s="242">
        <f>IF('DATOS GENERALES'!S99="CANCELADO",('DATOS GENERALES'!R99),0)</f>
        <v>21</v>
      </c>
      <c r="S99" s="243">
        <f>IF('DATOS GENERALES'!S99="DEUDA",('DATOS GENERALES'!R99),0)</f>
        <v>0</v>
      </c>
    </row>
    <row r="100" spans="1:19" s="78" customFormat="1" ht="12" customHeight="1" x14ac:dyDescent="0.25">
      <c r="A100" s="237">
        <v>99</v>
      </c>
      <c r="B100" s="238">
        <v>99</v>
      </c>
      <c r="C100" s="237" t="s">
        <v>172</v>
      </c>
      <c r="D100" s="239" t="s">
        <v>358</v>
      </c>
      <c r="E100" s="237" t="s">
        <v>359</v>
      </c>
      <c r="F100" s="238" t="s">
        <v>113</v>
      </c>
      <c r="G100" s="240">
        <f>'DATOS GENERALES'!G100</f>
        <v>50</v>
      </c>
      <c r="H100" s="241">
        <f>'DATOS GENERALES'!H100</f>
        <v>0</v>
      </c>
      <c r="I100" s="240">
        <f>'DATOS GENERALES'!I100</f>
        <v>20</v>
      </c>
      <c r="J100" s="241">
        <f>'DATOS GENERALES'!J100</f>
        <v>13</v>
      </c>
      <c r="K100" s="240">
        <f>'DATOS GENERALES'!K100</f>
        <v>0</v>
      </c>
      <c r="L100" s="241">
        <f>'DATOS GENERALES'!L100</f>
        <v>0</v>
      </c>
      <c r="M100" s="240">
        <f>'DATOS GENERALES'!M100</f>
        <v>0</v>
      </c>
      <c r="N100" s="241">
        <f>'DATOS GENERALES'!N100</f>
        <v>0</v>
      </c>
      <c r="O100" s="240">
        <f>'DATOS GENERALES'!O100</f>
        <v>0</v>
      </c>
      <c r="P100" s="241">
        <f>'DATOS GENERALES'!P100</f>
        <v>0</v>
      </c>
      <c r="Q100" s="240">
        <f>'DATOS GENERALES'!Q100</f>
        <v>0</v>
      </c>
      <c r="R100" s="242">
        <f>IF('DATOS GENERALES'!S100="CANCELADO",('DATOS GENERALES'!R100),0)</f>
        <v>83</v>
      </c>
      <c r="S100" s="243">
        <f>IF('DATOS GENERALES'!S100="DEUDA",('DATOS GENERALES'!R100),0)</f>
        <v>0</v>
      </c>
    </row>
    <row r="101" spans="1:19" s="78" customFormat="1" ht="12" customHeight="1" x14ac:dyDescent="0.25">
      <c r="A101" s="237">
        <v>100</v>
      </c>
      <c r="B101" s="238">
        <v>100</v>
      </c>
      <c r="C101" s="237" t="s">
        <v>341</v>
      </c>
      <c r="D101" s="239" t="s">
        <v>360</v>
      </c>
      <c r="E101" s="237" t="s">
        <v>361</v>
      </c>
      <c r="F101" s="238" t="s">
        <v>113</v>
      </c>
      <c r="G101" s="240">
        <f>'DATOS GENERALES'!G101</f>
        <v>0</v>
      </c>
      <c r="H101" s="241">
        <f>'DATOS GENERALES'!H101</f>
        <v>0</v>
      </c>
      <c r="I101" s="240">
        <f>'DATOS GENERALES'!I101</f>
        <v>0</v>
      </c>
      <c r="J101" s="241">
        <f>'DATOS GENERALES'!J101</f>
        <v>27</v>
      </c>
      <c r="K101" s="240">
        <f>'DATOS GENERALES'!K101</f>
        <v>0</v>
      </c>
      <c r="L101" s="241">
        <f>'DATOS GENERALES'!L101</f>
        <v>0</v>
      </c>
      <c r="M101" s="240">
        <f>'DATOS GENERALES'!M101</f>
        <v>0</v>
      </c>
      <c r="N101" s="241">
        <f>'DATOS GENERALES'!N101</f>
        <v>0</v>
      </c>
      <c r="O101" s="240">
        <f>'DATOS GENERALES'!O101</f>
        <v>0</v>
      </c>
      <c r="P101" s="241">
        <f>'DATOS GENERALES'!P101</f>
        <v>0</v>
      </c>
      <c r="Q101" s="240">
        <f>'DATOS GENERALES'!Q101</f>
        <v>0</v>
      </c>
      <c r="R101" s="242">
        <f>IF('DATOS GENERALES'!S101="CANCELADO",('DATOS GENERALES'!R101),0)</f>
        <v>27</v>
      </c>
      <c r="S101" s="243">
        <f>IF('DATOS GENERALES'!S101="DEUDA",('DATOS GENERALES'!R101),0)</f>
        <v>0</v>
      </c>
    </row>
    <row r="102" spans="1:19" s="78" customFormat="1" ht="12" customHeight="1" x14ac:dyDescent="0.25">
      <c r="A102" s="237">
        <v>101</v>
      </c>
      <c r="B102" s="238">
        <v>101</v>
      </c>
      <c r="C102" s="237" t="s">
        <v>165</v>
      </c>
      <c r="D102" s="239" t="s">
        <v>363</v>
      </c>
      <c r="E102" s="237" t="s">
        <v>209</v>
      </c>
      <c r="F102" s="238" t="s">
        <v>113</v>
      </c>
      <c r="G102" s="240">
        <f>'DATOS GENERALES'!G102</f>
        <v>0</v>
      </c>
      <c r="H102" s="241">
        <f>'DATOS GENERALES'!H102</f>
        <v>0</v>
      </c>
      <c r="I102" s="240">
        <f>'DATOS GENERALES'!I102</f>
        <v>0</v>
      </c>
      <c r="J102" s="241">
        <f>'DATOS GENERALES'!J102</f>
        <v>19</v>
      </c>
      <c r="K102" s="240">
        <f>'DATOS GENERALES'!K102</f>
        <v>0</v>
      </c>
      <c r="L102" s="241">
        <f>'DATOS GENERALES'!L102</f>
        <v>0</v>
      </c>
      <c r="M102" s="240">
        <f>'DATOS GENERALES'!M102</f>
        <v>0</v>
      </c>
      <c r="N102" s="241">
        <f>'DATOS GENERALES'!N102</f>
        <v>0</v>
      </c>
      <c r="O102" s="240">
        <f>'DATOS GENERALES'!O102</f>
        <v>0</v>
      </c>
      <c r="P102" s="241">
        <f>'DATOS GENERALES'!P102</f>
        <v>0</v>
      </c>
      <c r="Q102" s="240">
        <f>'DATOS GENERALES'!Q102</f>
        <v>0</v>
      </c>
      <c r="R102" s="242">
        <f>IF('DATOS GENERALES'!S102="CANCELADO",('DATOS GENERALES'!R102),0)</f>
        <v>19</v>
      </c>
      <c r="S102" s="243">
        <f>IF('DATOS GENERALES'!S102="DEUDA",('DATOS GENERALES'!R102),0)</f>
        <v>0</v>
      </c>
    </row>
    <row r="103" spans="1:19" s="78" customFormat="1" ht="12" customHeight="1" x14ac:dyDescent="0.25">
      <c r="A103" s="237">
        <v>102</v>
      </c>
      <c r="B103" s="238">
        <v>102</v>
      </c>
      <c r="C103" s="237" t="s">
        <v>282</v>
      </c>
      <c r="D103" s="239" t="s">
        <v>365</v>
      </c>
      <c r="E103" s="237" t="s">
        <v>366</v>
      </c>
      <c r="F103" s="238" t="s">
        <v>113</v>
      </c>
      <c r="G103" s="240">
        <f>'DATOS GENERALES'!G103</f>
        <v>0</v>
      </c>
      <c r="H103" s="241">
        <f>'DATOS GENERALES'!H103</f>
        <v>0</v>
      </c>
      <c r="I103" s="240">
        <f>'DATOS GENERALES'!I103</f>
        <v>0</v>
      </c>
      <c r="J103" s="241">
        <f>'DATOS GENERALES'!J103</f>
        <v>9</v>
      </c>
      <c r="K103" s="240">
        <f>'DATOS GENERALES'!K103</f>
        <v>0</v>
      </c>
      <c r="L103" s="241">
        <f>'DATOS GENERALES'!L103</f>
        <v>0</v>
      </c>
      <c r="M103" s="240">
        <f>'DATOS GENERALES'!M103</f>
        <v>0</v>
      </c>
      <c r="N103" s="241">
        <f>'DATOS GENERALES'!N103</f>
        <v>0</v>
      </c>
      <c r="O103" s="240">
        <f>'DATOS GENERALES'!O103</f>
        <v>0</v>
      </c>
      <c r="P103" s="241">
        <f>'DATOS GENERALES'!P103</f>
        <v>0</v>
      </c>
      <c r="Q103" s="240">
        <f>'DATOS GENERALES'!Q103</f>
        <v>0</v>
      </c>
      <c r="R103" s="242">
        <f>IF('DATOS GENERALES'!S103="CANCELADO",('DATOS GENERALES'!R103),0)</f>
        <v>9</v>
      </c>
      <c r="S103" s="243">
        <f>IF('DATOS GENERALES'!S103="DEUDA",('DATOS GENERALES'!R103),0)</f>
        <v>0</v>
      </c>
    </row>
    <row r="104" spans="1:19" s="78" customFormat="1" ht="12" customHeight="1" x14ac:dyDescent="0.25">
      <c r="A104" s="237">
        <v>103</v>
      </c>
      <c r="B104" s="238">
        <v>103</v>
      </c>
      <c r="C104" s="237" t="s">
        <v>368</v>
      </c>
      <c r="D104" s="239" t="s">
        <v>216</v>
      </c>
      <c r="E104" s="237" t="s">
        <v>369</v>
      </c>
      <c r="F104" s="238" t="s">
        <v>113</v>
      </c>
      <c r="G104" s="240">
        <f>'DATOS GENERALES'!G104</f>
        <v>0</v>
      </c>
      <c r="H104" s="241">
        <f>'DATOS GENERALES'!H104</f>
        <v>0</v>
      </c>
      <c r="I104" s="240">
        <f>'DATOS GENERALES'!I104</f>
        <v>0</v>
      </c>
      <c r="J104" s="241">
        <f>'DATOS GENERALES'!J104</f>
        <v>11</v>
      </c>
      <c r="K104" s="240">
        <f>'DATOS GENERALES'!K104</f>
        <v>0</v>
      </c>
      <c r="L104" s="241">
        <f>'DATOS GENERALES'!L104</f>
        <v>0</v>
      </c>
      <c r="M104" s="240">
        <f>'DATOS GENERALES'!M104</f>
        <v>0</v>
      </c>
      <c r="N104" s="241">
        <f>'DATOS GENERALES'!N104</f>
        <v>0</v>
      </c>
      <c r="O104" s="240">
        <f>'DATOS GENERALES'!O104</f>
        <v>0</v>
      </c>
      <c r="P104" s="241">
        <f>'DATOS GENERALES'!P104</f>
        <v>0</v>
      </c>
      <c r="Q104" s="240">
        <f>'DATOS GENERALES'!Q104</f>
        <v>0</v>
      </c>
      <c r="R104" s="242">
        <f>IF('DATOS GENERALES'!S104="CANCELADO",('DATOS GENERALES'!R104),0)</f>
        <v>11</v>
      </c>
      <c r="S104" s="243">
        <f>IF('DATOS GENERALES'!S104="DEUDA",('DATOS GENERALES'!R104),0)</f>
        <v>0</v>
      </c>
    </row>
    <row r="105" spans="1:19" s="78" customFormat="1" ht="12" customHeight="1" x14ac:dyDescent="0.25">
      <c r="A105" s="237">
        <v>104</v>
      </c>
      <c r="B105" s="238">
        <v>104</v>
      </c>
      <c r="C105" s="237" t="s">
        <v>150</v>
      </c>
      <c r="D105" s="239" t="s">
        <v>680</v>
      </c>
      <c r="E105" s="237" t="s">
        <v>370</v>
      </c>
      <c r="F105" s="238" t="s">
        <v>113</v>
      </c>
      <c r="G105" s="240">
        <f>'DATOS GENERALES'!G105</f>
        <v>0</v>
      </c>
      <c r="H105" s="241">
        <f>'DATOS GENERALES'!H105</f>
        <v>0</v>
      </c>
      <c r="I105" s="240">
        <f>'DATOS GENERALES'!I105</f>
        <v>0</v>
      </c>
      <c r="J105" s="241">
        <f>'DATOS GENERALES'!J105</f>
        <v>21</v>
      </c>
      <c r="K105" s="240">
        <f>'DATOS GENERALES'!K105</f>
        <v>0</v>
      </c>
      <c r="L105" s="241">
        <f>'DATOS GENERALES'!L105</f>
        <v>0</v>
      </c>
      <c r="M105" s="240">
        <f>'DATOS GENERALES'!M105</f>
        <v>0</v>
      </c>
      <c r="N105" s="241">
        <f>'DATOS GENERALES'!N105</f>
        <v>0</v>
      </c>
      <c r="O105" s="240">
        <f>'DATOS GENERALES'!O105</f>
        <v>0</v>
      </c>
      <c r="P105" s="241">
        <f>'DATOS GENERALES'!P105</f>
        <v>0</v>
      </c>
      <c r="Q105" s="240">
        <f>'DATOS GENERALES'!Q105</f>
        <v>21</v>
      </c>
      <c r="R105" s="242">
        <f>IF('DATOS GENERALES'!S105="CANCELADO",('DATOS GENERALES'!R105),0)</f>
        <v>42</v>
      </c>
      <c r="S105" s="243">
        <f>IF('DATOS GENERALES'!S105="DEUDA",('DATOS GENERALES'!R105),0)</f>
        <v>0</v>
      </c>
    </row>
    <row r="106" spans="1:19" s="78" customFormat="1" ht="12" customHeight="1" x14ac:dyDescent="0.25">
      <c r="A106" s="237">
        <v>105</v>
      </c>
      <c r="B106" s="238">
        <v>105</v>
      </c>
      <c r="C106" s="237" t="s">
        <v>170</v>
      </c>
      <c r="D106" s="239" t="s">
        <v>223</v>
      </c>
      <c r="E106" s="237" t="s">
        <v>372</v>
      </c>
      <c r="F106" s="238" t="s">
        <v>113</v>
      </c>
      <c r="G106" s="240">
        <f>'DATOS GENERALES'!G106</f>
        <v>0</v>
      </c>
      <c r="H106" s="241">
        <f>'DATOS GENERALES'!H106</f>
        <v>0</v>
      </c>
      <c r="I106" s="240">
        <f>'DATOS GENERALES'!I106</f>
        <v>0</v>
      </c>
      <c r="J106" s="241">
        <f>'DATOS GENERALES'!J106</f>
        <v>37</v>
      </c>
      <c r="K106" s="240">
        <f>'DATOS GENERALES'!K106</f>
        <v>0</v>
      </c>
      <c r="L106" s="241">
        <f>'DATOS GENERALES'!L106</f>
        <v>0</v>
      </c>
      <c r="M106" s="240">
        <f>'DATOS GENERALES'!M106</f>
        <v>0</v>
      </c>
      <c r="N106" s="241">
        <f>'DATOS GENERALES'!N106</f>
        <v>0</v>
      </c>
      <c r="O106" s="240">
        <f>'DATOS GENERALES'!O106</f>
        <v>0</v>
      </c>
      <c r="P106" s="241">
        <f>'DATOS GENERALES'!P106</f>
        <v>0</v>
      </c>
      <c r="Q106" s="240">
        <f>'DATOS GENERALES'!Q106</f>
        <v>0</v>
      </c>
      <c r="R106" s="242">
        <f>IF('DATOS GENERALES'!S106="CANCELADO",('DATOS GENERALES'!R106),0)</f>
        <v>37</v>
      </c>
      <c r="S106" s="243">
        <f>IF('DATOS GENERALES'!S106="DEUDA",('DATOS GENERALES'!R106),0)</f>
        <v>0</v>
      </c>
    </row>
    <row r="107" spans="1:19" s="78" customFormat="1" ht="12" customHeight="1" x14ac:dyDescent="0.25">
      <c r="A107" s="237">
        <v>106</v>
      </c>
      <c r="B107" s="238">
        <v>106</v>
      </c>
      <c r="C107" s="237" t="s">
        <v>225</v>
      </c>
      <c r="D107" s="239" t="s">
        <v>373</v>
      </c>
      <c r="E107" s="237" t="s">
        <v>303</v>
      </c>
      <c r="F107" s="238" t="s">
        <v>113</v>
      </c>
      <c r="G107" s="240">
        <f>'DATOS GENERALES'!G107</f>
        <v>75</v>
      </c>
      <c r="H107" s="241">
        <f>'DATOS GENERALES'!H107</f>
        <v>0</v>
      </c>
      <c r="I107" s="240">
        <f>'DATOS GENERALES'!I107</f>
        <v>20</v>
      </c>
      <c r="J107" s="241">
        <f>'DATOS GENERALES'!J107</f>
        <v>7</v>
      </c>
      <c r="K107" s="240">
        <f>'DATOS GENERALES'!K107</f>
        <v>0</v>
      </c>
      <c r="L107" s="241">
        <f>'DATOS GENERALES'!L107</f>
        <v>0</v>
      </c>
      <c r="M107" s="240">
        <f>'DATOS GENERALES'!M107</f>
        <v>0</v>
      </c>
      <c r="N107" s="241">
        <f>'DATOS GENERALES'!N107</f>
        <v>0</v>
      </c>
      <c r="O107" s="240">
        <f>'DATOS GENERALES'!O107</f>
        <v>0</v>
      </c>
      <c r="P107" s="241">
        <f>'DATOS GENERALES'!P107</f>
        <v>0</v>
      </c>
      <c r="Q107" s="240">
        <f>'DATOS GENERALES'!Q107</f>
        <v>0</v>
      </c>
      <c r="R107" s="242">
        <f>IF('DATOS GENERALES'!S107="CANCELADO",('DATOS GENERALES'!R107),0)</f>
        <v>0</v>
      </c>
      <c r="S107" s="243">
        <f>IF('DATOS GENERALES'!S107="DEUDA",('DATOS GENERALES'!R107),0)</f>
        <v>102</v>
      </c>
    </row>
    <row r="108" spans="1:19" s="78" customFormat="1" ht="12" customHeight="1" x14ac:dyDescent="0.25">
      <c r="A108" s="237">
        <v>107</v>
      </c>
      <c r="B108" s="238">
        <v>107</v>
      </c>
      <c r="C108" s="237" t="s">
        <v>341</v>
      </c>
      <c r="D108" s="239" t="s">
        <v>373</v>
      </c>
      <c r="E108" s="237" t="s">
        <v>375</v>
      </c>
      <c r="F108" s="238" t="s">
        <v>113</v>
      </c>
      <c r="G108" s="240">
        <f>'DATOS GENERALES'!G108</f>
        <v>220</v>
      </c>
      <c r="H108" s="241">
        <f>'DATOS GENERALES'!H108</f>
        <v>0</v>
      </c>
      <c r="I108" s="240">
        <f>'DATOS GENERALES'!I108</f>
        <v>20</v>
      </c>
      <c r="J108" s="241">
        <f>'DATOS GENERALES'!J108</f>
        <v>7</v>
      </c>
      <c r="K108" s="240">
        <f>'DATOS GENERALES'!K108</f>
        <v>0</v>
      </c>
      <c r="L108" s="241">
        <f>'DATOS GENERALES'!L108</f>
        <v>0</v>
      </c>
      <c r="M108" s="240">
        <f>'DATOS GENERALES'!M108</f>
        <v>0</v>
      </c>
      <c r="N108" s="241">
        <f>'DATOS GENERALES'!N108</f>
        <v>0</v>
      </c>
      <c r="O108" s="240">
        <f>'DATOS GENERALES'!O108</f>
        <v>0</v>
      </c>
      <c r="P108" s="241">
        <f>'DATOS GENERALES'!P108</f>
        <v>0</v>
      </c>
      <c r="Q108" s="240">
        <f>'DATOS GENERALES'!Q108</f>
        <v>0</v>
      </c>
      <c r="R108" s="242">
        <f>IF('DATOS GENERALES'!S108="CANCELADO",('DATOS GENERALES'!R108),0)</f>
        <v>0</v>
      </c>
      <c r="S108" s="243">
        <f>IF('DATOS GENERALES'!S108="DEUDA",('DATOS GENERALES'!R108),0)</f>
        <v>247</v>
      </c>
    </row>
    <row r="109" spans="1:19" s="78" customFormat="1" ht="12" customHeight="1" x14ac:dyDescent="0.25">
      <c r="A109" s="237">
        <v>108</v>
      </c>
      <c r="B109" s="238">
        <v>108</v>
      </c>
      <c r="C109" s="237" t="s">
        <v>226</v>
      </c>
      <c r="D109" s="239" t="s">
        <v>126</v>
      </c>
      <c r="E109" s="237" t="s">
        <v>377</v>
      </c>
      <c r="F109" s="238" t="s">
        <v>113</v>
      </c>
      <c r="G109" s="240">
        <f>'DATOS GENERALES'!G109</f>
        <v>0</v>
      </c>
      <c r="H109" s="241">
        <f>'DATOS GENERALES'!H109</f>
        <v>0</v>
      </c>
      <c r="I109" s="240">
        <f>'DATOS GENERALES'!I109</f>
        <v>0</v>
      </c>
      <c r="J109" s="241">
        <f>'DATOS GENERALES'!J109</f>
        <v>7</v>
      </c>
      <c r="K109" s="240">
        <f>'DATOS GENERALES'!K109</f>
        <v>0</v>
      </c>
      <c r="L109" s="241">
        <f>'DATOS GENERALES'!L109</f>
        <v>0</v>
      </c>
      <c r="M109" s="240">
        <f>'DATOS GENERALES'!M109</f>
        <v>0</v>
      </c>
      <c r="N109" s="241">
        <f>'DATOS GENERALES'!N109</f>
        <v>0</v>
      </c>
      <c r="O109" s="240">
        <f>'DATOS GENERALES'!O109</f>
        <v>0</v>
      </c>
      <c r="P109" s="241">
        <f>'DATOS GENERALES'!P109</f>
        <v>0</v>
      </c>
      <c r="Q109" s="240">
        <f>'DATOS GENERALES'!Q109</f>
        <v>0</v>
      </c>
      <c r="R109" s="242">
        <f>IF('DATOS GENERALES'!S109="CANCELADO",('DATOS GENERALES'!R109),0)</f>
        <v>7</v>
      </c>
      <c r="S109" s="243">
        <f>IF('DATOS GENERALES'!S109="DEUDA",('DATOS GENERALES'!R109),0)</f>
        <v>0</v>
      </c>
    </row>
    <row r="110" spans="1:19" s="78" customFormat="1" ht="12" customHeight="1" x14ac:dyDescent="0.25">
      <c r="A110" s="237">
        <v>109</v>
      </c>
      <c r="B110" s="238">
        <v>109</v>
      </c>
      <c r="C110" s="237" t="s">
        <v>226</v>
      </c>
      <c r="D110" s="239" t="s">
        <v>378</v>
      </c>
      <c r="E110" s="237" t="s">
        <v>356</v>
      </c>
      <c r="F110" s="238" t="s">
        <v>113</v>
      </c>
      <c r="G110" s="240">
        <f>'DATOS GENERALES'!G110</f>
        <v>0</v>
      </c>
      <c r="H110" s="241">
        <f>'DATOS GENERALES'!H110</f>
        <v>0</v>
      </c>
      <c r="I110" s="240">
        <f>'DATOS GENERALES'!I110</f>
        <v>0</v>
      </c>
      <c r="J110" s="241">
        <f>'DATOS GENERALES'!J110</f>
        <v>17</v>
      </c>
      <c r="K110" s="240">
        <f>'DATOS GENERALES'!K110</f>
        <v>0</v>
      </c>
      <c r="L110" s="241">
        <f>'DATOS GENERALES'!L110</f>
        <v>0</v>
      </c>
      <c r="M110" s="240">
        <f>'DATOS GENERALES'!M110</f>
        <v>0</v>
      </c>
      <c r="N110" s="241">
        <f>'DATOS GENERALES'!N110</f>
        <v>0</v>
      </c>
      <c r="O110" s="240">
        <f>'DATOS GENERALES'!O110</f>
        <v>0</v>
      </c>
      <c r="P110" s="241">
        <f>'DATOS GENERALES'!P110</f>
        <v>0</v>
      </c>
      <c r="Q110" s="240">
        <f>'DATOS GENERALES'!Q110</f>
        <v>24</v>
      </c>
      <c r="R110" s="242">
        <f>IF('DATOS GENERALES'!S110="CANCELADO",('DATOS GENERALES'!R110),0)</f>
        <v>41</v>
      </c>
      <c r="S110" s="243">
        <f>IF('DATOS GENERALES'!S110="DEUDA",('DATOS GENERALES'!R110),0)</f>
        <v>0</v>
      </c>
    </row>
    <row r="111" spans="1:19" s="78" customFormat="1" ht="12" customHeight="1" x14ac:dyDescent="0.25">
      <c r="A111" s="237">
        <v>110</v>
      </c>
      <c r="B111" s="238">
        <v>110</v>
      </c>
      <c r="C111" s="237" t="s">
        <v>341</v>
      </c>
      <c r="D111" s="239" t="s">
        <v>380</v>
      </c>
      <c r="E111" s="237" t="s">
        <v>381</v>
      </c>
      <c r="F111" s="238" t="s">
        <v>113</v>
      </c>
      <c r="G111" s="240">
        <f>'DATOS GENERALES'!G111</f>
        <v>0</v>
      </c>
      <c r="H111" s="241">
        <f>'DATOS GENERALES'!H111</f>
        <v>0</v>
      </c>
      <c r="I111" s="240">
        <f>'DATOS GENERALES'!I111</f>
        <v>0</v>
      </c>
      <c r="J111" s="241">
        <f>'DATOS GENERALES'!J111</f>
        <v>7</v>
      </c>
      <c r="K111" s="240">
        <f>'DATOS GENERALES'!K111</f>
        <v>0</v>
      </c>
      <c r="L111" s="241">
        <f>'DATOS GENERALES'!L111</f>
        <v>0</v>
      </c>
      <c r="M111" s="240">
        <f>'DATOS GENERALES'!M111</f>
        <v>0</v>
      </c>
      <c r="N111" s="241">
        <f>'DATOS GENERALES'!N111</f>
        <v>0</v>
      </c>
      <c r="O111" s="240">
        <f>'DATOS GENERALES'!O111</f>
        <v>0</v>
      </c>
      <c r="P111" s="241">
        <f>'DATOS GENERALES'!P111</f>
        <v>0</v>
      </c>
      <c r="Q111" s="240">
        <f>'DATOS GENERALES'!Q111</f>
        <v>0</v>
      </c>
      <c r="R111" s="242">
        <f>IF('DATOS GENERALES'!S111="CANCELADO",('DATOS GENERALES'!R111),0)</f>
        <v>0</v>
      </c>
      <c r="S111" s="243">
        <f>IF('DATOS GENERALES'!S111="DEUDA",('DATOS GENERALES'!R111),0)</f>
        <v>7</v>
      </c>
    </row>
    <row r="112" spans="1:19" s="78" customFormat="1" ht="12" customHeight="1" x14ac:dyDescent="0.25">
      <c r="A112" s="237">
        <v>111</v>
      </c>
      <c r="B112" s="238">
        <v>111</v>
      </c>
      <c r="C112" s="237" t="s">
        <v>144</v>
      </c>
      <c r="D112" s="239" t="s">
        <v>382</v>
      </c>
      <c r="E112" s="237" t="s">
        <v>383</v>
      </c>
      <c r="F112" s="238" t="s">
        <v>113</v>
      </c>
      <c r="G112" s="240">
        <f>'DATOS GENERALES'!G112</f>
        <v>0</v>
      </c>
      <c r="H112" s="241">
        <f>'DATOS GENERALES'!H112</f>
        <v>0</v>
      </c>
      <c r="I112" s="240">
        <f>'DATOS GENERALES'!I112</f>
        <v>0</v>
      </c>
      <c r="J112" s="241">
        <f>'DATOS GENERALES'!J112</f>
        <v>45</v>
      </c>
      <c r="K112" s="240">
        <f>'DATOS GENERALES'!K112</f>
        <v>0</v>
      </c>
      <c r="L112" s="241">
        <f>'DATOS GENERALES'!L112</f>
        <v>0</v>
      </c>
      <c r="M112" s="240">
        <f>'DATOS GENERALES'!M112</f>
        <v>0</v>
      </c>
      <c r="N112" s="241">
        <f>'DATOS GENERALES'!N112</f>
        <v>0</v>
      </c>
      <c r="O112" s="240">
        <f>'DATOS GENERALES'!O112</f>
        <v>0</v>
      </c>
      <c r="P112" s="241">
        <f>'DATOS GENERALES'!P112</f>
        <v>0</v>
      </c>
      <c r="Q112" s="240">
        <f>'DATOS GENERALES'!Q112</f>
        <v>0</v>
      </c>
      <c r="R112" s="242">
        <f>IF('DATOS GENERALES'!S112="CANCELADO",('DATOS GENERALES'!R112),0)</f>
        <v>45</v>
      </c>
      <c r="S112" s="243">
        <f>IF('DATOS GENERALES'!S112="DEUDA",('DATOS GENERALES'!R112),0)</f>
        <v>0</v>
      </c>
    </row>
    <row r="113" spans="1:19" s="78" customFormat="1" ht="12" customHeight="1" x14ac:dyDescent="0.25">
      <c r="A113" s="237">
        <v>112</v>
      </c>
      <c r="B113" s="238">
        <v>112</v>
      </c>
      <c r="C113" s="237" t="s">
        <v>384</v>
      </c>
      <c r="D113" s="239" t="s">
        <v>385</v>
      </c>
      <c r="E113" s="237" t="s">
        <v>287</v>
      </c>
      <c r="F113" s="238" t="s">
        <v>113</v>
      </c>
      <c r="G113" s="240">
        <f>'DATOS GENERALES'!G113</f>
        <v>0</v>
      </c>
      <c r="H113" s="241">
        <f>'DATOS GENERALES'!H113</f>
        <v>0</v>
      </c>
      <c r="I113" s="240">
        <f>'DATOS GENERALES'!I113</f>
        <v>0</v>
      </c>
      <c r="J113" s="241">
        <f>'DATOS GENERALES'!J113</f>
        <v>7</v>
      </c>
      <c r="K113" s="240">
        <f>'DATOS GENERALES'!K113</f>
        <v>0</v>
      </c>
      <c r="L113" s="241">
        <f>'DATOS GENERALES'!L113</f>
        <v>0</v>
      </c>
      <c r="M113" s="240">
        <f>'DATOS GENERALES'!M113</f>
        <v>0</v>
      </c>
      <c r="N113" s="241">
        <f>'DATOS GENERALES'!N113</f>
        <v>0</v>
      </c>
      <c r="O113" s="240">
        <f>'DATOS GENERALES'!O113</f>
        <v>0</v>
      </c>
      <c r="P113" s="241">
        <f>'DATOS GENERALES'!P113</f>
        <v>0</v>
      </c>
      <c r="Q113" s="240">
        <f>'DATOS GENERALES'!Q113</f>
        <v>0</v>
      </c>
      <c r="R113" s="242">
        <f>IF('DATOS GENERALES'!S113="CANCELADO",('DATOS GENERALES'!R113),0)</f>
        <v>7</v>
      </c>
      <c r="S113" s="243">
        <f>IF('DATOS GENERALES'!S113="DEUDA",('DATOS GENERALES'!R113),0)</f>
        <v>0</v>
      </c>
    </row>
    <row r="114" spans="1:19" s="78" customFormat="1" ht="12" customHeight="1" x14ac:dyDescent="0.25">
      <c r="A114" s="237">
        <v>113</v>
      </c>
      <c r="B114" s="238">
        <v>113</v>
      </c>
      <c r="C114" s="237" t="s">
        <v>213</v>
      </c>
      <c r="D114" s="239" t="s">
        <v>214</v>
      </c>
      <c r="E114" s="237" t="s">
        <v>215</v>
      </c>
      <c r="F114" s="238" t="s">
        <v>113</v>
      </c>
      <c r="G114" s="240">
        <f>'DATOS GENERALES'!G114</f>
        <v>0</v>
      </c>
      <c r="H114" s="241">
        <f>'DATOS GENERALES'!H114</f>
        <v>0</v>
      </c>
      <c r="I114" s="240">
        <f>'DATOS GENERALES'!I114</f>
        <v>0</v>
      </c>
      <c r="J114" s="241">
        <f>'DATOS GENERALES'!J114</f>
        <v>7</v>
      </c>
      <c r="K114" s="240">
        <f>'DATOS GENERALES'!K114</f>
        <v>0</v>
      </c>
      <c r="L114" s="241">
        <f>'DATOS GENERALES'!L114</f>
        <v>0</v>
      </c>
      <c r="M114" s="240">
        <f>'DATOS GENERALES'!M114</f>
        <v>0</v>
      </c>
      <c r="N114" s="241">
        <f>'DATOS GENERALES'!N114</f>
        <v>0</v>
      </c>
      <c r="O114" s="240">
        <f>'DATOS GENERALES'!O114</f>
        <v>0</v>
      </c>
      <c r="P114" s="241">
        <f>'DATOS GENERALES'!P114</f>
        <v>0</v>
      </c>
      <c r="Q114" s="240">
        <f>'DATOS GENERALES'!Q114</f>
        <v>0</v>
      </c>
      <c r="R114" s="242">
        <f>IF('DATOS GENERALES'!S114="CANCELADO",('DATOS GENERALES'!R114),0)</f>
        <v>7</v>
      </c>
      <c r="S114" s="243">
        <f>IF('DATOS GENERALES'!S114="DEUDA",('DATOS GENERALES'!R114),0)</f>
        <v>0</v>
      </c>
    </row>
    <row r="115" spans="1:19" s="78" customFormat="1" ht="12" customHeight="1" x14ac:dyDescent="0.25">
      <c r="A115" s="237">
        <v>114</v>
      </c>
      <c r="B115" s="238">
        <v>114</v>
      </c>
      <c r="C115" s="237" t="s">
        <v>115</v>
      </c>
      <c r="D115" s="239" t="s">
        <v>226</v>
      </c>
      <c r="E115" s="237" t="s">
        <v>244</v>
      </c>
      <c r="F115" s="238" t="s">
        <v>113</v>
      </c>
      <c r="G115" s="240">
        <f>'DATOS GENERALES'!G115</f>
        <v>0</v>
      </c>
      <c r="H115" s="241">
        <f>'DATOS GENERALES'!H115</f>
        <v>0</v>
      </c>
      <c r="I115" s="240">
        <f>'DATOS GENERALES'!I115</f>
        <v>0</v>
      </c>
      <c r="J115" s="241">
        <f>'DATOS GENERALES'!J115</f>
        <v>7</v>
      </c>
      <c r="K115" s="240">
        <f>'DATOS GENERALES'!K115</f>
        <v>0</v>
      </c>
      <c r="L115" s="241">
        <f>'DATOS GENERALES'!L115</f>
        <v>0</v>
      </c>
      <c r="M115" s="240">
        <f>'DATOS GENERALES'!M115</f>
        <v>0</v>
      </c>
      <c r="N115" s="241">
        <f>'DATOS GENERALES'!N115</f>
        <v>0</v>
      </c>
      <c r="O115" s="240">
        <f>'DATOS GENERALES'!O115</f>
        <v>0</v>
      </c>
      <c r="P115" s="241">
        <f>'DATOS GENERALES'!P115</f>
        <v>0</v>
      </c>
      <c r="Q115" s="240">
        <f>'DATOS GENERALES'!Q115</f>
        <v>12</v>
      </c>
      <c r="R115" s="242">
        <f>IF('DATOS GENERALES'!S115="CANCELADO",('DATOS GENERALES'!R115),0)</f>
        <v>19</v>
      </c>
      <c r="S115" s="243">
        <f>IF('DATOS GENERALES'!S115="DEUDA",('DATOS GENERALES'!R115),0)</f>
        <v>0</v>
      </c>
    </row>
    <row r="116" spans="1:19" s="78" customFormat="1" ht="12" customHeight="1" x14ac:dyDescent="0.25">
      <c r="A116" s="237">
        <v>115</v>
      </c>
      <c r="B116" s="238">
        <v>115</v>
      </c>
      <c r="C116" s="237" t="s">
        <v>223</v>
      </c>
      <c r="D116" s="239" t="s">
        <v>386</v>
      </c>
      <c r="E116" s="237" t="s">
        <v>387</v>
      </c>
      <c r="F116" s="238">
        <v>1</v>
      </c>
      <c r="G116" s="240">
        <f>'DATOS GENERALES'!G116</f>
        <v>0</v>
      </c>
      <c r="H116" s="241">
        <f>'DATOS GENERALES'!H116</f>
        <v>0</v>
      </c>
      <c r="I116" s="240">
        <f>'DATOS GENERALES'!I116</f>
        <v>0</v>
      </c>
      <c r="J116" s="241">
        <f>'DATOS GENERALES'!J116</f>
        <v>7</v>
      </c>
      <c r="K116" s="240">
        <f>'DATOS GENERALES'!K116</f>
        <v>0</v>
      </c>
      <c r="L116" s="241">
        <f>'DATOS GENERALES'!L116</f>
        <v>0</v>
      </c>
      <c r="M116" s="240">
        <f>'DATOS GENERALES'!M116</f>
        <v>0</v>
      </c>
      <c r="N116" s="241">
        <f>'DATOS GENERALES'!N116</f>
        <v>0</v>
      </c>
      <c r="O116" s="240">
        <f>'DATOS GENERALES'!O116</f>
        <v>0</v>
      </c>
      <c r="P116" s="241">
        <f>'DATOS GENERALES'!P116</f>
        <v>0</v>
      </c>
      <c r="Q116" s="240">
        <f>'DATOS GENERALES'!Q116</f>
        <v>0</v>
      </c>
      <c r="R116" s="242">
        <f>IF('DATOS GENERALES'!S116="CANCELADO",('DATOS GENERALES'!R116),0)</f>
        <v>7</v>
      </c>
      <c r="S116" s="243">
        <f>IF('DATOS GENERALES'!S116="DEUDA",('DATOS GENERALES'!R116),0)</f>
        <v>0</v>
      </c>
    </row>
    <row r="117" spans="1:19" s="78" customFormat="1" ht="12" customHeight="1" x14ac:dyDescent="0.25">
      <c r="A117" s="237">
        <v>116</v>
      </c>
      <c r="B117" s="238">
        <v>116</v>
      </c>
      <c r="C117" s="237" t="s">
        <v>388</v>
      </c>
      <c r="D117" s="239" t="s">
        <v>219</v>
      </c>
      <c r="E117" s="237" t="s">
        <v>389</v>
      </c>
      <c r="F117" s="238" t="s">
        <v>113</v>
      </c>
      <c r="G117" s="240">
        <f>'DATOS GENERALES'!G117</f>
        <v>0</v>
      </c>
      <c r="H117" s="241">
        <f>'DATOS GENERALES'!H117</f>
        <v>0</v>
      </c>
      <c r="I117" s="240">
        <f>'DATOS GENERALES'!I117</f>
        <v>0</v>
      </c>
      <c r="J117" s="241">
        <f>'DATOS GENERALES'!J117</f>
        <v>25</v>
      </c>
      <c r="K117" s="240">
        <f>'DATOS GENERALES'!K117</f>
        <v>0</v>
      </c>
      <c r="L117" s="241">
        <f>'DATOS GENERALES'!L117</f>
        <v>0</v>
      </c>
      <c r="M117" s="240">
        <f>'DATOS GENERALES'!M117</f>
        <v>0</v>
      </c>
      <c r="N117" s="241">
        <f>'DATOS GENERALES'!N117</f>
        <v>0</v>
      </c>
      <c r="O117" s="240">
        <f>'DATOS GENERALES'!O117</f>
        <v>0</v>
      </c>
      <c r="P117" s="241">
        <f>'DATOS GENERALES'!P117</f>
        <v>0</v>
      </c>
      <c r="Q117" s="240">
        <f>'DATOS GENERALES'!Q117</f>
        <v>0</v>
      </c>
      <c r="R117" s="242">
        <f>IF('DATOS GENERALES'!S117="CANCELADO",('DATOS GENERALES'!R117),0)</f>
        <v>25</v>
      </c>
      <c r="S117" s="243">
        <f>IF('DATOS GENERALES'!S117="DEUDA",('DATOS GENERALES'!R117),0)</f>
        <v>0</v>
      </c>
    </row>
    <row r="118" spans="1:19" s="78" customFormat="1" ht="12" customHeight="1" x14ac:dyDescent="0.25">
      <c r="A118" s="237">
        <v>117</v>
      </c>
      <c r="B118" s="238">
        <v>117</v>
      </c>
      <c r="C118" s="237" t="s">
        <v>211</v>
      </c>
      <c r="D118" s="239" t="s">
        <v>189</v>
      </c>
      <c r="E118" s="237" t="s">
        <v>390</v>
      </c>
      <c r="F118" s="238" t="s">
        <v>113</v>
      </c>
      <c r="G118" s="240">
        <f>'DATOS GENERALES'!G118</f>
        <v>0</v>
      </c>
      <c r="H118" s="241">
        <f>'DATOS GENERALES'!H118</f>
        <v>0</v>
      </c>
      <c r="I118" s="240">
        <f>'DATOS GENERALES'!I118</f>
        <v>0</v>
      </c>
      <c r="J118" s="241">
        <f>'DATOS GENERALES'!J118</f>
        <v>7</v>
      </c>
      <c r="K118" s="240">
        <f>'DATOS GENERALES'!K118</f>
        <v>0</v>
      </c>
      <c r="L118" s="241">
        <f>'DATOS GENERALES'!L118</f>
        <v>0</v>
      </c>
      <c r="M118" s="240">
        <f>'DATOS GENERALES'!M118</f>
        <v>0</v>
      </c>
      <c r="N118" s="241">
        <f>'DATOS GENERALES'!N118</f>
        <v>0</v>
      </c>
      <c r="O118" s="240">
        <f>'DATOS GENERALES'!O118</f>
        <v>0</v>
      </c>
      <c r="P118" s="241">
        <f>'DATOS GENERALES'!P118</f>
        <v>0</v>
      </c>
      <c r="Q118" s="240">
        <f>'DATOS GENERALES'!Q118</f>
        <v>0</v>
      </c>
      <c r="R118" s="242">
        <f>IF('DATOS GENERALES'!S118="CANCELADO",('DATOS GENERALES'!R118),0)</f>
        <v>0</v>
      </c>
      <c r="S118" s="243">
        <f>IF('DATOS GENERALES'!S118="DEUDA",('DATOS GENERALES'!R118),0)</f>
        <v>7</v>
      </c>
    </row>
    <row r="119" spans="1:19" s="78" customFormat="1" ht="12" customHeight="1" x14ac:dyDescent="0.25">
      <c r="A119" s="237">
        <v>118</v>
      </c>
      <c r="B119" s="238">
        <v>118</v>
      </c>
      <c r="C119" s="237" t="s">
        <v>219</v>
      </c>
      <c r="D119" s="239" t="s">
        <v>391</v>
      </c>
      <c r="E119" s="237" t="s">
        <v>392</v>
      </c>
      <c r="F119" s="238" t="s">
        <v>113</v>
      </c>
      <c r="G119" s="240">
        <f>'DATOS GENERALES'!G119</f>
        <v>0</v>
      </c>
      <c r="H119" s="241">
        <f>'DATOS GENERALES'!H119</f>
        <v>0</v>
      </c>
      <c r="I119" s="240">
        <f>'DATOS GENERALES'!I119</f>
        <v>0</v>
      </c>
      <c r="J119" s="241">
        <f>'DATOS GENERALES'!J119</f>
        <v>7</v>
      </c>
      <c r="K119" s="240">
        <f>'DATOS GENERALES'!K119</f>
        <v>0</v>
      </c>
      <c r="L119" s="241">
        <f>'DATOS GENERALES'!L119</f>
        <v>0</v>
      </c>
      <c r="M119" s="240">
        <f>'DATOS GENERALES'!M119</f>
        <v>0</v>
      </c>
      <c r="N119" s="241">
        <f>'DATOS GENERALES'!N119</f>
        <v>0</v>
      </c>
      <c r="O119" s="240">
        <f>'DATOS GENERALES'!O119</f>
        <v>0</v>
      </c>
      <c r="P119" s="241">
        <f>'DATOS GENERALES'!P119</f>
        <v>0</v>
      </c>
      <c r="Q119" s="240">
        <f>'DATOS GENERALES'!Q119</f>
        <v>0</v>
      </c>
      <c r="R119" s="242">
        <f>IF('DATOS GENERALES'!S119="CANCELADO",('DATOS GENERALES'!R119),0)</f>
        <v>0</v>
      </c>
      <c r="S119" s="243">
        <f>IF('DATOS GENERALES'!S119="DEUDA",('DATOS GENERALES'!R119),0)</f>
        <v>7</v>
      </c>
    </row>
    <row r="120" spans="1:19" s="78" customFormat="1" ht="12" customHeight="1" x14ac:dyDescent="0.25">
      <c r="A120" s="237">
        <v>119</v>
      </c>
      <c r="B120" s="238">
        <v>119</v>
      </c>
      <c r="C120" s="237" t="s">
        <v>393</v>
      </c>
      <c r="D120" s="239" t="s">
        <v>394</v>
      </c>
      <c r="E120" s="237" t="s">
        <v>395</v>
      </c>
      <c r="F120" s="238" t="s">
        <v>113</v>
      </c>
      <c r="G120" s="240">
        <f>'DATOS GENERALES'!G120</f>
        <v>0</v>
      </c>
      <c r="H120" s="241">
        <f>'DATOS GENERALES'!H120</f>
        <v>0</v>
      </c>
      <c r="I120" s="240">
        <f>'DATOS GENERALES'!I120</f>
        <v>0</v>
      </c>
      <c r="J120" s="241">
        <f>'DATOS GENERALES'!J120</f>
        <v>13</v>
      </c>
      <c r="K120" s="240">
        <f>'DATOS GENERALES'!K120</f>
        <v>0</v>
      </c>
      <c r="L120" s="241">
        <f>'DATOS GENERALES'!L120</f>
        <v>0</v>
      </c>
      <c r="M120" s="240">
        <f>'DATOS GENERALES'!M120</f>
        <v>0</v>
      </c>
      <c r="N120" s="241">
        <f>'DATOS GENERALES'!N120</f>
        <v>0</v>
      </c>
      <c r="O120" s="240">
        <f>'DATOS GENERALES'!O120</f>
        <v>0</v>
      </c>
      <c r="P120" s="241">
        <f>'DATOS GENERALES'!P120</f>
        <v>0</v>
      </c>
      <c r="Q120" s="240">
        <f>'DATOS GENERALES'!Q120</f>
        <v>0</v>
      </c>
      <c r="R120" s="242">
        <f>IF('DATOS GENERALES'!S120="CANCELADO",('DATOS GENERALES'!R120),0)</f>
        <v>13</v>
      </c>
      <c r="S120" s="243">
        <f>IF('DATOS GENERALES'!S120="DEUDA",('DATOS GENERALES'!R120),0)</f>
        <v>0</v>
      </c>
    </row>
    <row r="121" spans="1:19" s="78" customFormat="1" ht="12" customHeight="1" x14ac:dyDescent="0.25">
      <c r="A121" s="237">
        <v>120</v>
      </c>
      <c r="B121" s="238">
        <v>120</v>
      </c>
      <c r="C121" s="237" t="s">
        <v>396</v>
      </c>
      <c r="D121" s="239" t="s">
        <v>399</v>
      </c>
      <c r="E121" s="237" t="s">
        <v>397</v>
      </c>
      <c r="F121" s="238" t="s">
        <v>113</v>
      </c>
      <c r="G121" s="240">
        <f>'DATOS GENERALES'!G121</f>
        <v>0</v>
      </c>
      <c r="H121" s="241">
        <f>'DATOS GENERALES'!H121</f>
        <v>0</v>
      </c>
      <c r="I121" s="240">
        <f>'DATOS GENERALES'!I121</f>
        <v>0</v>
      </c>
      <c r="J121" s="241">
        <f>'DATOS GENERALES'!J121</f>
        <v>37</v>
      </c>
      <c r="K121" s="240">
        <f>'DATOS GENERALES'!K121</f>
        <v>0</v>
      </c>
      <c r="L121" s="241">
        <f>'DATOS GENERALES'!L121</f>
        <v>0</v>
      </c>
      <c r="M121" s="240">
        <f>'DATOS GENERALES'!M121</f>
        <v>0</v>
      </c>
      <c r="N121" s="241">
        <f>'DATOS GENERALES'!N121</f>
        <v>0</v>
      </c>
      <c r="O121" s="240">
        <f>'DATOS GENERALES'!O121</f>
        <v>0</v>
      </c>
      <c r="P121" s="241">
        <f>'DATOS GENERALES'!P121</f>
        <v>0</v>
      </c>
      <c r="Q121" s="240">
        <f>'DATOS GENERALES'!Q121</f>
        <v>24</v>
      </c>
      <c r="R121" s="242">
        <f>IF('DATOS GENERALES'!S121="CANCELADO",('DATOS GENERALES'!R121),0)</f>
        <v>61</v>
      </c>
      <c r="S121" s="243">
        <f>IF('DATOS GENERALES'!S121="DEUDA",('DATOS GENERALES'!R121),0)</f>
        <v>0</v>
      </c>
    </row>
    <row r="122" spans="1:19" s="78" customFormat="1" ht="12" customHeight="1" x14ac:dyDescent="0.25">
      <c r="A122" s="237">
        <v>121</v>
      </c>
      <c r="B122" s="238">
        <v>121</v>
      </c>
      <c r="C122" s="237" t="s">
        <v>399</v>
      </c>
      <c r="D122" s="239" t="s">
        <v>400</v>
      </c>
      <c r="E122" s="237" t="s">
        <v>401</v>
      </c>
      <c r="F122" s="238" t="s">
        <v>113</v>
      </c>
      <c r="G122" s="240">
        <f>'DATOS GENERALES'!G122</f>
        <v>0</v>
      </c>
      <c r="H122" s="241">
        <f>'DATOS GENERALES'!H122</f>
        <v>0</v>
      </c>
      <c r="I122" s="240">
        <f>'DATOS GENERALES'!I122</f>
        <v>0</v>
      </c>
      <c r="J122" s="241">
        <f>'DATOS GENERALES'!J122</f>
        <v>7</v>
      </c>
      <c r="K122" s="240">
        <f>'DATOS GENERALES'!K122</f>
        <v>0</v>
      </c>
      <c r="L122" s="241">
        <f>'DATOS GENERALES'!L122</f>
        <v>0</v>
      </c>
      <c r="M122" s="240">
        <f>'DATOS GENERALES'!M122</f>
        <v>0</v>
      </c>
      <c r="N122" s="241">
        <f>'DATOS GENERALES'!N122</f>
        <v>0</v>
      </c>
      <c r="O122" s="240">
        <f>'DATOS GENERALES'!O122</f>
        <v>0</v>
      </c>
      <c r="P122" s="241">
        <f>'DATOS GENERALES'!P122</f>
        <v>0</v>
      </c>
      <c r="Q122" s="240">
        <f>'DATOS GENERALES'!Q122</f>
        <v>0</v>
      </c>
      <c r="R122" s="242">
        <f>IF('DATOS GENERALES'!S122="CANCELADO",('DATOS GENERALES'!R122),0)</f>
        <v>7</v>
      </c>
      <c r="S122" s="243">
        <f>IF('DATOS GENERALES'!S122="DEUDA",('DATOS GENERALES'!R122),0)</f>
        <v>0</v>
      </c>
    </row>
    <row r="123" spans="1:19" s="78" customFormat="1" ht="12" customHeight="1" x14ac:dyDescent="0.25">
      <c r="A123" s="237">
        <v>122</v>
      </c>
      <c r="B123" s="238">
        <v>122</v>
      </c>
      <c r="C123" s="237" t="s">
        <v>223</v>
      </c>
      <c r="D123" s="239" t="s">
        <v>402</v>
      </c>
      <c r="E123" s="237" t="s">
        <v>403</v>
      </c>
      <c r="F123" s="238" t="s">
        <v>113</v>
      </c>
      <c r="G123" s="240">
        <f>'DATOS GENERALES'!G123</f>
        <v>31</v>
      </c>
      <c r="H123" s="241">
        <f>'DATOS GENERALES'!H123</f>
        <v>0</v>
      </c>
      <c r="I123" s="240">
        <f>'DATOS GENERALES'!I123</f>
        <v>20</v>
      </c>
      <c r="J123" s="241">
        <f>'DATOS GENERALES'!J123</f>
        <v>7</v>
      </c>
      <c r="K123" s="240">
        <f>'DATOS GENERALES'!K123</f>
        <v>0</v>
      </c>
      <c r="L123" s="241">
        <f>'DATOS GENERALES'!L123</f>
        <v>0</v>
      </c>
      <c r="M123" s="240">
        <f>'DATOS GENERALES'!M123</f>
        <v>0</v>
      </c>
      <c r="N123" s="241">
        <f>'DATOS GENERALES'!N123</f>
        <v>0</v>
      </c>
      <c r="O123" s="240">
        <f>'DATOS GENERALES'!O123</f>
        <v>0</v>
      </c>
      <c r="P123" s="241">
        <f>'DATOS GENERALES'!P123</f>
        <v>0</v>
      </c>
      <c r="Q123" s="240">
        <f>'DATOS GENERALES'!Q123</f>
        <v>30</v>
      </c>
      <c r="R123" s="242">
        <f>IF('DATOS GENERALES'!S123="CANCELADO",('DATOS GENERALES'!R123),0)</f>
        <v>0</v>
      </c>
      <c r="S123" s="243">
        <f>IF('DATOS GENERALES'!S123="DEUDA",('DATOS GENERALES'!R123),0)</f>
        <v>88</v>
      </c>
    </row>
    <row r="124" spans="1:19" s="78" customFormat="1" ht="12" customHeight="1" x14ac:dyDescent="0.25">
      <c r="A124" s="237">
        <v>123</v>
      </c>
      <c r="B124" s="238">
        <v>123</v>
      </c>
      <c r="C124" s="237" t="s">
        <v>344</v>
      </c>
      <c r="D124" s="239" t="s">
        <v>404</v>
      </c>
      <c r="E124" s="237" t="s">
        <v>405</v>
      </c>
      <c r="F124" s="238" t="s">
        <v>113</v>
      </c>
      <c r="G124" s="240">
        <f>'DATOS GENERALES'!G124</f>
        <v>0</v>
      </c>
      <c r="H124" s="241">
        <f>'DATOS GENERALES'!H124</f>
        <v>0</v>
      </c>
      <c r="I124" s="240">
        <f>'DATOS GENERALES'!I124</f>
        <v>0</v>
      </c>
      <c r="J124" s="241">
        <f>'DATOS GENERALES'!J124</f>
        <v>7</v>
      </c>
      <c r="K124" s="240">
        <f>'DATOS GENERALES'!K124</f>
        <v>0</v>
      </c>
      <c r="L124" s="241">
        <f>'DATOS GENERALES'!L124</f>
        <v>0</v>
      </c>
      <c r="M124" s="240">
        <f>'DATOS GENERALES'!M124</f>
        <v>0</v>
      </c>
      <c r="N124" s="241">
        <f>'DATOS GENERALES'!N124</f>
        <v>0</v>
      </c>
      <c r="O124" s="240">
        <f>'DATOS GENERALES'!O124</f>
        <v>0</v>
      </c>
      <c r="P124" s="241">
        <f>'DATOS GENERALES'!P124</f>
        <v>0</v>
      </c>
      <c r="Q124" s="240">
        <f>'DATOS GENERALES'!Q124</f>
        <v>51</v>
      </c>
      <c r="R124" s="242">
        <f>IF('DATOS GENERALES'!S124="CANCELADO",('DATOS GENERALES'!R124),0)</f>
        <v>58</v>
      </c>
      <c r="S124" s="243">
        <f>IF('DATOS GENERALES'!S124="DEUDA",('DATOS GENERALES'!R124),0)</f>
        <v>0</v>
      </c>
    </row>
    <row r="125" spans="1:19" s="78" customFormat="1" ht="12" customHeight="1" x14ac:dyDescent="0.25">
      <c r="A125" s="237">
        <v>124</v>
      </c>
      <c r="B125" s="238">
        <v>124</v>
      </c>
      <c r="C125" s="237" t="s">
        <v>188</v>
      </c>
      <c r="D125" s="239" t="s">
        <v>196</v>
      </c>
      <c r="E125" s="237" t="s">
        <v>406</v>
      </c>
      <c r="F125" s="238" t="s">
        <v>113</v>
      </c>
      <c r="G125" s="240">
        <f>'DATOS GENERALES'!G125</f>
        <v>20</v>
      </c>
      <c r="H125" s="241">
        <f>'DATOS GENERALES'!H125</f>
        <v>0</v>
      </c>
      <c r="I125" s="240">
        <f>'DATOS GENERALES'!I125</f>
        <v>20</v>
      </c>
      <c r="J125" s="241">
        <f>'DATOS GENERALES'!J125</f>
        <v>15</v>
      </c>
      <c r="K125" s="240">
        <f>'DATOS GENERALES'!K125</f>
        <v>0</v>
      </c>
      <c r="L125" s="241">
        <f>'DATOS GENERALES'!L125</f>
        <v>0</v>
      </c>
      <c r="M125" s="240">
        <f>'DATOS GENERALES'!M125</f>
        <v>0</v>
      </c>
      <c r="N125" s="241">
        <f>'DATOS GENERALES'!N125</f>
        <v>0</v>
      </c>
      <c r="O125" s="240">
        <f>'DATOS GENERALES'!O125</f>
        <v>0</v>
      </c>
      <c r="P125" s="241">
        <f>'DATOS GENERALES'!P125</f>
        <v>0</v>
      </c>
      <c r="Q125" s="240">
        <f>'DATOS GENERALES'!Q125</f>
        <v>12</v>
      </c>
      <c r="R125" s="242">
        <f>IF('DATOS GENERALES'!S125="CANCELADO",('DATOS GENERALES'!R125),0)</f>
        <v>67</v>
      </c>
      <c r="S125" s="243">
        <f>IF('DATOS GENERALES'!S125="DEUDA",('DATOS GENERALES'!R125),0)</f>
        <v>0</v>
      </c>
    </row>
    <row r="126" spans="1:19" s="78" customFormat="1" ht="12" customHeight="1" x14ac:dyDescent="0.25">
      <c r="A126" s="237">
        <v>125</v>
      </c>
      <c r="B126" s="238">
        <v>125</v>
      </c>
      <c r="C126" s="237" t="s">
        <v>188</v>
      </c>
      <c r="D126" s="239" t="s">
        <v>407</v>
      </c>
      <c r="E126" s="237" t="s">
        <v>303</v>
      </c>
      <c r="F126" s="238" t="s">
        <v>113</v>
      </c>
      <c r="G126" s="240">
        <f>'DATOS GENERALES'!G126</f>
        <v>0</v>
      </c>
      <c r="H126" s="241">
        <f>'DATOS GENERALES'!H126</f>
        <v>0</v>
      </c>
      <c r="I126" s="240">
        <f>'DATOS GENERALES'!I126</f>
        <v>0</v>
      </c>
      <c r="J126" s="241">
        <f>'DATOS GENERALES'!J126</f>
        <v>9</v>
      </c>
      <c r="K126" s="240">
        <f>'DATOS GENERALES'!K126</f>
        <v>0</v>
      </c>
      <c r="L126" s="241">
        <f>'DATOS GENERALES'!L126</f>
        <v>0</v>
      </c>
      <c r="M126" s="240">
        <f>'DATOS GENERALES'!M126</f>
        <v>0</v>
      </c>
      <c r="N126" s="241">
        <f>'DATOS GENERALES'!N126</f>
        <v>0</v>
      </c>
      <c r="O126" s="240">
        <f>'DATOS GENERALES'!O126</f>
        <v>0</v>
      </c>
      <c r="P126" s="241">
        <f>'DATOS GENERALES'!P126</f>
        <v>0</v>
      </c>
      <c r="Q126" s="240">
        <f>'DATOS GENERALES'!Q126</f>
        <v>6</v>
      </c>
      <c r="R126" s="242">
        <f>IF('DATOS GENERALES'!S126="CANCELADO",('DATOS GENERALES'!R126),0)</f>
        <v>15</v>
      </c>
      <c r="S126" s="243">
        <f>IF('DATOS GENERALES'!S126="DEUDA",('DATOS GENERALES'!R126),0)</f>
        <v>0</v>
      </c>
    </row>
    <row r="127" spans="1:19" s="78" customFormat="1" ht="12" customHeight="1" x14ac:dyDescent="0.25">
      <c r="A127" s="237">
        <v>126</v>
      </c>
      <c r="B127" s="238">
        <v>126</v>
      </c>
      <c r="C127" s="237" t="s">
        <v>147</v>
      </c>
      <c r="D127" s="239" t="s">
        <v>148</v>
      </c>
      <c r="E127" s="237" t="s">
        <v>409</v>
      </c>
      <c r="F127" s="238" t="s">
        <v>113</v>
      </c>
      <c r="G127" s="240">
        <f>'DATOS GENERALES'!G127</f>
        <v>0</v>
      </c>
      <c r="H127" s="241">
        <f>'DATOS GENERALES'!H127</f>
        <v>0</v>
      </c>
      <c r="I127" s="240">
        <f>'DATOS GENERALES'!I127</f>
        <v>0</v>
      </c>
      <c r="J127" s="241">
        <f>'DATOS GENERALES'!J127</f>
        <v>9</v>
      </c>
      <c r="K127" s="240">
        <f>'DATOS GENERALES'!K127</f>
        <v>0</v>
      </c>
      <c r="L127" s="241">
        <f>'DATOS GENERALES'!L127</f>
        <v>0</v>
      </c>
      <c r="M127" s="240">
        <f>'DATOS GENERALES'!M127</f>
        <v>0</v>
      </c>
      <c r="N127" s="241">
        <f>'DATOS GENERALES'!N127</f>
        <v>0</v>
      </c>
      <c r="O127" s="240">
        <f>'DATOS GENERALES'!O127</f>
        <v>0</v>
      </c>
      <c r="P127" s="241">
        <f>'DATOS GENERALES'!P127</f>
        <v>0</v>
      </c>
      <c r="Q127" s="240">
        <f>'DATOS GENERALES'!Q127</f>
        <v>33</v>
      </c>
      <c r="R127" s="242">
        <f>IF('DATOS GENERALES'!S127="CANCELADO",('DATOS GENERALES'!R127),0)</f>
        <v>42</v>
      </c>
      <c r="S127" s="243">
        <f>IF('DATOS GENERALES'!S127="DEUDA",('DATOS GENERALES'!R127),0)</f>
        <v>0</v>
      </c>
    </row>
    <row r="128" spans="1:19" s="78" customFormat="1" ht="12" customHeight="1" x14ac:dyDescent="0.25">
      <c r="A128" s="237">
        <v>127</v>
      </c>
      <c r="B128" s="238">
        <v>127</v>
      </c>
      <c r="C128" s="237" t="s">
        <v>152</v>
      </c>
      <c r="D128" s="239" t="s">
        <v>198</v>
      </c>
      <c r="E128" s="237" t="s">
        <v>410</v>
      </c>
      <c r="F128" s="238" t="s">
        <v>113</v>
      </c>
      <c r="G128" s="240">
        <f>'DATOS GENERALES'!G128</f>
        <v>0</v>
      </c>
      <c r="H128" s="241">
        <f>'DATOS GENERALES'!H128</f>
        <v>0</v>
      </c>
      <c r="I128" s="240">
        <f>'DATOS GENERALES'!I128</f>
        <v>0</v>
      </c>
      <c r="J128" s="241">
        <f>'DATOS GENERALES'!J128</f>
        <v>15</v>
      </c>
      <c r="K128" s="240">
        <f>'DATOS GENERALES'!K128</f>
        <v>0</v>
      </c>
      <c r="L128" s="241">
        <f>'DATOS GENERALES'!L128</f>
        <v>0</v>
      </c>
      <c r="M128" s="240">
        <f>'DATOS GENERALES'!M128</f>
        <v>0</v>
      </c>
      <c r="N128" s="241">
        <f>'DATOS GENERALES'!N128</f>
        <v>0</v>
      </c>
      <c r="O128" s="240">
        <f>'DATOS GENERALES'!O128</f>
        <v>0</v>
      </c>
      <c r="P128" s="241">
        <f>'DATOS GENERALES'!P128</f>
        <v>0</v>
      </c>
      <c r="Q128" s="240">
        <f>'DATOS GENERALES'!Q128</f>
        <v>0</v>
      </c>
      <c r="R128" s="242">
        <f>IF('DATOS GENERALES'!S128="CANCELADO",('DATOS GENERALES'!R128),0)</f>
        <v>15</v>
      </c>
      <c r="S128" s="243">
        <f>IF('DATOS GENERALES'!S128="DEUDA",('DATOS GENERALES'!R128),0)</f>
        <v>0</v>
      </c>
    </row>
    <row r="129" spans="1:19" s="78" customFormat="1" ht="12" customHeight="1" x14ac:dyDescent="0.25">
      <c r="A129" s="237">
        <v>128</v>
      </c>
      <c r="B129" s="238">
        <v>128</v>
      </c>
      <c r="C129" s="237" t="s">
        <v>393</v>
      </c>
      <c r="D129" s="239" t="s">
        <v>411</v>
      </c>
      <c r="E129" s="237" t="s">
        <v>350</v>
      </c>
      <c r="F129" s="238" t="s">
        <v>113</v>
      </c>
      <c r="G129" s="240">
        <f>'DATOS GENERALES'!G129</f>
        <v>248</v>
      </c>
      <c r="H129" s="241">
        <f>'DATOS GENERALES'!H129</f>
        <v>0</v>
      </c>
      <c r="I129" s="240">
        <f>'DATOS GENERALES'!I129</f>
        <v>0</v>
      </c>
      <c r="J129" s="241">
        <f>'DATOS GENERALES'!J129</f>
        <v>7</v>
      </c>
      <c r="K129" s="240">
        <f>'DATOS GENERALES'!K129</f>
        <v>0</v>
      </c>
      <c r="L129" s="241">
        <f>'DATOS GENERALES'!L129</f>
        <v>0</v>
      </c>
      <c r="M129" s="240">
        <f>'DATOS GENERALES'!M129</f>
        <v>0</v>
      </c>
      <c r="N129" s="241">
        <f>'DATOS GENERALES'!N129</f>
        <v>0</v>
      </c>
      <c r="O129" s="240">
        <f>'DATOS GENERALES'!O129</f>
        <v>0</v>
      </c>
      <c r="P129" s="241">
        <f>'DATOS GENERALES'!P129</f>
        <v>0</v>
      </c>
      <c r="Q129" s="240">
        <f>'DATOS GENERALES'!Q129</f>
        <v>0</v>
      </c>
      <c r="R129" s="242">
        <f>IF('DATOS GENERALES'!S129="CANCELADO",('DATOS GENERALES'!R129),0)</f>
        <v>0</v>
      </c>
      <c r="S129" s="243">
        <f>IF('DATOS GENERALES'!S129="DEUDA",('DATOS GENERALES'!R129),0)</f>
        <v>255</v>
      </c>
    </row>
    <row r="130" spans="1:19" s="78" customFormat="1" ht="12" customHeight="1" x14ac:dyDescent="0.25">
      <c r="A130" s="237">
        <v>129</v>
      </c>
      <c r="B130" s="238">
        <v>129</v>
      </c>
      <c r="C130" s="237" t="s">
        <v>178</v>
      </c>
      <c r="D130" s="239" t="s">
        <v>115</v>
      </c>
      <c r="E130" s="237" t="s">
        <v>412</v>
      </c>
      <c r="F130" s="238" t="s">
        <v>113</v>
      </c>
      <c r="G130" s="240">
        <f>'DATOS GENERALES'!G130</f>
        <v>0</v>
      </c>
      <c r="H130" s="241">
        <f>'DATOS GENERALES'!H130</f>
        <v>0</v>
      </c>
      <c r="I130" s="240">
        <f>'DATOS GENERALES'!I130</f>
        <v>0</v>
      </c>
      <c r="J130" s="241">
        <f>'DATOS GENERALES'!J130</f>
        <v>29</v>
      </c>
      <c r="K130" s="240">
        <f>'DATOS GENERALES'!K130</f>
        <v>0</v>
      </c>
      <c r="L130" s="241">
        <f>'DATOS GENERALES'!L130</f>
        <v>0</v>
      </c>
      <c r="M130" s="240">
        <f>'DATOS GENERALES'!M130</f>
        <v>0</v>
      </c>
      <c r="N130" s="241">
        <f>'DATOS GENERALES'!N130</f>
        <v>0</v>
      </c>
      <c r="O130" s="240">
        <f>'DATOS GENERALES'!O130</f>
        <v>0</v>
      </c>
      <c r="P130" s="241">
        <f>'DATOS GENERALES'!P130</f>
        <v>0</v>
      </c>
      <c r="Q130" s="240">
        <f>'DATOS GENERALES'!Q130</f>
        <v>0</v>
      </c>
      <c r="R130" s="242">
        <f>IF('DATOS GENERALES'!S130="CANCELADO",('DATOS GENERALES'!R130),0)</f>
        <v>29</v>
      </c>
      <c r="S130" s="243">
        <f>IF('DATOS GENERALES'!S130="DEUDA",('DATOS GENERALES'!R130),0)</f>
        <v>0</v>
      </c>
    </row>
    <row r="131" spans="1:19" s="78" customFormat="1" ht="12" customHeight="1" x14ac:dyDescent="0.25">
      <c r="A131" s="237">
        <v>130</v>
      </c>
      <c r="B131" s="238">
        <v>130</v>
      </c>
      <c r="C131" s="237" t="s">
        <v>115</v>
      </c>
      <c r="D131" s="239" t="s">
        <v>226</v>
      </c>
      <c r="E131" s="237" t="s">
        <v>413</v>
      </c>
      <c r="F131" s="238" t="s">
        <v>113</v>
      </c>
      <c r="G131" s="240">
        <f>'DATOS GENERALES'!G131</f>
        <v>28</v>
      </c>
      <c r="H131" s="241">
        <f>'DATOS GENERALES'!H131</f>
        <v>0</v>
      </c>
      <c r="I131" s="240">
        <f>'DATOS GENERALES'!I131</f>
        <v>20</v>
      </c>
      <c r="J131" s="241">
        <f>'DATOS GENERALES'!J131</f>
        <v>7</v>
      </c>
      <c r="K131" s="240">
        <f>'DATOS GENERALES'!K131</f>
        <v>0</v>
      </c>
      <c r="L131" s="241">
        <f>'DATOS GENERALES'!L131</f>
        <v>0</v>
      </c>
      <c r="M131" s="240">
        <f>'DATOS GENERALES'!M131</f>
        <v>0</v>
      </c>
      <c r="N131" s="241">
        <f>'DATOS GENERALES'!N131</f>
        <v>0</v>
      </c>
      <c r="O131" s="240">
        <f>'DATOS GENERALES'!O131</f>
        <v>0</v>
      </c>
      <c r="P131" s="241">
        <f>'DATOS GENERALES'!P131</f>
        <v>0</v>
      </c>
      <c r="Q131" s="240">
        <f>'DATOS GENERALES'!Q131</f>
        <v>12</v>
      </c>
      <c r="R131" s="242">
        <f>IF('DATOS GENERALES'!S131="CANCELADO",('DATOS GENERALES'!R131),0)</f>
        <v>67</v>
      </c>
      <c r="S131" s="243">
        <f>IF('DATOS GENERALES'!S131="DEUDA",('DATOS GENERALES'!R131),0)</f>
        <v>0</v>
      </c>
    </row>
    <row r="132" spans="1:19" s="78" customFormat="1" ht="12" customHeight="1" x14ac:dyDescent="0.25">
      <c r="A132" s="237">
        <v>131</v>
      </c>
      <c r="B132" s="238">
        <v>131</v>
      </c>
      <c r="C132" s="237" t="s">
        <v>414</v>
      </c>
      <c r="D132" s="239" t="s">
        <v>415</v>
      </c>
      <c r="E132" s="237" t="s">
        <v>416</v>
      </c>
      <c r="F132" s="238" t="s">
        <v>113</v>
      </c>
      <c r="G132" s="240">
        <f>'DATOS GENERALES'!G132</f>
        <v>29</v>
      </c>
      <c r="H132" s="241">
        <f>'DATOS GENERALES'!H132</f>
        <v>0</v>
      </c>
      <c r="I132" s="240">
        <f>'DATOS GENERALES'!I132</f>
        <v>20</v>
      </c>
      <c r="J132" s="241">
        <f>'DATOS GENERALES'!J132</f>
        <v>37</v>
      </c>
      <c r="K132" s="240">
        <f>'DATOS GENERALES'!K132</f>
        <v>0</v>
      </c>
      <c r="L132" s="241">
        <f>'DATOS GENERALES'!L132</f>
        <v>0</v>
      </c>
      <c r="M132" s="240">
        <f>'DATOS GENERALES'!M132</f>
        <v>0</v>
      </c>
      <c r="N132" s="241">
        <f>'DATOS GENERALES'!N132</f>
        <v>0</v>
      </c>
      <c r="O132" s="240">
        <f>'DATOS GENERALES'!O132</f>
        <v>0</v>
      </c>
      <c r="P132" s="241">
        <f>'DATOS GENERALES'!P132</f>
        <v>0</v>
      </c>
      <c r="Q132" s="240">
        <f>'DATOS GENERALES'!Q132</f>
        <v>0</v>
      </c>
      <c r="R132" s="242">
        <f>IF('DATOS GENERALES'!S132="CANCELADO",('DATOS GENERALES'!R132),0)</f>
        <v>86</v>
      </c>
      <c r="S132" s="243">
        <f>IF('DATOS GENERALES'!S132="DEUDA",('DATOS GENERALES'!R132),0)</f>
        <v>0</v>
      </c>
    </row>
    <row r="133" spans="1:19" s="78" customFormat="1" ht="12" customHeight="1" x14ac:dyDescent="0.25">
      <c r="A133" s="237">
        <v>132</v>
      </c>
      <c r="B133" s="238">
        <v>132</v>
      </c>
      <c r="C133" s="237" t="s">
        <v>417</v>
      </c>
      <c r="D133" s="239" t="s">
        <v>418</v>
      </c>
      <c r="E133" s="237" t="s">
        <v>184</v>
      </c>
      <c r="F133" s="238" t="s">
        <v>113</v>
      </c>
      <c r="G133" s="240">
        <f>'DATOS GENERALES'!G133</f>
        <v>0</v>
      </c>
      <c r="H133" s="241">
        <f>'DATOS GENERALES'!H133</f>
        <v>0</v>
      </c>
      <c r="I133" s="240">
        <f>'DATOS GENERALES'!I133</f>
        <v>0</v>
      </c>
      <c r="J133" s="241">
        <f>'DATOS GENERALES'!J133</f>
        <v>9</v>
      </c>
      <c r="K133" s="240">
        <f>'DATOS GENERALES'!K133</f>
        <v>0</v>
      </c>
      <c r="L133" s="241">
        <f>'DATOS GENERALES'!L133</f>
        <v>0</v>
      </c>
      <c r="M133" s="240">
        <f>'DATOS GENERALES'!M133</f>
        <v>0</v>
      </c>
      <c r="N133" s="241">
        <f>'DATOS GENERALES'!N133</f>
        <v>0</v>
      </c>
      <c r="O133" s="240">
        <f>'DATOS GENERALES'!O133</f>
        <v>0</v>
      </c>
      <c r="P133" s="241">
        <f>'DATOS GENERALES'!P133</f>
        <v>0</v>
      </c>
      <c r="Q133" s="240">
        <f>'DATOS GENERALES'!Q133</f>
        <v>0</v>
      </c>
      <c r="R133" s="242">
        <f>IF('DATOS GENERALES'!S133="CANCELADO",('DATOS GENERALES'!R133),0)</f>
        <v>9</v>
      </c>
      <c r="S133" s="243">
        <f>IF('DATOS GENERALES'!S133="DEUDA",('DATOS GENERALES'!R133),0)</f>
        <v>0</v>
      </c>
    </row>
    <row r="134" spans="1:19" s="78" customFormat="1" ht="12" customHeight="1" x14ac:dyDescent="0.25">
      <c r="A134" s="237">
        <v>133</v>
      </c>
      <c r="B134" s="238">
        <v>133</v>
      </c>
      <c r="C134" s="237" t="s">
        <v>282</v>
      </c>
      <c r="D134" s="239" t="s">
        <v>112</v>
      </c>
      <c r="E134" s="237" t="s">
        <v>419</v>
      </c>
      <c r="F134" s="238" t="s">
        <v>113</v>
      </c>
      <c r="G134" s="240">
        <f>'DATOS GENERALES'!G134</f>
        <v>0</v>
      </c>
      <c r="H134" s="241">
        <f>'DATOS GENERALES'!H134</f>
        <v>0</v>
      </c>
      <c r="I134" s="240">
        <f>'DATOS GENERALES'!I134</f>
        <v>0</v>
      </c>
      <c r="J134" s="241">
        <f>'DATOS GENERALES'!J134</f>
        <v>7</v>
      </c>
      <c r="K134" s="240">
        <f>'DATOS GENERALES'!K134</f>
        <v>0</v>
      </c>
      <c r="L134" s="241">
        <f>'DATOS GENERALES'!L134</f>
        <v>0</v>
      </c>
      <c r="M134" s="240">
        <f>'DATOS GENERALES'!M134</f>
        <v>0</v>
      </c>
      <c r="N134" s="241">
        <f>'DATOS GENERALES'!N134</f>
        <v>0</v>
      </c>
      <c r="O134" s="240">
        <f>'DATOS GENERALES'!O134</f>
        <v>0</v>
      </c>
      <c r="P134" s="241">
        <f>'DATOS GENERALES'!P134</f>
        <v>0</v>
      </c>
      <c r="Q134" s="240">
        <f>'DATOS GENERALES'!Q134</f>
        <v>0</v>
      </c>
      <c r="R134" s="242">
        <f>IF('DATOS GENERALES'!S134="CANCELADO",('DATOS GENERALES'!R134),0)</f>
        <v>7</v>
      </c>
      <c r="S134" s="243">
        <f>IF('DATOS GENERALES'!S134="DEUDA",('DATOS GENERALES'!R134),0)</f>
        <v>0</v>
      </c>
    </row>
    <row r="135" spans="1:19" s="78" customFormat="1" ht="12" customHeight="1" x14ac:dyDescent="0.25">
      <c r="A135" s="237">
        <v>134</v>
      </c>
      <c r="B135" s="238">
        <v>134</v>
      </c>
      <c r="C135" s="237" t="s">
        <v>420</v>
      </c>
      <c r="D135" s="239" t="s">
        <v>112</v>
      </c>
      <c r="E135" s="237" t="s">
        <v>244</v>
      </c>
      <c r="F135" s="238" t="s">
        <v>113</v>
      </c>
      <c r="G135" s="240">
        <f>'DATOS GENERALES'!G135</f>
        <v>0</v>
      </c>
      <c r="H135" s="241">
        <f>'DATOS GENERALES'!H135</f>
        <v>0</v>
      </c>
      <c r="I135" s="240">
        <f>'DATOS GENERALES'!I135</f>
        <v>0</v>
      </c>
      <c r="J135" s="241">
        <f>'DATOS GENERALES'!J135</f>
        <v>15</v>
      </c>
      <c r="K135" s="240">
        <f>'DATOS GENERALES'!K135</f>
        <v>0</v>
      </c>
      <c r="L135" s="241">
        <f>'DATOS GENERALES'!L135</f>
        <v>0</v>
      </c>
      <c r="M135" s="240">
        <f>'DATOS GENERALES'!M135</f>
        <v>0</v>
      </c>
      <c r="N135" s="241">
        <f>'DATOS GENERALES'!N135</f>
        <v>0</v>
      </c>
      <c r="O135" s="240">
        <f>'DATOS GENERALES'!O135</f>
        <v>0</v>
      </c>
      <c r="P135" s="241">
        <f>'DATOS GENERALES'!P135</f>
        <v>0</v>
      </c>
      <c r="Q135" s="240">
        <f>'DATOS GENERALES'!Q135</f>
        <v>0</v>
      </c>
      <c r="R135" s="242">
        <f>IF('DATOS GENERALES'!S135="CANCELADO",('DATOS GENERALES'!R135),0)</f>
        <v>15</v>
      </c>
      <c r="S135" s="243">
        <f>IF('DATOS GENERALES'!S135="DEUDA",('DATOS GENERALES'!R135),0)</f>
        <v>0</v>
      </c>
    </row>
    <row r="136" spans="1:19" s="78" customFormat="1" ht="12" customHeight="1" x14ac:dyDescent="0.25">
      <c r="A136" s="237">
        <v>135</v>
      </c>
      <c r="B136" s="238">
        <v>135</v>
      </c>
      <c r="C136" s="237" t="s">
        <v>282</v>
      </c>
      <c r="D136" s="239" t="s">
        <v>112</v>
      </c>
      <c r="E136" s="237" t="s">
        <v>421</v>
      </c>
      <c r="F136" s="238" t="s">
        <v>113</v>
      </c>
      <c r="G136" s="240">
        <f>'DATOS GENERALES'!G136</f>
        <v>0</v>
      </c>
      <c r="H136" s="241">
        <f>'DATOS GENERALES'!H136</f>
        <v>0</v>
      </c>
      <c r="I136" s="240">
        <f>'DATOS GENERALES'!I136</f>
        <v>0</v>
      </c>
      <c r="J136" s="241">
        <f>'DATOS GENERALES'!J136</f>
        <v>9</v>
      </c>
      <c r="K136" s="240">
        <f>'DATOS GENERALES'!K136</f>
        <v>0</v>
      </c>
      <c r="L136" s="241">
        <f>'DATOS GENERALES'!L136</f>
        <v>0</v>
      </c>
      <c r="M136" s="240">
        <f>'DATOS GENERALES'!M136</f>
        <v>0</v>
      </c>
      <c r="N136" s="241">
        <f>'DATOS GENERALES'!N136</f>
        <v>0</v>
      </c>
      <c r="O136" s="240">
        <f>'DATOS GENERALES'!O136</f>
        <v>0</v>
      </c>
      <c r="P136" s="241">
        <f>'DATOS GENERALES'!P136</f>
        <v>0</v>
      </c>
      <c r="Q136" s="240">
        <f>'DATOS GENERALES'!Q136</f>
        <v>0</v>
      </c>
      <c r="R136" s="242">
        <f>IF('DATOS GENERALES'!S136="CANCELADO",('DATOS GENERALES'!R136),0)</f>
        <v>9</v>
      </c>
      <c r="S136" s="243">
        <f>IF('DATOS GENERALES'!S136="DEUDA",('DATOS GENERALES'!R136),0)</f>
        <v>0</v>
      </c>
    </row>
    <row r="137" spans="1:19" s="78" customFormat="1" ht="12" customHeight="1" x14ac:dyDescent="0.25">
      <c r="A137" s="237">
        <v>136</v>
      </c>
      <c r="B137" s="238">
        <v>136</v>
      </c>
      <c r="C137" s="237" t="s">
        <v>422</v>
      </c>
      <c r="D137" s="239" t="s">
        <v>423</v>
      </c>
      <c r="E137" s="237" t="s">
        <v>424</v>
      </c>
      <c r="F137" s="238" t="s">
        <v>113</v>
      </c>
      <c r="G137" s="240">
        <f>'DATOS GENERALES'!G137</f>
        <v>0</v>
      </c>
      <c r="H137" s="241">
        <f>'DATOS GENERALES'!H137</f>
        <v>0</v>
      </c>
      <c r="I137" s="240">
        <f>'DATOS GENERALES'!I137</f>
        <v>0</v>
      </c>
      <c r="J137" s="241">
        <f>'DATOS GENERALES'!J137</f>
        <v>15</v>
      </c>
      <c r="K137" s="240">
        <f>'DATOS GENERALES'!K137</f>
        <v>0</v>
      </c>
      <c r="L137" s="241">
        <f>'DATOS GENERALES'!L137</f>
        <v>0</v>
      </c>
      <c r="M137" s="240">
        <f>'DATOS GENERALES'!M137</f>
        <v>0</v>
      </c>
      <c r="N137" s="241">
        <f>'DATOS GENERALES'!N137</f>
        <v>0</v>
      </c>
      <c r="O137" s="240">
        <f>'DATOS GENERALES'!O137</f>
        <v>0</v>
      </c>
      <c r="P137" s="241">
        <f>'DATOS GENERALES'!P137</f>
        <v>0</v>
      </c>
      <c r="Q137" s="240">
        <f>'DATOS GENERALES'!Q137</f>
        <v>18</v>
      </c>
      <c r="R137" s="242">
        <f>IF('DATOS GENERALES'!S137="CANCELADO",('DATOS GENERALES'!R137),0)</f>
        <v>33</v>
      </c>
      <c r="S137" s="243">
        <f>IF('DATOS GENERALES'!S137="DEUDA",('DATOS GENERALES'!R137),0)</f>
        <v>0</v>
      </c>
    </row>
    <row r="138" spans="1:19" s="78" customFormat="1" ht="12" customHeight="1" x14ac:dyDescent="0.25">
      <c r="A138" s="237">
        <v>137</v>
      </c>
      <c r="B138" s="238">
        <v>137</v>
      </c>
      <c r="C138" s="237" t="s">
        <v>282</v>
      </c>
      <c r="D138" s="239" t="s">
        <v>283</v>
      </c>
      <c r="E138" s="237" t="s">
        <v>183</v>
      </c>
      <c r="F138" s="238" t="s">
        <v>113</v>
      </c>
      <c r="G138" s="240">
        <f>'DATOS GENERALES'!G138</f>
        <v>0</v>
      </c>
      <c r="H138" s="241">
        <f>'DATOS GENERALES'!H138</f>
        <v>0</v>
      </c>
      <c r="I138" s="240">
        <f>'DATOS GENERALES'!I138</f>
        <v>0</v>
      </c>
      <c r="J138" s="241">
        <f>'DATOS GENERALES'!J138</f>
        <v>35</v>
      </c>
      <c r="K138" s="240">
        <f>'DATOS GENERALES'!K138</f>
        <v>0</v>
      </c>
      <c r="L138" s="241">
        <f>'DATOS GENERALES'!L138</f>
        <v>0</v>
      </c>
      <c r="M138" s="240">
        <f>'DATOS GENERALES'!M138</f>
        <v>0</v>
      </c>
      <c r="N138" s="241">
        <f>'DATOS GENERALES'!N138</f>
        <v>0</v>
      </c>
      <c r="O138" s="240">
        <f>'DATOS GENERALES'!O138</f>
        <v>0</v>
      </c>
      <c r="P138" s="241">
        <f>'DATOS GENERALES'!P138</f>
        <v>0</v>
      </c>
      <c r="Q138" s="240">
        <f>'DATOS GENERALES'!Q138</f>
        <v>0</v>
      </c>
      <c r="R138" s="242">
        <f>IF('DATOS GENERALES'!S138="CANCELADO",('DATOS GENERALES'!R138),0)</f>
        <v>35</v>
      </c>
      <c r="S138" s="243">
        <f>IF('DATOS GENERALES'!S138="DEUDA",('DATOS GENERALES'!R138),0)</f>
        <v>0</v>
      </c>
    </row>
    <row r="139" spans="1:19" s="78" customFormat="1" ht="12" customHeight="1" x14ac:dyDescent="0.25">
      <c r="A139" s="237">
        <v>138</v>
      </c>
      <c r="B139" s="238">
        <v>138</v>
      </c>
      <c r="C139" s="237" t="s">
        <v>196</v>
      </c>
      <c r="D139" s="239" t="s">
        <v>223</v>
      </c>
      <c r="E139" s="237" t="s">
        <v>694</v>
      </c>
      <c r="F139" s="238" t="s">
        <v>113</v>
      </c>
      <c r="G139" s="240">
        <f>'DATOS GENERALES'!G139</f>
        <v>0</v>
      </c>
      <c r="H139" s="241">
        <f>'DATOS GENERALES'!H139</f>
        <v>0</v>
      </c>
      <c r="I139" s="240">
        <f>'DATOS GENERALES'!I139</f>
        <v>0</v>
      </c>
      <c r="J139" s="241">
        <f>'DATOS GENERALES'!J139</f>
        <v>7</v>
      </c>
      <c r="K139" s="240">
        <f>'DATOS GENERALES'!K139</f>
        <v>0</v>
      </c>
      <c r="L139" s="241">
        <f>'DATOS GENERALES'!L139</f>
        <v>0</v>
      </c>
      <c r="M139" s="240">
        <f>'DATOS GENERALES'!M139</f>
        <v>0</v>
      </c>
      <c r="N139" s="241">
        <f>'DATOS GENERALES'!N139</f>
        <v>0</v>
      </c>
      <c r="O139" s="240">
        <f>'DATOS GENERALES'!O139</f>
        <v>0</v>
      </c>
      <c r="P139" s="241">
        <f>'DATOS GENERALES'!P139</f>
        <v>0</v>
      </c>
      <c r="Q139" s="240">
        <f>'DATOS GENERALES'!Q139</f>
        <v>15</v>
      </c>
      <c r="R139" s="242">
        <f>IF('DATOS GENERALES'!S139="CANCELADO",('DATOS GENERALES'!R139),0)</f>
        <v>22</v>
      </c>
      <c r="S139" s="243">
        <f>IF('DATOS GENERALES'!S139="DEUDA",('DATOS GENERALES'!R139),0)</f>
        <v>0</v>
      </c>
    </row>
    <row r="140" spans="1:19" s="78" customFormat="1" ht="12" customHeight="1" x14ac:dyDescent="0.25">
      <c r="A140" s="237">
        <v>139</v>
      </c>
      <c r="B140" s="238">
        <v>139</v>
      </c>
      <c r="C140" s="237" t="s">
        <v>213</v>
      </c>
      <c r="D140" s="239" t="s">
        <v>142</v>
      </c>
      <c r="E140" s="237" t="s">
        <v>425</v>
      </c>
      <c r="F140" s="238" t="s">
        <v>113</v>
      </c>
      <c r="G140" s="240">
        <f>'DATOS GENERALES'!G140</f>
        <v>0</v>
      </c>
      <c r="H140" s="241">
        <f>'DATOS GENERALES'!H140</f>
        <v>0</v>
      </c>
      <c r="I140" s="240">
        <f>'DATOS GENERALES'!I140</f>
        <v>0</v>
      </c>
      <c r="J140" s="241">
        <f>'DATOS GENERALES'!J140</f>
        <v>7</v>
      </c>
      <c r="K140" s="240">
        <f>'DATOS GENERALES'!K140</f>
        <v>0</v>
      </c>
      <c r="L140" s="241">
        <f>'DATOS GENERALES'!L140</f>
        <v>0</v>
      </c>
      <c r="M140" s="240">
        <f>'DATOS GENERALES'!M140</f>
        <v>0</v>
      </c>
      <c r="N140" s="241">
        <f>'DATOS GENERALES'!N140</f>
        <v>0</v>
      </c>
      <c r="O140" s="240">
        <f>'DATOS GENERALES'!O140</f>
        <v>0</v>
      </c>
      <c r="P140" s="241">
        <f>'DATOS GENERALES'!P140</f>
        <v>0</v>
      </c>
      <c r="Q140" s="240">
        <f>'DATOS GENERALES'!Q140</f>
        <v>0</v>
      </c>
      <c r="R140" s="242">
        <f>IF('DATOS GENERALES'!S140="CANCELADO",('DATOS GENERALES'!R140),0)</f>
        <v>7</v>
      </c>
      <c r="S140" s="243">
        <f>IF('DATOS GENERALES'!S140="DEUDA",('DATOS GENERALES'!R140),0)</f>
        <v>0</v>
      </c>
    </row>
    <row r="141" spans="1:19" s="78" customFormat="1" ht="12" customHeight="1" x14ac:dyDescent="0.25">
      <c r="A141" s="237">
        <v>140</v>
      </c>
      <c r="B141" s="238">
        <v>140</v>
      </c>
      <c r="C141" s="237" t="s">
        <v>426</v>
      </c>
      <c r="D141" s="239" t="s">
        <v>427</v>
      </c>
      <c r="E141" s="237" t="s">
        <v>364</v>
      </c>
      <c r="F141" s="238" t="s">
        <v>113</v>
      </c>
      <c r="G141" s="240">
        <f>'DATOS GENERALES'!G141</f>
        <v>0</v>
      </c>
      <c r="H141" s="241">
        <f>'DATOS GENERALES'!H141</f>
        <v>0</v>
      </c>
      <c r="I141" s="240">
        <f>'DATOS GENERALES'!I141</f>
        <v>0</v>
      </c>
      <c r="J141" s="241">
        <f>'DATOS GENERALES'!J141</f>
        <v>19</v>
      </c>
      <c r="K141" s="240">
        <f>'DATOS GENERALES'!K141</f>
        <v>0</v>
      </c>
      <c r="L141" s="241">
        <f>'DATOS GENERALES'!L141</f>
        <v>0</v>
      </c>
      <c r="M141" s="240">
        <f>'DATOS GENERALES'!M141</f>
        <v>0</v>
      </c>
      <c r="N141" s="241">
        <f>'DATOS GENERALES'!N141</f>
        <v>0</v>
      </c>
      <c r="O141" s="240">
        <f>'DATOS GENERALES'!O141</f>
        <v>0</v>
      </c>
      <c r="P141" s="241">
        <f>'DATOS GENERALES'!P141</f>
        <v>0</v>
      </c>
      <c r="Q141" s="240">
        <f>'DATOS GENERALES'!Q141</f>
        <v>0</v>
      </c>
      <c r="R141" s="242">
        <f>IF('DATOS GENERALES'!S141="CANCELADO",('DATOS GENERALES'!R141),0)</f>
        <v>19</v>
      </c>
      <c r="S141" s="243">
        <f>IF('DATOS GENERALES'!S141="DEUDA",('DATOS GENERALES'!R141),0)</f>
        <v>0</v>
      </c>
    </row>
    <row r="142" spans="1:19" s="78" customFormat="1" ht="12" customHeight="1" x14ac:dyDescent="0.25">
      <c r="A142" s="237">
        <v>141</v>
      </c>
      <c r="B142" s="238">
        <v>141</v>
      </c>
      <c r="C142" s="237" t="s">
        <v>304</v>
      </c>
      <c r="D142" s="239" t="s">
        <v>428</v>
      </c>
      <c r="E142" s="237" t="s">
        <v>429</v>
      </c>
      <c r="F142" s="238" t="s">
        <v>113</v>
      </c>
      <c r="G142" s="240">
        <f>'DATOS GENERALES'!G142</f>
        <v>0</v>
      </c>
      <c r="H142" s="241">
        <f>'DATOS GENERALES'!H142</f>
        <v>0</v>
      </c>
      <c r="I142" s="240">
        <f>'DATOS GENERALES'!I142</f>
        <v>0</v>
      </c>
      <c r="J142" s="241">
        <f>'DATOS GENERALES'!J142</f>
        <v>131</v>
      </c>
      <c r="K142" s="240">
        <f>'DATOS GENERALES'!K142</f>
        <v>0</v>
      </c>
      <c r="L142" s="241">
        <f>'DATOS GENERALES'!L142</f>
        <v>0</v>
      </c>
      <c r="M142" s="240">
        <f>'DATOS GENERALES'!M142</f>
        <v>0</v>
      </c>
      <c r="N142" s="241">
        <f>'DATOS GENERALES'!N142</f>
        <v>0</v>
      </c>
      <c r="O142" s="240">
        <f>'DATOS GENERALES'!O142</f>
        <v>0</v>
      </c>
      <c r="P142" s="241">
        <f>'DATOS GENERALES'!P142</f>
        <v>0</v>
      </c>
      <c r="Q142" s="240">
        <f>'DATOS GENERALES'!Q142</f>
        <v>0</v>
      </c>
      <c r="R142" s="242">
        <f>IF('DATOS GENERALES'!S142="CANCELADO",('DATOS GENERALES'!R142),0)</f>
        <v>131</v>
      </c>
      <c r="S142" s="243">
        <f>IF('DATOS GENERALES'!S142="DEUDA",('DATOS GENERALES'!R142),0)</f>
        <v>0</v>
      </c>
    </row>
    <row r="143" spans="1:19" s="78" customFormat="1" ht="12" customHeight="1" x14ac:dyDescent="0.25">
      <c r="A143" s="237">
        <v>142</v>
      </c>
      <c r="B143" s="238">
        <v>142</v>
      </c>
      <c r="C143" s="237" t="s">
        <v>188</v>
      </c>
      <c r="D143" s="239" t="s">
        <v>430</v>
      </c>
      <c r="E143" s="237" t="s">
        <v>431</v>
      </c>
      <c r="F143" s="238" t="s">
        <v>113</v>
      </c>
      <c r="G143" s="240">
        <f>'DATOS GENERALES'!G143</f>
        <v>0</v>
      </c>
      <c r="H143" s="241">
        <f>'DATOS GENERALES'!H143</f>
        <v>0</v>
      </c>
      <c r="I143" s="240">
        <f>'DATOS GENERALES'!I143</f>
        <v>0</v>
      </c>
      <c r="J143" s="241">
        <f>'DATOS GENERALES'!J143</f>
        <v>23</v>
      </c>
      <c r="K143" s="240">
        <f>'DATOS GENERALES'!K143</f>
        <v>0</v>
      </c>
      <c r="L143" s="241">
        <f>'DATOS GENERALES'!L143</f>
        <v>0</v>
      </c>
      <c r="M143" s="240">
        <f>'DATOS GENERALES'!M143</f>
        <v>0</v>
      </c>
      <c r="N143" s="241">
        <f>'DATOS GENERALES'!N143</f>
        <v>0</v>
      </c>
      <c r="O143" s="240">
        <f>'DATOS GENERALES'!O143</f>
        <v>0</v>
      </c>
      <c r="P143" s="241">
        <f>'DATOS GENERALES'!P143</f>
        <v>0</v>
      </c>
      <c r="Q143" s="240">
        <f>'DATOS GENERALES'!Q143</f>
        <v>0</v>
      </c>
      <c r="R143" s="242">
        <f>IF('DATOS GENERALES'!S143="CANCELADO",('DATOS GENERALES'!R143),0)</f>
        <v>23</v>
      </c>
      <c r="S143" s="243">
        <f>IF('DATOS GENERALES'!S143="DEUDA",('DATOS GENERALES'!R143),0)</f>
        <v>0</v>
      </c>
    </row>
    <row r="144" spans="1:19" s="78" customFormat="1" ht="12" customHeight="1" x14ac:dyDescent="0.25">
      <c r="A144" s="237">
        <v>143</v>
      </c>
      <c r="B144" s="238">
        <v>143</v>
      </c>
      <c r="C144" s="237" t="s">
        <v>382</v>
      </c>
      <c r="D144" s="239" t="s">
        <v>198</v>
      </c>
      <c r="E144" s="237" t="s">
        <v>432</v>
      </c>
      <c r="F144" s="238" t="s">
        <v>113</v>
      </c>
      <c r="G144" s="240">
        <f>'DATOS GENERALES'!G144</f>
        <v>0</v>
      </c>
      <c r="H144" s="241">
        <f>'DATOS GENERALES'!H144</f>
        <v>0</v>
      </c>
      <c r="I144" s="240">
        <f>'DATOS GENERALES'!I144</f>
        <v>0</v>
      </c>
      <c r="J144" s="241">
        <f>'DATOS GENERALES'!J144</f>
        <v>37</v>
      </c>
      <c r="K144" s="240">
        <f>'DATOS GENERALES'!K144</f>
        <v>0</v>
      </c>
      <c r="L144" s="241">
        <f>'DATOS GENERALES'!L144</f>
        <v>0</v>
      </c>
      <c r="M144" s="240">
        <f>'DATOS GENERALES'!M144</f>
        <v>0</v>
      </c>
      <c r="N144" s="241">
        <f>'DATOS GENERALES'!N144</f>
        <v>0</v>
      </c>
      <c r="O144" s="240">
        <f>'DATOS GENERALES'!O144</f>
        <v>0</v>
      </c>
      <c r="P144" s="241">
        <f>'DATOS GENERALES'!P144</f>
        <v>0</v>
      </c>
      <c r="Q144" s="240">
        <f>'DATOS GENERALES'!Q144</f>
        <v>0</v>
      </c>
      <c r="R144" s="242">
        <f>IF('DATOS GENERALES'!S144="CANCELADO",('DATOS GENERALES'!R144),0)</f>
        <v>0</v>
      </c>
      <c r="S144" s="243">
        <f>IF('DATOS GENERALES'!S144="DEUDA",('DATOS GENERALES'!R144),0)</f>
        <v>37</v>
      </c>
    </row>
    <row r="145" spans="1:19" s="78" customFormat="1" ht="12" customHeight="1" x14ac:dyDescent="0.25">
      <c r="A145" s="237">
        <v>144</v>
      </c>
      <c r="B145" s="238">
        <v>144</v>
      </c>
      <c r="C145" s="237" t="s">
        <v>434</v>
      </c>
      <c r="D145" s="239" t="s">
        <v>435</v>
      </c>
      <c r="E145" s="237" t="s">
        <v>436</v>
      </c>
      <c r="F145" s="238" t="s">
        <v>113</v>
      </c>
      <c r="G145" s="240">
        <f>'DATOS GENERALES'!G145</f>
        <v>0</v>
      </c>
      <c r="H145" s="241">
        <f>'DATOS GENERALES'!H145</f>
        <v>0</v>
      </c>
      <c r="I145" s="240">
        <f>'DATOS GENERALES'!I145</f>
        <v>0</v>
      </c>
      <c r="J145" s="241">
        <f>'DATOS GENERALES'!J145</f>
        <v>15</v>
      </c>
      <c r="K145" s="240">
        <f>'DATOS GENERALES'!K145</f>
        <v>0</v>
      </c>
      <c r="L145" s="241">
        <f>'DATOS GENERALES'!L145</f>
        <v>0</v>
      </c>
      <c r="M145" s="240">
        <f>'DATOS GENERALES'!M145</f>
        <v>0</v>
      </c>
      <c r="N145" s="241">
        <f>'DATOS GENERALES'!N145</f>
        <v>0</v>
      </c>
      <c r="O145" s="240">
        <f>'DATOS GENERALES'!O145</f>
        <v>0</v>
      </c>
      <c r="P145" s="241">
        <f>'DATOS GENERALES'!P145</f>
        <v>0</v>
      </c>
      <c r="Q145" s="240">
        <f>'DATOS GENERALES'!Q145</f>
        <v>0</v>
      </c>
      <c r="R145" s="242">
        <f>IF('DATOS GENERALES'!S145="CANCELADO",('DATOS GENERALES'!R145),0)</f>
        <v>15</v>
      </c>
      <c r="S145" s="243">
        <f>IF('DATOS GENERALES'!S145="DEUDA",('DATOS GENERALES'!R145),0)</f>
        <v>0</v>
      </c>
    </row>
    <row r="146" spans="1:19" s="78" customFormat="1" ht="12" customHeight="1" x14ac:dyDescent="0.25">
      <c r="A146" s="237">
        <v>145</v>
      </c>
      <c r="B146" s="238">
        <v>145</v>
      </c>
      <c r="C146" s="237" t="s">
        <v>326</v>
      </c>
      <c r="D146" s="239" t="s">
        <v>414</v>
      </c>
      <c r="E146" s="237" t="s">
        <v>437</v>
      </c>
      <c r="F146" s="238" t="s">
        <v>113</v>
      </c>
      <c r="G146" s="240">
        <f>'DATOS GENERALES'!G146</f>
        <v>0</v>
      </c>
      <c r="H146" s="241">
        <f>'DATOS GENERALES'!H146</f>
        <v>0</v>
      </c>
      <c r="I146" s="240">
        <f>'DATOS GENERALES'!I146</f>
        <v>0</v>
      </c>
      <c r="J146" s="241">
        <f>'DATOS GENERALES'!J146</f>
        <v>15</v>
      </c>
      <c r="K146" s="240">
        <f>'DATOS GENERALES'!K146</f>
        <v>0</v>
      </c>
      <c r="L146" s="241">
        <f>'DATOS GENERALES'!L146</f>
        <v>0</v>
      </c>
      <c r="M146" s="240">
        <f>'DATOS GENERALES'!M146</f>
        <v>0</v>
      </c>
      <c r="N146" s="241">
        <f>'DATOS GENERALES'!N146</f>
        <v>0</v>
      </c>
      <c r="O146" s="240">
        <f>'DATOS GENERALES'!O146</f>
        <v>0</v>
      </c>
      <c r="P146" s="241">
        <f>'DATOS GENERALES'!P146</f>
        <v>0</v>
      </c>
      <c r="Q146" s="240">
        <f>'DATOS GENERALES'!Q146</f>
        <v>0</v>
      </c>
      <c r="R146" s="242">
        <f>IF('DATOS GENERALES'!S146="CANCELADO",('DATOS GENERALES'!R146),0)</f>
        <v>0</v>
      </c>
      <c r="S146" s="243">
        <f>IF('DATOS GENERALES'!S146="DEUDA",('DATOS GENERALES'!R146),0)</f>
        <v>15</v>
      </c>
    </row>
    <row r="147" spans="1:19" s="78" customFormat="1" ht="12" customHeight="1" x14ac:dyDescent="0.25">
      <c r="A147" s="237">
        <v>146</v>
      </c>
      <c r="B147" s="238">
        <v>146</v>
      </c>
      <c r="C147" s="237" t="s">
        <v>277</v>
      </c>
      <c r="D147" s="239" t="s">
        <v>148</v>
      </c>
      <c r="E147" s="237" t="s">
        <v>439</v>
      </c>
      <c r="F147" s="238" t="s">
        <v>113</v>
      </c>
      <c r="G147" s="240">
        <f>'DATOS GENERALES'!G147</f>
        <v>25</v>
      </c>
      <c r="H147" s="241">
        <f>'DATOS GENERALES'!H147</f>
        <v>0</v>
      </c>
      <c r="I147" s="240">
        <f>'DATOS GENERALES'!I147</f>
        <v>20</v>
      </c>
      <c r="J147" s="241">
        <f>'DATOS GENERALES'!J147</f>
        <v>29</v>
      </c>
      <c r="K147" s="240">
        <f>'DATOS GENERALES'!K147</f>
        <v>0</v>
      </c>
      <c r="L147" s="241">
        <f>'DATOS GENERALES'!L147</f>
        <v>0</v>
      </c>
      <c r="M147" s="240">
        <f>'DATOS GENERALES'!M147</f>
        <v>0</v>
      </c>
      <c r="N147" s="241">
        <f>'DATOS GENERALES'!N147</f>
        <v>0</v>
      </c>
      <c r="O147" s="240">
        <f>'DATOS GENERALES'!O147</f>
        <v>0</v>
      </c>
      <c r="P147" s="241">
        <f>'DATOS GENERALES'!P147</f>
        <v>0</v>
      </c>
      <c r="Q147" s="240">
        <f>'DATOS GENERALES'!Q147</f>
        <v>0</v>
      </c>
      <c r="R147" s="242">
        <f>IF('DATOS GENERALES'!S147="CANCELADO",('DATOS GENERALES'!R147),0)</f>
        <v>0</v>
      </c>
      <c r="S147" s="243">
        <f>IF('DATOS GENERALES'!S147="DEUDA",('DATOS GENERALES'!R147),0)</f>
        <v>74</v>
      </c>
    </row>
    <row r="148" spans="1:19" s="78" customFormat="1" ht="12" customHeight="1" x14ac:dyDescent="0.25">
      <c r="A148" s="237">
        <v>147</v>
      </c>
      <c r="B148" s="238">
        <v>147</v>
      </c>
      <c r="C148" s="237" t="s">
        <v>440</v>
      </c>
      <c r="D148" s="239" t="s">
        <v>441</v>
      </c>
      <c r="E148" s="237" t="s">
        <v>442</v>
      </c>
      <c r="F148" s="238" t="s">
        <v>113</v>
      </c>
      <c r="G148" s="240">
        <f>'DATOS GENERALES'!G148</f>
        <v>0</v>
      </c>
      <c r="H148" s="241">
        <f>'DATOS GENERALES'!H148</f>
        <v>0</v>
      </c>
      <c r="I148" s="240">
        <f>'DATOS GENERALES'!I148</f>
        <v>0</v>
      </c>
      <c r="J148" s="241">
        <f>'DATOS GENERALES'!J148</f>
        <v>13</v>
      </c>
      <c r="K148" s="240">
        <f>'DATOS GENERALES'!K148</f>
        <v>0</v>
      </c>
      <c r="L148" s="241">
        <f>'DATOS GENERALES'!L148</f>
        <v>0</v>
      </c>
      <c r="M148" s="240">
        <f>'DATOS GENERALES'!M148</f>
        <v>0</v>
      </c>
      <c r="N148" s="241">
        <f>'DATOS GENERALES'!N148</f>
        <v>0</v>
      </c>
      <c r="O148" s="240">
        <f>'DATOS GENERALES'!O148</f>
        <v>0</v>
      </c>
      <c r="P148" s="241">
        <f>'DATOS GENERALES'!P148</f>
        <v>0</v>
      </c>
      <c r="Q148" s="240">
        <f>'DATOS GENERALES'!Q148</f>
        <v>0</v>
      </c>
      <c r="R148" s="242">
        <f>IF('DATOS GENERALES'!S148="CANCELADO",('DATOS GENERALES'!R148),0)</f>
        <v>13</v>
      </c>
      <c r="S148" s="243">
        <f>IF('DATOS GENERALES'!S148="DEUDA",('DATOS GENERALES'!R148),0)</f>
        <v>0</v>
      </c>
    </row>
    <row r="149" spans="1:19" s="78" customFormat="1" ht="12" customHeight="1" x14ac:dyDescent="0.25">
      <c r="A149" s="237">
        <v>148</v>
      </c>
      <c r="B149" s="238">
        <v>148</v>
      </c>
      <c r="C149" s="237" t="s">
        <v>235</v>
      </c>
      <c r="D149" s="239" t="s">
        <v>188</v>
      </c>
      <c r="E149" s="237" t="s">
        <v>443</v>
      </c>
      <c r="F149" s="238" t="s">
        <v>113</v>
      </c>
      <c r="G149" s="240">
        <f>'DATOS GENERALES'!G149</f>
        <v>11</v>
      </c>
      <c r="H149" s="241">
        <f>'DATOS GENERALES'!H149</f>
        <v>0</v>
      </c>
      <c r="I149" s="240">
        <f>'DATOS GENERALES'!I149</f>
        <v>20</v>
      </c>
      <c r="J149" s="241">
        <f>'DATOS GENERALES'!J149</f>
        <v>9</v>
      </c>
      <c r="K149" s="240">
        <f>'DATOS GENERALES'!K149</f>
        <v>0</v>
      </c>
      <c r="L149" s="241">
        <f>'DATOS GENERALES'!L149</f>
        <v>0</v>
      </c>
      <c r="M149" s="240">
        <f>'DATOS GENERALES'!M149</f>
        <v>0</v>
      </c>
      <c r="N149" s="241">
        <f>'DATOS GENERALES'!N149</f>
        <v>0</v>
      </c>
      <c r="O149" s="240">
        <f>'DATOS GENERALES'!O149</f>
        <v>0</v>
      </c>
      <c r="P149" s="241">
        <f>'DATOS GENERALES'!P149</f>
        <v>0</v>
      </c>
      <c r="Q149" s="240">
        <f>'DATOS GENERALES'!Q149</f>
        <v>0</v>
      </c>
      <c r="R149" s="242">
        <f>IF('DATOS GENERALES'!S149="CANCELADO",('DATOS GENERALES'!R149),0)</f>
        <v>40</v>
      </c>
      <c r="S149" s="243">
        <f>IF('DATOS GENERALES'!S149="DEUDA",('DATOS GENERALES'!R149),0)</f>
        <v>0</v>
      </c>
    </row>
    <row r="150" spans="1:19" s="78" customFormat="1" ht="12" customHeight="1" x14ac:dyDescent="0.25">
      <c r="A150" s="237">
        <v>149</v>
      </c>
      <c r="B150" s="238">
        <v>149</v>
      </c>
      <c r="C150" s="237" t="s">
        <v>292</v>
      </c>
      <c r="D150" s="239" t="s">
        <v>444</v>
      </c>
      <c r="E150" s="237" t="s">
        <v>445</v>
      </c>
      <c r="F150" s="238" t="s">
        <v>113</v>
      </c>
      <c r="G150" s="240">
        <f>'DATOS GENERALES'!G150</f>
        <v>0</v>
      </c>
      <c r="H150" s="241">
        <f>'DATOS GENERALES'!H150</f>
        <v>0</v>
      </c>
      <c r="I150" s="240">
        <f>'DATOS GENERALES'!I150</f>
        <v>0</v>
      </c>
      <c r="J150" s="241">
        <f>'DATOS GENERALES'!J150</f>
        <v>15</v>
      </c>
      <c r="K150" s="240">
        <f>'DATOS GENERALES'!K150</f>
        <v>0</v>
      </c>
      <c r="L150" s="241">
        <f>'DATOS GENERALES'!L150</f>
        <v>0</v>
      </c>
      <c r="M150" s="240">
        <f>'DATOS GENERALES'!M150</f>
        <v>0</v>
      </c>
      <c r="N150" s="241">
        <f>'DATOS GENERALES'!N150</f>
        <v>0</v>
      </c>
      <c r="O150" s="240">
        <f>'DATOS GENERALES'!O150</f>
        <v>0</v>
      </c>
      <c r="P150" s="241">
        <f>'DATOS GENERALES'!P150</f>
        <v>0</v>
      </c>
      <c r="Q150" s="240">
        <f>'DATOS GENERALES'!Q150</f>
        <v>0</v>
      </c>
      <c r="R150" s="242">
        <f>IF('DATOS GENERALES'!S150="CANCELADO",('DATOS GENERALES'!R150),0)</f>
        <v>15</v>
      </c>
      <c r="S150" s="243">
        <f>IF('DATOS GENERALES'!S150="DEUDA",('DATOS GENERALES'!R150),0)</f>
        <v>0</v>
      </c>
    </row>
    <row r="151" spans="1:19" s="78" customFormat="1" ht="12" customHeight="1" x14ac:dyDescent="0.25">
      <c r="A151" s="237">
        <v>150</v>
      </c>
      <c r="B151" s="238">
        <v>150</v>
      </c>
      <c r="C151" s="237" t="s">
        <v>245</v>
      </c>
      <c r="D151" s="239" t="s">
        <v>385</v>
      </c>
      <c r="E151" s="237" t="s">
        <v>389</v>
      </c>
      <c r="F151" s="238" t="s">
        <v>113</v>
      </c>
      <c r="G151" s="240">
        <f>'DATOS GENERALES'!G151</f>
        <v>0</v>
      </c>
      <c r="H151" s="241">
        <f>'DATOS GENERALES'!H151</f>
        <v>0</v>
      </c>
      <c r="I151" s="240">
        <f>'DATOS GENERALES'!I151</f>
        <v>0</v>
      </c>
      <c r="J151" s="241">
        <f>'DATOS GENERALES'!J151</f>
        <v>7</v>
      </c>
      <c r="K151" s="240">
        <f>'DATOS GENERALES'!K151</f>
        <v>0</v>
      </c>
      <c r="L151" s="241">
        <f>'DATOS GENERALES'!L151</f>
        <v>0</v>
      </c>
      <c r="M151" s="240">
        <f>'DATOS GENERALES'!M151</f>
        <v>0</v>
      </c>
      <c r="N151" s="241">
        <f>'DATOS GENERALES'!N151</f>
        <v>0</v>
      </c>
      <c r="O151" s="240">
        <f>'DATOS GENERALES'!O151</f>
        <v>0</v>
      </c>
      <c r="P151" s="241">
        <f>'DATOS GENERALES'!P151</f>
        <v>0</v>
      </c>
      <c r="Q151" s="240">
        <f>'DATOS GENERALES'!Q151</f>
        <v>0</v>
      </c>
      <c r="R151" s="242">
        <f>IF('DATOS GENERALES'!S151="CANCELADO",('DATOS GENERALES'!R151),0)</f>
        <v>7</v>
      </c>
      <c r="S151" s="243">
        <f>IF('DATOS GENERALES'!S151="DEUDA",('DATOS GENERALES'!R151),0)</f>
        <v>0</v>
      </c>
    </row>
    <row r="152" spans="1:19" s="78" customFormat="1" ht="12" customHeight="1" x14ac:dyDescent="0.25">
      <c r="A152" s="237">
        <v>151</v>
      </c>
      <c r="B152" s="238">
        <v>151</v>
      </c>
      <c r="C152" s="237" t="s">
        <v>170</v>
      </c>
      <c r="D152" s="239" t="s">
        <v>170</v>
      </c>
      <c r="E152" s="237" t="s">
        <v>166</v>
      </c>
      <c r="F152" s="238" t="s">
        <v>113</v>
      </c>
      <c r="G152" s="240">
        <f>'DATOS GENERALES'!G152</f>
        <v>67</v>
      </c>
      <c r="H152" s="241">
        <f>'DATOS GENERALES'!H152</f>
        <v>0</v>
      </c>
      <c r="I152" s="240">
        <f>'DATOS GENERALES'!I152</f>
        <v>20</v>
      </c>
      <c r="J152" s="241">
        <f>'DATOS GENERALES'!J152</f>
        <v>51</v>
      </c>
      <c r="K152" s="240">
        <f>'DATOS GENERALES'!K152</f>
        <v>0</v>
      </c>
      <c r="L152" s="241">
        <f>'DATOS GENERALES'!L152</f>
        <v>0</v>
      </c>
      <c r="M152" s="240">
        <f>'DATOS GENERALES'!M152</f>
        <v>0</v>
      </c>
      <c r="N152" s="241">
        <f>'DATOS GENERALES'!N152</f>
        <v>0</v>
      </c>
      <c r="O152" s="240">
        <f>'DATOS GENERALES'!O152</f>
        <v>0</v>
      </c>
      <c r="P152" s="241">
        <f>'DATOS GENERALES'!P152</f>
        <v>0</v>
      </c>
      <c r="Q152" s="240">
        <f>'DATOS GENERALES'!Q152</f>
        <v>0</v>
      </c>
      <c r="R152" s="242">
        <f>IF('DATOS GENERALES'!S152="CANCELADO",('DATOS GENERALES'!R152),0)</f>
        <v>138</v>
      </c>
      <c r="S152" s="243">
        <f>IF('DATOS GENERALES'!S152="DEUDA",('DATOS GENERALES'!R152),0)</f>
        <v>0</v>
      </c>
    </row>
    <row r="153" spans="1:19" s="78" customFormat="1" ht="12" customHeight="1" x14ac:dyDescent="0.25">
      <c r="A153" s="237">
        <v>152</v>
      </c>
      <c r="B153" s="238">
        <v>152</v>
      </c>
      <c r="C153" s="237" t="s">
        <v>254</v>
      </c>
      <c r="D153" s="239" t="s">
        <v>188</v>
      </c>
      <c r="E153" s="237" t="s">
        <v>447</v>
      </c>
      <c r="F153" s="238" t="s">
        <v>113</v>
      </c>
      <c r="G153" s="240">
        <f>'DATOS GENERALES'!G153</f>
        <v>0</v>
      </c>
      <c r="H153" s="241">
        <f>'DATOS GENERALES'!H153</f>
        <v>0</v>
      </c>
      <c r="I153" s="240">
        <f>'DATOS GENERALES'!I153</f>
        <v>0</v>
      </c>
      <c r="J153" s="241">
        <f>'DATOS GENERALES'!J153</f>
        <v>13</v>
      </c>
      <c r="K153" s="240">
        <f>'DATOS GENERALES'!K153</f>
        <v>0</v>
      </c>
      <c r="L153" s="241">
        <f>'DATOS GENERALES'!L153</f>
        <v>0</v>
      </c>
      <c r="M153" s="240">
        <f>'DATOS GENERALES'!M153</f>
        <v>0</v>
      </c>
      <c r="N153" s="241">
        <f>'DATOS GENERALES'!N153</f>
        <v>0</v>
      </c>
      <c r="O153" s="240">
        <f>'DATOS GENERALES'!O153</f>
        <v>0</v>
      </c>
      <c r="P153" s="241">
        <f>'DATOS GENERALES'!P153</f>
        <v>0</v>
      </c>
      <c r="Q153" s="240">
        <f>'DATOS GENERALES'!Q153</f>
        <v>0</v>
      </c>
      <c r="R153" s="242">
        <f>IF('DATOS GENERALES'!S153="CANCELADO",('DATOS GENERALES'!R153),0)</f>
        <v>13</v>
      </c>
      <c r="S153" s="243">
        <f>IF('DATOS GENERALES'!S153="DEUDA",('DATOS GENERALES'!R153),0)</f>
        <v>0</v>
      </c>
    </row>
    <row r="154" spans="1:19" s="78" customFormat="1" ht="12" customHeight="1" x14ac:dyDescent="0.25">
      <c r="A154" s="237">
        <v>153</v>
      </c>
      <c r="B154" s="238">
        <v>153</v>
      </c>
      <c r="C154" s="237" t="s">
        <v>448</v>
      </c>
      <c r="D154" s="239" t="s">
        <v>449</v>
      </c>
      <c r="E154" s="237" t="s">
        <v>450</v>
      </c>
      <c r="F154" s="238" t="s">
        <v>113</v>
      </c>
      <c r="G154" s="240">
        <f>'DATOS GENERALES'!G154</f>
        <v>0</v>
      </c>
      <c r="H154" s="241">
        <f>'DATOS GENERALES'!H154</f>
        <v>0</v>
      </c>
      <c r="I154" s="240">
        <f>'DATOS GENERALES'!I154</f>
        <v>0</v>
      </c>
      <c r="J154" s="241">
        <f>'DATOS GENERALES'!J154</f>
        <v>11</v>
      </c>
      <c r="K154" s="240">
        <f>'DATOS GENERALES'!K154</f>
        <v>0</v>
      </c>
      <c r="L154" s="241">
        <f>'DATOS GENERALES'!L154</f>
        <v>0</v>
      </c>
      <c r="M154" s="240">
        <f>'DATOS GENERALES'!M154</f>
        <v>0</v>
      </c>
      <c r="N154" s="241">
        <f>'DATOS GENERALES'!N154</f>
        <v>0</v>
      </c>
      <c r="O154" s="240">
        <f>'DATOS GENERALES'!O154</f>
        <v>0</v>
      </c>
      <c r="P154" s="241">
        <f>'DATOS GENERALES'!P154</f>
        <v>0</v>
      </c>
      <c r="Q154" s="240">
        <f>'DATOS GENERALES'!Q154</f>
        <v>0</v>
      </c>
      <c r="R154" s="242">
        <f>IF('DATOS GENERALES'!S154="CANCELADO",('DATOS GENERALES'!R154),0)</f>
        <v>11</v>
      </c>
      <c r="S154" s="243">
        <f>IF('DATOS GENERALES'!S154="DEUDA",('DATOS GENERALES'!R154),0)</f>
        <v>0</v>
      </c>
    </row>
    <row r="155" spans="1:19" s="78" customFormat="1" ht="12" customHeight="1" x14ac:dyDescent="0.25">
      <c r="A155" s="237">
        <v>154</v>
      </c>
      <c r="B155" s="238">
        <v>154</v>
      </c>
      <c r="C155" s="237" t="s">
        <v>191</v>
      </c>
      <c r="D155" s="239" t="s">
        <v>452</v>
      </c>
      <c r="E155" s="237" t="s">
        <v>453</v>
      </c>
      <c r="F155" s="238" t="s">
        <v>113</v>
      </c>
      <c r="G155" s="240">
        <f>'DATOS GENERALES'!G155</f>
        <v>0</v>
      </c>
      <c r="H155" s="241">
        <f>'DATOS GENERALES'!H155</f>
        <v>0</v>
      </c>
      <c r="I155" s="240">
        <f>'DATOS GENERALES'!I155</f>
        <v>0</v>
      </c>
      <c r="J155" s="241">
        <f>'DATOS GENERALES'!J155</f>
        <v>17</v>
      </c>
      <c r="K155" s="240">
        <f>'DATOS GENERALES'!K155</f>
        <v>0</v>
      </c>
      <c r="L155" s="241">
        <f>'DATOS GENERALES'!L155</f>
        <v>0</v>
      </c>
      <c r="M155" s="240">
        <f>'DATOS GENERALES'!M155</f>
        <v>0</v>
      </c>
      <c r="N155" s="241">
        <f>'DATOS GENERALES'!N155</f>
        <v>0</v>
      </c>
      <c r="O155" s="240">
        <f>'DATOS GENERALES'!O155</f>
        <v>0</v>
      </c>
      <c r="P155" s="241">
        <f>'DATOS GENERALES'!P155</f>
        <v>0</v>
      </c>
      <c r="Q155" s="240">
        <f>'DATOS GENERALES'!Q155</f>
        <v>0</v>
      </c>
      <c r="R155" s="242">
        <f>IF('DATOS GENERALES'!S155="CANCELADO",('DATOS GENERALES'!R155),0)</f>
        <v>17</v>
      </c>
      <c r="S155" s="243">
        <f>IF('DATOS GENERALES'!S155="DEUDA",('DATOS GENERALES'!R155),0)</f>
        <v>0</v>
      </c>
    </row>
    <row r="156" spans="1:19" s="78" customFormat="1" ht="12" customHeight="1" x14ac:dyDescent="0.25">
      <c r="A156" s="237">
        <v>155</v>
      </c>
      <c r="B156" s="238">
        <v>155</v>
      </c>
      <c r="C156" s="237" t="s">
        <v>191</v>
      </c>
      <c r="D156" s="239" t="s">
        <v>363</v>
      </c>
      <c r="E156" s="237" t="s">
        <v>454</v>
      </c>
      <c r="F156" s="238" t="s">
        <v>113</v>
      </c>
      <c r="G156" s="240">
        <f>'DATOS GENERALES'!G156</f>
        <v>0</v>
      </c>
      <c r="H156" s="241">
        <f>'DATOS GENERALES'!H156</f>
        <v>0</v>
      </c>
      <c r="I156" s="240">
        <f>'DATOS GENERALES'!I156</f>
        <v>0</v>
      </c>
      <c r="J156" s="241">
        <f>'DATOS GENERALES'!J156</f>
        <v>9</v>
      </c>
      <c r="K156" s="240">
        <f>'DATOS GENERALES'!K156</f>
        <v>0</v>
      </c>
      <c r="L156" s="241">
        <f>'DATOS GENERALES'!L156</f>
        <v>0</v>
      </c>
      <c r="M156" s="240">
        <f>'DATOS GENERALES'!M156</f>
        <v>0</v>
      </c>
      <c r="N156" s="241">
        <f>'DATOS GENERALES'!N156</f>
        <v>0</v>
      </c>
      <c r="O156" s="240">
        <f>'DATOS GENERALES'!O156</f>
        <v>0</v>
      </c>
      <c r="P156" s="241">
        <f>'DATOS GENERALES'!P156</f>
        <v>0</v>
      </c>
      <c r="Q156" s="240">
        <f>'DATOS GENERALES'!Q156</f>
        <v>0</v>
      </c>
      <c r="R156" s="242">
        <f>IF('DATOS GENERALES'!S156="CANCELADO",('DATOS GENERALES'!R156),0)</f>
        <v>9</v>
      </c>
      <c r="S156" s="243">
        <f>IF('DATOS GENERALES'!S156="DEUDA",('DATOS GENERALES'!R156),0)</f>
        <v>0</v>
      </c>
    </row>
    <row r="157" spans="1:19" s="78" customFormat="1" ht="12" customHeight="1" x14ac:dyDescent="0.25">
      <c r="A157" s="237">
        <v>156</v>
      </c>
      <c r="B157" s="238">
        <v>156</v>
      </c>
      <c r="C157" s="237" t="s">
        <v>455</v>
      </c>
      <c r="D157" s="239" t="s">
        <v>456</v>
      </c>
      <c r="E157" s="237" t="s">
        <v>457</v>
      </c>
      <c r="F157" s="238" t="s">
        <v>113</v>
      </c>
      <c r="G157" s="240">
        <f>'DATOS GENERALES'!G157</f>
        <v>31</v>
      </c>
      <c r="H157" s="241">
        <f>'DATOS GENERALES'!H157</f>
        <v>0</v>
      </c>
      <c r="I157" s="240">
        <f>'DATOS GENERALES'!I157</f>
        <v>20</v>
      </c>
      <c r="J157" s="241">
        <f>'DATOS GENERALES'!J157</f>
        <v>23</v>
      </c>
      <c r="K157" s="240">
        <f>'DATOS GENERALES'!K157</f>
        <v>0</v>
      </c>
      <c r="L157" s="241">
        <f>'DATOS GENERALES'!L157</f>
        <v>0</v>
      </c>
      <c r="M157" s="240">
        <f>'DATOS GENERALES'!M157</f>
        <v>0</v>
      </c>
      <c r="N157" s="241">
        <f>'DATOS GENERALES'!N157</f>
        <v>0</v>
      </c>
      <c r="O157" s="240">
        <f>'DATOS GENERALES'!O157</f>
        <v>0</v>
      </c>
      <c r="P157" s="241">
        <f>'DATOS GENERALES'!P157</f>
        <v>0</v>
      </c>
      <c r="Q157" s="240">
        <f>'DATOS GENERALES'!Q157</f>
        <v>0</v>
      </c>
      <c r="R157" s="242">
        <f>IF('DATOS GENERALES'!S157="CANCELADO",('DATOS GENERALES'!R157),0)</f>
        <v>74</v>
      </c>
      <c r="S157" s="243">
        <f>IF('DATOS GENERALES'!S157="DEUDA",('DATOS GENERALES'!R157),0)</f>
        <v>0</v>
      </c>
    </row>
    <row r="158" spans="1:19" s="78" customFormat="1" ht="12" customHeight="1" x14ac:dyDescent="0.25">
      <c r="A158" s="237">
        <v>157</v>
      </c>
      <c r="B158" s="238">
        <v>157</v>
      </c>
      <c r="C158" s="237" t="s">
        <v>458</v>
      </c>
      <c r="D158" s="239" t="s">
        <v>165</v>
      </c>
      <c r="E158" s="237" t="s">
        <v>459</v>
      </c>
      <c r="F158" s="238" t="s">
        <v>113</v>
      </c>
      <c r="G158" s="240">
        <f>'DATOS GENERALES'!G158</f>
        <v>0</v>
      </c>
      <c r="H158" s="241">
        <f>'DATOS GENERALES'!H158</f>
        <v>0</v>
      </c>
      <c r="I158" s="240">
        <f>'DATOS GENERALES'!I158</f>
        <v>0</v>
      </c>
      <c r="J158" s="241">
        <f>'DATOS GENERALES'!J158</f>
        <v>11</v>
      </c>
      <c r="K158" s="240">
        <f>'DATOS GENERALES'!K158</f>
        <v>0</v>
      </c>
      <c r="L158" s="241">
        <f>'DATOS GENERALES'!L158</f>
        <v>0</v>
      </c>
      <c r="M158" s="240">
        <f>'DATOS GENERALES'!M158</f>
        <v>0</v>
      </c>
      <c r="N158" s="241">
        <f>'DATOS GENERALES'!N158</f>
        <v>0</v>
      </c>
      <c r="O158" s="240">
        <f>'DATOS GENERALES'!O158</f>
        <v>0</v>
      </c>
      <c r="P158" s="241">
        <f>'DATOS GENERALES'!P158</f>
        <v>0</v>
      </c>
      <c r="Q158" s="240">
        <f>'DATOS GENERALES'!Q158</f>
        <v>0</v>
      </c>
      <c r="R158" s="242">
        <f>IF('DATOS GENERALES'!S158="CANCELADO",('DATOS GENERALES'!R158),0)</f>
        <v>11</v>
      </c>
      <c r="S158" s="243">
        <f>IF('DATOS GENERALES'!S158="DEUDA",('DATOS GENERALES'!R158),0)</f>
        <v>0</v>
      </c>
    </row>
    <row r="159" spans="1:19" s="78" customFormat="1" ht="12" customHeight="1" x14ac:dyDescent="0.25">
      <c r="A159" s="237">
        <v>158</v>
      </c>
      <c r="B159" s="238">
        <v>158</v>
      </c>
      <c r="C159" s="237" t="s">
        <v>415</v>
      </c>
      <c r="D159" s="239" t="s">
        <v>460</v>
      </c>
      <c r="E159" s="237" t="s">
        <v>461</v>
      </c>
      <c r="F159" s="238" t="s">
        <v>113</v>
      </c>
      <c r="G159" s="240">
        <f>'DATOS GENERALES'!G159</f>
        <v>0</v>
      </c>
      <c r="H159" s="241">
        <f>'DATOS GENERALES'!H159</f>
        <v>0</v>
      </c>
      <c r="I159" s="240">
        <f>'DATOS GENERALES'!I159</f>
        <v>0</v>
      </c>
      <c r="J159" s="241">
        <f>'DATOS GENERALES'!J159</f>
        <v>41</v>
      </c>
      <c r="K159" s="240">
        <f>'DATOS GENERALES'!K159</f>
        <v>0</v>
      </c>
      <c r="L159" s="241">
        <f>'DATOS GENERALES'!L159</f>
        <v>0</v>
      </c>
      <c r="M159" s="240">
        <f>'DATOS GENERALES'!M159</f>
        <v>0</v>
      </c>
      <c r="N159" s="241">
        <f>'DATOS GENERALES'!N159</f>
        <v>0</v>
      </c>
      <c r="O159" s="240">
        <f>'DATOS GENERALES'!O159</f>
        <v>0</v>
      </c>
      <c r="P159" s="241">
        <f>'DATOS GENERALES'!P159</f>
        <v>0</v>
      </c>
      <c r="Q159" s="240">
        <f>'DATOS GENERALES'!Q159</f>
        <v>0</v>
      </c>
      <c r="R159" s="242">
        <f>IF('DATOS GENERALES'!S159="CANCELADO",('DATOS GENERALES'!R159),0)</f>
        <v>41</v>
      </c>
      <c r="S159" s="243">
        <f>IF('DATOS GENERALES'!S159="DEUDA",('DATOS GENERALES'!R159),0)</f>
        <v>0</v>
      </c>
    </row>
    <row r="160" spans="1:19" s="78" customFormat="1" ht="12" customHeight="1" x14ac:dyDescent="0.25">
      <c r="A160" s="237">
        <v>159</v>
      </c>
      <c r="B160" s="238">
        <v>159</v>
      </c>
      <c r="C160" s="237" t="s">
        <v>448</v>
      </c>
      <c r="D160" s="239" t="s">
        <v>462</v>
      </c>
      <c r="E160" s="237" t="s">
        <v>463</v>
      </c>
      <c r="F160" s="238" t="s">
        <v>113</v>
      </c>
      <c r="G160" s="240">
        <f>'DATOS GENERALES'!G160</f>
        <v>60</v>
      </c>
      <c r="H160" s="241">
        <f>'DATOS GENERALES'!H160</f>
        <v>0</v>
      </c>
      <c r="I160" s="240">
        <f>'DATOS GENERALES'!I160</f>
        <v>20</v>
      </c>
      <c r="J160" s="241">
        <f>'DATOS GENERALES'!J160</f>
        <v>19</v>
      </c>
      <c r="K160" s="240">
        <f>'DATOS GENERALES'!K160</f>
        <v>0</v>
      </c>
      <c r="L160" s="241">
        <f>'DATOS GENERALES'!L160</f>
        <v>0</v>
      </c>
      <c r="M160" s="240">
        <f>'DATOS GENERALES'!M160</f>
        <v>0</v>
      </c>
      <c r="N160" s="241">
        <f>'DATOS GENERALES'!N160</f>
        <v>0</v>
      </c>
      <c r="O160" s="240">
        <f>'DATOS GENERALES'!O160</f>
        <v>0</v>
      </c>
      <c r="P160" s="241">
        <f>'DATOS GENERALES'!P160</f>
        <v>0</v>
      </c>
      <c r="Q160" s="240">
        <f>'DATOS GENERALES'!Q160</f>
        <v>0</v>
      </c>
      <c r="R160" s="242">
        <f>IF('DATOS GENERALES'!S160="CANCELADO",('DATOS GENERALES'!R160),0)</f>
        <v>99</v>
      </c>
      <c r="S160" s="243">
        <f>IF('DATOS GENERALES'!S160="DEUDA",('DATOS GENERALES'!R160),0)</f>
        <v>0</v>
      </c>
    </row>
    <row r="161" spans="1:19" s="78" customFormat="1" ht="12" customHeight="1" x14ac:dyDescent="0.25">
      <c r="A161" s="237">
        <v>160</v>
      </c>
      <c r="B161" s="238">
        <v>160</v>
      </c>
      <c r="C161" s="237" t="s">
        <v>449</v>
      </c>
      <c r="D161" s="239" t="s">
        <v>464</v>
      </c>
      <c r="E161" s="237" t="s">
        <v>465</v>
      </c>
      <c r="F161" s="238" t="s">
        <v>113</v>
      </c>
      <c r="G161" s="240">
        <f>'DATOS GENERALES'!G161</f>
        <v>0</v>
      </c>
      <c r="H161" s="241">
        <f>'DATOS GENERALES'!H161</f>
        <v>0</v>
      </c>
      <c r="I161" s="240">
        <f>'DATOS GENERALES'!I161</f>
        <v>0</v>
      </c>
      <c r="J161" s="241">
        <f>'DATOS GENERALES'!J161</f>
        <v>49</v>
      </c>
      <c r="K161" s="240">
        <f>'DATOS GENERALES'!K161</f>
        <v>0</v>
      </c>
      <c r="L161" s="241">
        <f>'DATOS GENERALES'!L161</f>
        <v>0</v>
      </c>
      <c r="M161" s="240">
        <f>'DATOS GENERALES'!M161</f>
        <v>0</v>
      </c>
      <c r="N161" s="241">
        <f>'DATOS GENERALES'!N161</f>
        <v>0</v>
      </c>
      <c r="O161" s="240">
        <f>'DATOS GENERALES'!O161</f>
        <v>0</v>
      </c>
      <c r="P161" s="241">
        <f>'DATOS GENERALES'!P161</f>
        <v>0</v>
      </c>
      <c r="Q161" s="240">
        <f>'DATOS GENERALES'!Q161</f>
        <v>0</v>
      </c>
      <c r="R161" s="242">
        <f>IF('DATOS GENERALES'!S161="CANCELADO",('DATOS GENERALES'!R161),0)</f>
        <v>49</v>
      </c>
      <c r="S161" s="243">
        <f>IF('DATOS GENERALES'!S161="DEUDA",('DATOS GENERALES'!R161),0)</f>
        <v>0</v>
      </c>
    </row>
    <row r="162" spans="1:19" s="78" customFormat="1" ht="12" customHeight="1" x14ac:dyDescent="0.25">
      <c r="A162" s="237">
        <v>161</v>
      </c>
      <c r="B162" s="238">
        <v>161</v>
      </c>
      <c r="C162" s="237" t="s">
        <v>466</v>
      </c>
      <c r="D162" s="239" t="s">
        <v>440</v>
      </c>
      <c r="E162" s="237" t="s">
        <v>446</v>
      </c>
      <c r="F162" s="238" t="s">
        <v>113</v>
      </c>
      <c r="G162" s="240">
        <f>'DATOS GENERALES'!G162</f>
        <v>0</v>
      </c>
      <c r="H162" s="241">
        <f>'DATOS GENERALES'!H162</f>
        <v>0</v>
      </c>
      <c r="I162" s="240">
        <f>'DATOS GENERALES'!I162</f>
        <v>0</v>
      </c>
      <c r="J162" s="241">
        <f>'DATOS GENERALES'!J162</f>
        <v>17</v>
      </c>
      <c r="K162" s="240">
        <f>'DATOS GENERALES'!K162</f>
        <v>0</v>
      </c>
      <c r="L162" s="241">
        <f>'DATOS GENERALES'!L162</f>
        <v>0</v>
      </c>
      <c r="M162" s="240">
        <f>'DATOS GENERALES'!M162</f>
        <v>0</v>
      </c>
      <c r="N162" s="241">
        <f>'DATOS GENERALES'!N162</f>
        <v>0</v>
      </c>
      <c r="O162" s="240">
        <f>'DATOS GENERALES'!O162</f>
        <v>0</v>
      </c>
      <c r="P162" s="241">
        <f>'DATOS GENERALES'!P162</f>
        <v>0</v>
      </c>
      <c r="Q162" s="240">
        <f>'DATOS GENERALES'!Q162</f>
        <v>0</v>
      </c>
      <c r="R162" s="242">
        <f>IF('DATOS GENERALES'!S162="CANCELADO",('DATOS GENERALES'!R162),0)</f>
        <v>17</v>
      </c>
      <c r="S162" s="243">
        <f>IF('DATOS GENERALES'!S162="DEUDA",('DATOS GENERALES'!R162),0)</f>
        <v>0</v>
      </c>
    </row>
    <row r="163" spans="1:19" s="78" customFormat="1" ht="12" customHeight="1" x14ac:dyDescent="0.25">
      <c r="A163" s="237">
        <v>162</v>
      </c>
      <c r="B163" s="238">
        <v>162</v>
      </c>
      <c r="C163" s="237" t="s">
        <v>382</v>
      </c>
      <c r="D163" s="239" t="s">
        <v>467</v>
      </c>
      <c r="E163" s="237" t="s">
        <v>353</v>
      </c>
      <c r="F163" s="238" t="s">
        <v>113</v>
      </c>
      <c r="G163" s="240">
        <f>'DATOS GENERALES'!G163</f>
        <v>0</v>
      </c>
      <c r="H163" s="241">
        <f>'DATOS GENERALES'!H163</f>
        <v>0</v>
      </c>
      <c r="I163" s="240">
        <f>'DATOS GENERALES'!I163</f>
        <v>0</v>
      </c>
      <c r="J163" s="241">
        <f>'DATOS GENERALES'!J163</f>
        <v>7</v>
      </c>
      <c r="K163" s="240">
        <f>'DATOS GENERALES'!K163</f>
        <v>0</v>
      </c>
      <c r="L163" s="241">
        <f>'DATOS GENERALES'!L163</f>
        <v>0</v>
      </c>
      <c r="M163" s="240">
        <f>'DATOS GENERALES'!M163</f>
        <v>0</v>
      </c>
      <c r="N163" s="241">
        <f>'DATOS GENERALES'!N163</f>
        <v>0</v>
      </c>
      <c r="O163" s="240">
        <f>'DATOS GENERALES'!O163</f>
        <v>0</v>
      </c>
      <c r="P163" s="241">
        <f>'DATOS GENERALES'!P163</f>
        <v>0</v>
      </c>
      <c r="Q163" s="240">
        <f>'DATOS GENERALES'!Q163</f>
        <v>0</v>
      </c>
      <c r="R163" s="242">
        <f>IF('DATOS GENERALES'!S163="CANCELADO",('DATOS GENERALES'!R163),0)</f>
        <v>0</v>
      </c>
      <c r="S163" s="243">
        <f>IF('DATOS GENERALES'!S163="DEUDA",('DATOS GENERALES'!R163),0)</f>
        <v>7</v>
      </c>
    </row>
    <row r="164" spans="1:19" s="78" customFormat="1" ht="12" customHeight="1" x14ac:dyDescent="0.25">
      <c r="A164" s="237">
        <v>163</v>
      </c>
      <c r="B164" s="238">
        <v>163</v>
      </c>
      <c r="C164" s="237" t="s">
        <v>468</v>
      </c>
      <c r="D164" s="239" t="s">
        <v>469</v>
      </c>
      <c r="E164" s="237" t="s">
        <v>470</v>
      </c>
      <c r="F164" s="238" t="s">
        <v>113</v>
      </c>
      <c r="G164" s="240">
        <f>'DATOS GENERALES'!G164</f>
        <v>0</v>
      </c>
      <c r="H164" s="241">
        <f>'DATOS GENERALES'!H164</f>
        <v>0</v>
      </c>
      <c r="I164" s="240">
        <f>'DATOS GENERALES'!I164</f>
        <v>0</v>
      </c>
      <c r="J164" s="241">
        <f>'DATOS GENERALES'!J164</f>
        <v>7</v>
      </c>
      <c r="K164" s="240">
        <f>'DATOS GENERALES'!K164</f>
        <v>0</v>
      </c>
      <c r="L164" s="241">
        <f>'DATOS GENERALES'!L164</f>
        <v>0</v>
      </c>
      <c r="M164" s="240">
        <f>'DATOS GENERALES'!M164</f>
        <v>0</v>
      </c>
      <c r="N164" s="241">
        <f>'DATOS GENERALES'!N164</f>
        <v>0</v>
      </c>
      <c r="O164" s="240">
        <f>'DATOS GENERALES'!O164</f>
        <v>0</v>
      </c>
      <c r="P164" s="241">
        <f>'DATOS GENERALES'!P164</f>
        <v>0</v>
      </c>
      <c r="Q164" s="240">
        <f>'DATOS GENERALES'!Q164</f>
        <v>0</v>
      </c>
      <c r="R164" s="242">
        <f>IF('DATOS GENERALES'!S164="CANCELADO",('DATOS GENERALES'!R164),0)</f>
        <v>7</v>
      </c>
      <c r="S164" s="243">
        <f>IF('DATOS GENERALES'!S164="DEUDA",('DATOS GENERALES'!R164),0)</f>
        <v>0</v>
      </c>
    </row>
    <row r="165" spans="1:19" s="78" customFormat="1" ht="12" customHeight="1" x14ac:dyDescent="0.25">
      <c r="A165" s="237">
        <v>164</v>
      </c>
      <c r="B165" s="238">
        <v>164</v>
      </c>
      <c r="C165" s="237" t="s">
        <v>219</v>
      </c>
      <c r="D165" s="239" t="s">
        <v>373</v>
      </c>
      <c r="E165" s="237" t="s">
        <v>471</v>
      </c>
      <c r="F165" s="238" t="s">
        <v>113</v>
      </c>
      <c r="G165" s="240">
        <f>'DATOS GENERALES'!G165</f>
        <v>56</v>
      </c>
      <c r="H165" s="241">
        <f>'DATOS GENERALES'!H165</f>
        <v>0</v>
      </c>
      <c r="I165" s="240">
        <f>'DATOS GENERALES'!I165</f>
        <v>20</v>
      </c>
      <c r="J165" s="241">
        <f>'DATOS GENERALES'!J165</f>
        <v>7</v>
      </c>
      <c r="K165" s="240">
        <f>'DATOS GENERALES'!K165</f>
        <v>0</v>
      </c>
      <c r="L165" s="241">
        <f>'DATOS GENERALES'!L165</f>
        <v>0</v>
      </c>
      <c r="M165" s="240">
        <f>'DATOS GENERALES'!M165</f>
        <v>0</v>
      </c>
      <c r="N165" s="241">
        <f>'DATOS GENERALES'!N165</f>
        <v>0</v>
      </c>
      <c r="O165" s="240">
        <f>'DATOS GENERALES'!O165</f>
        <v>0</v>
      </c>
      <c r="P165" s="241">
        <f>'DATOS GENERALES'!P165</f>
        <v>0</v>
      </c>
      <c r="Q165" s="240">
        <f>'DATOS GENERALES'!Q165</f>
        <v>0</v>
      </c>
      <c r="R165" s="242">
        <f>IF('DATOS GENERALES'!S165="CANCELADO",('DATOS GENERALES'!R165),0)</f>
        <v>83</v>
      </c>
      <c r="S165" s="243">
        <f>IF('DATOS GENERALES'!S165="DEUDA",('DATOS GENERALES'!R165),0)</f>
        <v>0</v>
      </c>
    </row>
    <row r="166" spans="1:19" s="78" customFormat="1" ht="12" customHeight="1" x14ac:dyDescent="0.25">
      <c r="A166" s="237">
        <v>165</v>
      </c>
      <c r="B166" s="238">
        <v>165</v>
      </c>
      <c r="C166" s="237" t="s">
        <v>473</v>
      </c>
      <c r="D166" s="239" t="s">
        <v>242</v>
      </c>
      <c r="E166" s="237" t="s">
        <v>474</v>
      </c>
      <c r="F166" s="238" t="s">
        <v>113</v>
      </c>
      <c r="G166" s="240">
        <f>'DATOS GENERALES'!G166</f>
        <v>104</v>
      </c>
      <c r="H166" s="241">
        <f>'DATOS GENERALES'!H166</f>
        <v>0</v>
      </c>
      <c r="I166" s="240">
        <f>'DATOS GENERALES'!I166</f>
        <v>20</v>
      </c>
      <c r="J166" s="241">
        <f>'DATOS GENERALES'!J166</f>
        <v>7</v>
      </c>
      <c r="K166" s="240">
        <f>'DATOS GENERALES'!K166</f>
        <v>0</v>
      </c>
      <c r="L166" s="241">
        <f>'DATOS GENERALES'!L166</f>
        <v>0</v>
      </c>
      <c r="M166" s="240">
        <f>'DATOS GENERALES'!M166</f>
        <v>0</v>
      </c>
      <c r="N166" s="241">
        <f>'DATOS GENERALES'!N166</f>
        <v>0</v>
      </c>
      <c r="O166" s="240">
        <f>'DATOS GENERALES'!O166</f>
        <v>0</v>
      </c>
      <c r="P166" s="241">
        <f>'DATOS GENERALES'!P166</f>
        <v>0</v>
      </c>
      <c r="Q166" s="240">
        <f>'DATOS GENERALES'!Q166</f>
        <v>0</v>
      </c>
      <c r="R166" s="242">
        <f>IF('DATOS GENERALES'!S166="CANCELADO",('DATOS GENERALES'!R166),0)</f>
        <v>0</v>
      </c>
      <c r="S166" s="243">
        <f>IF('DATOS GENERALES'!S166="DEUDA",('DATOS GENERALES'!R166),0)</f>
        <v>131</v>
      </c>
    </row>
    <row r="167" spans="1:19" s="78" customFormat="1" ht="12" customHeight="1" x14ac:dyDescent="0.25">
      <c r="A167" s="237">
        <v>166</v>
      </c>
      <c r="B167" s="238">
        <v>166</v>
      </c>
      <c r="C167" s="237" t="s">
        <v>448</v>
      </c>
      <c r="D167" s="239" t="s">
        <v>462</v>
      </c>
      <c r="E167" s="237" t="s">
        <v>475</v>
      </c>
      <c r="F167" s="238" t="s">
        <v>113</v>
      </c>
      <c r="G167" s="240">
        <f>'DATOS GENERALES'!G167</f>
        <v>175</v>
      </c>
      <c r="H167" s="241">
        <f>'DATOS GENERALES'!H167</f>
        <v>0</v>
      </c>
      <c r="I167" s="240">
        <f>'DATOS GENERALES'!I167</f>
        <v>20</v>
      </c>
      <c r="J167" s="241">
        <f>'DATOS GENERALES'!J167</f>
        <v>49</v>
      </c>
      <c r="K167" s="240">
        <f>'DATOS GENERALES'!K167</f>
        <v>0</v>
      </c>
      <c r="L167" s="241">
        <f>'DATOS GENERALES'!L167</f>
        <v>0</v>
      </c>
      <c r="M167" s="240">
        <f>'DATOS GENERALES'!M167</f>
        <v>0</v>
      </c>
      <c r="N167" s="241">
        <f>'DATOS GENERALES'!N167</f>
        <v>0</v>
      </c>
      <c r="O167" s="240">
        <f>'DATOS GENERALES'!O167</f>
        <v>0</v>
      </c>
      <c r="P167" s="241">
        <f>'DATOS GENERALES'!P167</f>
        <v>0</v>
      </c>
      <c r="Q167" s="240">
        <f>'DATOS GENERALES'!Q167</f>
        <v>0</v>
      </c>
      <c r="R167" s="242">
        <f>IF('DATOS GENERALES'!S167="CANCELADO",('DATOS GENERALES'!R167),0)</f>
        <v>0</v>
      </c>
      <c r="S167" s="243">
        <f>IF('DATOS GENERALES'!S167="DEUDA",('DATOS GENERALES'!R167),0)</f>
        <v>244</v>
      </c>
    </row>
    <row r="168" spans="1:19" s="78" customFormat="1" ht="12" customHeight="1" x14ac:dyDescent="0.25">
      <c r="A168" s="237">
        <v>167</v>
      </c>
      <c r="B168" s="238">
        <v>167</v>
      </c>
      <c r="C168" s="237" t="s">
        <v>444</v>
      </c>
      <c r="D168" s="239" t="s">
        <v>277</v>
      </c>
      <c r="E168" s="237" t="s">
        <v>476</v>
      </c>
      <c r="F168" s="238" t="s">
        <v>113</v>
      </c>
      <c r="G168" s="240">
        <f>'DATOS GENERALES'!G168</f>
        <v>0</v>
      </c>
      <c r="H168" s="241">
        <f>'DATOS GENERALES'!H168</f>
        <v>0</v>
      </c>
      <c r="I168" s="240">
        <f>'DATOS GENERALES'!I168</f>
        <v>0</v>
      </c>
      <c r="J168" s="241">
        <f>'DATOS GENERALES'!J168</f>
        <v>7</v>
      </c>
      <c r="K168" s="240">
        <f>'DATOS GENERALES'!K168</f>
        <v>0</v>
      </c>
      <c r="L168" s="241">
        <f>'DATOS GENERALES'!L168</f>
        <v>0</v>
      </c>
      <c r="M168" s="240">
        <f>'DATOS GENERALES'!M168</f>
        <v>0</v>
      </c>
      <c r="N168" s="241">
        <f>'DATOS GENERALES'!N168</f>
        <v>0</v>
      </c>
      <c r="O168" s="240">
        <f>'DATOS GENERALES'!O168</f>
        <v>0</v>
      </c>
      <c r="P168" s="241">
        <f>'DATOS GENERALES'!P168</f>
        <v>0</v>
      </c>
      <c r="Q168" s="240">
        <f>'DATOS GENERALES'!Q168</f>
        <v>0</v>
      </c>
      <c r="R168" s="242">
        <f>IF('DATOS GENERALES'!S168="CANCELADO",('DATOS GENERALES'!R168),0)</f>
        <v>7</v>
      </c>
      <c r="S168" s="243">
        <f>IF('DATOS GENERALES'!S168="DEUDA",('DATOS GENERALES'!R168),0)</f>
        <v>0</v>
      </c>
    </row>
    <row r="169" spans="1:19" s="78" customFormat="1" ht="12" customHeight="1" x14ac:dyDescent="0.25">
      <c r="A169" s="237">
        <v>168</v>
      </c>
      <c r="B169" s="238">
        <v>168</v>
      </c>
      <c r="C169" s="237" t="s">
        <v>473</v>
      </c>
      <c r="D169" s="239" t="s">
        <v>242</v>
      </c>
      <c r="E169" s="237" t="s">
        <v>477</v>
      </c>
      <c r="F169" s="238" t="s">
        <v>113</v>
      </c>
      <c r="G169" s="240">
        <f>'DATOS GENERALES'!G169</f>
        <v>0</v>
      </c>
      <c r="H169" s="241">
        <f>'DATOS GENERALES'!H169</f>
        <v>0</v>
      </c>
      <c r="I169" s="240">
        <f>'DATOS GENERALES'!I169</f>
        <v>0</v>
      </c>
      <c r="J169" s="241">
        <f>'DATOS GENERALES'!J169</f>
        <v>7</v>
      </c>
      <c r="K169" s="240">
        <f>'DATOS GENERALES'!K169</f>
        <v>0</v>
      </c>
      <c r="L169" s="241">
        <f>'DATOS GENERALES'!L169</f>
        <v>0</v>
      </c>
      <c r="M169" s="240">
        <f>'DATOS GENERALES'!M169</f>
        <v>0</v>
      </c>
      <c r="N169" s="241">
        <f>'DATOS GENERALES'!N169</f>
        <v>0</v>
      </c>
      <c r="O169" s="240">
        <f>'DATOS GENERALES'!O169</f>
        <v>0</v>
      </c>
      <c r="P169" s="241">
        <f>'DATOS GENERALES'!P169</f>
        <v>0</v>
      </c>
      <c r="Q169" s="240">
        <f>'DATOS GENERALES'!Q169</f>
        <v>0</v>
      </c>
      <c r="R169" s="242">
        <f>IF('DATOS GENERALES'!S169="CANCELADO",('DATOS GENERALES'!R169),0)</f>
        <v>7</v>
      </c>
      <c r="S169" s="243">
        <f>IF('DATOS GENERALES'!S169="DEUDA",('DATOS GENERALES'!R169),0)</f>
        <v>0</v>
      </c>
    </row>
    <row r="170" spans="1:19" s="78" customFormat="1" ht="12" customHeight="1" x14ac:dyDescent="0.25">
      <c r="A170" s="237">
        <v>169</v>
      </c>
      <c r="B170" s="238">
        <v>169</v>
      </c>
      <c r="C170" s="237" t="s">
        <v>473</v>
      </c>
      <c r="D170" s="239" t="s">
        <v>242</v>
      </c>
      <c r="E170" s="237" t="s">
        <v>478</v>
      </c>
      <c r="F170" s="238" t="s">
        <v>113</v>
      </c>
      <c r="G170" s="240">
        <f>'DATOS GENERALES'!G170</f>
        <v>163</v>
      </c>
      <c r="H170" s="241">
        <f>'DATOS GENERALES'!H170</f>
        <v>0</v>
      </c>
      <c r="I170" s="240">
        <f>'DATOS GENERALES'!I170</f>
        <v>20</v>
      </c>
      <c r="J170" s="241">
        <f>'DATOS GENERALES'!J170</f>
        <v>9</v>
      </c>
      <c r="K170" s="240">
        <f>'DATOS GENERALES'!K170</f>
        <v>0</v>
      </c>
      <c r="L170" s="241">
        <f>'DATOS GENERALES'!L170</f>
        <v>0</v>
      </c>
      <c r="M170" s="240">
        <f>'DATOS GENERALES'!M170</f>
        <v>0</v>
      </c>
      <c r="N170" s="241">
        <f>'DATOS GENERALES'!N170</f>
        <v>0</v>
      </c>
      <c r="O170" s="240">
        <f>'DATOS GENERALES'!O170</f>
        <v>0</v>
      </c>
      <c r="P170" s="241">
        <f>'DATOS GENERALES'!P170</f>
        <v>0</v>
      </c>
      <c r="Q170" s="240">
        <f>'DATOS GENERALES'!Q170</f>
        <v>0</v>
      </c>
      <c r="R170" s="242">
        <f>IF('DATOS GENERALES'!S170="CANCELADO",('DATOS GENERALES'!R170),0)</f>
        <v>0</v>
      </c>
      <c r="S170" s="243">
        <f>IF('DATOS GENERALES'!S170="DEUDA",('DATOS GENERALES'!R170),0)</f>
        <v>192</v>
      </c>
    </row>
    <row r="171" spans="1:19" s="78" customFormat="1" ht="12" customHeight="1" x14ac:dyDescent="0.25">
      <c r="A171" s="237">
        <v>170</v>
      </c>
      <c r="B171" s="238">
        <v>170</v>
      </c>
      <c r="C171" s="237" t="s">
        <v>368</v>
      </c>
      <c r="D171" s="239" t="s">
        <v>292</v>
      </c>
      <c r="E171" s="237" t="s">
        <v>479</v>
      </c>
      <c r="F171" s="238" t="s">
        <v>113</v>
      </c>
      <c r="G171" s="240">
        <f>'DATOS GENERALES'!G171</f>
        <v>0</v>
      </c>
      <c r="H171" s="241">
        <f>'DATOS GENERALES'!H171</f>
        <v>0</v>
      </c>
      <c r="I171" s="240">
        <f>'DATOS GENERALES'!I171</f>
        <v>0</v>
      </c>
      <c r="J171" s="241">
        <f>'DATOS GENERALES'!J171</f>
        <v>7</v>
      </c>
      <c r="K171" s="240">
        <f>'DATOS GENERALES'!K171</f>
        <v>0</v>
      </c>
      <c r="L171" s="241">
        <f>'DATOS GENERALES'!L171</f>
        <v>0</v>
      </c>
      <c r="M171" s="240">
        <f>'DATOS GENERALES'!M171</f>
        <v>0</v>
      </c>
      <c r="N171" s="241">
        <f>'DATOS GENERALES'!N171</f>
        <v>0</v>
      </c>
      <c r="O171" s="240">
        <f>'DATOS GENERALES'!O171</f>
        <v>0</v>
      </c>
      <c r="P171" s="241">
        <f>'DATOS GENERALES'!P171</f>
        <v>0</v>
      </c>
      <c r="Q171" s="240">
        <f>'DATOS GENERALES'!Q171</f>
        <v>0</v>
      </c>
      <c r="R171" s="242">
        <f>IF('DATOS GENERALES'!S171="CANCELADO",('DATOS GENERALES'!R171),0)</f>
        <v>0</v>
      </c>
      <c r="S171" s="243">
        <f>IF('DATOS GENERALES'!S171="DEUDA",('DATOS GENERALES'!R171),0)</f>
        <v>7</v>
      </c>
    </row>
    <row r="172" spans="1:19" s="78" customFormat="1" ht="12" customHeight="1" x14ac:dyDescent="0.25">
      <c r="A172" s="237">
        <v>171</v>
      </c>
      <c r="B172" s="238">
        <v>171</v>
      </c>
      <c r="C172" s="237" t="s">
        <v>480</v>
      </c>
      <c r="D172" s="239" t="s">
        <v>170</v>
      </c>
      <c r="E172" s="237" t="s">
        <v>429</v>
      </c>
      <c r="F172" s="238" t="s">
        <v>113</v>
      </c>
      <c r="G172" s="240">
        <f>'DATOS GENERALES'!G172</f>
        <v>0</v>
      </c>
      <c r="H172" s="241">
        <f>'DATOS GENERALES'!H172</f>
        <v>0</v>
      </c>
      <c r="I172" s="240">
        <f>'DATOS GENERALES'!I172</f>
        <v>0</v>
      </c>
      <c r="J172" s="241">
        <f>'DATOS GENERALES'!J172</f>
        <v>7</v>
      </c>
      <c r="K172" s="240">
        <f>'DATOS GENERALES'!K172</f>
        <v>0</v>
      </c>
      <c r="L172" s="241">
        <f>'DATOS GENERALES'!L172</f>
        <v>0</v>
      </c>
      <c r="M172" s="240">
        <f>'DATOS GENERALES'!M172</f>
        <v>0</v>
      </c>
      <c r="N172" s="241">
        <f>'DATOS GENERALES'!N172</f>
        <v>0</v>
      </c>
      <c r="O172" s="240">
        <f>'DATOS GENERALES'!O172</f>
        <v>0</v>
      </c>
      <c r="P172" s="241">
        <f>'DATOS GENERALES'!P172</f>
        <v>0</v>
      </c>
      <c r="Q172" s="240">
        <f>'DATOS GENERALES'!Q172</f>
        <v>0</v>
      </c>
      <c r="R172" s="242">
        <f>IF('DATOS GENERALES'!S172="CANCELADO",('DATOS GENERALES'!R172),0)</f>
        <v>7</v>
      </c>
      <c r="S172" s="243">
        <f>IF('DATOS GENERALES'!S172="DEUDA",('DATOS GENERALES'!R172),0)</f>
        <v>0</v>
      </c>
    </row>
    <row r="173" spans="1:19" s="78" customFormat="1" ht="12" customHeight="1" x14ac:dyDescent="0.25">
      <c r="A173" s="237">
        <v>172</v>
      </c>
      <c r="B173" s="238">
        <v>172</v>
      </c>
      <c r="C173" s="237" t="s">
        <v>481</v>
      </c>
      <c r="D173" s="239" t="s">
        <v>482</v>
      </c>
      <c r="E173" s="237" t="s">
        <v>483</v>
      </c>
      <c r="F173" s="238" t="s">
        <v>113</v>
      </c>
      <c r="G173" s="240">
        <f>'DATOS GENERALES'!G173</f>
        <v>0</v>
      </c>
      <c r="H173" s="241">
        <f>'DATOS GENERALES'!H173</f>
        <v>0</v>
      </c>
      <c r="I173" s="240">
        <f>'DATOS GENERALES'!I173</f>
        <v>0</v>
      </c>
      <c r="J173" s="241">
        <f>'DATOS GENERALES'!J173</f>
        <v>37</v>
      </c>
      <c r="K173" s="240">
        <f>'DATOS GENERALES'!K173</f>
        <v>0</v>
      </c>
      <c r="L173" s="241">
        <f>'DATOS GENERALES'!L173</f>
        <v>0</v>
      </c>
      <c r="M173" s="240">
        <f>'DATOS GENERALES'!M173</f>
        <v>0</v>
      </c>
      <c r="N173" s="241">
        <f>'DATOS GENERALES'!N173</f>
        <v>0</v>
      </c>
      <c r="O173" s="240">
        <f>'DATOS GENERALES'!O173</f>
        <v>0</v>
      </c>
      <c r="P173" s="241">
        <f>'DATOS GENERALES'!P173</f>
        <v>0</v>
      </c>
      <c r="Q173" s="240">
        <f>'DATOS GENERALES'!Q173</f>
        <v>0</v>
      </c>
      <c r="R173" s="242">
        <f>IF('DATOS GENERALES'!S173="CANCELADO",('DATOS GENERALES'!R173),0)</f>
        <v>37</v>
      </c>
      <c r="S173" s="243">
        <f>IF('DATOS GENERALES'!S173="DEUDA",('DATOS GENERALES'!R173),0)</f>
        <v>0</v>
      </c>
    </row>
    <row r="174" spans="1:19" s="78" customFormat="1" ht="12" customHeight="1" x14ac:dyDescent="0.25">
      <c r="A174" s="237">
        <v>173</v>
      </c>
      <c r="B174" s="238">
        <v>173</v>
      </c>
      <c r="C174" s="237" t="s">
        <v>170</v>
      </c>
      <c r="D174" s="239" t="s">
        <v>170</v>
      </c>
      <c r="E174" s="237" t="s">
        <v>484</v>
      </c>
      <c r="F174" s="238" t="s">
        <v>113</v>
      </c>
      <c r="G174" s="240">
        <f>'DATOS GENERALES'!G174</f>
        <v>278</v>
      </c>
      <c r="H174" s="241">
        <f>'DATOS GENERALES'!H174</f>
        <v>0</v>
      </c>
      <c r="I174" s="240">
        <f>'DATOS GENERALES'!I174</f>
        <v>20</v>
      </c>
      <c r="J174" s="241">
        <f>'DATOS GENERALES'!J174</f>
        <v>35</v>
      </c>
      <c r="K174" s="240">
        <f>'DATOS GENERALES'!K174</f>
        <v>0</v>
      </c>
      <c r="L174" s="241">
        <f>'DATOS GENERALES'!L174</f>
        <v>0</v>
      </c>
      <c r="M174" s="240">
        <f>'DATOS GENERALES'!M174</f>
        <v>0</v>
      </c>
      <c r="N174" s="241">
        <f>'DATOS GENERALES'!N174</f>
        <v>0</v>
      </c>
      <c r="O174" s="240">
        <f>'DATOS GENERALES'!O174</f>
        <v>0</v>
      </c>
      <c r="P174" s="241">
        <f>'DATOS GENERALES'!P174</f>
        <v>0</v>
      </c>
      <c r="Q174" s="240">
        <f>'DATOS GENERALES'!Q174</f>
        <v>0</v>
      </c>
      <c r="R174" s="242">
        <f>IF('DATOS GENERALES'!S174="CANCELADO",('DATOS GENERALES'!R174),0)</f>
        <v>0</v>
      </c>
      <c r="S174" s="243">
        <f>IF('DATOS GENERALES'!S174="DEUDA",('DATOS GENERALES'!R174),0)</f>
        <v>333</v>
      </c>
    </row>
    <row r="175" spans="1:19" s="78" customFormat="1" ht="12" customHeight="1" x14ac:dyDescent="0.25">
      <c r="A175" s="237">
        <v>174</v>
      </c>
      <c r="B175" s="238">
        <v>174</v>
      </c>
      <c r="C175" s="237" t="s">
        <v>485</v>
      </c>
      <c r="D175" s="239" t="s">
        <v>486</v>
      </c>
      <c r="E175" s="237" t="s">
        <v>479</v>
      </c>
      <c r="F175" s="238" t="s">
        <v>113</v>
      </c>
      <c r="G175" s="240">
        <f>'DATOS GENERALES'!G175</f>
        <v>0</v>
      </c>
      <c r="H175" s="241">
        <f>'DATOS GENERALES'!H175</f>
        <v>0</v>
      </c>
      <c r="I175" s="240">
        <f>'DATOS GENERALES'!I175</f>
        <v>0</v>
      </c>
      <c r="J175" s="241">
        <f>'DATOS GENERALES'!J175</f>
        <v>13</v>
      </c>
      <c r="K175" s="240">
        <f>'DATOS GENERALES'!K175</f>
        <v>0</v>
      </c>
      <c r="L175" s="241">
        <f>'DATOS GENERALES'!L175</f>
        <v>0</v>
      </c>
      <c r="M175" s="240">
        <f>'DATOS GENERALES'!M175</f>
        <v>0</v>
      </c>
      <c r="N175" s="241">
        <f>'DATOS GENERALES'!N175</f>
        <v>0</v>
      </c>
      <c r="O175" s="240">
        <f>'DATOS GENERALES'!O175</f>
        <v>0</v>
      </c>
      <c r="P175" s="241">
        <f>'DATOS GENERALES'!P175</f>
        <v>0</v>
      </c>
      <c r="Q175" s="240">
        <f>'DATOS GENERALES'!Q175</f>
        <v>0</v>
      </c>
      <c r="R175" s="242">
        <f>IF('DATOS GENERALES'!S175="CANCELADO",('DATOS GENERALES'!R175),0)</f>
        <v>13</v>
      </c>
      <c r="S175" s="243">
        <f>IF('DATOS GENERALES'!S175="DEUDA",('DATOS GENERALES'!R175),0)</f>
        <v>0</v>
      </c>
    </row>
    <row r="176" spans="1:19" s="78" customFormat="1" ht="12" customHeight="1" x14ac:dyDescent="0.25">
      <c r="A176" s="237">
        <v>175</v>
      </c>
      <c r="B176" s="238">
        <v>175</v>
      </c>
      <c r="C176" s="237" t="s">
        <v>487</v>
      </c>
      <c r="D176" s="239" t="s">
        <v>488</v>
      </c>
      <c r="E176" s="237" t="s">
        <v>238</v>
      </c>
      <c r="F176" s="238" t="s">
        <v>113</v>
      </c>
      <c r="G176" s="240">
        <f>'DATOS GENERALES'!G176</f>
        <v>0</v>
      </c>
      <c r="H176" s="241">
        <f>'DATOS GENERALES'!H176</f>
        <v>0</v>
      </c>
      <c r="I176" s="240">
        <f>'DATOS GENERALES'!I176</f>
        <v>0</v>
      </c>
      <c r="J176" s="241">
        <f>'DATOS GENERALES'!J176</f>
        <v>7</v>
      </c>
      <c r="K176" s="240">
        <f>'DATOS GENERALES'!K176</f>
        <v>0</v>
      </c>
      <c r="L176" s="241">
        <f>'DATOS GENERALES'!L176</f>
        <v>0</v>
      </c>
      <c r="M176" s="240">
        <f>'DATOS GENERALES'!M176</f>
        <v>0</v>
      </c>
      <c r="N176" s="241">
        <f>'DATOS GENERALES'!N176</f>
        <v>0</v>
      </c>
      <c r="O176" s="240">
        <f>'DATOS GENERALES'!O176</f>
        <v>0</v>
      </c>
      <c r="P176" s="241">
        <f>'DATOS GENERALES'!P176</f>
        <v>0</v>
      </c>
      <c r="Q176" s="240">
        <f>'DATOS GENERALES'!Q176</f>
        <v>0</v>
      </c>
      <c r="R176" s="242">
        <f>IF('DATOS GENERALES'!S176="CANCELADO",('DATOS GENERALES'!R176),0)</f>
        <v>7</v>
      </c>
      <c r="S176" s="243">
        <f>IF('DATOS GENERALES'!S176="DEUDA",('DATOS GENERALES'!R176),0)</f>
        <v>0</v>
      </c>
    </row>
    <row r="177" spans="1:19" s="78" customFormat="1" ht="12" customHeight="1" x14ac:dyDescent="0.25">
      <c r="A177" s="237">
        <v>176</v>
      </c>
      <c r="B177" s="238">
        <v>176</v>
      </c>
      <c r="C177" s="237" t="s">
        <v>489</v>
      </c>
      <c r="D177" s="239" t="s">
        <v>115</v>
      </c>
      <c r="E177" s="237" t="s">
        <v>490</v>
      </c>
      <c r="F177" s="238" t="s">
        <v>113</v>
      </c>
      <c r="G177" s="240">
        <f>'DATOS GENERALES'!G177</f>
        <v>0</v>
      </c>
      <c r="H177" s="241">
        <f>'DATOS GENERALES'!H177</f>
        <v>0</v>
      </c>
      <c r="I177" s="240">
        <f>'DATOS GENERALES'!I177</f>
        <v>0</v>
      </c>
      <c r="J177" s="241">
        <f>'DATOS GENERALES'!J177</f>
        <v>9</v>
      </c>
      <c r="K177" s="240">
        <f>'DATOS GENERALES'!K177</f>
        <v>0</v>
      </c>
      <c r="L177" s="241">
        <f>'DATOS GENERALES'!L177</f>
        <v>0</v>
      </c>
      <c r="M177" s="240">
        <f>'DATOS GENERALES'!M177</f>
        <v>0</v>
      </c>
      <c r="N177" s="241">
        <f>'DATOS GENERALES'!N177</f>
        <v>0</v>
      </c>
      <c r="O177" s="240">
        <f>'DATOS GENERALES'!O177</f>
        <v>0</v>
      </c>
      <c r="P177" s="241">
        <f>'DATOS GENERALES'!P177</f>
        <v>0</v>
      </c>
      <c r="Q177" s="240">
        <f>'DATOS GENERALES'!Q177</f>
        <v>0</v>
      </c>
      <c r="R177" s="242">
        <f>IF('DATOS GENERALES'!S177="CANCELADO",('DATOS GENERALES'!R177),0)</f>
        <v>9</v>
      </c>
      <c r="S177" s="243">
        <f>IF('DATOS GENERALES'!S177="DEUDA",('DATOS GENERALES'!R177),0)</f>
        <v>0</v>
      </c>
    </row>
    <row r="178" spans="1:19" s="78" customFormat="1" ht="12" customHeight="1" x14ac:dyDescent="0.25">
      <c r="A178" s="237">
        <v>177</v>
      </c>
      <c r="B178" s="238">
        <v>177</v>
      </c>
      <c r="C178" s="237" t="s">
        <v>170</v>
      </c>
      <c r="D178" s="239" t="s">
        <v>252</v>
      </c>
      <c r="E178" s="237" t="s">
        <v>220</v>
      </c>
      <c r="F178" s="238" t="s">
        <v>113</v>
      </c>
      <c r="G178" s="240">
        <f>'DATOS GENERALES'!G178</f>
        <v>0</v>
      </c>
      <c r="H178" s="241">
        <f>'DATOS GENERALES'!H178</f>
        <v>0</v>
      </c>
      <c r="I178" s="240">
        <f>'DATOS GENERALES'!I178</f>
        <v>0</v>
      </c>
      <c r="J178" s="241">
        <f>'DATOS GENERALES'!J178</f>
        <v>15</v>
      </c>
      <c r="K178" s="240">
        <f>'DATOS GENERALES'!K178</f>
        <v>0</v>
      </c>
      <c r="L178" s="241">
        <f>'DATOS GENERALES'!L178</f>
        <v>0</v>
      </c>
      <c r="M178" s="240">
        <f>'DATOS GENERALES'!M178</f>
        <v>0</v>
      </c>
      <c r="N178" s="241">
        <f>'DATOS GENERALES'!N178</f>
        <v>0</v>
      </c>
      <c r="O178" s="240">
        <f>'DATOS GENERALES'!O178</f>
        <v>0</v>
      </c>
      <c r="P178" s="241">
        <f>'DATOS GENERALES'!P178</f>
        <v>0</v>
      </c>
      <c r="Q178" s="240">
        <f>'DATOS GENERALES'!Q178</f>
        <v>0</v>
      </c>
      <c r="R178" s="242">
        <f>IF('DATOS GENERALES'!S178="CANCELADO",('DATOS GENERALES'!R178),0)</f>
        <v>15</v>
      </c>
      <c r="S178" s="243">
        <f>IF('DATOS GENERALES'!S178="DEUDA",('DATOS GENERALES'!R178),0)</f>
        <v>0</v>
      </c>
    </row>
    <row r="179" spans="1:19" s="78" customFormat="1" ht="12" customHeight="1" x14ac:dyDescent="0.25">
      <c r="A179" s="237">
        <v>178</v>
      </c>
      <c r="B179" s="238">
        <v>178</v>
      </c>
      <c r="C179" s="237" t="s">
        <v>170</v>
      </c>
      <c r="D179" s="239" t="s">
        <v>196</v>
      </c>
      <c r="E179" s="237" t="s">
        <v>491</v>
      </c>
      <c r="F179" s="238" t="s">
        <v>113</v>
      </c>
      <c r="G179" s="240">
        <f>'DATOS GENERALES'!G179</f>
        <v>0</v>
      </c>
      <c r="H179" s="241">
        <f>'DATOS GENERALES'!H179</f>
        <v>0</v>
      </c>
      <c r="I179" s="240">
        <f>'DATOS GENERALES'!I179</f>
        <v>0</v>
      </c>
      <c r="J179" s="241">
        <f>'DATOS GENERALES'!J179</f>
        <v>9</v>
      </c>
      <c r="K179" s="240">
        <f>'DATOS GENERALES'!K179</f>
        <v>0</v>
      </c>
      <c r="L179" s="241">
        <f>'DATOS GENERALES'!L179</f>
        <v>0</v>
      </c>
      <c r="M179" s="240">
        <f>'DATOS GENERALES'!M179</f>
        <v>0</v>
      </c>
      <c r="N179" s="241">
        <f>'DATOS GENERALES'!N179</f>
        <v>0</v>
      </c>
      <c r="O179" s="240">
        <f>'DATOS GENERALES'!O179</f>
        <v>0</v>
      </c>
      <c r="P179" s="241">
        <f>'DATOS GENERALES'!P179</f>
        <v>0</v>
      </c>
      <c r="Q179" s="240">
        <f>'DATOS GENERALES'!Q179</f>
        <v>0</v>
      </c>
      <c r="R179" s="242">
        <f>IF('DATOS GENERALES'!S179="CANCELADO",('DATOS GENERALES'!R179),0)</f>
        <v>9</v>
      </c>
      <c r="S179" s="243">
        <f>IF('DATOS GENERALES'!S179="DEUDA",('DATOS GENERALES'!R179),0)</f>
        <v>0</v>
      </c>
    </row>
    <row r="180" spans="1:19" s="78" customFormat="1" ht="12" customHeight="1" x14ac:dyDescent="0.25">
      <c r="A180" s="237">
        <v>179</v>
      </c>
      <c r="B180" s="238">
        <v>179</v>
      </c>
      <c r="C180" s="237" t="s">
        <v>295</v>
      </c>
      <c r="D180" s="239" t="s">
        <v>676</v>
      </c>
      <c r="E180" s="237" t="s">
        <v>677</v>
      </c>
      <c r="F180" s="238" t="s">
        <v>113</v>
      </c>
      <c r="G180" s="240">
        <f>'DATOS GENERALES'!G180</f>
        <v>0</v>
      </c>
      <c r="H180" s="241">
        <f>'DATOS GENERALES'!H180</f>
        <v>0</v>
      </c>
      <c r="I180" s="240">
        <f>'DATOS GENERALES'!I180</f>
        <v>0</v>
      </c>
      <c r="J180" s="241">
        <f>'DATOS GENERALES'!J180</f>
        <v>13</v>
      </c>
      <c r="K180" s="240">
        <f>'DATOS GENERALES'!K180</f>
        <v>0</v>
      </c>
      <c r="L180" s="241">
        <f>'DATOS GENERALES'!L180</f>
        <v>0</v>
      </c>
      <c r="M180" s="240">
        <f>'DATOS GENERALES'!M180</f>
        <v>0</v>
      </c>
      <c r="N180" s="241">
        <f>'DATOS GENERALES'!N180</f>
        <v>0</v>
      </c>
      <c r="O180" s="240">
        <f>'DATOS GENERALES'!O180</f>
        <v>0</v>
      </c>
      <c r="P180" s="241">
        <f>'DATOS GENERALES'!P180</f>
        <v>0</v>
      </c>
      <c r="Q180" s="240">
        <f>'DATOS GENERALES'!Q180</f>
        <v>0</v>
      </c>
      <c r="R180" s="242">
        <f>IF('DATOS GENERALES'!S180="CANCELADO",('DATOS GENERALES'!R180),0)</f>
        <v>13</v>
      </c>
      <c r="S180" s="243">
        <f>IF('DATOS GENERALES'!S180="DEUDA",('DATOS GENERALES'!R180),0)</f>
        <v>0</v>
      </c>
    </row>
    <row r="181" spans="1:19" s="78" customFormat="1" ht="12" customHeight="1" x14ac:dyDescent="0.25">
      <c r="A181" s="237">
        <v>180</v>
      </c>
      <c r="B181" s="238">
        <v>180</v>
      </c>
      <c r="C181" s="237" t="s">
        <v>492</v>
      </c>
      <c r="D181" s="239" t="s">
        <v>493</v>
      </c>
      <c r="E181" s="237" t="s">
        <v>494</v>
      </c>
      <c r="F181" s="238" t="s">
        <v>113</v>
      </c>
      <c r="G181" s="240">
        <f>'DATOS GENERALES'!G181</f>
        <v>329</v>
      </c>
      <c r="H181" s="241">
        <f>'DATOS GENERALES'!H181</f>
        <v>0</v>
      </c>
      <c r="I181" s="240">
        <f>'DATOS GENERALES'!I181</f>
        <v>20</v>
      </c>
      <c r="J181" s="241">
        <f>'DATOS GENERALES'!J181</f>
        <v>7</v>
      </c>
      <c r="K181" s="240">
        <f>'DATOS GENERALES'!K181</f>
        <v>0</v>
      </c>
      <c r="L181" s="241">
        <f>'DATOS GENERALES'!L181</f>
        <v>0</v>
      </c>
      <c r="M181" s="240">
        <f>'DATOS GENERALES'!M181</f>
        <v>0</v>
      </c>
      <c r="N181" s="241">
        <f>'DATOS GENERALES'!N181</f>
        <v>0</v>
      </c>
      <c r="O181" s="240">
        <f>'DATOS GENERALES'!O181</f>
        <v>0</v>
      </c>
      <c r="P181" s="241">
        <f>'DATOS GENERALES'!P181</f>
        <v>0</v>
      </c>
      <c r="Q181" s="240">
        <f>'DATOS GENERALES'!Q181</f>
        <v>0</v>
      </c>
      <c r="R181" s="242">
        <f>IF('DATOS GENERALES'!S181="CANCELADO",('DATOS GENERALES'!R181),0)</f>
        <v>0</v>
      </c>
      <c r="S181" s="243">
        <f>IF('DATOS GENERALES'!S181="DEUDA",('DATOS GENERALES'!R181),0)</f>
        <v>356</v>
      </c>
    </row>
    <row r="182" spans="1:19" s="78" customFormat="1" ht="12" customHeight="1" x14ac:dyDescent="0.25">
      <c r="A182" s="237">
        <v>181</v>
      </c>
      <c r="B182" s="238">
        <v>181</v>
      </c>
      <c r="C182" s="237" t="s">
        <v>341</v>
      </c>
      <c r="D182" s="239" t="s">
        <v>196</v>
      </c>
      <c r="E182" s="237" t="s">
        <v>495</v>
      </c>
      <c r="F182" s="238" t="s">
        <v>113</v>
      </c>
      <c r="G182" s="240">
        <f>'DATOS GENERALES'!G182</f>
        <v>132</v>
      </c>
      <c r="H182" s="241">
        <f>'DATOS GENERALES'!H182</f>
        <v>0</v>
      </c>
      <c r="I182" s="240">
        <f>'DATOS GENERALES'!I182</f>
        <v>20</v>
      </c>
      <c r="J182" s="241">
        <f>'DATOS GENERALES'!J182</f>
        <v>0</v>
      </c>
      <c r="K182" s="240">
        <f>'DATOS GENERALES'!K182</f>
        <v>0</v>
      </c>
      <c r="L182" s="241">
        <f>'DATOS GENERALES'!L182</f>
        <v>0</v>
      </c>
      <c r="M182" s="240">
        <f>'DATOS GENERALES'!M182</f>
        <v>0</v>
      </c>
      <c r="N182" s="241">
        <f>'DATOS GENERALES'!N182</f>
        <v>0</v>
      </c>
      <c r="O182" s="240">
        <f>'DATOS GENERALES'!O182</f>
        <v>0</v>
      </c>
      <c r="P182" s="241">
        <f>'DATOS GENERALES'!P182</f>
        <v>0</v>
      </c>
      <c r="Q182" s="240">
        <f>'DATOS GENERALES'!Q182</f>
        <v>18</v>
      </c>
      <c r="R182" s="242">
        <f>IF('DATOS GENERALES'!S182="CANCELADO",('DATOS GENERALES'!R182),0)</f>
        <v>0</v>
      </c>
      <c r="S182" s="243">
        <f>IF('DATOS GENERALES'!S182="DEUDA",('DATOS GENERALES'!R182),0)</f>
        <v>170</v>
      </c>
    </row>
    <row r="183" spans="1:19" s="78" customFormat="1" ht="12" customHeight="1" x14ac:dyDescent="0.25">
      <c r="A183" s="237">
        <v>182</v>
      </c>
      <c r="B183" s="238">
        <v>182</v>
      </c>
      <c r="C183" s="237" t="s">
        <v>302</v>
      </c>
      <c r="D183" s="239" t="s">
        <v>277</v>
      </c>
      <c r="E183" s="237" t="s">
        <v>370</v>
      </c>
      <c r="F183" s="238" t="s">
        <v>113</v>
      </c>
      <c r="G183" s="240">
        <f>'DATOS GENERALES'!G183</f>
        <v>0</v>
      </c>
      <c r="H183" s="241">
        <f>'DATOS GENERALES'!H183</f>
        <v>0</v>
      </c>
      <c r="I183" s="240">
        <f>'DATOS GENERALES'!I183</f>
        <v>0</v>
      </c>
      <c r="J183" s="241">
        <f>'DATOS GENERALES'!J183</f>
        <v>35</v>
      </c>
      <c r="K183" s="240">
        <f>'DATOS GENERALES'!K183</f>
        <v>0</v>
      </c>
      <c r="L183" s="241">
        <f>'DATOS GENERALES'!L183</f>
        <v>0</v>
      </c>
      <c r="M183" s="240">
        <f>'DATOS GENERALES'!M183</f>
        <v>0</v>
      </c>
      <c r="N183" s="241">
        <f>'DATOS GENERALES'!N183</f>
        <v>0</v>
      </c>
      <c r="O183" s="240">
        <f>'DATOS GENERALES'!O183</f>
        <v>0</v>
      </c>
      <c r="P183" s="241">
        <f>'DATOS GENERALES'!P183</f>
        <v>0</v>
      </c>
      <c r="Q183" s="240">
        <f>'DATOS GENERALES'!Q183</f>
        <v>0</v>
      </c>
      <c r="R183" s="242">
        <f>IF('DATOS GENERALES'!S183="CANCELADO",('DATOS GENERALES'!R183),0)</f>
        <v>35</v>
      </c>
      <c r="S183" s="243">
        <f>IF('DATOS GENERALES'!S183="DEUDA",('DATOS GENERALES'!R183),0)</f>
        <v>0</v>
      </c>
    </row>
    <row r="184" spans="1:19" s="78" customFormat="1" ht="12" customHeight="1" x14ac:dyDescent="0.25">
      <c r="A184" s="237">
        <v>183</v>
      </c>
      <c r="B184" s="238">
        <v>183</v>
      </c>
      <c r="C184" s="237" t="s">
        <v>204</v>
      </c>
      <c r="D184" s="239" t="s">
        <v>205</v>
      </c>
      <c r="E184" s="237" t="s">
        <v>498</v>
      </c>
      <c r="F184" s="238" t="s">
        <v>113</v>
      </c>
      <c r="G184" s="240">
        <f>'DATOS GENERALES'!G184</f>
        <v>0</v>
      </c>
      <c r="H184" s="241">
        <f>'DATOS GENERALES'!H184</f>
        <v>0</v>
      </c>
      <c r="I184" s="240">
        <f>'DATOS GENERALES'!I184</f>
        <v>0</v>
      </c>
      <c r="J184" s="241">
        <f>'DATOS GENERALES'!J184</f>
        <v>29</v>
      </c>
      <c r="K184" s="240">
        <f>'DATOS GENERALES'!K184</f>
        <v>0</v>
      </c>
      <c r="L184" s="241">
        <f>'DATOS GENERALES'!L184</f>
        <v>0</v>
      </c>
      <c r="M184" s="240">
        <f>'DATOS GENERALES'!M184</f>
        <v>0</v>
      </c>
      <c r="N184" s="241">
        <f>'DATOS GENERALES'!N184</f>
        <v>0</v>
      </c>
      <c r="O184" s="240">
        <f>'DATOS GENERALES'!O184</f>
        <v>0</v>
      </c>
      <c r="P184" s="241">
        <f>'DATOS GENERALES'!P184</f>
        <v>0</v>
      </c>
      <c r="Q184" s="240">
        <f>'DATOS GENERALES'!Q184</f>
        <v>0</v>
      </c>
      <c r="R184" s="242">
        <f>IF('DATOS GENERALES'!S184="CANCELADO",('DATOS GENERALES'!R184),0)</f>
        <v>29</v>
      </c>
      <c r="S184" s="243">
        <f>IF('DATOS GENERALES'!S184="DEUDA",('DATOS GENERALES'!R184),0)</f>
        <v>0</v>
      </c>
    </row>
    <row r="185" spans="1:19" s="78" customFormat="1" ht="12" customHeight="1" x14ac:dyDescent="0.25">
      <c r="A185" s="237">
        <v>184</v>
      </c>
      <c r="B185" s="238">
        <v>184</v>
      </c>
      <c r="C185" s="237" t="s">
        <v>178</v>
      </c>
      <c r="D185" s="239" t="s">
        <v>247</v>
      </c>
      <c r="E185" s="237" t="s">
        <v>499</v>
      </c>
      <c r="F185" s="238" t="s">
        <v>113</v>
      </c>
      <c r="G185" s="240">
        <f>'DATOS GENERALES'!G185</f>
        <v>61</v>
      </c>
      <c r="H185" s="241">
        <f>'DATOS GENERALES'!H185</f>
        <v>0</v>
      </c>
      <c r="I185" s="240">
        <f>'DATOS GENERALES'!I185</f>
        <v>20</v>
      </c>
      <c r="J185" s="241">
        <f>'DATOS GENERALES'!J185</f>
        <v>53</v>
      </c>
      <c r="K185" s="240">
        <f>'DATOS GENERALES'!K185</f>
        <v>0</v>
      </c>
      <c r="L185" s="241">
        <f>'DATOS GENERALES'!L185</f>
        <v>0</v>
      </c>
      <c r="M185" s="240">
        <f>'DATOS GENERALES'!M185</f>
        <v>0</v>
      </c>
      <c r="N185" s="241">
        <f>'DATOS GENERALES'!N185</f>
        <v>0</v>
      </c>
      <c r="O185" s="240">
        <f>'DATOS GENERALES'!O185</f>
        <v>0</v>
      </c>
      <c r="P185" s="241">
        <f>'DATOS GENERALES'!P185</f>
        <v>0</v>
      </c>
      <c r="Q185" s="240">
        <f>'DATOS GENERALES'!Q185</f>
        <v>0</v>
      </c>
      <c r="R185" s="242">
        <f>IF('DATOS GENERALES'!S185="CANCELADO",('DATOS GENERALES'!R185),0)</f>
        <v>134</v>
      </c>
      <c r="S185" s="243">
        <f>IF('DATOS GENERALES'!S185="DEUDA",('DATOS GENERALES'!R185),0)</f>
        <v>0</v>
      </c>
    </row>
    <row r="186" spans="1:19" s="78" customFormat="1" ht="12" customHeight="1" x14ac:dyDescent="0.25">
      <c r="A186" s="237">
        <v>185</v>
      </c>
      <c r="B186" s="238">
        <v>185</v>
      </c>
      <c r="C186" s="237" t="s">
        <v>178</v>
      </c>
      <c r="D186" s="239" t="s">
        <v>500</v>
      </c>
      <c r="E186" s="237" t="s">
        <v>501</v>
      </c>
      <c r="F186" s="238" t="s">
        <v>113</v>
      </c>
      <c r="G186" s="240">
        <f>'DATOS GENERALES'!G186</f>
        <v>0</v>
      </c>
      <c r="H186" s="241">
        <f>'DATOS GENERALES'!H186</f>
        <v>0</v>
      </c>
      <c r="I186" s="240">
        <f>'DATOS GENERALES'!I186</f>
        <v>0</v>
      </c>
      <c r="J186" s="241">
        <f>'DATOS GENERALES'!J186</f>
        <v>49</v>
      </c>
      <c r="K186" s="240">
        <f>'DATOS GENERALES'!K186</f>
        <v>0</v>
      </c>
      <c r="L186" s="241">
        <f>'DATOS GENERALES'!L186</f>
        <v>0</v>
      </c>
      <c r="M186" s="240">
        <f>'DATOS GENERALES'!M186</f>
        <v>0</v>
      </c>
      <c r="N186" s="241">
        <f>'DATOS GENERALES'!N186</f>
        <v>0</v>
      </c>
      <c r="O186" s="240">
        <f>'DATOS GENERALES'!O186</f>
        <v>0</v>
      </c>
      <c r="P186" s="241">
        <f>'DATOS GENERALES'!P186</f>
        <v>0</v>
      </c>
      <c r="Q186" s="240">
        <f>'DATOS GENERALES'!Q186</f>
        <v>0</v>
      </c>
      <c r="R186" s="242">
        <f>IF('DATOS GENERALES'!S186="CANCELADO",('DATOS GENERALES'!R186),0)</f>
        <v>49</v>
      </c>
      <c r="S186" s="243">
        <f>IF('DATOS GENERALES'!S186="DEUDA",('DATOS GENERALES'!R186),0)</f>
        <v>0</v>
      </c>
    </row>
    <row r="187" spans="1:19" s="78" customFormat="1" ht="12" customHeight="1" x14ac:dyDescent="0.25">
      <c r="A187" s="237">
        <v>186</v>
      </c>
      <c r="B187" s="238">
        <v>186</v>
      </c>
      <c r="C187" s="237" t="s">
        <v>500</v>
      </c>
      <c r="D187" s="239" t="s">
        <v>502</v>
      </c>
      <c r="E187" s="237" t="s">
        <v>366</v>
      </c>
      <c r="F187" s="238" t="s">
        <v>113</v>
      </c>
      <c r="G187" s="240">
        <f>'DATOS GENERALES'!G187</f>
        <v>0</v>
      </c>
      <c r="H187" s="241">
        <f>'DATOS GENERALES'!H187</f>
        <v>0</v>
      </c>
      <c r="I187" s="240">
        <f>'DATOS GENERALES'!I187</f>
        <v>0</v>
      </c>
      <c r="J187" s="241">
        <f>'DATOS GENERALES'!J187</f>
        <v>35</v>
      </c>
      <c r="K187" s="240">
        <f>'DATOS GENERALES'!K187</f>
        <v>0</v>
      </c>
      <c r="L187" s="241">
        <f>'DATOS GENERALES'!L187</f>
        <v>0</v>
      </c>
      <c r="M187" s="240">
        <f>'DATOS GENERALES'!M187</f>
        <v>0</v>
      </c>
      <c r="N187" s="241">
        <f>'DATOS GENERALES'!N187</f>
        <v>0</v>
      </c>
      <c r="O187" s="240">
        <f>'DATOS GENERALES'!O187</f>
        <v>0</v>
      </c>
      <c r="P187" s="241">
        <f>'DATOS GENERALES'!P187</f>
        <v>0</v>
      </c>
      <c r="Q187" s="240">
        <f>'DATOS GENERALES'!Q187</f>
        <v>0</v>
      </c>
      <c r="R187" s="242">
        <f>IF('DATOS GENERALES'!S187="CANCELADO",('DATOS GENERALES'!R187),0)</f>
        <v>35</v>
      </c>
      <c r="S187" s="243">
        <f>IF('DATOS GENERALES'!S187="DEUDA",('DATOS GENERALES'!R187),0)</f>
        <v>0</v>
      </c>
    </row>
    <row r="188" spans="1:19" s="78" customFormat="1" ht="12" customHeight="1" x14ac:dyDescent="0.25">
      <c r="A188" s="237">
        <v>187</v>
      </c>
      <c r="B188" s="238">
        <v>187</v>
      </c>
      <c r="C188" s="237" t="s">
        <v>351</v>
      </c>
      <c r="D188" s="239" t="s">
        <v>385</v>
      </c>
      <c r="E188" s="237" t="s">
        <v>350</v>
      </c>
      <c r="F188" s="238" t="s">
        <v>113</v>
      </c>
      <c r="G188" s="240">
        <f>'DATOS GENERALES'!G188</f>
        <v>801</v>
      </c>
      <c r="H188" s="241">
        <f>'DATOS GENERALES'!H188</f>
        <v>0</v>
      </c>
      <c r="I188" s="240">
        <f>'DATOS GENERALES'!I188</f>
        <v>20</v>
      </c>
      <c r="J188" s="241">
        <f>'DATOS GENERALES'!J188</f>
        <v>7</v>
      </c>
      <c r="K188" s="240">
        <f>'DATOS GENERALES'!K188</f>
        <v>0</v>
      </c>
      <c r="L188" s="241">
        <f>'DATOS GENERALES'!L188</f>
        <v>0</v>
      </c>
      <c r="M188" s="240">
        <f>'DATOS GENERALES'!M188</f>
        <v>0</v>
      </c>
      <c r="N188" s="241">
        <f>'DATOS GENERALES'!N188</f>
        <v>0</v>
      </c>
      <c r="O188" s="240">
        <f>'DATOS GENERALES'!O188</f>
        <v>0</v>
      </c>
      <c r="P188" s="241">
        <f>'DATOS GENERALES'!P188</f>
        <v>0</v>
      </c>
      <c r="Q188" s="240">
        <f>'DATOS GENERALES'!Q188</f>
        <v>0</v>
      </c>
      <c r="R188" s="242">
        <f>IF('DATOS GENERALES'!S188="CANCELADO",('DATOS GENERALES'!R188),0)</f>
        <v>0</v>
      </c>
      <c r="S188" s="243">
        <f>IF('DATOS GENERALES'!S188="DEUDA",('DATOS GENERALES'!R188),0)</f>
        <v>828</v>
      </c>
    </row>
    <row r="189" spans="1:19" s="78" customFormat="1" ht="12" customHeight="1" x14ac:dyDescent="0.25">
      <c r="A189" s="237">
        <v>188</v>
      </c>
      <c r="B189" s="238">
        <v>188</v>
      </c>
      <c r="C189" s="237" t="s">
        <v>126</v>
      </c>
      <c r="D189" s="239" t="s">
        <v>503</v>
      </c>
      <c r="E189" s="237" t="s">
        <v>504</v>
      </c>
      <c r="F189" s="238" t="s">
        <v>113</v>
      </c>
      <c r="G189" s="240">
        <f>'DATOS GENERALES'!G189</f>
        <v>0</v>
      </c>
      <c r="H189" s="241">
        <f>'DATOS GENERALES'!H189</f>
        <v>0</v>
      </c>
      <c r="I189" s="240">
        <f>'DATOS GENERALES'!I189</f>
        <v>0</v>
      </c>
      <c r="J189" s="241">
        <f>'DATOS GENERALES'!J189</f>
        <v>7</v>
      </c>
      <c r="K189" s="240">
        <f>'DATOS GENERALES'!K189</f>
        <v>0</v>
      </c>
      <c r="L189" s="241">
        <f>'DATOS GENERALES'!L189</f>
        <v>0</v>
      </c>
      <c r="M189" s="240">
        <f>'DATOS GENERALES'!M189</f>
        <v>0</v>
      </c>
      <c r="N189" s="241">
        <f>'DATOS GENERALES'!N189</f>
        <v>0</v>
      </c>
      <c r="O189" s="240">
        <f>'DATOS GENERALES'!O189</f>
        <v>0</v>
      </c>
      <c r="P189" s="241">
        <f>'DATOS GENERALES'!P189</f>
        <v>0</v>
      </c>
      <c r="Q189" s="240">
        <f>'DATOS GENERALES'!Q189</f>
        <v>0</v>
      </c>
      <c r="R189" s="242">
        <f>IF('DATOS GENERALES'!S189="CANCELADO",('DATOS GENERALES'!R189),0)</f>
        <v>7</v>
      </c>
      <c r="S189" s="243">
        <f>IF('DATOS GENERALES'!S189="DEUDA",('DATOS GENERALES'!R189),0)</f>
        <v>0</v>
      </c>
    </row>
    <row r="190" spans="1:19" s="78" customFormat="1" ht="12" customHeight="1" x14ac:dyDescent="0.25">
      <c r="A190" s="237">
        <v>189</v>
      </c>
      <c r="B190" s="238">
        <v>189</v>
      </c>
      <c r="C190" s="237" t="s">
        <v>126</v>
      </c>
      <c r="D190" s="239" t="s">
        <v>204</v>
      </c>
      <c r="E190" s="237" t="s">
        <v>505</v>
      </c>
      <c r="F190" s="238" t="s">
        <v>113</v>
      </c>
      <c r="G190" s="240">
        <f>'DATOS GENERALES'!G190</f>
        <v>7</v>
      </c>
      <c r="H190" s="241">
        <f>'DATOS GENERALES'!H190</f>
        <v>0</v>
      </c>
      <c r="I190" s="240">
        <f>'DATOS GENERALES'!I190</f>
        <v>0</v>
      </c>
      <c r="J190" s="241">
        <f>'DATOS GENERALES'!J190</f>
        <v>7</v>
      </c>
      <c r="K190" s="240">
        <f>'DATOS GENERALES'!K190</f>
        <v>0</v>
      </c>
      <c r="L190" s="241">
        <f>'DATOS GENERALES'!L190</f>
        <v>0</v>
      </c>
      <c r="M190" s="240">
        <f>'DATOS GENERALES'!M190</f>
        <v>0</v>
      </c>
      <c r="N190" s="241">
        <f>'DATOS GENERALES'!N190</f>
        <v>0</v>
      </c>
      <c r="O190" s="240">
        <f>'DATOS GENERALES'!O190</f>
        <v>0</v>
      </c>
      <c r="P190" s="241">
        <f>'DATOS GENERALES'!P190</f>
        <v>0</v>
      </c>
      <c r="Q190" s="240">
        <f>'DATOS GENERALES'!Q190</f>
        <v>0</v>
      </c>
      <c r="R190" s="242">
        <f>IF('DATOS GENERALES'!S190="CANCELADO",('DATOS GENERALES'!R190),0)</f>
        <v>0</v>
      </c>
      <c r="S190" s="243">
        <f>IF('DATOS GENERALES'!S190="DEUDA",('DATOS GENERALES'!R190),0)</f>
        <v>14</v>
      </c>
    </row>
    <row r="191" spans="1:19" s="78" customFormat="1" ht="12" customHeight="1" x14ac:dyDescent="0.25">
      <c r="A191" s="237">
        <v>190</v>
      </c>
      <c r="B191" s="238">
        <v>190</v>
      </c>
      <c r="C191" s="237" t="s">
        <v>506</v>
      </c>
      <c r="D191" s="239" t="s">
        <v>221</v>
      </c>
      <c r="E191" s="237" t="s">
        <v>507</v>
      </c>
      <c r="F191" s="238" t="s">
        <v>113</v>
      </c>
      <c r="G191" s="240">
        <f>'DATOS GENERALES'!G191</f>
        <v>0</v>
      </c>
      <c r="H191" s="241">
        <f>'DATOS GENERALES'!H191</f>
        <v>0</v>
      </c>
      <c r="I191" s="240">
        <f>'DATOS GENERALES'!I191</f>
        <v>0</v>
      </c>
      <c r="J191" s="241">
        <f>'DATOS GENERALES'!J191</f>
        <v>7</v>
      </c>
      <c r="K191" s="240">
        <f>'DATOS GENERALES'!K191</f>
        <v>0</v>
      </c>
      <c r="L191" s="241">
        <f>'DATOS GENERALES'!L191</f>
        <v>0</v>
      </c>
      <c r="M191" s="240">
        <f>'DATOS GENERALES'!M191</f>
        <v>0</v>
      </c>
      <c r="N191" s="241">
        <f>'DATOS GENERALES'!N191</f>
        <v>0</v>
      </c>
      <c r="O191" s="240">
        <f>'DATOS GENERALES'!O191</f>
        <v>0</v>
      </c>
      <c r="P191" s="241">
        <f>'DATOS GENERALES'!P191</f>
        <v>0</v>
      </c>
      <c r="Q191" s="240">
        <f>'DATOS GENERALES'!Q191</f>
        <v>0</v>
      </c>
      <c r="R191" s="242">
        <f>IF('DATOS GENERALES'!S191="CANCELADO",('DATOS GENERALES'!R191),0)</f>
        <v>7</v>
      </c>
      <c r="S191" s="243">
        <f>IF('DATOS GENERALES'!S191="DEUDA",('DATOS GENERALES'!R191),0)</f>
        <v>0</v>
      </c>
    </row>
    <row r="192" spans="1:19" s="78" customFormat="1" ht="12" customHeight="1" x14ac:dyDescent="0.25">
      <c r="A192" s="237">
        <v>191</v>
      </c>
      <c r="B192" s="238">
        <v>191</v>
      </c>
      <c r="C192" s="237" t="s">
        <v>508</v>
      </c>
      <c r="D192" s="239" t="s">
        <v>115</v>
      </c>
      <c r="E192" s="237" t="s">
        <v>244</v>
      </c>
      <c r="F192" s="238" t="s">
        <v>113</v>
      </c>
      <c r="G192" s="240">
        <f>'DATOS GENERALES'!G192</f>
        <v>0</v>
      </c>
      <c r="H192" s="241">
        <f>'DATOS GENERALES'!H192</f>
        <v>0</v>
      </c>
      <c r="I192" s="240">
        <f>'DATOS GENERALES'!I192</f>
        <v>0</v>
      </c>
      <c r="J192" s="241">
        <f>'DATOS GENERALES'!J192</f>
        <v>43</v>
      </c>
      <c r="K192" s="240">
        <f>'DATOS GENERALES'!K192</f>
        <v>0</v>
      </c>
      <c r="L192" s="241">
        <f>'DATOS GENERALES'!L192</f>
        <v>0</v>
      </c>
      <c r="M192" s="240">
        <f>'DATOS GENERALES'!M192</f>
        <v>0</v>
      </c>
      <c r="N192" s="241">
        <f>'DATOS GENERALES'!N192</f>
        <v>0</v>
      </c>
      <c r="O192" s="240">
        <f>'DATOS GENERALES'!O192</f>
        <v>0</v>
      </c>
      <c r="P192" s="241">
        <f>'DATOS GENERALES'!P192</f>
        <v>0</v>
      </c>
      <c r="Q192" s="240">
        <f>'DATOS GENERALES'!Q192</f>
        <v>0</v>
      </c>
      <c r="R192" s="242">
        <f>IF('DATOS GENERALES'!S192="CANCELADO",('DATOS GENERALES'!R192),0)</f>
        <v>43</v>
      </c>
      <c r="S192" s="243">
        <f>IF('DATOS GENERALES'!S192="DEUDA",('DATOS GENERALES'!R192),0)</f>
        <v>0</v>
      </c>
    </row>
    <row r="193" spans="1:19" s="78" customFormat="1" ht="12" customHeight="1" x14ac:dyDescent="0.25">
      <c r="A193" s="237">
        <v>192</v>
      </c>
      <c r="B193" s="238">
        <v>192</v>
      </c>
      <c r="C193" s="237" t="s">
        <v>508</v>
      </c>
      <c r="D193" s="239" t="s">
        <v>165</v>
      </c>
      <c r="E193" s="237" t="s">
        <v>270</v>
      </c>
      <c r="F193" s="238" t="s">
        <v>113</v>
      </c>
      <c r="G193" s="240">
        <f>'DATOS GENERALES'!G193</f>
        <v>0</v>
      </c>
      <c r="H193" s="241">
        <f>'DATOS GENERALES'!H193</f>
        <v>0</v>
      </c>
      <c r="I193" s="240">
        <f>'DATOS GENERALES'!I193</f>
        <v>0</v>
      </c>
      <c r="J193" s="241">
        <f>'DATOS GENERALES'!J193</f>
        <v>19</v>
      </c>
      <c r="K193" s="240">
        <f>'DATOS GENERALES'!K193</f>
        <v>0</v>
      </c>
      <c r="L193" s="241">
        <f>'DATOS GENERALES'!L193</f>
        <v>0</v>
      </c>
      <c r="M193" s="240">
        <f>'DATOS GENERALES'!M193</f>
        <v>0</v>
      </c>
      <c r="N193" s="241">
        <f>'DATOS GENERALES'!N193</f>
        <v>0</v>
      </c>
      <c r="O193" s="240">
        <f>'DATOS GENERALES'!O193</f>
        <v>0</v>
      </c>
      <c r="P193" s="241">
        <f>'DATOS GENERALES'!P193</f>
        <v>0</v>
      </c>
      <c r="Q193" s="240">
        <f>'DATOS GENERALES'!Q193</f>
        <v>0</v>
      </c>
      <c r="R193" s="242">
        <f>IF('DATOS GENERALES'!S193="CANCELADO",('DATOS GENERALES'!R193),0)</f>
        <v>19</v>
      </c>
      <c r="S193" s="243">
        <f>IF('DATOS GENERALES'!S193="DEUDA",('DATOS GENERALES'!R193),0)</f>
        <v>0</v>
      </c>
    </row>
    <row r="194" spans="1:19" s="78" customFormat="1" ht="12" customHeight="1" x14ac:dyDescent="0.25">
      <c r="A194" s="237">
        <v>193</v>
      </c>
      <c r="B194" s="238">
        <v>193</v>
      </c>
      <c r="C194" s="237" t="s">
        <v>258</v>
      </c>
      <c r="D194" s="239" t="s">
        <v>178</v>
      </c>
      <c r="E194" s="237" t="s">
        <v>509</v>
      </c>
      <c r="F194" s="238" t="s">
        <v>113</v>
      </c>
      <c r="G194" s="240">
        <f>'DATOS GENERALES'!G194</f>
        <v>0</v>
      </c>
      <c r="H194" s="241">
        <f>'DATOS GENERALES'!H194</f>
        <v>0</v>
      </c>
      <c r="I194" s="240">
        <f>'DATOS GENERALES'!I194</f>
        <v>0</v>
      </c>
      <c r="J194" s="241">
        <f>'DATOS GENERALES'!J194</f>
        <v>15</v>
      </c>
      <c r="K194" s="240">
        <f>'DATOS GENERALES'!K194</f>
        <v>0</v>
      </c>
      <c r="L194" s="241">
        <f>'DATOS GENERALES'!L194</f>
        <v>0</v>
      </c>
      <c r="M194" s="240">
        <f>'DATOS GENERALES'!M194</f>
        <v>0</v>
      </c>
      <c r="N194" s="241">
        <f>'DATOS GENERALES'!N194</f>
        <v>0</v>
      </c>
      <c r="O194" s="240">
        <f>'DATOS GENERALES'!O194</f>
        <v>0</v>
      </c>
      <c r="P194" s="241">
        <f>'DATOS GENERALES'!P194</f>
        <v>0</v>
      </c>
      <c r="Q194" s="240">
        <f>'DATOS GENERALES'!Q194</f>
        <v>0</v>
      </c>
      <c r="R194" s="242">
        <f>IF('DATOS GENERALES'!S194="CANCELADO",('DATOS GENERALES'!R194),0)</f>
        <v>15</v>
      </c>
      <c r="S194" s="243">
        <f>IF('DATOS GENERALES'!S194="DEUDA",('DATOS GENERALES'!R194),0)</f>
        <v>0</v>
      </c>
    </row>
    <row r="195" spans="1:19" s="78" customFormat="1" ht="12" customHeight="1" x14ac:dyDescent="0.25">
      <c r="A195" s="237">
        <v>194</v>
      </c>
      <c r="B195" s="238">
        <v>194</v>
      </c>
      <c r="C195" s="237" t="s">
        <v>142</v>
      </c>
      <c r="D195" s="239" t="s">
        <v>258</v>
      </c>
      <c r="E195" s="237" t="s">
        <v>510</v>
      </c>
      <c r="F195" s="238" t="s">
        <v>113</v>
      </c>
      <c r="G195" s="240">
        <f>'DATOS GENERALES'!G195</f>
        <v>0</v>
      </c>
      <c r="H195" s="241">
        <f>'DATOS GENERALES'!H195</f>
        <v>0</v>
      </c>
      <c r="I195" s="240">
        <f>'DATOS GENERALES'!I195</f>
        <v>0</v>
      </c>
      <c r="J195" s="241">
        <f>'DATOS GENERALES'!J195</f>
        <v>13</v>
      </c>
      <c r="K195" s="240">
        <f>'DATOS GENERALES'!K195</f>
        <v>0</v>
      </c>
      <c r="L195" s="241">
        <f>'DATOS GENERALES'!L195</f>
        <v>0</v>
      </c>
      <c r="M195" s="240">
        <f>'DATOS GENERALES'!M195</f>
        <v>0</v>
      </c>
      <c r="N195" s="241">
        <f>'DATOS GENERALES'!N195</f>
        <v>0</v>
      </c>
      <c r="O195" s="240">
        <f>'DATOS GENERALES'!O195</f>
        <v>0</v>
      </c>
      <c r="P195" s="241">
        <f>'DATOS GENERALES'!P195</f>
        <v>0</v>
      </c>
      <c r="Q195" s="240">
        <f>'DATOS GENERALES'!Q195</f>
        <v>0</v>
      </c>
      <c r="R195" s="242">
        <f>IF('DATOS GENERALES'!S195="CANCELADO",('DATOS GENERALES'!R195),0)</f>
        <v>13</v>
      </c>
      <c r="S195" s="243">
        <f>IF('DATOS GENERALES'!S195="DEUDA",('DATOS GENERALES'!R195),0)</f>
        <v>0</v>
      </c>
    </row>
    <row r="196" spans="1:19" s="78" customFormat="1" ht="12" customHeight="1" x14ac:dyDescent="0.25">
      <c r="A196" s="237">
        <v>195</v>
      </c>
      <c r="B196" s="238">
        <v>195</v>
      </c>
      <c r="C196" s="237" t="s">
        <v>142</v>
      </c>
      <c r="D196" s="239" t="s">
        <v>512</v>
      </c>
      <c r="E196" s="237" t="s">
        <v>513</v>
      </c>
      <c r="F196" s="238" t="s">
        <v>113</v>
      </c>
      <c r="G196" s="240">
        <f>'DATOS GENERALES'!G196</f>
        <v>65</v>
      </c>
      <c r="H196" s="241">
        <f>'DATOS GENERALES'!H196</f>
        <v>0</v>
      </c>
      <c r="I196" s="240">
        <f>'DATOS GENERALES'!I196</f>
        <v>20</v>
      </c>
      <c r="J196" s="241">
        <f>'DATOS GENERALES'!J196</f>
        <v>49</v>
      </c>
      <c r="K196" s="240">
        <f>'DATOS GENERALES'!K196</f>
        <v>0</v>
      </c>
      <c r="L196" s="241">
        <f>'DATOS GENERALES'!L196</f>
        <v>0</v>
      </c>
      <c r="M196" s="240">
        <f>'DATOS GENERALES'!M196</f>
        <v>0</v>
      </c>
      <c r="N196" s="241">
        <f>'DATOS GENERALES'!N196</f>
        <v>0</v>
      </c>
      <c r="O196" s="240">
        <f>'DATOS GENERALES'!O196</f>
        <v>0</v>
      </c>
      <c r="P196" s="241">
        <f>'DATOS GENERALES'!P196</f>
        <v>0</v>
      </c>
      <c r="Q196" s="240">
        <f>'DATOS GENERALES'!Q196</f>
        <v>0</v>
      </c>
      <c r="R196" s="242">
        <f>IF('DATOS GENERALES'!S196="CANCELADO",('DATOS GENERALES'!R196),0)</f>
        <v>0</v>
      </c>
      <c r="S196" s="243">
        <f>IF('DATOS GENERALES'!S196="DEUDA",('DATOS GENERALES'!R196),0)</f>
        <v>134</v>
      </c>
    </row>
    <row r="197" spans="1:19" s="78" customFormat="1" ht="12" customHeight="1" x14ac:dyDescent="0.25">
      <c r="A197" s="237">
        <v>196</v>
      </c>
      <c r="B197" s="238">
        <v>196</v>
      </c>
      <c r="C197" s="237" t="s">
        <v>352</v>
      </c>
      <c r="D197" s="239" t="s">
        <v>514</v>
      </c>
      <c r="E197" s="237" t="s">
        <v>515</v>
      </c>
      <c r="F197" s="238" t="s">
        <v>113</v>
      </c>
      <c r="G197" s="240">
        <f>'DATOS GENERALES'!G197</f>
        <v>7</v>
      </c>
      <c r="H197" s="241">
        <f>'DATOS GENERALES'!H197</f>
        <v>0</v>
      </c>
      <c r="I197" s="240">
        <f>'DATOS GENERALES'!I197</f>
        <v>20</v>
      </c>
      <c r="J197" s="241">
        <f>'DATOS GENERALES'!J197</f>
        <v>11</v>
      </c>
      <c r="K197" s="240">
        <f>'DATOS GENERALES'!K197</f>
        <v>0</v>
      </c>
      <c r="L197" s="241">
        <f>'DATOS GENERALES'!L197</f>
        <v>0</v>
      </c>
      <c r="M197" s="240">
        <f>'DATOS GENERALES'!M197</f>
        <v>0</v>
      </c>
      <c r="N197" s="241">
        <f>'DATOS GENERALES'!N197</f>
        <v>0</v>
      </c>
      <c r="O197" s="240">
        <f>'DATOS GENERALES'!O197</f>
        <v>0</v>
      </c>
      <c r="P197" s="241">
        <f>'DATOS GENERALES'!P197</f>
        <v>0</v>
      </c>
      <c r="Q197" s="240">
        <f>'DATOS GENERALES'!Q197</f>
        <v>0</v>
      </c>
      <c r="R197" s="242">
        <f>IF('DATOS GENERALES'!S197="CANCELADO",('DATOS GENERALES'!R197),0)</f>
        <v>38</v>
      </c>
      <c r="S197" s="243">
        <f>IF('DATOS GENERALES'!S197="DEUDA",('DATOS GENERALES'!R197),0)</f>
        <v>0</v>
      </c>
    </row>
    <row r="198" spans="1:19" s="78" customFormat="1" ht="12" customHeight="1" x14ac:dyDescent="0.25">
      <c r="A198" s="237">
        <v>197</v>
      </c>
      <c r="B198" s="238">
        <v>197</v>
      </c>
      <c r="C198" s="237" t="s">
        <v>516</v>
      </c>
      <c r="D198" s="239" t="s">
        <v>517</v>
      </c>
      <c r="E198" s="237" t="s">
        <v>518</v>
      </c>
      <c r="F198" s="238" t="s">
        <v>113</v>
      </c>
      <c r="G198" s="240">
        <f>'DATOS GENERALES'!G198</f>
        <v>0</v>
      </c>
      <c r="H198" s="241">
        <f>'DATOS GENERALES'!H198</f>
        <v>0</v>
      </c>
      <c r="I198" s="240">
        <f>'DATOS GENERALES'!I198</f>
        <v>0</v>
      </c>
      <c r="J198" s="241">
        <f>'DATOS GENERALES'!J198</f>
        <v>7</v>
      </c>
      <c r="K198" s="240">
        <f>'DATOS GENERALES'!K198</f>
        <v>0</v>
      </c>
      <c r="L198" s="241">
        <f>'DATOS GENERALES'!L198</f>
        <v>0</v>
      </c>
      <c r="M198" s="240">
        <f>'DATOS GENERALES'!M198</f>
        <v>0</v>
      </c>
      <c r="N198" s="241">
        <f>'DATOS GENERALES'!N198</f>
        <v>0</v>
      </c>
      <c r="O198" s="240">
        <f>'DATOS GENERALES'!O198</f>
        <v>0</v>
      </c>
      <c r="P198" s="241">
        <f>'DATOS GENERALES'!P198</f>
        <v>0</v>
      </c>
      <c r="Q198" s="240">
        <f>'DATOS GENERALES'!Q198</f>
        <v>0</v>
      </c>
      <c r="R198" s="242">
        <f>IF('DATOS GENERALES'!S198="CANCELADO",('DATOS GENERALES'!R198),0)</f>
        <v>7</v>
      </c>
      <c r="S198" s="243">
        <f>IF('DATOS GENERALES'!S198="DEUDA",('DATOS GENERALES'!R198),0)</f>
        <v>0</v>
      </c>
    </row>
    <row r="199" spans="1:19" s="78" customFormat="1" ht="12" customHeight="1" x14ac:dyDescent="0.25">
      <c r="A199" s="237">
        <v>198</v>
      </c>
      <c r="B199" s="238">
        <v>198</v>
      </c>
      <c r="C199" s="237" t="s">
        <v>142</v>
      </c>
      <c r="D199" s="239" t="s">
        <v>516</v>
      </c>
      <c r="E199" s="237" t="s">
        <v>519</v>
      </c>
      <c r="F199" s="238" t="s">
        <v>113</v>
      </c>
      <c r="G199" s="240">
        <f>'DATOS GENERALES'!G199</f>
        <v>0</v>
      </c>
      <c r="H199" s="241">
        <f>'DATOS GENERALES'!H199</f>
        <v>0</v>
      </c>
      <c r="I199" s="240">
        <f>'DATOS GENERALES'!I199</f>
        <v>0</v>
      </c>
      <c r="J199" s="241">
        <f>'DATOS GENERALES'!J199</f>
        <v>7</v>
      </c>
      <c r="K199" s="240">
        <f>'DATOS GENERALES'!K199</f>
        <v>0</v>
      </c>
      <c r="L199" s="241">
        <f>'DATOS GENERALES'!L199</f>
        <v>0</v>
      </c>
      <c r="M199" s="240">
        <f>'DATOS GENERALES'!M199</f>
        <v>0</v>
      </c>
      <c r="N199" s="241">
        <f>'DATOS GENERALES'!N199</f>
        <v>0</v>
      </c>
      <c r="O199" s="240">
        <f>'DATOS GENERALES'!O199</f>
        <v>0</v>
      </c>
      <c r="P199" s="241">
        <f>'DATOS GENERALES'!P199</f>
        <v>0</v>
      </c>
      <c r="Q199" s="240">
        <f>'DATOS GENERALES'!Q199</f>
        <v>0</v>
      </c>
      <c r="R199" s="242">
        <f>IF('DATOS GENERALES'!S199="CANCELADO",('DATOS GENERALES'!R199),0)</f>
        <v>7</v>
      </c>
      <c r="S199" s="243">
        <f>IF('DATOS GENERALES'!S199="DEUDA",('DATOS GENERALES'!R199),0)</f>
        <v>0</v>
      </c>
    </row>
    <row r="200" spans="1:19" s="78" customFormat="1" ht="12" customHeight="1" x14ac:dyDescent="0.25">
      <c r="A200" s="237">
        <v>199</v>
      </c>
      <c r="B200" s="238">
        <v>199</v>
      </c>
      <c r="C200" s="237" t="s">
        <v>142</v>
      </c>
      <c r="D200" s="239" t="s">
        <v>520</v>
      </c>
      <c r="E200" s="237" t="s">
        <v>220</v>
      </c>
      <c r="F200" s="238" t="s">
        <v>113</v>
      </c>
      <c r="G200" s="240">
        <f>'DATOS GENERALES'!G200</f>
        <v>0</v>
      </c>
      <c r="H200" s="241">
        <f>'DATOS GENERALES'!H200</f>
        <v>0</v>
      </c>
      <c r="I200" s="240">
        <f>'DATOS GENERALES'!I200</f>
        <v>0</v>
      </c>
      <c r="J200" s="241">
        <f>'DATOS GENERALES'!J200</f>
        <v>27</v>
      </c>
      <c r="K200" s="240">
        <f>'DATOS GENERALES'!K200</f>
        <v>0</v>
      </c>
      <c r="L200" s="241">
        <f>'DATOS GENERALES'!L200</f>
        <v>0</v>
      </c>
      <c r="M200" s="240">
        <f>'DATOS GENERALES'!M200</f>
        <v>0</v>
      </c>
      <c r="N200" s="241">
        <f>'DATOS GENERALES'!N200</f>
        <v>0</v>
      </c>
      <c r="O200" s="240">
        <f>'DATOS GENERALES'!O200</f>
        <v>0</v>
      </c>
      <c r="P200" s="241">
        <f>'DATOS GENERALES'!P200</f>
        <v>0</v>
      </c>
      <c r="Q200" s="240">
        <f>'DATOS GENERALES'!Q200</f>
        <v>0</v>
      </c>
      <c r="R200" s="242">
        <f>IF('DATOS GENERALES'!S200="CANCELADO",('DATOS GENERALES'!R200),0)</f>
        <v>27</v>
      </c>
      <c r="S200" s="243">
        <f>IF('DATOS GENERALES'!S200="DEUDA",('DATOS GENERALES'!R200),0)</f>
        <v>0</v>
      </c>
    </row>
    <row r="201" spans="1:19" s="78" customFormat="1" ht="12" customHeight="1" x14ac:dyDescent="0.25">
      <c r="A201" s="237">
        <v>200</v>
      </c>
      <c r="B201" s="238">
        <v>200</v>
      </c>
      <c r="C201" s="237" t="s">
        <v>514</v>
      </c>
      <c r="D201" s="239" t="s">
        <v>521</v>
      </c>
      <c r="E201" s="237" t="s">
        <v>322</v>
      </c>
      <c r="F201" s="238" t="s">
        <v>113</v>
      </c>
      <c r="G201" s="240">
        <f>'DATOS GENERALES'!G201</f>
        <v>0</v>
      </c>
      <c r="H201" s="241">
        <f>'DATOS GENERALES'!H201</f>
        <v>0</v>
      </c>
      <c r="I201" s="240">
        <f>'DATOS GENERALES'!I201</f>
        <v>0</v>
      </c>
      <c r="J201" s="241">
        <f>'DATOS GENERALES'!J201</f>
        <v>7</v>
      </c>
      <c r="K201" s="240">
        <f>'DATOS GENERALES'!K201</f>
        <v>0</v>
      </c>
      <c r="L201" s="241">
        <f>'DATOS GENERALES'!L201</f>
        <v>0</v>
      </c>
      <c r="M201" s="240">
        <f>'DATOS GENERALES'!M201</f>
        <v>0</v>
      </c>
      <c r="N201" s="241">
        <f>'DATOS GENERALES'!N201</f>
        <v>0</v>
      </c>
      <c r="O201" s="240">
        <f>'DATOS GENERALES'!O201</f>
        <v>0</v>
      </c>
      <c r="P201" s="241">
        <f>'DATOS GENERALES'!P201</f>
        <v>0</v>
      </c>
      <c r="Q201" s="240">
        <f>'DATOS GENERALES'!Q201</f>
        <v>0</v>
      </c>
      <c r="R201" s="242">
        <f>IF('DATOS GENERALES'!S201="CANCELADO",('DATOS GENERALES'!R201),0)</f>
        <v>7</v>
      </c>
      <c r="S201" s="243">
        <f>IF('DATOS GENERALES'!S201="DEUDA",('DATOS GENERALES'!R201),0)</f>
        <v>0</v>
      </c>
    </row>
    <row r="202" spans="1:19" s="78" customFormat="1" ht="12" customHeight="1" x14ac:dyDescent="0.25">
      <c r="A202" s="237">
        <v>201</v>
      </c>
      <c r="B202" s="238">
        <v>201</v>
      </c>
      <c r="C202" s="237" t="s">
        <v>223</v>
      </c>
      <c r="D202" s="239" t="s">
        <v>165</v>
      </c>
      <c r="E202" s="237" t="s">
        <v>590</v>
      </c>
      <c r="F202" s="238" t="s">
        <v>113</v>
      </c>
      <c r="G202" s="240">
        <f>'DATOS GENERALES'!G202</f>
        <v>7</v>
      </c>
      <c r="H202" s="241">
        <f>'DATOS GENERALES'!H202</f>
        <v>0</v>
      </c>
      <c r="I202" s="240">
        <f>'DATOS GENERALES'!I202</f>
        <v>20</v>
      </c>
      <c r="J202" s="241">
        <f>'DATOS GENERALES'!J202</f>
        <v>7</v>
      </c>
      <c r="K202" s="240">
        <f>'DATOS GENERALES'!K202</f>
        <v>0</v>
      </c>
      <c r="L202" s="241">
        <f>'DATOS GENERALES'!L202</f>
        <v>0</v>
      </c>
      <c r="M202" s="240">
        <f>'DATOS GENERALES'!M202</f>
        <v>0</v>
      </c>
      <c r="N202" s="241">
        <f>'DATOS GENERALES'!N202</f>
        <v>0</v>
      </c>
      <c r="O202" s="240">
        <f>'DATOS GENERALES'!O202</f>
        <v>0</v>
      </c>
      <c r="P202" s="241">
        <f>'DATOS GENERALES'!P202</f>
        <v>0</v>
      </c>
      <c r="Q202" s="240">
        <f>'DATOS GENERALES'!Q202</f>
        <v>0</v>
      </c>
      <c r="R202" s="242">
        <f>IF('DATOS GENERALES'!S202="CANCELADO",('DATOS GENERALES'!R202),0)</f>
        <v>34</v>
      </c>
      <c r="S202" s="243">
        <f>IF('DATOS GENERALES'!S202="DEUDA",('DATOS GENERALES'!R202),0)</f>
        <v>0</v>
      </c>
    </row>
    <row r="203" spans="1:19" s="78" customFormat="1" ht="12" customHeight="1" x14ac:dyDescent="0.25">
      <c r="A203" s="237">
        <v>202</v>
      </c>
      <c r="B203" s="238">
        <v>202</v>
      </c>
      <c r="C203" s="237" t="s">
        <v>165</v>
      </c>
      <c r="D203" s="239" t="s">
        <v>522</v>
      </c>
      <c r="E203" s="237" t="s">
        <v>523</v>
      </c>
      <c r="F203" s="238" t="s">
        <v>113</v>
      </c>
      <c r="G203" s="240">
        <f>'DATOS GENERALES'!G203</f>
        <v>7</v>
      </c>
      <c r="H203" s="241">
        <f>'DATOS GENERALES'!H203</f>
        <v>0</v>
      </c>
      <c r="I203" s="240">
        <f>'DATOS GENERALES'!I203</f>
        <v>20</v>
      </c>
      <c r="J203" s="241">
        <f>'DATOS GENERALES'!J203</f>
        <v>7</v>
      </c>
      <c r="K203" s="240">
        <f>'DATOS GENERALES'!K203</f>
        <v>0</v>
      </c>
      <c r="L203" s="241">
        <f>'DATOS GENERALES'!L203</f>
        <v>0</v>
      </c>
      <c r="M203" s="240">
        <f>'DATOS GENERALES'!M203</f>
        <v>0</v>
      </c>
      <c r="N203" s="241">
        <f>'DATOS GENERALES'!N203</f>
        <v>0</v>
      </c>
      <c r="O203" s="240">
        <f>'DATOS GENERALES'!O203</f>
        <v>0</v>
      </c>
      <c r="P203" s="241">
        <f>'DATOS GENERALES'!P203</f>
        <v>0</v>
      </c>
      <c r="Q203" s="240">
        <f>'DATOS GENERALES'!Q203</f>
        <v>0</v>
      </c>
      <c r="R203" s="242">
        <f>IF('DATOS GENERALES'!S203="CANCELADO",('DATOS GENERALES'!R203),0)</f>
        <v>34</v>
      </c>
      <c r="S203" s="243">
        <f>IF('DATOS GENERALES'!S203="DEUDA",('DATOS GENERALES'!R203),0)</f>
        <v>0</v>
      </c>
    </row>
    <row r="204" spans="1:19" s="78" customFormat="1" ht="12" customHeight="1" x14ac:dyDescent="0.25">
      <c r="A204" s="237">
        <v>203</v>
      </c>
      <c r="B204" s="238">
        <v>203</v>
      </c>
      <c r="C204" s="237" t="s">
        <v>524</v>
      </c>
      <c r="D204" s="239" t="s">
        <v>525</v>
      </c>
      <c r="E204" s="237" t="s">
        <v>526</v>
      </c>
      <c r="F204" s="238" t="s">
        <v>113</v>
      </c>
      <c r="G204" s="240">
        <f>'DATOS GENERALES'!G204</f>
        <v>7</v>
      </c>
      <c r="H204" s="241">
        <f>'DATOS GENERALES'!H204</f>
        <v>0</v>
      </c>
      <c r="I204" s="240">
        <f>'DATOS GENERALES'!I204</f>
        <v>20</v>
      </c>
      <c r="J204" s="241">
        <f>'DATOS GENERALES'!J204</f>
        <v>7</v>
      </c>
      <c r="K204" s="240">
        <f>'DATOS GENERALES'!K204</f>
        <v>0</v>
      </c>
      <c r="L204" s="241">
        <f>'DATOS GENERALES'!L204</f>
        <v>0</v>
      </c>
      <c r="M204" s="240">
        <f>'DATOS GENERALES'!M204</f>
        <v>0</v>
      </c>
      <c r="N204" s="241">
        <f>'DATOS GENERALES'!N204</f>
        <v>0</v>
      </c>
      <c r="O204" s="240">
        <f>'DATOS GENERALES'!O204</f>
        <v>0</v>
      </c>
      <c r="P204" s="241">
        <f>'DATOS GENERALES'!P204</f>
        <v>0</v>
      </c>
      <c r="Q204" s="240">
        <f>'DATOS GENERALES'!Q204</f>
        <v>0</v>
      </c>
      <c r="R204" s="242">
        <f>IF('DATOS GENERALES'!S204="CANCELADO",('DATOS GENERALES'!R204),0)</f>
        <v>34</v>
      </c>
      <c r="S204" s="243">
        <f>IF('DATOS GENERALES'!S204="DEUDA",('DATOS GENERALES'!R204),0)</f>
        <v>0</v>
      </c>
    </row>
    <row r="205" spans="1:19" s="78" customFormat="1" ht="12" customHeight="1" x14ac:dyDescent="0.25">
      <c r="A205" s="237">
        <v>204</v>
      </c>
      <c r="B205" s="238">
        <v>204</v>
      </c>
      <c r="C205" s="237" t="s">
        <v>525</v>
      </c>
      <c r="D205" s="239" t="s">
        <v>393</v>
      </c>
      <c r="E205" s="237" t="s">
        <v>303</v>
      </c>
      <c r="F205" s="238" t="s">
        <v>113</v>
      </c>
      <c r="G205" s="240">
        <f>'DATOS GENERALES'!G205</f>
        <v>7</v>
      </c>
      <c r="H205" s="241">
        <f>'DATOS GENERALES'!H205</f>
        <v>0</v>
      </c>
      <c r="I205" s="240">
        <f>'DATOS GENERALES'!I205</f>
        <v>20</v>
      </c>
      <c r="J205" s="241">
        <f>'DATOS GENERALES'!J205</f>
        <v>7</v>
      </c>
      <c r="K205" s="240">
        <f>'DATOS GENERALES'!K205</f>
        <v>0</v>
      </c>
      <c r="L205" s="241">
        <f>'DATOS GENERALES'!L205</f>
        <v>0</v>
      </c>
      <c r="M205" s="240">
        <f>'DATOS GENERALES'!M205</f>
        <v>0</v>
      </c>
      <c r="N205" s="241">
        <f>'DATOS GENERALES'!N205</f>
        <v>0</v>
      </c>
      <c r="O205" s="240">
        <f>'DATOS GENERALES'!O205</f>
        <v>0</v>
      </c>
      <c r="P205" s="241">
        <f>'DATOS GENERALES'!P205</f>
        <v>0</v>
      </c>
      <c r="Q205" s="240">
        <f>'DATOS GENERALES'!Q205</f>
        <v>0</v>
      </c>
      <c r="R205" s="242">
        <f>IF('DATOS GENERALES'!S205="CANCELADO",('DATOS GENERALES'!R205),0)</f>
        <v>34</v>
      </c>
      <c r="S205" s="243">
        <f>IF('DATOS GENERALES'!S205="DEUDA",('DATOS GENERALES'!R205),0)</f>
        <v>0</v>
      </c>
    </row>
    <row r="206" spans="1:19" s="78" customFormat="1" ht="12" customHeight="1" x14ac:dyDescent="0.25">
      <c r="A206" s="237">
        <v>205</v>
      </c>
      <c r="B206" s="238">
        <v>205</v>
      </c>
      <c r="C206" s="237" t="s">
        <v>126</v>
      </c>
      <c r="D206" s="239" t="s">
        <v>204</v>
      </c>
      <c r="E206" s="237" t="s">
        <v>527</v>
      </c>
      <c r="F206" s="238" t="s">
        <v>113</v>
      </c>
      <c r="G206" s="240">
        <f>'DATOS GENERALES'!G206</f>
        <v>0</v>
      </c>
      <c r="H206" s="241">
        <f>'DATOS GENERALES'!H206</f>
        <v>0</v>
      </c>
      <c r="I206" s="240">
        <f>'DATOS GENERALES'!I206</f>
        <v>0</v>
      </c>
      <c r="J206" s="241">
        <f>'DATOS GENERALES'!J206</f>
        <v>95</v>
      </c>
      <c r="K206" s="240">
        <f>'DATOS GENERALES'!K206</f>
        <v>0</v>
      </c>
      <c r="L206" s="241">
        <f>'DATOS GENERALES'!L206</f>
        <v>0</v>
      </c>
      <c r="M206" s="240">
        <f>'DATOS GENERALES'!M206</f>
        <v>0</v>
      </c>
      <c r="N206" s="241">
        <f>'DATOS GENERALES'!N206</f>
        <v>0</v>
      </c>
      <c r="O206" s="240">
        <f>'DATOS GENERALES'!O206</f>
        <v>0</v>
      </c>
      <c r="P206" s="241">
        <f>'DATOS GENERALES'!P206</f>
        <v>0</v>
      </c>
      <c r="Q206" s="240">
        <f>'DATOS GENERALES'!Q206</f>
        <v>0</v>
      </c>
      <c r="R206" s="242">
        <f>IF('DATOS GENERALES'!S206="CANCELADO",('DATOS GENERALES'!R206),0)</f>
        <v>95</v>
      </c>
      <c r="S206" s="243">
        <f>IF('DATOS GENERALES'!S206="DEUDA",('DATOS GENERALES'!R206),0)</f>
        <v>0</v>
      </c>
    </row>
    <row r="207" spans="1:19" s="78" customFormat="1" ht="12" customHeight="1" x14ac:dyDescent="0.25">
      <c r="A207" s="237">
        <v>206</v>
      </c>
      <c r="B207" s="238">
        <v>206</v>
      </c>
      <c r="C207" s="237" t="s">
        <v>148</v>
      </c>
      <c r="D207" s="239" t="s">
        <v>521</v>
      </c>
      <c r="E207" s="237" t="s">
        <v>528</v>
      </c>
      <c r="F207" s="238" t="s">
        <v>113</v>
      </c>
      <c r="G207" s="240">
        <f>'DATOS GENERALES'!G207</f>
        <v>0</v>
      </c>
      <c r="H207" s="241">
        <f>'DATOS GENERALES'!H207</f>
        <v>0</v>
      </c>
      <c r="I207" s="240">
        <f>'DATOS GENERALES'!I207</f>
        <v>0</v>
      </c>
      <c r="J207" s="241">
        <f>'DATOS GENERALES'!J207</f>
        <v>7</v>
      </c>
      <c r="K207" s="240">
        <f>'DATOS GENERALES'!K207</f>
        <v>0</v>
      </c>
      <c r="L207" s="241">
        <f>'DATOS GENERALES'!L207</f>
        <v>0</v>
      </c>
      <c r="M207" s="240">
        <f>'DATOS GENERALES'!M207</f>
        <v>0</v>
      </c>
      <c r="N207" s="241">
        <f>'DATOS GENERALES'!N207</f>
        <v>0</v>
      </c>
      <c r="O207" s="240">
        <f>'DATOS GENERALES'!O207</f>
        <v>0</v>
      </c>
      <c r="P207" s="241">
        <f>'DATOS GENERALES'!P207</f>
        <v>0</v>
      </c>
      <c r="Q207" s="240">
        <f>'DATOS GENERALES'!Q207</f>
        <v>0</v>
      </c>
      <c r="R207" s="242">
        <f>IF('DATOS GENERALES'!S207="CANCELADO",('DATOS GENERALES'!R207),0)</f>
        <v>7</v>
      </c>
      <c r="S207" s="243">
        <f>IF('DATOS GENERALES'!S207="DEUDA",('DATOS GENERALES'!R207),0)</f>
        <v>0</v>
      </c>
    </row>
    <row r="208" spans="1:19" s="78" customFormat="1" ht="12" customHeight="1" x14ac:dyDescent="0.25">
      <c r="A208" s="237">
        <v>207</v>
      </c>
      <c r="B208" s="238">
        <v>207</v>
      </c>
      <c r="C208" s="237" t="s">
        <v>115</v>
      </c>
      <c r="D208" s="239" t="s">
        <v>226</v>
      </c>
      <c r="E208" s="237" t="s">
        <v>183</v>
      </c>
      <c r="F208" s="238" t="s">
        <v>113</v>
      </c>
      <c r="G208" s="240">
        <f>'DATOS GENERALES'!G208</f>
        <v>33</v>
      </c>
      <c r="H208" s="241">
        <f>'DATOS GENERALES'!H208</f>
        <v>0</v>
      </c>
      <c r="I208" s="240">
        <f>'DATOS GENERALES'!I208</f>
        <v>20</v>
      </c>
      <c r="J208" s="241">
        <f>'DATOS GENERALES'!J208</f>
        <v>13</v>
      </c>
      <c r="K208" s="240">
        <f>'DATOS GENERALES'!K208</f>
        <v>0</v>
      </c>
      <c r="L208" s="241">
        <f>'DATOS GENERALES'!L208</f>
        <v>0</v>
      </c>
      <c r="M208" s="240">
        <f>'DATOS GENERALES'!M208</f>
        <v>0</v>
      </c>
      <c r="N208" s="241">
        <f>'DATOS GENERALES'!N208</f>
        <v>0</v>
      </c>
      <c r="O208" s="240">
        <f>'DATOS GENERALES'!O208</f>
        <v>0</v>
      </c>
      <c r="P208" s="241">
        <f>'DATOS GENERALES'!P208</f>
        <v>0</v>
      </c>
      <c r="Q208" s="240">
        <f>'DATOS GENERALES'!Q208</f>
        <v>0</v>
      </c>
      <c r="R208" s="242">
        <f>IF('DATOS GENERALES'!S208="CANCELADO",('DATOS GENERALES'!R208),0)</f>
        <v>66</v>
      </c>
      <c r="S208" s="243">
        <f>IF('DATOS GENERALES'!S208="DEUDA",('DATOS GENERALES'!R208),0)</f>
        <v>0</v>
      </c>
    </row>
    <row r="209" spans="1:19" s="78" customFormat="1" ht="12" customHeight="1" x14ac:dyDescent="0.25">
      <c r="A209" s="237">
        <v>208</v>
      </c>
      <c r="B209" s="238">
        <v>208</v>
      </c>
      <c r="C209" s="237" t="s">
        <v>252</v>
      </c>
      <c r="D209" s="239" t="s">
        <v>247</v>
      </c>
      <c r="E209" s="237" t="s">
        <v>477</v>
      </c>
      <c r="F209" s="238" t="s">
        <v>113</v>
      </c>
      <c r="G209" s="240">
        <f>'DATOS GENERALES'!G209</f>
        <v>243</v>
      </c>
      <c r="H209" s="241">
        <f>'DATOS GENERALES'!H209</f>
        <v>0</v>
      </c>
      <c r="I209" s="240">
        <f>'DATOS GENERALES'!I209</f>
        <v>20</v>
      </c>
      <c r="J209" s="241">
        <f>'DATOS GENERALES'!J209</f>
        <v>7</v>
      </c>
      <c r="K209" s="240">
        <f>'DATOS GENERALES'!K209</f>
        <v>0</v>
      </c>
      <c r="L209" s="241">
        <f>'DATOS GENERALES'!L209</f>
        <v>0</v>
      </c>
      <c r="M209" s="240">
        <f>'DATOS GENERALES'!M209</f>
        <v>0</v>
      </c>
      <c r="N209" s="241">
        <f>'DATOS GENERALES'!N209</f>
        <v>0</v>
      </c>
      <c r="O209" s="240">
        <f>'DATOS GENERALES'!O209</f>
        <v>0</v>
      </c>
      <c r="P209" s="241">
        <f>'DATOS GENERALES'!P209</f>
        <v>0</v>
      </c>
      <c r="Q209" s="240">
        <f>'DATOS GENERALES'!Q209</f>
        <v>0</v>
      </c>
      <c r="R209" s="242">
        <f>IF('DATOS GENERALES'!S209="CANCELADO",('DATOS GENERALES'!R209),0)</f>
        <v>0</v>
      </c>
      <c r="S209" s="243">
        <f>IF('DATOS GENERALES'!S209="DEUDA",('DATOS GENERALES'!R209),0)</f>
        <v>270</v>
      </c>
    </row>
    <row r="210" spans="1:19" s="78" customFormat="1" ht="12" customHeight="1" x14ac:dyDescent="0.25">
      <c r="A210" s="237">
        <v>209</v>
      </c>
      <c r="B210" s="238">
        <v>209</v>
      </c>
      <c r="C210" s="237" t="s">
        <v>204</v>
      </c>
      <c r="D210" s="239" t="s">
        <v>205</v>
      </c>
      <c r="E210" s="237" t="s">
        <v>529</v>
      </c>
      <c r="F210" s="238" t="s">
        <v>113</v>
      </c>
      <c r="G210" s="240">
        <f>'DATOS GENERALES'!G210</f>
        <v>39</v>
      </c>
      <c r="H210" s="241">
        <f>'DATOS GENERALES'!H210</f>
        <v>0</v>
      </c>
      <c r="I210" s="240">
        <f>'DATOS GENERALES'!I210</f>
        <v>20</v>
      </c>
      <c r="J210" s="241">
        <f>'DATOS GENERALES'!J210</f>
        <v>69</v>
      </c>
      <c r="K210" s="240">
        <f>'DATOS GENERALES'!K210</f>
        <v>0</v>
      </c>
      <c r="L210" s="241">
        <f>'DATOS GENERALES'!L210</f>
        <v>0</v>
      </c>
      <c r="M210" s="240">
        <f>'DATOS GENERALES'!M210</f>
        <v>0</v>
      </c>
      <c r="N210" s="241">
        <f>'DATOS GENERALES'!N210</f>
        <v>0</v>
      </c>
      <c r="O210" s="240">
        <f>'DATOS GENERALES'!O210</f>
        <v>0</v>
      </c>
      <c r="P210" s="241">
        <f>'DATOS GENERALES'!P210</f>
        <v>0</v>
      </c>
      <c r="Q210" s="240">
        <f>'DATOS GENERALES'!Q210</f>
        <v>0</v>
      </c>
      <c r="R210" s="242">
        <f>IF('DATOS GENERALES'!S210="CANCELADO",('DATOS GENERALES'!R210),0)</f>
        <v>0</v>
      </c>
      <c r="S210" s="243">
        <f>IF('DATOS GENERALES'!S210="DEUDA",('DATOS GENERALES'!R210),0)</f>
        <v>128</v>
      </c>
    </row>
    <row r="211" spans="1:19" s="78" customFormat="1" ht="12" customHeight="1" x14ac:dyDescent="0.25">
      <c r="A211" s="237">
        <v>210</v>
      </c>
      <c r="B211" s="238">
        <v>210</v>
      </c>
      <c r="C211" s="237" t="s">
        <v>358</v>
      </c>
      <c r="D211" s="239" t="s">
        <v>530</v>
      </c>
      <c r="E211" s="237" t="s">
        <v>531</v>
      </c>
      <c r="F211" s="238" t="s">
        <v>113</v>
      </c>
      <c r="G211" s="240">
        <f>'DATOS GENERALES'!G211</f>
        <v>149</v>
      </c>
      <c r="H211" s="241">
        <f>'DATOS GENERALES'!H211</f>
        <v>0</v>
      </c>
      <c r="I211" s="240">
        <f>'DATOS GENERALES'!I211</f>
        <v>20</v>
      </c>
      <c r="J211" s="241">
        <f>'DATOS GENERALES'!J211</f>
        <v>23</v>
      </c>
      <c r="K211" s="240">
        <f>'DATOS GENERALES'!K211</f>
        <v>0</v>
      </c>
      <c r="L211" s="241">
        <f>'DATOS GENERALES'!L211</f>
        <v>0</v>
      </c>
      <c r="M211" s="240">
        <f>'DATOS GENERALES'!M211</f>
        <v>0</v>
      </c>
      <c r="N211" s="241">
        <f>'DATOS GENERALES'!N211</f>
        <v>0</v>
      </c>
      <c r="O211" s="240">
        <f>'DATOS GENERALES'!O211</f>
        <v>0</v>
      </c>
      <c r="P211" s="241">
        <f>'DATOS GENERALES'!P211</f>
        <v>0</v>
      </c>
      <c r="Q211" s="240">
        <f>'DATOS GENERALES'!Q211</f>
        <v>0</v>
      </c>
      <c r="R211" s="242">
        <f>IF('DATOS GENERALES'!S211="CANCELADO",('DATOS GENERALES'!R211),0)</f>
        <v>0</v>
      </c>
      <c r="S211" s="243">
        <f>IF('DATOS GENERALES'!S211="DEUDA",('DATOS GENERALES'!R211),0)</f>
        <v>192</v>
      </c>
    </row>
    <row r="212" spans="1:19" s="78" customFormat="1" ht="12" customHeight="1" x14ac:dyDescent="0.25">
      <c r="A212" s="237">
        <v>211</v>
      </c>
      <c r="B212" s="238">
        <v>211</v>
      </c>
      <c r="C212" s="237" t="s">
        <v>172</v>
      </c>
      <c r="D212" s="239" t="s">
        <v>115</v>
      </c>
      <c r="E212" s="237" t="s">
        <v>491</v>
      </c>
      <c r="F212" s="238" t="s">
        <v>113</v>
      </c>
      <c r="G212" s="240">
        <f>'DATOS GENERALES'!G212</f>
        <v>0</v>
      </c>
      <c r="H212" s="241">
        <f>'DATOS GENERALES'!H212</f>
        <v>0</v>
      </c>
      <c r="I212" s="240">
        <f>'DATOS GENERALES'!I212</f>
        <v>0</v>
      </c>
      <c r="J212" s="241">
        <f>'DATOS GENERALES'!J212</f>
        <v>19</v>
      </c>
      <c r="K212" s="240">
        <f>'DATOS GENERALES'!K212</f>
        <v>0</v>
      </c>
      <c r="L212" s="241">
        <f>'DATOS GENERALES'!L212</f>
        <v>0</v>
      </c>
      <c r="M212" s="240">
        <f>'DATOS GENERALES'!M212</f>
        <v>0</v>
      </c>
      <c r="N212" s="241">
        <f>'DATOS GENERALES'!N212</f>
        <v>0</v>
      </c>
      <c r="O212" s="240">
        <f>'DATOS GENERALES'!O212</f>
        <v>0</v>
      </c>
      <c r="P212" s="241">
        <f>'DATOS GENERALES'!P212</f>
        <v>0</v>
      </c>
      <c r="Q212" s="240">
        <f>'DATOS GENERALES'!Q212</f>
        <v>0</v>
      </c>
      <c r="R212" s="242">
        <f>IF('DATOS GENERALES'!S212="CANCELADO",('DATOS GENERALES'!R212),0)</f>
        <v>19</v>
      </c>
      <c r="S212" s="243">
        <f>IF('DATOS GENERALES'!S212="DEUDA",('DATOS GENERALES'!R212),0)</f>
        <v>0</v>
      </c>
    </row>
    <row r="213" spans="1:19" s="78" customFormat="1" ht="12" customHeight="1" x14ac:dyDescent="0.25">
      <c r="A213" s="237">
        <v>212</v>
      </c>
      <c r="B213" s="238">
        <v>212</v>
      </c>
      <c r="C213" s="237" t="s">
        <v>172</v>
      </c>
      <c r="D213" s="239" t="s">
        <v>532</v>
      </c>
      <c r="E213" s="237" t="s">
        <v>533</v>
      </c>
      <c r="F213" s="238" t="s">
        <v>113</v>
      </c>
      <c r="G213" s="240">
        <f>'DATOS GENERALES'!G213</f>
        <v>0</v>
      </c>
      <c r="H213" s="241">
        <f>'DATOS GENERALES'!H213</f>
        <v>0</v>
      </c>
      <c r="I213" s="240">
        <f>'DATOS GENERALES'!I213</f>
        <v>0</v>
      </c>
      <c r="J213" s="241">
        <f>'DATOS GENERALES'!J213</f>
        <v>7</v>
      </c>
      <c r="K213" s="240">
        <f>'DATOS GENERALES'!K213</f>
        <v>0</v>
      </c>
      <c r="L213" s="241">
        <f>'DATOS GENERALES'!L213</f>
        <v>0</v>
      </c>
      <c r="M213" s="240">
        <f>'DATOS GENERALES'!M213</f>
        <v>0</v>
      </c>
      <c r="N213" s="241">
        <f>'DATOS GENERALES'!N213</f>
        <v>0</v>
      </c>
      <c r="O213" s="240">
        <f>'DATOS GENERALES'!O213</f>
        <v>0</v>
      </c>
      <c r="P213" s="241">
        <f>'DATOS GENERALES'!P213</f>
        <v>0</v>
      </c>
      <c r="Q213" s="240">
        <f>'DATOS GENERALES'!Q213</f>
        <v>0</v>
      </c>
      <c r="R213" s="242">
        <f>IF('DATOS GENERALES'!S213="CANCELADO",('DATOS GENERALES'!R213),0)</f>
        <v>7</v>
      </c>
      <c r="S213" s="243">
        <f>IF('DATOS GENERALES'!S213="DEUDA",('DATOS GENERALES'!R213),0)</f>
        <v>0</v>
      </c>
    </row>
    <row r="214" spans="1:19" s="78" customFormat="1" ht="12" customHeight="1" x14ac:dyDescent="0.25">
      <c r="A214" s="237">
        <v>213</v>
      </c>
      <c r="B214" s="238">
        <v>213</v>
      </c>
      <c r="C214" s="237" t="s">
        <v>297</v>
      </c>
      <c r="D214" s="239" t="s">
        <v>211</v>
      </c>
      <c r="E214" s="237" t="s">
        <v>534</v>
      </c>
      <c r="F214" s="238" t="s">
        <v>113</v>
      </c>
      <c r="G214" s="240">
        <f>'DATOS GENERALES'!G214</f>
        <v>0</v>
      </c>
      <c r="H214" s="241">
        <f>'DATOS GENERALES'!H214</f>
        <v>0</v>
      </c>
      <c r="I214" s="240">
        <f>'DATOS GENERALES'!I214</f>
        <v>0</v>
      </c>
      <c r="J214" s="241">
        <f>'DATOS GENERALES'!J214</f>
        <v>21</v>
      </c>
      <c r="K214" s="240">
        <f>'DATOS GENERALES'!K214</f>
        <v>0</v>
      </c>
      <c r="L214" s="241">
        <f>'DATOS GENERALES'!L214</f>
        <v>0</v>
      </c>
      <c r="M214" s="240">
        <f>'DATOS GENERALES'!M214</f>
        <v>0</v>
      </c>
      <c r="N214" s="241">
        <f>'DATOS GENERALES'!N214</f>
        <v>0</v>
      </c>
      <c r="O214" s="240">
        <f>'DATOS GENERALES'!O214</f>
        <v>0</v>
      </c>
      <c r="P214" s="241">
        <f>'DATOS GENERALES'!P214</f>
        <v>0</v>
      </c>
      <c r="Q214" s="240">
        <f>'DATOS GENERALES'!Q214</f>
        <v>0</v>
      </c>
      <c r="R214" s="242">
        <f>IF('DATOS GENERALES'!S214="CANCELADO",('DATOS GENERALES'!R214),0)</f>
        <v>21</v>
      </c>
      <c r="S214" s="243">
        <f>IF('DATOS GENERALES'!S214="DEUDA",('DATOS GENERALES'!R214),0)</f>
        <v>0</v>
      </c>
    </row>
    <row r="215" spans="1:19" s="78" customFormat="1" ht="12" customHeight="1" x14ac:dyDescent="0.25">
      <c r="A215" s="237">
        <v>214</v>
      </c>
      <c r="B215" s="238">
        <v>214</v>
      </c>
      <c r="C215" s="237" t="s">
        <v>170</v>
      </c>
      <c r="D215" s="239" t="s">
        <v>223</v>
      </c>
      <c r="E215" s="237" t="s">
        <v>535</v>
      </c>
      <c r="F215" s="238" t="s">
        <v>113</v>
      </c>
      <c r="G215" s="240">
        <f>'DATOS GENERALES'!G215</f>
        <v>0</v>
      </c>
      <c r="H215" s="241">
        <f>'DATOS GENERALES'!H215</f>
        <v>0</v>
      </c>
      <c r="I215" s="240">
        <f>'DATOS GENERALES'!I215</f>
        <v>0</v>
      </c>
      <c r="J215" s="241">
        <f>'DATOS GENERALES'!J215</f>
        <v>27</v>
      </c>
      <c r="K215" s="240">
        <f>'DATOS GENERALES'!K215</f>
        <v>0</v>
      </c>
      <c r="L215" s="241">
        <f>'DATOS GENERALES'!L215</f>
        <v>0</v>
      </c>
      <c r="M215" s="240">
        <f>'DATOS GENERALES'!M215</f>
        <v>0</v>
      </c>
      <c r="N215" s="241">
        <f>'DATOS GENERALES'!N215</f>
        <v>0</v>
      </c>
      <c r="O215" s="240">
        <f>'DATOS GENERALES'!O215</f>
        <v>0</v>
      </c>
      <c r="P215" s="241">
        <f>'DATOS GENERALES'!P215</f>
        <v>0</v>
      </c>
      <c r="Q215" s="240">
        <f>'DATOS GENERALES'!Q215</f>
        <v>0</v>
      </c>
      <c r="R215" s="242">
        <f>IF('DATOS GENERALES'!S215="CANCELADO",('DATOS GENERALES'!R215),0)</f>
        <v>27</v>
      </c>
      <c r="S215" s="243">
        <f>IF('DATOS GENERALES'!S215="DEUDA",('DATOS GENERALES'!R215),0)</f>
        <v>0</v>
      </c>
    </row>
    <row r="216" spans="1:19" s="78" customFormat="1" ht="12" customHeight="1" x14ac:dyDescent="0.25">
      <c r="A216" s="237">
        <v>215</v>
      </c>
      <c r="B216" s="238">
        <v>215</v>
      </c>
      <c r="C216" s="237" t="s">
        <v>170</v>
      </c>
      <c r="D216" s="239" t="s">
        <v>223</v>
      </c>
      <c r="E216" s="237" t="s">
        <v>536</v>
      </c>
      <c r="F216" s="238" t="s">
        <v>113</v>
      </c>
      <c r="G216" s="240">
        <f>'DATOS GENERALES'!G216</f>
        <v>0</v>
      </c>
      <c r="H216" s="241">
        <f>'DATOS GENERALES'!H216</f>
        <v>0</v>
      </c>
      <c r="I216" s="240">
        <f>'DATOS GENERALES'!I216</f>
        <v>0</v>
      </c>
      <c r="J216" s="241">
        <f>'DATOS GENERALES'!J216</f>
        <v>27</v>
      </c>
      <c r="K216" s="240">
        <f>'DATOS GENERALES'!K216</f>
        <v>0</v>
      </c>
      <c r="L216" s="241">
        <f>'DATOS GENERALES'!L216</f>
        <v>0</v>
      </c>
      <c r="M216" s="240">
        <f>'DATOS GENERALES'!M216</f>
        <v>0</v>
      </c>
      <c r="N216" s="241">
        <f>'DATOS GENERALES'!N216</f>
        <v>0</v>
      </c>
      <c r="O216" s="240">
        <f>'DATOS GENERALES'!O216</f>
        <v>0</v>
      </c>
      <c r="P216" s="241">
        <f>'DATOS GENERALES'!P216</f>
        <v>0</v>
      </c>
      <c r="Q216" s="240">
        <f>'DATOS GENERALES'!Q216</f>
        <v>0</v>
      </c>
      <c r="R216" s="242">
        <f>IF('DATOS GENERALES'!S216="CANCELADO",('DATOS GENERALES'!R216),0)</f>
        <v>27</v>
      </c>
      <c r="S216" s="243">
        <f>IF('DATOS GENERALES'!S216="DEUDA",('DATOS GENERALES'!R216),0)</f>
        <v>0</v>
      </c>
    </row>
    <row r="217" spans="1:19" s="78" customFormat="1" ht="12" customHeight="1" x14ac:dyDescent="0.25">
      <c r="A217" s="237">
        <v>216</v>
      </c>
      <c r="B217" s="238">
        <v>216</v>
      </c>
      <c r="C217" s="237" t="s">
        <v>537</v>
      </c>
      <c r="D217" s="239" t="s">
        <v>170</v>
      </c>
      <c r="E217" s="237" t="s">
        <v>538</v>
      </c>
      <c r="F217" s="238" t="s">
        <v>113</v>
      </c>
      <c r="G217" s="240">
        <f>'DATOS GENERALES'!G217</f>
        <v>0</v>
      </c>
      <c r="H217" s="241">
        <f>'DATOS GENERALES'!H217</f>
        <v>0</v>
      </c>
      <c r="I217" s="240">
        <f>'DATOS GENERALES'!I217</f>
        <v>0</v>
      </c>
      <c r="J217" s="241">
        <f>'DATOS GENERALES'!J217</f>
        <v>9</v>
      </c>
      <c r="K217" s="240">
        <f>'DATOS GENERALES'!K217</f>
        <v>0</v>
      </c>
      <c r="L217" s="241">
        <f>'DATOS GENERALES'!L217</f>
        <v>0</v>
      </c>
      <c r="M217" s="240">
        <f>'DATOS GENERALES'!M217</f>
        <v>0</v>
      </c>
      <c r="N217" s="241">
        <f>'DATOS GENERALES'!N217</f>
        <v>0</v>
      </c>
      <c r="O217" s="240">
        <f>'DATOS GENERALES'!O217</f>
        <v>0</v>
      </c>
      <c r="P217" s="241">
        <f>'DATOS GENERALES'!P217</f>
        <v>0</v>
      </c>
      <c r="Q217" s="240">
        <f>'DATOS GENERALES'!Q217</f>
        <v>0</v>
      </c>
      <c r="R217" s="242">
        <f>IF('DATOS GENERALES'!S217="CANCELADO",('DATOS GENERALES'!R217),0)</f>
        <v>9</v>
      </c>
      <c r="S217" s="243">
        <f>IF('DATOS GENERALES'!S217="DEUDA",('DATOS GENERALES'!R217),0)</f>
        <v>0</v>
      </c>
    </row>
    <row r="218" spans="1:19" s="78" customFormat="1" ht="12" customHeight="1" x14ac:dyDescent="0.25">
      <c r="A218" s="237">
        <v>217</v>
      </c>
      <c r="B218" s="238">
        <v>217</v>
      </c>
      <c r="C218" s="237" t="s">
        <v>179</v>
      </c>
      <c r="D218" s="239" t="s">
        <v>414</v>
      </c>
      <c r="E218" s="237" t="s">
        <v>539</v>
      </c>
      <c r="F218" s="238" t="s">
        <v>113</v>
      </c>
      <c r="G218" s="240">
        <f>'DATOS GENERALES'!G218</f>
        <v>0</v>
      </c>
      <c r="H218" s="241">
        <f>'DATOS GENERALES'!H218</f>
        <v>0</v>
      </c>
      <c r="I218" s="240">
        <f>'DATOS GENERALES'!I218</f>
        <v>0</v>
      </c>
      <c r="J218" s="241">
        <f>'DATOS GENERALES'!J218</f>
        <v>9</v>
      </c>
      <c r="K218" s="240">
        <f>'DATOS GENERALES'!K218</f>
        <v>0</v>
      </c>
      <c r="L218" s="241">
        <f>'DATOS GENERALES'!L218</f>
        <v>0</v>
      </c>
      <c r="M218" s="240">
        <f>'DATOS GENERALES'!M218</f>
        <v>0</v>
      </c>
      <c r="N218" s="241">
        <f>'DATOS GENERALES'!N218</f>
        <v>0</v>
      </c>
      <c r="O218" s="240">
        <f>'DATOS GENERALES'!O218</f>
        <v>0</v>
      </c>
      <c r="P218" s="241">
        <f>'DATOS GENERALES'!P218</f>
        <v>0</v>
      </c>
      <c r="Q218" s="240">
        <f>'DATOS GENERALES'!Q218</f>
        <v>0</v>
      </c>
      <c r="R218" s="242">
        <f>IF('DATOS GENERALES'!S218="CANCELADO",('DATOS GENERALES'!R218),0)</f>
        <v>9</v>
      </c>
      <c r="S218" s="243">
        <f>IF('DATOS GENERALES'!S218="DEUDA",('DATOS GENERALES'!R218),0)</f>
        <v>0</v>
      </c>
    </row>
    <row r="219" spans="1:19" s="78" customFormat="1" ht="12" customHeight="1" x14ac:dyDescent="0.25">
      <c r="A219" s="237">
        <v>218</v>
      </c>
      <c r="B219" s="238">
        <v>218</v>
      </c>
      <c r="C219" s="237" t="s">
        <v>179</v>
      </c>
      <c r="D219" s="239" t="s">
        <v>217</v>
      </c>
      <c r="E219" s="237" t="s">
        <v>499</v>
      </c>
      <c r="F219" s="238" t="s">
        <v>113</v>
      </c>
      <c r="G219" s="240">
        <f>'DATOS GENERALES'!G219</f>
        <v>0</v>
      </c>
      <c r="H219" s="241">
        <f>'DATOS GENERALES'!H219</f>
        <v>0</v>
      </c>
      <c r="I219" s="240">
        <f>'DATOS GENERALES'!I219</f>
        <v>0</v>
      </c>
      <c r="J219" s="241">
        <f>'DATOS GENERALES'!J219</f>
        <v>25</v>
      </c>
      <c r="K219" s="240">
        <f>'DATOS GENERALES'!K219</f>
        <v>0</v>
      </c>
      <c r="L219" s="241">
        <f>'DATOS GENERALES'!L219</f>
        <v>0</v>
      </c>
      <c r="M219" s="240">
        <f>'DATOS GENERALES'!M219</f>
        <v>0</v>
      </c>
      <c r="N219" s="241">
        <f>'DATOS GENERALES'!N219</f>
        <v>0</v>
      </c>
      <c r="O219" s="240">
        <f>'DATOS GENERALES'!O219</f>
        <v>0</v>
      </c>
      <c r="P219" s="241">
        <f>'DATOS GENERALES'!P219</f>
        <v>0</v>
      </c>
      <c r="Q219" s="240">
        <f>'DATOS GENERALES'!Q219</f>
        <v>0</v>
      </c>
      <c r="R219" s="242">
        <f>IF('DATOS GENERALES'!S219="CANCELADO",('DATOS GENERALES'!R219),0)</f>
        <v>25</v>
      </c>
      <c r="S219" s="243">
        <f>IF('DATOS GENERALES'!S219="DEUDA",('DATOS GENERALES'!R219),0)</f>
        <v>0</v>
      </c>
    </row>
    <row r="220" spans="1:19" s="78" customFormat="1" ht="12" customHeight="1" x14ac:dyDescent="0.25">
      <c r="A220" s="237">
        <v>219</v>
      </c>
      <c r="B220" s="238">
        <v>219</v>
      </c>
      <c r="C220" s="237" t="s">
        <v>142</v>
      </c>
      <c r="D220" s="239" t="s">
        <v>126</v>
      </c>
      <c r="E220" s="237" t="s">
        <v>540</v>
      </c>
      <c r="F220" s="238" t="s">
        <v>113</v>
      </c>
      <c r="G220" s="240">
        <f>'DATOS GENERALES'!G220</f>
        <v>0</v>
      </c>
      <c r="H220" s="241">
        <f>'DATOS GENERALES'!H220</f>
        <v>0</v>
      </c>
      <c r="I220" s="240">
        <f>'DATOS GENERALES'!I220</f>
        <v>0</v>
      </c>
      <c r="J220" s="241">
        <f>'DATOS GENERALES'!J220</f>
        <v>7</v>
      </c>
      <c r="K220" s="240">
        <f>'DATOS GENERALES'!K220</f>
        <v>0</v>
      </c>
      <c r="L220" s="241">
        <f>'DATOS GENERALES'!L220</f>
        <v>0</v>
      </c>
      <c r="M220" s="240">
        <f>'DATOS GENERALES'!M220</f>
        <v>0</v>
      </c>
      <c r="N220" s="241">
        <f>'DATOS GENERALES'!N220</f>
        <v>0</v>
      </c>
      <c r="O220" s="240">
        <f>'DATOS GENERALES'!O220</f>
        <v>0</v>
      </c>
      <c r="P220" s="241">
        <f>'DATOS GENERALES'!P220</f>
        <v>0</v>
      </c>
      <c r="Q220" s="240">
        <f>'DATOS GENERALES'!Q220</f>
        <v>0</v>
      </c>
      <c r="R220" s="242">
        <f>IF('DATOS GENERALES'!S220="CANCELADO",('DATOS GENERALES'!R220),0)</f>
        <v>7</v>
      </c>
      <c r="S220" s="243">
        <f>IF('DATOS GENERALES'!S220="DEUDA",('DATOS GENERALES'!R220),0)</f>
        <v>0</v>
      </c>
    </row>
    <row r="221" spans="1:19" s="78" customFormat="1" ht="12" customHeight="1" x14ac:dyDescent="0.25">
      <c r="A221" s="237">
        <v>220</v>
      </c>
      <c r="B221" s="238">
        <v>220</v>
      </c>
      <c r="C221" s="237" t="s">
        <v>282</v>
      </c>
      <c r="D221" s="239" t="s">
        <v>237</v>
      </c>
      <c r="E221" s="237" t="s">
        <v>541</v>
      </c>
      <c r="F221" s="238" t="s">
        <v>113</v>
      </c>
      <c r="G221" s="240">
        <f>'DATOS GENERALES'!G221</f>
        <v>0</v>
      </c>
      <c r="H221" s="241">
        <f>'DATOS GENERALES'!H221</f>
        <v>0</v>
      </c>
      <c r="I221" s="240">
        <f>'DATOS GENERALES'!I221</f>
        <v>0</v>
      </c>
      <c r="J221" s="241">
        <f>'DATOS GENERALES'!J221</f>
        <v>7</v>
      </c>
      <c r="K221" s="240">
        <f>'DATOS GENERALES'!K221</f>
        <v>0</v>
      </c>
      <c r="L221" s="241">
        <f>'DATOS GENERALES'!L221</f>
        <v>0</v>
      </c>
      <c r="M221" s="240">
        <f>'DATOS GENERALES'!M221</f>
        <v>0</v>
      </c>
      <c r="N221" s="241">
        <f>'DATOS GENERALES'!N221</f>
        <v>0</v>
      </c>
      <c r="O221" s="240">
        <f>'DATOS GENERALES'!O221</f>
        <v>0</v>
      </c>
      <c r="P221" s="241">
        <f>'DATOS GENERALES'!P221</f>
        <v>0</v>
      </c>
      <c r="Q221" s="240">
        <f>'DATOS GENERALES'!Q221</f>
        <v>0</v>
      </c>
      <c r="R221" s="242">
        <f>IF('DATOS GENERALES'!S221="CANCELADO",('DATOS GENERALES'!R221),0)</f>
        <v>7</v>
      </c>
      <c r="S221" s="243">
        <f>IF('DATOS GENERALES'!S221="DEUDA",('DATOS GENERALES'!R221),0)</f>
        <v>0</v>
      </c>
    </row>
    <row r="222" spans="1:19" s="78" customFormat="1" ht="12" customHeight="1" x14ac:dyDescent="0.25">
      <c r="A222" s="237">
        <v>221</v>
      </c>
      <c r="B222" s="238">
        <v>221</v>
      </c>
      <c r="C222" s="237" t="s">
        <v>126</v>
      </c>
      <c r="D222" s="239" t="s">
        <v>282</v>
      </c>
      <c r="E222" s="237" t="s">
        <v>200</v>
      </c>
      <c r="F222" s="238" t="s">
        <v>113</v>
      </c>
      <c r="G222" s="240">
        <f>'DATOS GENERALES'!G222</f>
        <v>0</v>
      </c>
      <c r="H222" s="241">
        <f>'DATOS GENERALES'!H222</f>
        <v>0</v>
      </c>
      <c r="I222" s="240">
        <f>'DATOS GENERALES'!I222</f>
        <v>0</v>
      </c>
      <c r="J222" s="241">
        <f>'DATOS GENERALES'!J222</f>
        <v>39</v>
      </c>
      <c r="K222" s="240">
        <f>'DATOS GENERALES'!K222</f>
        <v>0</v>
      </c>
      <c r="L222" s="241">
        <f>'DATOS GENERALES'!L222</f>
        <v>0</v>
      </c>
      <c r="M222" s="240">
        <f>'DATOS GENERALES'!M222</f>
        <v>0</v>
      </c>
      <c r="N222" s="241">
        <f>'DATOS GENERALES'!N222</f>
        <v>0</v>
      </c>
      <c r="O222" s="240">
        <f>'DATOS GENERALES'!O222</f>
        <v>0</v>
      </c>
      <c r="P222" s="241">
        <f>'DATOS GENERALES'!P222</f>
        <v>0</v>
      </c>
      <c r="Q222" s="240">
        <f>'DATOS GENERALES'!Q222</f>
        <v>0</v>
      </c>
      <c r="R222" s="242">
        <f>IF('DATOS GENERALES'!S222="CANCELADO",('DATOS GENERALES'!R222),0)</f>
        <v>39</v>
      </c>
      <c r="S222" s="243">
        <f>IF('DATOS GENERALES'!S222="DEUDA",('DATOS GENERALES'!R222),0)</f>
        <v>0</v>
      </c>
    </row>
    <row r="223" spans="1:19" s="78" customFormat="1" ht="12" customHeight="1" x14ac:dyDescent="0.25">
      <c r="A223" s="237">
        <v>222</v>
      </c>
      <c r="B223" s="238">
        <v>222</v>
      </c>
      <c r="C223" s="237" t="s">
        <v>508</v>
      </c>
      <c r="D223" s="239" t="s">
        <v>115</v>
      </c>
      <c r="E223" s="237" t="s">
        <v>542</v>
      </c>
      <c r="F223" s="238" t="s">
        <v>113</v>
      </c>
      <c r="G223" s="240">
        <f>'DATOS GENERALES'!G223</f>
        <v>0</v>
      </c>
      <c r="H223" s="241">
        <f>'DATOS GENERALES'!H223</f>
        <v>0</v>
      </c>
      <c r="I223" s="240">
        <f>'DATOS GENERALES'!I223</f>
        <v>0</v>
      </c>
      <c r="J223" s="241">
        <f>'DATOS GENERALES'!J223</f>
        <v>9</v>
      </c>
      <c r="K223" s="240">
        <f>'DATOS GENERALES'!K223</f>
        <v>0</v>
      </c>
      <c r="L223" s="241">
        <f>'DATOS GENERALES'!L223</f>
        <v>0</v>
      </c>
      <c r="M223" s="240">
        <f>'DATOS GENERALES'!M223</f>
        <v>0</v>
      </c>
      <c r="N223" s="241">
        <f>'DATOS GENERALES'!N223</f>
        <v>0</v>
      </c>
      <c r="O223" s="240">
        <f>'DATOS GENERALES'!O223</f>
        <v>0</v>
      </c>
      <c r="P223" s="241">
        <f>'DATOS GENERALES'!P223</f>
        <v>0</v>
      </c>
      <c r="Q223" s="240">
        <f>'DATOS GENERALES'!Q223</f>
        <v>0</v>
      </c>
      <c r="R223" s="242">
        <f>IF('DATOS GENERALES'!S223="CANCELADO",('DATOS GENERALES'!R223),0)</f>
        <v>9</v>
      </c>
      <c r="S223" s="243">
        <f>IF('DATOS GENERALES'!S223="DEUDA",('DATOS GENERALES'!R223),0)</f>
        <v>0</v>
      </c>
    </row>
    <row r="224" spans="1:19" s="78" customFormat="1" ht="12" customHeight="1" x14ac:dyDescent="0.25">
      <c r="A224" s="237">
        <v>223</v>
      </c>
      <c r="B224" s="238">
        <v>223</v>
      </c>
      <c r="C224" s="237" t="s">
        <v>508</v>
      </c>
      <c r="D224" s="239" t="s">
        <v>115</v>
      </c>
      <c r="E224" s="237" t="s">
        <v>543</v>
      </c>
      <c r="F224" s="238" t="s">
        <v>113</v>
      </c>
      <c r="G224" s="240">
        <f>'DATOS GENERALES'!G224</f>
        <v>0</v>
      </c>
      <c r="H224" s="241">
        <f>'DATOS GENERALES'!H224</f>
        <v>0</v>
      </c>
      <c r="I224" s="240">
        <f>'DATOS GENERALES'!I224</f>
        <v>0</v>
      </c>
      <c r="J224" s="241">
        <f>'DATOS GENERALES'!J224</f>
        <v>7</v>
      </c>
      <c r="K224" s="240">
        <f>'DATOS GENERALES'!K224</f>
        <v>0</v>
      </c>
      <c r="L224" s="241">
        <f>'DATOS GENERALES'!L224</f>
        <v>0</v>
      </c>
      <c r="M224" s="240">
        <f>'DATOS GENERALES'!M224</f>
        <v>0</v>
      </c>
      <c r="N224" s="241">
        <f>'DATOS GENERALES'!N224</f>
        <v>0</v>
      </c>
      <c r="O224" s="240">
        <f>'DATOS GENERALES'!O224</f>
        <v>0</v>
      </c>
      <c r="P224" s="241">
        <f>'DATOS GENERALES'!P224</f>
        <v>0</v>
      </c>
      <c r="Q224" s="240">
        <f>'DATOS GENERALES'!Q224</f>
        <v>0</v>
      </c>
      <c r="R224" s="242">
        <f>IF('DATOS GENERALES'!S224="CANCELADO",('DATOS GENERALES'!R224),0)</f>
        <v>7</v>
      </c>
      <c r="S224" s="243">
        <f>IF('DATOS GENERALES'!S224="DEUDA",('DATOS GENERALES'!R224),0)</f>
        <v>0</v>
      </c>
    </row>
    <row r="225" spans="1:19" s="78" customFormat="1" ht="12" customHeight="1" x14ac:dyDescent="0.25">
      <c r="A225" s="237">
        <v>224</v>
      </c>
      <c r="B225" s="238">
        <v>224</v>
      </c>
      <c r="C225" s="237" t="s">
        <v>142</v>
      </c>
      <c r="D225" s="239" t="s">
        <v>304</v>
      </c>
      <c r="E225" s="237" t="s">
        <v>544</v>
      </c>
      <c r="F225" s="238" t="s">
        <v>113</v>
      </c>
      <c r="G225" s="240">
        <f>'DATOS GENERALES'!G225</f>
        <v>95</v>
      </c>
      <c r="H225" s="241">
        <f>'DATOS GENERALES'!H225</f>
        <v>0</v>
      </c>
      <c r="I225" s="240">
        <f>'DATOS GENERALES'!I225</f>
        <v>20</v>
      </c>
      <c r="J225" s="241">
        <f>'DATOS GENERALES'!J225</f>
        <v>7</v>
      </c>
      <c r="K225" s="240">
        <f>'DATOS GENERALES'!K225</f>
        <v>0</v>
      </c>
      <c r="L225" s="241">
        <f>'DATOS GENERALES'!L225</f>
        <v>0</v>
      </c>
      <c r="M225" s="240">
        <f>'DATOS GENERALES'!M225</f>
        <v>0</v>
      </c>
      <c r="N225" s="241">
        <f>'DATOS GENERALES'!N225</f>
        <v>0</v>
      </c>
      <c r="O225" s="240">
        <f>'DATOS GENERALES'!O225</f>
        <v>0</v>
      </c>
      <c r="P225" s="241">
        <f>'DATOS GENERALES'!P225</f>
        <v>0</v>
      </c>
      <c r="Q225" s="240">
        <f>'DATOS GENERALES'!Q225</f>
        <v>0</v>
      </c>
      <c r="R225" s="242">
        <f>IF('DATOS GENERALES'!S225="CANCELADO",('DATOS GENERALES'!R225),0)</f>
        <v>0</v>
      </c>
      <c r="S225" s="243">
        <f>IF('DATOS GENERALES'!S225="DEUDA",('DATOS GENERALES'!R225),0)</f>
        <v>122</v>
      </c>
    </row>
    <row r="226" spans="1:19" s="78" customFormat="1" ht="12" customHeight="1" x14ac:dyDescent="0.25">
      <c r="A226" s="237">
        <v>225</v>
      </c>
      <c r="B226" s="238">
        <v>225</v>
      </c>
      <c r="C226" s="237" t="s">
        <v>456</v>
      </c>
      <c r="D226" s="239" t="s">
        <v>489</v>
      </c>
      <c r="E226" s="237" t="s">
        <v>545</v>
      </c>
      <c r="F226" s="238" t="s">
        <v>113</v>
      </c>
      <c r="G226" s="240">
        <f>'DATOS GENERALES'!G226</f>
        <v>0</v>
      </c>
      <c r="H226" s="241">
        <f>'DATOS GENERALES'!H226</f>
        <v>0</v>
      </c>
      <c r="I226" s="240">
        <f>'DATOS GENERALES'!I226</f>
        <v>0</v>
      </c>
      <c r="J226" s="241">
        <f>'DATOS GENERALES'!J226</f>
        <v>7</v>
      </c>
      <c r="K226" s="240">
        <f>'DATOS GENERALES'!K226</f>
        <v>0</v>
      </c>
      <c r="L226" s="241">
        <f>'DATOS GENERALES'!L226</f>
        <v>0</v>
      </c>
      <c r="M226" s="240">
        <f>'DATOS GENERALES'!M226</f>
        <v>0</v>
      </c>
      <c r="N226" s="241">
        <f>'DATOS GENERALES'!N226</f>
        <v>0</v>
      </c>
      <c r="O226" s="240">
        <f>'DATOS GENERALES'!O226</f>
        <v>0</v>
      </c>
      <c r="P226" s="241">
        <f>'DATOS GENERALES'!P226</f>
        <v>0</v>
      </c>
      <c r="Q226" s="240">
        <f>'DATOS GENERALES'!Q226</f>
        <v>0</v>
      </c>
      <c r="R226" s="242">
        <f>IF('DATOS GENERALES'!S226="CANCELADO",('DATOS GENERALES'!R226),0)</f>
        <v>7</v>
      </c>
      <c r="S226" s="243">
        <f>IF('DATOS GENERALES'!S226="DEUDA",('DATOS GENERALES'!R226),0)</f>
        <v>0</v>
      </c>
    </row>
    <row r="227" spans="1:19" s="78" customFormat="1" ht="12" customHeight="1" x14ac:dyDescent="0.25">
      <c r="A227" s="237">
        <v>226</v>
      </c>
      <c r="B227" s="238">
        <v>226</v>
      </c>
      <c r="C227" s="237" t="s">
        <v>126</v>
      </c>
      <c r="D227" s="239" t="s">
        <v>208</v>
      </c>
      <c r="E227" s="237" t="s">
        <v>255</v>
      </c>
      <c r="F227" s="238" t="s">
        <v>113</v>
      </c>
      <c r="G227" s="240">
        <f>'DATOS GENERALES'!G227</f>
        <v>0</v>
      </c>
      <c r="H227" s="241">
        <f>'DATOS GENERALES'!H227</f>
        <v>0</v>
      </c>
      <c r="I227" s="240">
        <f>'DATOS GENERALES'!I227</f>
        <v>0</v>
      </c>
      <c r="J227" s="241">
        <f>'DATOS GENERALES'!J227</f>
        <v>7</v>
      </c>
      <c r="K227" s="240">
        <f>'DATOS GENERALES'!K227</f>
        <v>0</v>
      </c>
      <c r="L227" s="241">
        <f>'DATOS GENERALES'!L227</f>
        <v>0</v>
      </c>
      <c r="M227" s="240">
        <f>'DATOS GENERALES'!M227</f>
        <v>0</v>
      </c>
      <c r="N227" s="241">
        <f>'DATOS GENERALES'!N227</f>
        <v>0</v>
      </c>
      <c r="O227" s="240">
        <f>'DATOS GENERALES'!O227</f>
        <v>0</v>
      </c>
      <c r="P227" s="241">
        <f>'DATOS GENERALES'!P227</f>
        <v>0</v>
      </c>
      <c r="Q227" s="240">
        <f>'DATOS GENERALES'!Q227</f>
        <v>0</v>
      </c>
      <c r="R227" s="242">
        <f>IF('DATOS GENERALES'!S227="CANCELADO",('DATOS GENERALES'!R227),0)</f>
        <v>7</v>
      </c>
      <c r="S227" s="243">
        <f>IF('DATOS GENERALES'!S227="DEUDA",('DATOS GENERALES'!R227),0)</f>
        <v>0</v>
      </c>
    </row>
    <row r="228" spans="1:19" s="78" customFormat="1" ht="12" customHeight="1" x14ac:dyDescent="0.25">
      <c r="A228" s="237">
        <v>227</v>
      </c>
      <c r="B228" s="238">
        <v>227</v>
      </c>
      <c r="C228" s="237" t="s">
        <v>240</v>
      </c>
      <c r="D228" s="239" t="s">
        <v>205</v>
      </c>
      <c r="E228" s="237" t="s">
        <v>546</v>
      </c>
      <c r="F228" s="238" t="s">
        <v>113</v>
      </c>
      <c r="G228" s="240">
        <f>'DATOS GENERALES'!G228</f>
        <v>7</v>
      </c>
      <c r="H228" s="241">
        <f>'DATOS GENERALES'!H228</f>
        <v>0</v>
      </c>
      <c r="I228" s="240">
        <f>'DATOS GENERALES'!I228</f>
        <v>20</v>
      </c>
      <c r="J228" s="241">
        <f>'DATOS GENERALES'!J228</f>
        <v>11</v>
      </c>
      <c r="K228" s="240">
        <f>'DATOS GENERALES'!K228</f>
        <v>0</v>
      </c>
      <c r="L228" s="241">
        <f>'DATOS GENERALES'!L228</f>
        <v>0</v>
      </c>
      <c r="M228" s="240">
        <f>'DATOS GENERALES'!M228</f>
        <v>0</v>
      </c>
      <c r="N228" s="241">
        <f>'DATOS GENERALES'!N228</f>
        <v>0</v>
      </c>
      <c r="O228" s="240">
        <f>'DATOS GENERALES'!O228</f>
        <v>0</v>
      </c>
      <c r="P228" s="241">
        <f>'DATOS GENERALES'!P228</f>
        <v>0</v>
      </c>
      <c r="Q228" s="240">
        <f>'DATOS GENERALES'!Q228</f>
        <v>0</v>
      </c>
      <c r="R228" s="242">
        <f>IF('DATOS GENERALES'!S228="CANCELADO",('DATOS GENERALES'!R228),0)</f>
        <v>0</v>
      </c>
      <c r="S228" s="243">
        <f>IF('DATOS GENERALES'!S228="DEUDA",('DATOS GENERALES'!R228),0)</f>
        <v>38</v>
      </c>
    </row>
    <row r="229" spans="1:19" s="78" customFormat="1" ht="12" customHeight="1" x14ac:dyDescent="0.25">
      <c r="A229" s="237">
        <v>228</v>
      </c>
      <c r="B229" s="238">
        <v>228</v>
      </c>
      <c r="C229" s="237" t="s">
        <v>226</v>
      </c>
      <c r="D229" s="239" t="s">
        <v>126</v>
      </c>
      <c r="E229" s="237" t="s">
        <v>403</v>
      </c>
      <c r="F229" s="238" t="s">
        <v>113</v>
      </c>
      <c r="G229" s="240">
        <f>'DATOS GENERALES'!G229</f>
        <v>0</v>
      </c>
      <c r="H229" s="241">
        <f>'DATOS GENERALES'!H229</f>
        <v>0</v>
      </c>
      <c r="I229" s="240">
        <f>'DATOS GENERALES'!I229</f>
        <v>0</v>
      </c>
      <c r="J229" s="241">
        <f>'DATOS GENERALES'!J229</f>
        <v>7</v>
      </c>
      <c r="K229" s="240">
        <f>'DATOS GENERALES'!K229</f>
        <v>0</v>
      </c>
      <c r="L229" s="241">
        <f>'DATOS GENERALES'!L229</f>
        <v>0</v>
      </c>
      <c r="M229" s="240">
        <f>'DATOS GENERALES'!M229</f>
        <v>0</v>
      </c>
      <c r="N229" s="241">
        <f>'DATOS GENERALES'!N229</f>
        <v>0</v>
      </c>
      <c r="O229" s="240">
        <f>'DATOS GENERALES'!O229</f>
        <v>0</v>
      </c>
      <c r="P229" s="241">
        <f>'DATOS GENERALES'!P229</f>
        <v>0</v>
      </c>
      <c r="Q229" s="240">
        <f>'DATOS GENERALES'!Q229</f>
        <v>0</v>
      </c>
      <c r="R229" s="242">
        <f>IF('DATOS GENERALES'!S229="CANCELADO",('DATOS GENERALES'!R229),0)</f>
        <v>7</v>
      </c>
      <c r="S229" s="243">
        <f>IF('DATOS GENERALES'!S229="DEUDA",('DATOS GENERALES'!R229),0)</f>
        <v>0</v>
      </c>
    </row>
    <row r="230" spans="1:19" s="78" customFormat="1" ht="12" customHeight="1" x14ac:dyDescent="0.25">
      <c r="A230" s="237">
        <v>229</v>
      </c>
      <c r="B230" s="238">
        <v>229</v>
      </c>
      <c r="C230" s="237" t="s">
        <v>297</v>
      </c>
      <c r="D230" s="239" t="s">
        <v>126</v>
      </c>
      <c r="E230" s="237" t="s">
        <v>547</v>
      </c>
      <c r="F230" s="238" t="s">
        <v>113</v>
      </c>
      <c r="G230" s="240">
        <f>'DATOS GENERALES'!G230</f>
        <v>0</v>
      </c>
      <c r="H230" s="241">
        <f>'DATOS GENERALES'!H230</f>
        <v>0</v>
      </c>
      <c r="I230" s="240">
        <f>'DATOS GENERALES'!I230</f>
        <v>0</v>
      </c>
      <c r="J230" s="241">
        <f>'DATOS GENERALES'!J230</f>
        <v>21</v>
      </c>
      <c r="K230" s="240">
        <f>'DATOS GENERALES'!K230</f>
        <v>0</v>
      </c>
      <c r="L230" s="241">
        <f>'DATOS GENERALES'!L230</f>
        <v>0</v>
      </c>
      <c r="M230" s="240">
        <f>'DATOS GENERALES'!M230</f>
        <v>0</v>
      </c>
      <c r="N230" s="241">
        <f>'DATOS GENERALES'!N230</f>
        <v>0</v>
      </c>
      <c r="O230" s="240">
        <f>'DATOS GENERALES'!O230</f>
        <v>0</v>
      </c>
      <c r="P230" s="241">
        <f>'DATOS GENERALES'!P230</f>
        <v>0</v>
      </c>
      <c r="Q230" s="240">
        <f>'DATOS GENERALES'!Q230</f>
        <v>0</v>
      </c>
      <c r="R230" s="242">
        <f>IF('DATOS GENERALES'!S230="CANCELADO",('DATOS GENERALES'!R230),0)</f>
        <v>21</v>
      </c>
      <c r="S230" s="243">
        <f>IF('DATOS GENERALES'!S230="DEUDA",('DATOS GENERALES'!R230),0)</f>
        <v>0</v>
      </c>
    </row>
    <row r="231" spans="1:19" s="78" customFormat="1" ht="12" customHeight="1" x14ac:dyDescent="0.25">
      <c r="A231" s="237">
        <v>230</v>
      </c>
      <c r="B231" s="238">
        <v>230</v>
      </c>
      <c r="C231" s="237" t="s">
        <v>261</v>
      </c>
      <c r="D231" s="239" t="s">
        <v>126</v>
      </c>
      <c r="E231" s="237" t="s">
        <v>548</v>
      </c>
      <c r="F231" s="238" t="s">
        <v>113</v>
      </c>
      <c r="G231" s="240">
        <f>'DATOS GENERALES'!G231</f>
        <v>0</v>
      </c>
      <c r="H231" s="241">
        <f>'DATOS GENERALES'!H231</f>
        <v>0</v>
      </c>
      <c r="I231" s="240">
        <f>'DATOS GENERALES'!I231</f>
        <v>0</v>
      </c>
      <c r="J231" s="241">
        <f>'DATOS GENERALES'!J231</f>
        <v>7</v>
      </c>
      <c r="K231" s="240">
        <f>'DATOS GENERALES'!K231</f>
        <v>0</v>
      </c>
      <c r="L231" s="241">
        <f>'DATOS GENERALES'!L231</f>
        <v>0</v>
      </c>
      <c r="M231" s="240">
        <f>'DATOS GENERALES'!M231</f>
        <v>0</v>
      </c>
      <c r="N231" s="241">
        <f>'DATOS GENERALES'!N231</f>
        <v>0</v>
      </c>
      <c r="O231" s="240">
        <f>'DATOS GENERALES'!O231</f>
        <v>0</v>
      </c>
      <c r="P231" s="241">
        <f>'DATOS GENERALES'!P231</f>
        <v>0</v>
      </c>
      <c r="Q231" s="240">
        <f>'DATOS GENERALES'!Q231</f>
        <v>0</v>
      </c>
      <c r="R231" s="242">
        <f>IF('DATOS GENERALES'!S231="CANCELADO",('DATOS GENERALES'!R231),0)</f>
        <v>7</v>
      </c>
      <c r="S231" s="243">
        <f>IF('DATOS GENERALES'!S231="DEUDA",('DATOS GENERALES'!R231),0)</f>
        <v>0</v>
      </c>
    </row>
    <row r="232" spans="1:19" s="78" customFormat="1" ht="12" customHeight="1" x14ac:dyDescent="0.25">
      <c r="A232" s="237">
        <v>231</v>
      </c>
      <c r="B232" s="238">
        <v>231</v>
      </c>
      <c r="C232" s="237" t="s">
        <v>549</v>
      </c>
      <c r="D232" s="239" t="s">
        <v>126</v>
      </c>
      <c r="E232" s="237" t="s">
        <v>550</v>
      </c>
      <c r="F232" s="238" t="s">
        <v>113</v>
      </c>
      <c r="G232" s="240">
        <f>'DATOS GENERALES'!G232</f>
        <v>0</v>
      </c>
      <c r="H232" s="241">
        <f>'DATOS GENERALES'!H232</f>
        <v>0</v>
      </c>
      <c r="I232" s="240">
        <f>'DATOS GENERALES'!I232</f>
        <v>0</v>
      </c>
      <c r="J232" s="241">
        <f>'DATOS GENERALES'!J232</f>
        <v>7</v>
      </c>
      <c r="K232" s="240">
        <f>'DATOS GENERALES'!K232</f>
        <v>0</v>
      </c>
      <c r="L232" s="241">
        <f>'DATOS GENERALES'!L232</f>
        <v>0</v>
      </c>
      <c r="M232" s="240">
        <f>'DATOS GENERALES'!M232</f>
        <v>0</v>
      </c>
      <c r="N232" s="241">
        <f>'DATOS GENERALES'!N232</f>
        <v>0</v>
      </c>
      <c r="O232" s="240">
        <f>'DATOS GENERALES'!O232</f>
        <v>0</v>
      </c>
      <c r="P232" s="241">
        <f>'DATOS GENERALES'!P232</f>
        <v>0</v>
      </c>
      <c r="Q232" s="240">
        <f>'DATOS GENERALES'!Q232</f>
        <v>0</v>
      </c>
      <c r="R232" s="242">
        <f>IF('DATOS GENERALES'!S232="CANCELADO",('DATOS GENERALES'!R232),0)</f>
        <v>7</v>
      </c>
      <c r="S232" s="243">
        <f>IF('DATOS GENERALES'!S232="DEUDA",('DATOS GENERALES'!R232),0)</f>
        <v>0</v>
      </c>
    </row>
    <row r="233" spans="1:19" s="78" customFormat="1" ht="12" customHeight="1" x14ac:dyDescent="0.25">
      <c r="A233" s="237">
        <v>232</v>
      </c>
      <c r="B233" s="238">
        <v>232</v>
      </c>
      <c r="C233" s="237" t="s">
        <v>551</v>
      </c>
      <c r="D233" s="239" t="s">
        <v>126</v>
      </c>
      <c r="E233" s="237" t="s">
        <v>552</v>
      </c>
      <c r="F233" s="238" t="s">
        <v>113</v>
      </c>
      <c r="G233" s="240">
        <f>'DATOS GENERALES'!G233</f>
        <v>17</v>
      </c>
      <c r="H233" s="241">
        <f>'DATOS GENERALES'!H233</f>
        <v>0</v>
      </c>
      <c r="I233" s="240">
        <f>'DATOS GENERALES'!I233</f>
        <v>20</v>
      </c>
      <c r="J233" s="241">
        <f>'DATOS GENERALES'!J233</f>
        <v>17</v>
      </c>
      <c r="K233" s="240">
        <f>'DATOS GENERALES'!K233</f>
        <v>0</v>
      </c>
      <c r="L233" s="241">
        <f>'DATOS GENERALES'!L233</f>
        <v>0</v>
      </c>
      <c r="M233" s="240">
        <f>'DATOS GENERALES'!M233</f>
        <v>0</v>
      </c>
      <c r="N233" s="241">
        <f>'DATOS GENERALES'!N233</f>
        <v>0</v>
      </c>
      <c r="O233" s="240">
        <f>'DATOS GENERALES'!O233</f>
        <v>0</v>
      </c>
      <c r="P233" s="241">
        <f>'DATOS GENERALES'!P233</f>
        <v>0</v>
      </c>
      <c r="Q233" s="240">
        <f>'DATOS GENERALES'!Q233</f>
        <v>0</v>
      </c>
      <c r="R233" s="242">
        <f>IF('DATOS GENERALES'!S233="CANCELADO",('DATOS GENERALES'!R233),0)</f>
        <v>0</v>
      </c>
      <c r="S233" s="243">
        <f>IF('DATOS GENERALES'!S233="DEUDA",('DATOS GENERALES'!R233),0)</f>
        <v>54</v>
      </c>
    </row>
    <row r="234" spans="1:19" s="78" customFormat="1" ht="12" customHeight="1" x14ac:dyDescent="0.25">
      <c r="A234" s="237">
        <v>233</v>
      </c>
      <c r="B234" s="238">
        <v>233</v>
      </c>
      <c r="C234" s="237" t="s">
        <v>553</v>
      </c>
      <c r="D234" s="239" t="s">
        <v>216</v>
      </c>
      <c r="E234" s="237" t="s">
        <v>554</v>
      </c>
      <c r="F234" s="238" t="s">
        <v>113</v>
      </c>
      <c r="G234" s="240">
        <f>'DATOS GENERALES'!G234</f>
        <v>0</v>
      </c>
      <c r="H234" s="241">
        <f>'DATOS GENERALES'!H234</f>
        <v>0</v>
      </c>
      <c r="I234" s="240">
        <f>'DATOS GENERALES'!I234</f>
        <v>0</v>
      </c>
      <c r="J234" s="241">
        <f>'DATOS GENERALES'!J234</f>
        <v>11</v>
      </c>
      <c r="K234" s="240">
        <f>'DATOS GENERALES'!K234</f>
        <v>0</v>
      </c>
      <c r="L234" s="241">
        <f>'DATOS GENERALES'!L234</f>
        <v>0</v>
      </c>
      <c r="M234" s="240">
        <f>'DATOS GENERALES'!M234</f>
        <v>0</v>
      </c>
      <c r="N234" s="241">
        <f>'DATOS GENERALES'!N234</f>
        <v>0</v>
      </c>
      <c r="O234" s="240">
        <f>'DATOS GENERALES'!O234</f>
        <v>0</v>
      </c>
      <c r="P234" s="241">
        <f>'DATOS GENERALES'!P234</f>
        <v>0</v>
      </c>
      <c r="Q234" s="240">
        <f>'DATOS GENERALES'!Q234</f>
        <v>0</v>
      </c>
      <c r="R234" s="242">
        <f>IF('DATOS GENERALES'!S234="CANCELADO",('DATOS GENERALES'!R234),0)</f>
        <v>11</v>
      </c>
      <c r="S234" s="243">
        <f>IF('DATOS GENERALES'!S234="DEUDA",('DATOS GENERALES'!R234),0)</f>
        <v>0</v>
      </c>
    </row>
    <row r="235" spans="1:19" s="78" customFormat="1" ht="12" customHeight="1" x14ac:dyDescent="0.25">
      <c r="A235" s="237">
        <v>234</v>
      </c>
      <c r="B235" s="238">
        <v>234</v>
      </c>
      <c r="C235" s="237" t="s">
        <v>555</v>
      </c>
      <c r="D235" s="239" t="s">
        <v>304</v>
      </c>
      <c r="E235" s="237" t="s">
        <v>419</v>
      </c>
      <c r="F235" s="238" t="s">
        <v>113</v>
      </c>
      <c r="G235" s="240">
        <f>'DATOS GENERALES'!G235</f>
        <v>0</v>
      </c>
      <c r="H235" s="241">
        <f>'DATOS GENERALES'!H235</f>
        <v>0</v>
      </c>
      <c r="I235" s="240">
        <f>'DATOS GENERALES'!I235</f>
        <v>0</v>
      </c>
      <c r="J235" s="241">
        <f>'DATOS GENERALES'!J235</f>
        <v>7</v>
      </c>
      <c r="K235" s="240">
        <f>'DATOS GENERALES'!K235</f>
        <v>0</v>
      </c>
      <c r="L235" s="241">
        <f>'DATOS GENERALES'!L235</f>
        <v>0</v>
      </c>
      <c r="M235" s="240">
        <f>'DATOS GENERALES'!M235</f>
        <v>0</v>
      </c>
      <c r="N235" s="241">
        <f>'DATOS GENERALES'!N235</f>
        <v>0</v>
      </c>
      <c r="O235" s="240">
        <f>'DATOS GENERALES'!O235</f>
        <v>0</v>
      </c>
      <c r="P235" s="241">
        <f>'DATOS GENERALES'!P235</f>
        <v>0</v>
      </c>
      <c r="Q235" s="240">
        <f>'DATOS GENERALES'!Q235</f>
        <v>0</v>
      </c>
      <c r="R235" s="242">
        <f>IF('DATOS GENERALES'!S235="CANCELADO",('DATOS GENERALES'!R235),0)</f>
        <v>7</v>
      </c>
      <c r="S235" s="243">
        <f>IF('DATOS GENERALES'!S235="DEUDA",('DATOS GENERALES'!R235),0)</f>
        <v>0</v>
      </c>
    </row>
    <row r="236" spans="1:19" s="78" customFormat="1" ht="12" customHeight="1" x14ac:dyDescent="0.25">
      <c r="A236" s="237">
        <v>235</v>
      </c>
      <c r="B236" s="238">
        <v>235</v>
      </c>
      <c r="C236" s="237" t="s">
        <v>414</v>
      </c>
      <c r="D236" s="239" t="s">
        <v>452</v>
      </c>
      <c r="E236" s="237" t="s">
        <v>556</v>
      </c>
      <c r="F236" s="238" t="s">
        <v>113</v>
      </c>
      <c r="G236" s="240">
        <f>'DATOS GENERALES'!G236</f>
        <v>0</v>
      </c>
      <c r="H236" s="241">
        <f>'DATOS GENERALES'!H236</f>
        <v>0</v>
      </c>
      <c r="I236" s="240">
        <f>'DATOS GENERALES'!I236</f>
        <v>0</v>
      </c>
      <c r="J236" s="241">
        <f>'DATOS GENERALES'!J236</f>
        <v>7</v>
      </c>
      <c r="K236" s="240">
        <f>'DATOS GENERALES'!K236</f>
        <v>0</v>
      </c>
      <c r="L236" s="241">
        <f>'DATOS GENERALES'!L236</f>
        <v>0</v>
      </c>
      <c r="M236" s="240">
        <f>'DATOS GENERALES'!M236</f>
        <v>0</v>
      </c>
      <c r="N236" s="241">
        <f>'DATOS GENERALES'!N236</f>
        <v>0</v>
      </c>
      <c r="O236" s="240">
        <f>'DATOS GENERALES'!O236</f>
        <v>0</v>
      </c>
      <c r="P236" s="241">
        <f>'DATOS GENERALES'!P236</f>
        <v>0</v>
      </c>
      <c r="Q236" s="240">
        <f>'DATOS GENERALES'!Q236</f>
        <v>0</v>
      </c>
      <c r="R236" s="242">
        <f>IF('DATOS GENERALES'!S236="CANCELADO",('DATOS GENERALES'!R236),0)</f>
        <v>7</v>
      </c>
      <c r="S236" s="243">
        <f>IF('DATOS GENERALES'!S236="DEUDA",('DATOS GENERALES'!R236),0)</f>
        <v>0</v>
      </c>
    </row>
    <row r="237" spans="1:19" s="78" customFormat="1" ht="12" customHeight="1" x14ac:dyDescent="0.25">
      <c r="A237" s="237">
        <v>236</v>
      </c>
      <c r="B237" s="238">
        <v>236</v>
      </c>
      <c r="C237" s="237" t="s">
        <v>277</v>
      </c>
      <c r="D237" s="239" t="s">
        <v>557</v>
      </c>
      <c r="E237" s="237" t="s">
        <v>558</v>
      </c>
      <c r="F237" s="238" t="s">
        <v>113</v>
      </c>
      <c r="G237" s="240">
        <f>'DATOS GENERALES'!G237</f>
        <v>0</v>
      </c>
      <c r="H237" s="241">
        <f>'DATOS GENERALES'!H237</f>
        <v>0</v>
      </c>
      <c r="I237" s="240">
        <f>'DATOS GENERALES'!I237</f>
        <v>0</v>
      </c>
      <c r="J237" s="241">
        <f>'DATOS GENERALES'!J237</f>
        <v>11</v>
      </c>
      <c r="K237" s="240">
        <f>'DATOS GENERALES'!K237</f>
        <v>0</v>
      </c>
      <c r="L237" s="241">
        <f>'DATOS GENERALES'!L237</f>
        <v>0</v>
      </c>
      <c r="M237" s="240">
        <f>'DATOS GENERALES'!M237</f>
        <v>0</v>
      </c>
      <c r="N237" s="241">
        <f>'DATOS GENERALES'!N237</f>
        <v>0</v>
      </c>
      <c r="O237" s="240">
        <f>'DATOS GENERALES'!O237</f>
        <v>0</v>
      </c>
      <c r="P237" s="241">
        <f>'DATOS GENERALES'!P237</f>
        <v>0</v>
      </c>
      <c r="Q237" s="240">
        <f>'DATOS GENERALES'!Q237</f>
        <v>0</v>
      </c>
      <c r="R237" s="242">
        <f>IF('DATOS GENERALES'!S237="CANCELADO",('DATOS GENERALES'!R237),0)</f>
        <v>11</v>
      </c>
      <c r="S237" s="243">
        <f>IF('DATOS GENERALES'!S237="DEUDA",('DATOS GENERALES'!R237),0)</f>
        <v>0</v>
      </c>
    </row>
    <row r="238" spans="1:19" s="78" customFormat="1" ht="12" customHeight="1" x14ac:dyDescent="0.25">
      <c r="A238" s="237">
        <v>237</v>
      </c>
      <c r="B238" s="238">
        <v>237</v>
      </c>
      <c r="C238" s="237" t="s">
        <v>304</v>
      </c>
      <c r="D238" s="239" t="s">
        <v>559</v>
      </c>
      <c r="E238" s="237" t="s">
        <v>560</v>
      </c>
      <c r="F238" s="238" t="s">
        <v>113</v>
      </c>
      <c r="G238" s="240">
        <f>'DATOS GENERALES'!G238</f>
        <v>0</v>
      </c>
      <c r="H238" s="241">
        <f>'DATOS GENERALES'!H238</f>
        <v>0</v>
      </c>
      <c r="I238" s="240">
        <f>'DATOS GENERALES'!I238</f>
        <v>0</v>
      </c>
      <c r="J238" s="241">
        <f>'DATOS GENERALES'!J238</f>
        <v>27</v>
      </c>
      <c r="K238" s="240">
        <f>'DATOS GENERALES'!K238</f>
        <v>0</v>
      </c>
      <c r="L238" s="241">
        <f>'DATOS GENERALES'!L238</f>
        <v>0</v>
      </c>
      <c r="M238" s="240">
        <f>'DATOS GENERALES'!M238</f>
        <v>0</v>
      </c>
      <c r="N238" s="241">
        <f>'DATOS GENERALES'!N238</f>
        <v>0</v>
      </c>
      <c r="O238" s="240">
        <f>'DATOS GENERALES'!O238</f>
        <v>0</v>
      </c>
      <c r="P238" s="241">
        <f>'DATOS GENERALES'!P238</f>
        <v>0</v>
      </c>
      <c r="Q238" s="240">
        <f>'DATOS GENERALES'!Q238</f>
        <v>0</v>
      </c>
      <c r="R238" s="242">
        <f>IF('DATOS GENERALES'!S238="CANCELADO",('DATOS GENERALES'!R238),0)</f>
        <v>27</v>
      </c>
      <c r="S238" s="243">
        <f>IF('DATOS GENERALES'!S238="DEUDA",('DATOS GENERALES'!R238),0)</f>
        <v>0</v>
      </c>
    </row>
    <row r="239" spans="1:19" s="78" customFormat="1" ht="12" customHeight="1" x14ac:dyDescent="0.25">
      <c r="A239" s="237">
        <v>238</v>
      </c>
      <c r="B239" s="238">
        <v>238</v>
      </c>
      <c r="C239" s="237" t="s">
        <v>304</v>
      </c>
      <c r="D239" s="239" t="s">
        <v>223</v>
      </c>
      <c r="E239" s="237" t="s">
        <v>561</v>
      </c>
      <c r="F239" s="238" t="s">
        <v>113</v>
      </c>
      <c r="G239" s="240">
        <f>'DATOS GENERALES'!G239</f>
        <v>0</v>
      </c>
      <c r="H239" s="241">
        <f>'DATOS GENERALES'!H239</f>
        <v>0</v>
      </c>
      <c r="I239" s="240">
        <f>'DATOS GENERALES'!I239</f>
        <v>0</v>
      </c>
      <c r="J239" s="241">
        <f>'DATOS GENERALES'!J239</f>
        <v>21</v>
      </c>
      <c r="K239" s="240">
        <f>'DATOS GENERALES'!K239</f>
        <v>0</v>
      </c>
      <c r="L239" s="241">
        <f>'DATOS GENERALES'!L239</f>
        <v>0</v>
      </c>
      <c r="M239" s="240">
        <f>'DATOS GENERALES'!M239</f>
        <v>0</v>
      </c>
      <c r="N239" s="241">
        <f>'DATOS GENERALES'!N239</f>
        <v>0</v>
      </c>
      <c r="O239" s="240">
        <f>'DATOS GENERALES'!O239</f>
        <v>0</v>
      </c>
      <c r="P239" s="241">
        <f>'DATOS GENERALES'!P239</f>
        <v>0</v>
      </c>
      <c r="Q239" s="240">
        <f>'DATOS GENERALES'!Q239</f>
        <v>0</v>
      </c>
      <c r="R239" s="242">
        <f>IF('DATOS GENERALES'!S239="CANCELADO",('DATOS GENERALES'!R239),0)</f>
        <v>21</v>
      </c>
      <c r="S239" s="243">
        <f>IF('DATOS GENERALES'!S239="DEUDA",('DATOS GENERALES'!R239),0)</f>
        <v>0</v>
      </c>
    </row>
    <row r="240" spans="1:19" s="78" customFormat="1" ht="12" customHeight="1" x14ac:dyDescent="0.25">
      <c r="A240" s="237">
        <v>239</v>
      </c>
      <c r="B240" s="238">
        <v>239</v>
      </c>
      <c r="C240" s="237" t="s">
        <v>126</v>
      </c>
      <c r="D240" s="239" t="s">
        <v>178</v>
      </c>
      <c r="E240" s="237" t="s">
        <v>562</v>
      </c>
      <c r="F240" s="238" t="s">
        <v>113</v>
      </c>
      <c r="G240" s="240">
        <f>'DATOS GENERALES'!G240</f>
        <v>0</v>
      </c>
      <c r="H240" s="241">
        <f>'DATOS GENERALES'!H240</f>
        <v>0</v>
      </c>
      <c r="I240" s="240">
        <f>'DATOS GENERALES'!I240</f>
        <v>0</v>
      </c>
      <c r="J240" s="241">
        <f>'DATOS GENERALES'!J240</f>
        <v>35</v>
      </c>
      <c r="K240" s="240">
        <f>'DATOS GENERALES'!K240</f>
        <v>0</v>
      </c>
      <c r="L240" s="241">
        <f>'DATOS GENERALES'!L240</f>
        <v>0</v>
      </c>
      <c r="M240" s="240">
        <f>'DATOS GENERALES'!M240</f>
        <v>0</v>
      </c>
      <c r="N240" s="241">
        <f>'DATOS GENERALES'!N240</f>
        <v>0</v>
      </c>
      <c r="O240" s="240">
        <f>'DATOS GENERALES'!O240</f>
        <v>0</v>
      </c>
      <c r="P240" s="241">
        <f>'DATOS GENERALES'!P240</f>
        <v>0</v>
      </c>
      <c r="Q240" s="240">
        <f>'DATOS GENERALES'!Q240</f>
        <v>0</v>
      </c>
      <c r="R240" s="242">
        <f>IF('DATOS GENERALES'!S240="CANCELADO",('DATOS GENERALES'!R240),0)</f>
        <v>35</v>
      </c>
      <c r="S240" s="243">
        <f>IF('DATOS GENERALES'!S240="DEUDA",('DATOS GENERALES'!R240),0)</f>
        <v>0</v>
      </c>
    </row>
    <row r="241" spans="1:19" s="78" customFormat="1" ht="12" customHeight="1" x14ac:dyDescent="0.25">
      <c r="A241" s="237">
        <v>240</v>
      </c>
      <c r="B241" s="238">
        <v>240</v>
      </c>
      <c r="C241" s="237" t="s">
        <v>563</v>
      </c>
      <c r="D241" s="239" t="s">
        <v>564</v>
      </c>
      <c r="E241" s="237" t="s">
        <v>565</v>
      </c>
      <c r="F241" s="238" t="s">
        <v>113</v>
      </c>
      <c r="G241" s="240">
        <f>'DATOS GENERALES'!G241</f>
        <v>0</v>
      </c>
      <c r="H241" s="241">
        <f>'DATOS GENERALES'!H241</f>
        <v>0</v>
      </c>
      <c r="I241" s="240">
        <f>'DATOS GENERALES'!I241</f>
        <v>0</v>
      </c>
      <c r="J241" s="241">
        <f>'DATOS GENERALES'!J241</f>
        <v>265</v>
      </c>
      <c r="K241" s="240">
        <f>'DATOS GENERALES'!K241</f>
        <v>0</v>
      </c>
      <c r="L241" s="241">
        <f>'DATOS GENERALES'!L241</f>
        <v>0</v>
      </c>
      <c r="M241" s="240">
        <f>'DATOS GENERALES'!M241</f>
        <v>0</v>
      </c>
      <c r="N241" s="241">
        <f>'DATOS GENERALES'!N241</f>
        <v>0</v>
      </c>
      <c r="O241" s="240">
        <f>'DATOS GENERALES'!O241</f>
        <v>0</v>
      </c>
      <c r="P241" s="241">
        <f>'DATOS GENERALES'!P241</f>
        <v>0</v>
      </c>
      <c r="Q241" s="240">
        <f>'DATOS GENERALES'!Q241</f>
        <v>0</v>
      </c>
      <c r="R241" s="242">
        <f>IF('DATOS GENERALES'!S241="CANCELADO",('DATOS GENERALES'!R241),0)</f>
        <v>265</v>
      </c>
      <c r="S241" s="243">
        <f>IF('DATOS GENERALES'!S241="DEUDA",('DATOS GENERALES'!R241),0)</f>
        <v>0</v>
      </c>
    </row>
    <row r="242" spans="1:19" s="78" customFormat="1" ht="12" customHeight="1" x14ac:dyDescent="0.25">
      <c r="A242" s="237">
        <v>241</v>
      </c>
      <c r="B242" s="238">
        <v>241</v>
      </c>
      <c r="C242" s="237" t="s">
        <v>323</v>
      </c>
      <c r="D242" s="239" t="s">
        <v>441</v>
      </c>
      <c r="E242" s="237" t="s">
        <v>566</v>
      </c>
      <c r="F242" s="238" t="s">
        <v>113</v>
      </c>
      <c r="G242" s="240">
        <f>'DATOS GENERALES'!G242</f>
        <v>0</v>
      </c>
      <c r="H242" s="241">
        <f>'DATOS GENERALES'!H242</f>
        <v>0</v>
      </c>
      <c r="I242" s="240">
        <f>'DATOS GENERALES'!I242</f>
        <v>0</v>
      </c>
      <c r="J242" s="241">
        <f>'DATOS GENERALES'!J242</f>
        <v>11</v>
      </c>
      <c r="K242" s="240">
        <f>'DATOS GENERALES'!K242</f>
        <v>0</v>
      </c>
      <c r="L242" s="241">
        <f>'DATOS GENERALES'!L242</f>
        <v>0</v>
      </c>
      <c r="M242" s="240">
        <f>'DATOS GENERALES'!M242</f>
        <v>0</v>
      </c>
      <c r="N242" s="241">
        <f>'DATOS GENERALES'!N242</f>
        <v>0</v>
      </c>
      <c r="O242" s="240">
        <f>'DATOS GENERALES'!O242</f>
        <v>0</v>
      </c>
      <c r="P242" s="241">
        <f>'DATOS GENERALES'!P242</f>
        <v>0</v>
      </c>
      <c r="Q242" s="240">
        <f>'DATOS GENERALES'!Q242</f>
        <v>0</v>
      </c>
      <c r="R242" s="242">
        <f>IF('DATOS GENERALES'!S242="CANCELADO",('DATOS GENERALES'!R242),0)</f>
        <v>0</v>
      </c>
      <c r="S242" s="243">
        <f>IF('DATOS GENERALES'!S242="DEUDA",('DATOS GENERALES'!R242),0)</f>
        <v>11</v>
      </c>
    </row>
    <row r="243" spans="1:19" s="78" customFormat="1" ht="12" customHeight="1" x14ac:dyDescent="0.25">
      <c r="A243" s="237">
        <v>242</v>
      </c>
      <c r="B243" s="238">
        <v>242</v>
      </c>
      <c r="C243" s="237" t="s">
        <v>323</v>
      </c>
      <c r="D243" s="239" t="s">
        <v>441</v>
      </c>
      <c r="E243" s="237" t="s">
        <v>303</v>
      </c>
      <c r="F243" s="238" t="s">
        <v>113</v>
      </c>
      <c r="G243" s="240">
        <f>'DATOS GENERALES'!G243</f>
        <v>0</v>
      </c>
      <c r="H243" s="241">
        <f>'DATOS GENERALES'!H243</f>
        <v>0</v>
      </c>
      <c r="I243" s="240">
        <f>'DATOS GENERALES'!I243</f>
        <v>0</v>
      </c>
      <c r="J243" s="241">
        <f>'DATOS GENERALES'!J243</f>
        <v>7</v>
      </c>
      <c r="K243" s="240">
        <f>'DATOS GENERALES'!K243</f>
        <v>0</v>
      </c>
      <c r="L243" s="241">
        <f>'DATOS GENERALES'!L243</f>
        <v>0</v>
      </c>
      <c r="M243" s="240">
        <f>'DATOS GENERALES'!M243</f>
        <v>0</v>
      </c>
      <c r="N243" s="241">
        <f>'DATOS GENERALES'!N243</f>
        <v>0</v>
      </c>
      <c r="O243" s="240">
        <f>'DATOS GENERALES'!O243</f>
        <v>0</v>
      </c>
      <c r="P243" s="241">
        <f>'DATOS GENERALES'!P243</f>
        <v>0</v>
      </c>
      <c r="Q243" s="240">
        <f>'DATOS GENERALES'!Q243</f>
        <v>0</v>
      </c>
      <c r="R243" s="242">
        <f>IF('DATOS GENERALES'!S243="CANCELADO",('DATOS GENERALES'!R243),0)</f>
        <v>0</v>
      </c>
      <c r="S243" s="243">
        <f>IF('DATOS GENERALES'!S243="DEUDA",('DATOS GENERALES'!R243),0)</f>
        <v>7</v>
      </c>
    </row>
    <row r="244" spans="1:19" s="78" customFormat="1" ht="12" customHeight="1" x14ac:dyDescent="0.25">
      <c r="A244" s="237">
        <v>243</v>
      </c>
      <c r="B244" s="238">
        <v>243</v>
      </c>
      <c r="C244" s="237" t="s">
        <v>567</v>
      </c>
      <c r="D244" s="239" t="s">
        <v>532</v>
      </c>
      <c r="E244" s="237" t="s">
        <v>568</v>
      </c>
      <c r="F244" s="238" t="s">
        <v>113</v>
      </c>
      <c r="G244" s="240">
        <f>'DATOS GENERALES'!G244</f>
        <v>0</v>
      </c>
      <c r="H244" s="241">
        <f>'DATOS GENERALES'!H244</f>
        <v>0</v>
      </c>
      <c r="I244" s="240">
        <f>'DATOS GENERALES'!I244</f>
        <v>0</v>
      </c>
      <c r="J244" s="241">
        <f>'DATOS GENERALES'!J244</f>
        <v>7</v>
      </c>
      <c r="K244" s="240">
        <f>'DATOS GENERALES'!K244</f>
        <v>0</v>
      </c>
      <c r="L244" s="241">
        <f>'DATOS GENERALES'!L244</f>
        <v>0</v>
      </c>
      <c r="M244" s="240">
        <f>'DATOS GENERALES'!M244</f>
        <v>0</v>
      </c>
      <c r="N244" s="241">
        <f>'DATOS GENERALES'!N244</f>
        <v>0</v>
      </c>
      <c r="O244" s="240">
        <f>'DATOS GENERALES'!O244</f>
        <v>0</v>
      </c>
      <c r="P244" s="241">
        <f>'DATOS GENERALES'!P244</f>
        <v>0</v>
      </c>
      <c r="Q244" s="240">
        <f>'DATOS GENERALES'!Q244</f>
        <v>0</v>
      </c>
      <c r="R244" s="242">
        <f>IF('DATOS GENERALES'!S244="CANCELADO",('DATOS GENERALES'!R244),0)</f>
        <v>7</v>
      </c>
      <c r="S244" s="243">
        <f>IF('DATOS GENERALES'!S244="DEUDA",('DATOS GENERALES'!R244),0)</f>
        <v>0</v>
      </c>
    </row>
    <row r="245" spans="1:19" s="78" customFormat="1" ht="12" customHeight="1" x14ac:dyDescent="0.25">
      <c r="A245" s="237">
        <v>244</v>
      </c>
      <c r="B245" s="238">
        <v>244</v>
      </c>
      <c r="C245" s="237" t="s">
        <v>684</v>
      </c>
      <c r="D245" s="239" t="s">
        <v>569</v>
      </c>
      <c r="E245" s="237" t="s">
        <v>570</v>
      </c>
      <c r="F245" s="238" t="s">
        <v>113</v>
      </c>
      <c r="G245" s="240">
        <f>'DATOS GENERALES'!G245</f>
        <v>0</v>
      </c>
      <c r="H245" s="241">
        <f>'DATOS GENERALES'!H245</f>
        <v>0</v>
      </c>
      <c r="I245" s="240">
        <f>'DATOS GENERALES'!I245</f>
        <v>0</v>
      </c>
      <c r="J245" s="241">
        <f>'DATOS GENERALES'!J245</f>
        <v>7</v>
      </c>
      <c r="K245" s="240">
        <f>'DATOS GENERALES'!K245</f>
        <v>0</v>
      </c>
      <c r="L245" s="241">
        <f>'DATOS GENERALES'!L245</f>
        <v>0</v>
      </c>
      <c r="M245" s="240">
        <f>'DATOS GENERALES'!M245</f>
        <v>0</v>
      </c>
      <c r="N245" s="241">
        <f>'DATOS GENERALES'!N245</f>
        <v>0</v>
      </c>
      <c r="O245" s="240">
        <f>'DATOS GENERALES'!O245</f>
        <v>0</v>
      </c>
      <c r="P245" s="241">
        <f>'DATOS GENERALES'!P245</f>
        <v>0</v>
      </c>
      <c r="Q245" s="240">
        <f>'DATOS GENERALES'!Q245</f>
        <v>0</v>
      </c>
      <c r="R245" s="242">
        <f>IF('DATOS GENERALES'!S245="CANCELADO",('DATOS GENERALES'!R245),0)</f>
        <v>7</v>
      </c>
      <c r="S245" s="243">
        <f>IF('DATOS GENERALES'!S245="DEUDA",('DATOS GENERALES'!R245),0)</f>
        <v>0</v>
      </c>
    </row>
    <row r="246" spans="1:19" s="78" customFormat="1" ht="12" customHeight="1" x14ac:dyDescent="0.25">
      <c r="A246" s="237">
        <v>245</v>
      </c>
      <c r="B246" s="238">
        <v>245</v>
      </c>
      <c r="C246" s="237" t="s">
        <v>571</v>
      </c>
      <c r="D246" s="239" t="s">
        <v>572</v>
      </c>
      <c r="E246" s="237" t="s">
        <v>350</v>
      </c>
      <c r="F246" s="238" t="s">
        <v>113</v>
      </c>
      <c r="G246" s="240">
        <f>'DATOS GENERALES'!G246</f>
        <v>0</v>
      </c>
      <c r="H246" s="241">
        <f>'DATOS GENERALES'!H246</f>
        <v>0</v>
      </c>
      <c r="I246" s="240">
        <f>'DATOS GENERALES'!I246</f>
        <v>0</v>
      </c>
      <c r="J246" s="241">
        <f>'DATOS GENERALES'!J246</f>
        <v>7</v>
      </c>
      <c r="K246" s="240">
        <f>'DATOS GENERALES'!K246</f>
        <v>0</v>
      </c>
      <c r="L246" s="241">
        <f>'DATOS GENERALES'!L246</f>
        <v>0</v>
      </c>
      <c r="M246" s="240">
        <f>'DATOS GENERALES'!M246</f>
        <v>0</v>
      </c>
      <c r="N246" s="241">
        <f>'DATOS GENERALES'!N246</f>
        <v>0</v>
      </c>
      <c r="O246" s="240">
        <f>'DATOS GENERALES'!O246</f>
        <v>0</v>
      </c>
      <c r="P246" s="241">
        <f>'DATOS GENERALES'!P246</f>
        <v>0</v>
      </c>
      <c r="Q246" s="240">
        <f>'DATOS GENERALES'!Q246</f>
        <v>0</v>
      </c>
      <c r="R246" s="242">
        <f>IF('DATOS GENERALES'!S246="CANCELADO",('DATOS GENERALES'!R246),0)</f>
        <v>7</v>
      </c>
      <c r="S246" s="243">
        <f>IF('DATOS GENERALES'!S246="DEUDA",('DATOS GENERALES'!R246),0)</f>
        <v>0</v>
      </c>
    </row>
    <row r="247" spans="1:19" s="78" customFormat="1" ht="12" customHeight="1" x14ac:dyDescent="0.25">
      <c r="A247" s="237">
        <v>246</v>
      </c>
      <c r="B247" s="238">
        <v>246</v>
      </c>
      <c r="C247" s="237" t="s">
        <v>571</v>
      </c>
      <c r="D247" s="239" t="s">
        <v>572</v>
      </c>
      <c r="E247" s="237" t="s">
        <v>143</v>
      </c>
      <c r="F247" s="238" t="s">
        <v>113</v>
      </c>
      <c r="G247" s="240">
        <f>'DATOS GENERALES'!G247</f>
        <v>0</v>
      </c>
      <c r="H247" s="241">
        <f>'DATOS GENERALES'!H247</f>
        <v>0</v>
      </c>
      <c r="I247" s="240">
        <f>'DATOS GENERALES'!I247</f>
        <v>0</v>
      </c>
      <c r="J247" s="241">
        <f>'DATOS GENERALES'!J247</f>
        <v>7</v>
      </c>
      <c r="K247" s="240">
        <f>'DATOS GENERALES'!K247</f>
        <v>0</v>
      </c>
      <c r="L247" s="241">
        <f>'DATOS GENERALES'!L247</f>
        <v>0</v>
      </c>
      <c r="M247" s="240">
        <f>'DATOS GENERALES'!M247</f>
        <v>0</v>
      </c>
      <c r="N247" s="241">
        <f>'DATOS GENERALES'!N247</f>
        <v>0</v>
      </c>
      <c r="O247" s="240">
        <f>'DATOS GENERALES'!O247</f>
        <v>0</v>
      </c>
      <c r="P247" s="241">
        <f>'DATOS GENERALES'!P247</f>
        <v>0</v>
      </c>
      <c r="Q247" s="240">
        <f>'DATOS GENERALES'!Q247</f>
        <v>0</v>
      </c>
      <c r="R247" s="242">
        <f>IF('DATOS GENERALES'!S247="CANCELADO",('DATOS GENERALES'!R247),0)</f>
        <v>7</v>
      </c>
      <c r="S247" s="243">
        <f>IF('DATOS GENERALES'!S247="DEUDA",('DATOS GENERALES'!R247),0)</f>
        <v>0</v>
      </c>
    </row>
    <row r="248" spans="1:19" s="78" customFormat="1" ht="12" customHeight="1" x14ac:dyDescent="0.25">
      <c r="A248" s="237">
        <v>247</v>
      </c>
      <c r="B248" s="238">
        <v>247</v>
      </c>
      <c r="C248" s="237" t="s">
        <v>573</v>
      </c>
      <c r="D248" s="239" t="s">
        <v>574</v>
      </c>
      <c r="E248" s="237" t="s">
        <v>575</v>
      </c>
      <c r="F248" s="238" t="s">
        <v>113</v>
      </c>
      <c r="G248" s="240">
        <f>'DATOS GENERALES'!G248</f>
        <v>0</v>
      </c>
      <c r="H248" s="241">
        <f>'DATOS GENERALES'!H248</f>
        <v>0</v>
      </c>
      <c r="I248" s="240">
        <f>'DATOS GENERALES'!I248</f>
        <v>0</v>
      </c>
      <c r="J248" s="241">
        <f>'DATOS GENERALES'!J248</f>
        <v>29</v>
      </c>
      <c r="K248" s="240">
        <f>'DATOS GENERALES'!K248</f>
        <v>0</v>
      </c>
      <c r="L248" s="241">
        <f>'DATOS GENERALES'!L248</f>
        <v>0</v>
      </c>
      <c r="M248" s="240">
        <f>'DATOS GENERALES'!M248</f>
        <v>0</v>
      </c>
      <c r="N248" s="241">
        <f>'DATOS GENERALES'!N248</f>
        <v>0</v>
      </c>
      <c r="O248" s="240">
        <f>'DATOS GENERALES'!O248</f>
        <v>0</v>
      </c>
      <c r="P248" s="241">
        <f>'DATOS GENERALES'!P248</f>
        <v>0</v>
      </c>
      <c r="Q248" s="240">
        <f>'DATOS GENERALES'!Q248</f>
        <v>0</v>
      </c>
      <c r="R248" s="242">
        <f>IF('DATOS GENERALES'!S248="CANCELADO",('DATOS GENERALES'!R248),0)</f>
        <v>29</v>
      </c>
      <c r="S248" s="243">
        <f>IF('DATOS GENERALES'!S248="DEUDA",('DATOS GENERALES'!R248),0)</f>
        <v>0</v>
      </c>
    </row>
    <row r="249" spans="1:19" s="78" customFormat="1" ht="12" customHeight="1" x14ac:dyDescent="0.25">
      <c r="A249" s="237">
        <v>248</v>
      </c>
      <c r="B249" s="238">
        <v>248</v>
      </c>
      <c r="C249" s="237" t="s">
        <v>152</v>
      </c>
      <c r="D249" s="239" t="s">
        <v>576</v>
      </c>
      <c r="E249" s="237" t="s">
        <v>687</v>
      </c>
      <c r="F249" s="238" t="s">
        <v>113</v>
      </c>
      <c r="G249" s="240">
        <f>'DATOS GENERALES'!G249</f>
        <v>0</v>
      </c>
      <c r="H249" s="241">
        <f>'DATOS GENERALES'!H249</f>
        <v>0</v>
      </c>
      <c r="I249" s="240">
        <f>'DATOS GENERALES'!I249</f>
        <v>0</v>
      </c>
      <c r="J249" s="241">
        <f>'DATOS GENERALES'!J249</f>
        <v>7</v>
      </c>
      <c r="K249" s="240">
        <f>'DATOS GENERALES'!K249</f>
        <v>0</v>
      </c>
      <c r="L249" s="241">
        <f>'DATOS GENERALES'!L249</f>
        <v>0</v>
      </c>
      <c r="M249" s="240">
        <f>'DATOS GENERALES'!M249</f>
        <v>0</v>
      </c>
      <c r="N249" s="241">
        <f>'DATOS GENERALES'!N249</f>
        <v>0</v>
      </c>
      <c r="O249" s="240">
        <f>'DATOS GENERALES'!O249</f>
        <v>0</v>
      </c>
      <c r="P249" s="241">
        <f>'DATOS GENERALES'!P249</f>
        <v>0</v>
      </c>
      <c r="Q249" s="240">
        <f>'DATOS GENERALES'!Q249</f>
        <v>0</v>
      </c>
      <c r="R249" s="242">
        <f>IF('DATOS GENERALES'!S249="CANCELADO",('DATOS GENERALES'!R249),0)</f>
        <v>7</v>
      </c>
      <c r="S249" s="243">
        <f>IF('DATOS GENERALES'!S249="DEUDA",('DATOS GENERALES'!R249),0)</f>
        <v>0</v>
      </c>
    </row>
    <row r="250" spans="1:19" s="78" customFormat="1" ht="12" customHeight="1" x14ac:dyDescent="0.25">
      <c r="A250" s="237">
        <v>249</v>
      </c>
      <c r="B250" s="238">
        <v>249</v>
      </c>
      <c r="C250" s="237" t="s">
        <v>500</v>
      </c>
      <c r="D250" s="239" t="s">
        <v>204</v>
      </c>
      <c r="E250" s="237" t="s">
        <v>577</v>
      </c>
      <c r="F250" s="238" t="s">
        <v>113</v>
      </c>
      <c r="G250" s="240">
        <f>'DATOS GENERALES'!G250</f>
        <v>0</v>
      </c>
      <c r="H250" s="241">
        <f>'DATOS GENERALES'!H250</f>
        <v>0</v>
      </c>
      <c r="I250" s="240">
        <f>'DATOS GENERALES'!I250</f>
        <v>0</v>
      </c>
      <c r="J250" s="241">
        <f>'DATOS GENERALES'!J250</f>
        <v>13</v>
      </c>
      <c r="K250" s="240">
        <f>'DATOS GENERALES'!K250</f>
        <v>0</v>
      </c>
      <c r="L250" s="241">
        <f>'DATOS GENERALES'!L250</f>
        <v>0</v>
      </c>
      <c r="M250" s="240">
        <f>'DATOS GENERALES'!M250</f>
        <v>0</v>
      </c>
      <c r="N250" s="241">
        <f>'DATOS GENERALES'!N250</f>
        <v>0</v>
      </c>
      <c r="O250" s="240">
        <f>'DATOS GENERALES'!O250</f>
        <v>0</v>
      </c>
      <c r="P250" s="241">
        <f>'DATOS GENERALES'!P250</f>
        <v>0</v>
      </c>
      <c r="Q250" s="240">
        <f>'DATOS GENERALES'!Q250</f>
        <v>0</v>
      </c>
      <c r="R250" s="242">
        <f>IF('DATOS GENERALES'!S250="CANCELADO",('DATOS GENERALES'!R250),0)</f>
        <v>13</v>
      </c>
      <c r="S250" s="243">
        <f>IF('DATOS GENERALES'!S250="DEUDA",('DATOS GENERALES'!R250),0)</f>
        <v>0</v>
      </c>
    </row>
    <row r="251" spans="1:19" s="78" customFormat="1" ht="12" customHeight="1" x14ac:dyDescent="0.25">
      <c r="A251" s="237">
        <v>250</v>
      </c>
      <c r="B251" s="238">
        <v>250</v>
      </c>
      <c r="C251" s="237" t="s">
        <v>578</v>
      </c>
      <c r="D251" s="239" t="s">
        <v>242</v>
      </c>
      <c r="E251" s="237" t="s">
        <v>579</v>
      </c>
      <c r="F251" s="238" t="s">
        <v>113</v>
      </c>
      <c r="G251" s="240">
        <f>'DATOS GENERALES'!G251</f>
        <v>0</v>
      </c>
      <c r="H251" s="241">
        <f>'DATOS GENERALES'!H251</f>
        <v>0</v>
      </c>
      <c r="I251" s="240">
        <f>'DATOS GENERALES'!I251</f>
        <v>0</v>
      </c>
      <c r="J251" s="241">
        <f>'DATOS GENERALES'!J251</f>
        <v>19</v>
      </c>
      <c r="K251" s="240">
        <f>'DATOS GENERALES'!K251</f>
        <v>0</v>
      </c>
      <c r="L251" s="241">
        <f>'DATOS GENERALES'!L251</f>
        <v>0</v>
      </c>
      <c r="M251" s="240">
        <f>'DATOS GENERALES'!M251</f>
        <v>0</v>
      </c>
      <c r="N251" s="241">
        <f>'DATOS GENERALES'!N251</f>
        <v>0</v>
      </c>
      <c r="O251" s="240">
        <f>'DATOS GENERALES'!O251</f>
        <v>0</v>
      </c>
      <c r="P251" s="241">
        <f>'DATOS GENERALES'!P251</f>
        <v>0</v>
      </c>
      <c r="Q251" s="240">
        <f>'DATOS GENERALES'!Q251</f>
        <v>0</v>
      </c>
      <c r="R251" s="242">
        <f>IF('DATOS GENERALES'!S251="CANCELADO",('DATOS GENERALES'!R251),0)</f>
        <v>19</v>
      </c>
      <c r="S251" s="243">
        <f>IF('DATOS GENERALES'!S251="DEUDA",('DATOS GENERALES'!R251),0)</f>
        <v>0</v>
      </c>
    </row>
    <row r="252" spans="1:19" s="78" customFormat="1" ht="12" customHeight="1" x14ac:dyDescent="0.25">
      <c r="A252" s="237">
        <v>251</v>
      </c>
      <c r="B252" s="238">
        <v>251</v>
      </c>
      <c r="C252" s="237" t="s">
        <v>578</v>
      </c>
      <c r="D252" s="239" t="s">
        <v>242</v>
      </c>
      <c r="E252" s="237" t="s">
        <v>580</v>
      </c>
      <c r="F252" s="238" t="s">
        <v>113</v>
      </c>
      <c r="G252" s="240">
        <f>'DATOS GENERALES'!G252</f>
        <v>0</v>
      </c>
      <c r="H252" s="241">
        <f>'DATOS GENERALES'!H252</f>
        <v>0</v>
      </c>
      <c r="I252" s="240">
        <f>'DATOS GENERALES'!I252</f>
        <v>0</v>
      </c>
      <c r="J252" s="241">
        <f>'DATOS GENERALES'!J252</f>
        <v>37</v>
      </c>
      <c r="K252" s="240">
        <f>'DATOS GENERALES'!K252</f>
        <v>0</v>
      </c>
      <c r="L252" s="241">
        <f>'DATOS GENERALES'!L252</f>
        <v>0</v>
      </c>
      <c r="M252" s="240">
        <f>'DATOS GENERALES'!M252</f>
        <v>0</v>
      </c>
      <c r="N252" s="241">
        <f>'DATOS GENERALES'!N252</f>
        <v>0</v>
      </c>
      <c r="O252" s="240">
        <f>'DATOS GENERALES'!O252</f>
        <v>0</v>
      </c>
      <c r="P252" s="241">
        <f>'DATOS GENERALES'!P252</f>
        <v>0</v>
      </c>
      <c r="Q252" s="240">
        <f>'DATOS GENERALES'!Q252</f>
        <v>0</v>
      </c>
      <c r="R252" s="242">
        <f>IF('DATOS GENERALES'!S252="CANCELADO",('DATOS GENERALES'!R252),0)</f>
        <v>37</v>
      </c>
      <c r="S252" s="243">
        <f>IF('DATOS GENERALES'!S252="DEUDA",('DATOS GENERALES'!R252),0)</f>
        <v>0</v>
      </c>
    </row>
    <row r="253" spans="1:19" s="78" customFormat="1" ht="12" customHeight="1" x14ac:dyDescent="0.25">
      <c r="A253" s="237">
        <v>252</v>
      </c>
      <c r="B253" s="238">
        <v>252</v>
      </c>
      <c r="C253" s="237" t="s">
        <v>581</v>
      </c>
      <c r="D253" s="239" t="s">
        <v>152</v>
      </c>
      <c r="E253" s="237" t="s">
        <v>582</v>
      </c>
      <c r="F253" s="238" t="s">
        <v>113</v>
      </c>
      <c r="G253" s="240">
        <f>'DATOS GENERALES'!G253</f>
        <v>0</v>
      </c>
      <c r="H253" s="241">
        <f>'DATOS GENERALES'!H253</f>
        <v>0</v>
      </c>
      <c r="I253" s="240">
        <f>'DATOS GENERALES'!I253</f>
        <v>0</v>
      </c>
      <c r="J253" s="241">
        <f>'DATOS GENERALES'!J253</f>
        <v>7</v>
      </c>
      <c r="K253" s="240">
        <f>'DATOS GENERALES'!K253</f>
        <v>0</v>
      </c>
      <c r="L253" s="241">
        <f>'DATOS GENERALES'!L253</f>
        <v>0</v>
      </c>
      <c r="M253" s="240">
        <f>'DATOS GENERALES'!M253</f>
        <v>0</v>
      </c>
      <c r="N253" s="241">
        <f>'DATOS GENERALES'!N253</f>
        <v>0</v>
      </c>
      <c r="O253" s="240">
        <f>'DATOS GENERALES'!O253</f>
        <v>0</v>
      </c>
      <c r="P253" s="241">
        <f>'DATOS GENERALES'!P253</f>
        <v>0</v>
      </c>
      <c r="Q253" s="240">
        <f>'DATOS GENERALES'!Q253</f>
        <v>0</v>
      </c>
      <c r="R253" s="242">
        <f>IF('DATOS GENERALES'!S253="CANCELADO",('DATOS GENERALES'!R253),0)</f>
        <v>7</v>
      </c>
      <c r="S253" s="243">
        <f>IF('DATOS GENERALES'!S253="DEUDA",('DATOS GENERALES'!R253),0)</f>
        <v>0</v>
      </c>
    </row>
    <row r="254" spans="1:19" s="78" customFormat="1" ht="12" customHeight="1" x14ac:dyDescent="0.25">
      <c r="A254" s="237">
        <v>253</v>
      </c>
      <c r="B254" s="238">
        <v>253</v>
      </c>
      <c r="C254" s="237" t="s">
        <v>152</v>
      </c>
      <c r="D254" s="239" t="s">
        <v>576</v>
      </c>
      <c r="E254" s="237" t="s">
        <v>255</v>
      </c>
      <c r="F254" s="238" t="s">
        <v>113</v>
      </c>
      <c r="G254" s="240">
        <f>'DATOS GENERALES'!G254</f>
        <v>0</v>
      </c>
      <c r="H254" s="241">
        <f>'DATOS GENERALES'!H254</f>
        <v>0</v>
      </c>
      <c r="I254" s="240">
        <f>'DATOS GENERALES'!I254</f>
        <v>0</v>
      </c>
      <c r="J254" s="241">
        <f>'DATOS GENERALES'!J254</f>
        <v>17</v>
      </c>
      <c r="K254" s="240">
        <f>'DATOS GENERALES'!K254</f>
        <v>0</v>
      </c>
      <c r="L254" s="241">
        <f>'DATOS GENERALES'!L254</f>
        <v>0</v>
      </c>
      <c r="M254" s="240">
        <f>'DATOS GENERALES'!M254</f>
        <v>0</v>
      </c>
      <c r="N254" s="241">
        <f>'DATOS GENERALES'!N254</f>
        <v>0</v>
      </c>
      <c r="O254" s="240">
        <f>'DATOS GENERALES'!O254</f>
        <v>0</v>
      </c>
      <c r="P254" s="241">
        <f>'DATOS GENERALES'!P254</f>
        <v>0</v>
      </c>
      <c r="Q254" s="240">
        <f>'DATOS GENERALES'!Q254</f>
        <v>0</v>
      </c>
      <c r="R254" s="242">
        <f>IF('DATOS GENERALES'!S254="CANCELADO",('DATOS GENERALES'!R254),0)</f>
        <v>17</v>
      </c>
      <c r="S254" s="243">
        <f>IF('DATOS GENERALES'!S254="DEUDA",('DATOS GENERALES'!R254),0)</f>
        <v>0</v>
      </c>
    </row>
    <row r="255" spans="1:19" s="78" customFormat="1" ht="12" customHeight="1" x14ac:dyDescent="0.25">
      <c r="A255" s="237">
        <v>254</v>
      </c>
      <c r="B255" s="238">
        <v>254</v>
      </c>
      <c r="C255" s="237" t="s">
        <v>155</v>
      </c>
      <c r="D255" s="239" t="s">
        <v>583</v>
      </c>
      <c r="E255" s="237" t="s">
        <v>584</v>
      </c>
      <c r="F255" s="238" t="s">
        <v>113</v>
      </c>
      <c r="G255" s="240">
        <f>'DATOS GENERALES'!G255</f>
        <v>0</v>
      </c>
      <c r="H255" s="241">
        <f>'DATOS GENERALES'!H255</f>
        <v>0</v>
      </c>
      <c r="I255" s="240">
        <f>'DATOS GENERALES'!I255</f>
        <v>0</v>
      </c>
      <c r="J255" s="241">
        <f>'DATOS GENERALES'!J255</f>
        <v>13</v>
      </c>
      <c r="K255" s="240">
        <f>'DATOS GENERALES'!K255</f>
        <v>0</v>
      </c>
      <c r="L255" s="241">
        <f>'DATOS GENERALES'!L255</f>
        <v>0</v>
      </c>
      <c r="M255" s="240">
        <f>'DATOS GENERALES'!M255</f>
        <v>0</v>
      </c>
      <c r="N255" s="241">
        <f>'DATOS GENERALES'!N255</f>
        <v>0</v>
      </c>
      <c r="O255" s="240">
        <f>'DATOS GENERALES'!O255</f>
        <v>0</v>
      </c>
      <c r="P255" s="241">
        <f>'DATOS GENERALES'!P255</f>
        <v>0</v>
      </c>
      <c r="Q255" s="240">
        <f>'DATOS GENERALES'!Q255</f>
        <v>0</v>
      </c>
      <c r="R255" s="242">
        <f>IF('DATOS GENERALES'!S255="CANCELADO",('DATOS GENERALES'!R255),0)</f>
        <v>13</v>
      </c>
      <c r="S255" s="243">
        <f>IF('DATOS GENERALES'!S255="DEUDA",('DATOS GENERALES'!R255),0)</f>
        <v>0</v>
      </c>
    </row>
    <row r="256" spans="1:19" s="78" customFormat="1" ht="12" customHeight="1" x14ac:dyDescent="0.25">
      <c r="A256" s="237">
        <v>255</v>
      </c>
      <c r="B256" s="238">
        <v>255</v>
      </c>
      <c r="C256" s="237" t="s">
        <v>585</v>
      </c>
      <c r="D256" s="239" t="s">
        <v>586</v>
      </c>
      <c r="E256" s="237" t="s">
        <v>587</v>
      </c>
      <c r="F256" s="238" t="s">
        <v>113</v>
      </c>
      <c r="G256" s="240">
        <f>'DATOS GENERALES'!G256</f>
        <v>0</v>
      </c>
      <c r="H256" s="241">
        <f>'DATOS GENERALES'!H256</f>
        <v>0</v>
      </c>
      <c r="I256" s="240">
        <f>'DATOS GENERALES'!I256</f>
        <v>0</v>
      </c>
      <c r="J256" s="241">
        <f>'DATOS GENERALES'!J256</f>
        <v>9</v>
      </c>
      <c r="K256" s="240">
        <f>'DATOS GENERALES'!K256</f>
        <v>0</v>
      </c>
      <c r="L256" s="241">
        <f>'DATOS GENERALES'!L256</f>
        <v>0</v>
      </c>
      <c r="M256" s="240">
        <f>'DATOS GENERALES'!M256</f>
        <v>0</v>
      </c>
      <c r="N256" s="241">
        <f>'DATOS GENERALES'!N256</f>
        <v>0</v>
      </c>
      <c r="O256" s="240">
        <f>'DATOS GENERALES'!O256</f>
        <v>0</v>
      </c>
      <c r="P256" s="241">
        <f>'DATOS GENERALES'!P256</f>
        <v>0</v>
      </c>
      <c r="Q256" s="240">
        <f>'DATOS GENERALES'!Q256</f>
        <v>0</v>
      </c>
      <c r="R256" s="242">
        <f>IF('DATOS GENERALES'!S256="CANCELADO",('DATOS GENERALES'!R256),0)</f>
        <v>9</v>
      </c>
      <c r="S256" s="243">
        <f>IF('DATOS GENERALES'!S256="DEUDA",('DATOS GENERALES'!R256),0)</f>
        <v>0</v>
      </c>
    </row>
    <row r="257" spans="1:19" s="78" customFormat="1" ht="12" customHeight="1" x14ac:dyDescent="0.25">
      <c r="A257" s="237">
        <v>256</v>
      </c>
      <c r="B257" s="238">
        <v>256</v>
      </c>
      <c r="C257" s="237" t="s">
        <v>588</v>
      </c>
      <c r="D257" s="239" t="s">
        <v>589</v>
      </c>
      <c r="E257" s="237" t="s">
        <v>590</v>
      </c>
      <c r="F257" s="238" t="s">
        <v>113</v>
      </c>
      <c r="G257" s="240">
        <f>'DATOS GENERALES'!G257</f>
        <v>0</v>
      </c>
      <c r="H257" s="241">
        <f>'DATOS GENERALES'!H257</f>
        <v>0</v>
      </c>
      <c r="I257" s="240">
        <f>'DATOS GENERALES'!I257</f>
        <v>0</v>
      </c>
      <c r="J257" s="241">
        <f>'DATOS GENERALES'!J257</f>
        <v>37</v>
      </c>
      <c r="K257" s="240">
        <f>'DATOS GENERALES'!K257</f>
        <v>0</v>
      </c>
      <c r="L257" s="241">
        <f>'DATOS GENERALES'!L257</f>
        <v>0</v>
      </c>
      <c r="M257" s="240">
        <f>'DATOS GENERALES'!M257</f>
        <v>0</v>
      </c>
      <c r="N257" s="241">
        <f>'DATOS GENERALES'!N257</f>
        <v>0</v>
      </c>
      <c r="O257" s="240">
        <f>'DATOS GENERALES'!O257</f>
        <v>0</v>
      </c>
      <c r="P257" s="241">
        <f>'DATOS GENERALES'!P257</f>
        <v>0</v>
      </c>
      <c r="Q257" s="240">
        <f>'DATOS GENERALES'!Q257</f>
        <v>0</v>
      </c>
      <c r="R257" s="242">
        <f>IF('DATOS GENERALES'!S257="CANCELADO",('DATOS GENERALES'!R257),0)</f>
        <v>37</v>
      </c>
      <c r="S257" s="243">
        <f>IF('DATOS GENERALES'!S257="DEUDA",('DATOS GENERALES'!R257),0)</f>
        <v>0</v>
      </c>
    </row>
    <row r="258" spans="1:19" s="78" customFormat="1" ht="12" customHeight="1" x14ac:dyDescent="0.25">
      <c r="A258" s="237">
        <v>257</v>
      </c>
      <c r="B258" s="238">
        <v>257</v>
      </c>
      <c r="C258" s="237" t="s">
        <v>591</v>
      </c>
      <c r="D258" s="239" t="s">
        <v>592</v>
      </c>
      <c r="E258" s="237" t="s">
        <v>593</v>
      </c>
      <c r="F258" s="238" t="s">
        <v>113</v>
      </c>
      <c r="G258" s="240">
        <f>'DATOS GENERALES'!G258</f>
        <v>0</v>
      </c>
      <c r="H258" s="241">
        <f>'DATOS GENERALES'!H258</f>
        <v>0</v>
      </c>
      <c r="I258" s="240">
        <f>'DATOS GENERALES'!I258</f>
        <v>0</v>
      </c>
      <c r="J258" s="241">
        <f>'DATOS GENERALES'!J258</f>
        <v>259</v>
      </c>
      <c r="K258" s="240">
        <f>'DATOS GENERALES'!K258</f>
        <v>0</v>
      </c>
      <c r="L258" s="241">
        <f>'DATOS GENERALES'!L258</f>
        <v>0</v>
      </c>
      <c r="M258" s="240">
        <f>'DATOS GENERALES'!M258</f>
        <v>0</v>
      </c>
      <c r="N258" s="241">
        <f>'DATOS GENERALES'!N258</f>
        <v>0</v>
      </c>
      <c r="O258" s="240">
        <f>'DATOS GENERALES'!O258</f>
        <v>0</v>
      </c>
      <c r="P258" s="241">
        <f>'DATOS GENERALES'!P258</f>
        <v>0</v>
      </c>
      <c r="Q258" s="240">
        <f>'DATOS GENERALES'!Q258</f>
        <v>0</v>
      </c>
      <c r="R258" s="242">
        <f>IF('DATOS GENERALES'!S258="CANCELADO",('DATOS GENERALES'!R258),0)</f>
        <v>0</v>
      </c>
      <c r="S258" s="243">
        <f>IF('DATOS GENERALES'!S258="DEUDA",('DATOS GENERALES'!R258),0)</f>
        <v>259</v>
      </c>
    </row>
    <row r="259" spans="1:19" s="78" customFormat="1" ht="12" customHeight="1" x14ac:dyDescent="0.25">
      <c r="A259" s="237">
        <v>258</v>
      </c>
      <c r="B259" s="238">
        <v>258</v>
      </c>
      <c r="C259" s="237" t="s">
        <v>594</v>
      </c>
      <c r="D259" s="239" t="s">
        <v>358</v>
      </c>
      <c r="E259" s="237" t="s">
        <v>595</v>
      </c>
      <c r="F259" s="238" t="s">
        <v>113</v>
      </c>
      <c r="G259" s="240">
        <f>'DATOS GENERALES'!G259</f>
        <v>0</v>
      </c>
      <c r="H259" s="241">
        <f>'DATOS GENERALES'!H259</f>
        <v>0</v>
      </c>
      <c r="I259" s="240">
        <f>'DATOS GENERALES'!I259</f>
        <v>0</v>
      </c>
      <c r="J259" s="241">
        <f>'DATOS GENERALES'!J259</f>
        <v>23</v>
      </c>
      <c r="K259" s="240">
        <f>'DATOS GENERALES'!K259</f>
        <v>0</v>
      </c>
      <c r="L259" s="241">
        <f>'DATOS GENERALES'!L259</f>
        <v>0</v>
      </c>
      <c r="M259" s="240">
        <f>'DATOS GENERALES'!M259</f>
        <v>0</v>
      </c>
      <c r="N259" s="241">
        <f>'DATOS GENERALES'!N259</f>
        <v>0</v>
      </c>
      <c r="O259" s="240">
        <f>'DATOS GENERALES'!O259</f>
        <v>0</v>
      </c>
      <c r="P259" s="241">
        <f>'DATOS GENERALES'!P259</f>
        <v>0</v>
      </c>
      <c r="Q259" s="240">
        <f>'DATOS GENERALES'!Q259</f>
        <v>0</v>
      </c>
      <c r="R259" s="242">
        <f>IF('DATOS GENERALES'!S259="CANCELADO",('DATOS GENERALES'!R259),0)</f>
        <v>23</v>
      </c>
      <c r="S259" s="243">
        <f>IF('DATOS GENERALES'!S259="DEUDA",('DATOS GENERALES'!R259),0)</f>
        <v>0</v>
      </c>
    </row>
    <row r="260" spans="1:19" s="78" customFormat="1" ht="12" customHeight="1" x14ac:dyDescent="0.25">
      <c r="A260" s="237">
        <v>259</v>
      </c>
      <c r="B260" s="238">
        <v>259</v>
      </c>
      <c r="C260" s="237" t="s">
        <v>596</v>
      </c>
      <c r="D260" s="239" t="s">
        <v>597</v>
      </c>
      <c r="E260" s="237" t="s">
        <v>598</v>
      </c>
      <c r="F260" s="238" t="s">
        <v>113</v>
      </c>
      <c r="G260" s="240">
        <f>'DATOS GENERALES'!G260</f>
        <v>0</v>
      </c>
      <c r="H260" s="241">
        <f>'DATOS GENERALES'!H260</f>
        <v>0</v>
      </c>
      <c r="I260" s="240">
        <f>'DATOS GENERALES'!I260</f>
        <v>0</v>
      </c>
      <c r="J260" s="241">
        <f>'DATOS GENERALES'!J260</f>
        <v>17</v>
      </c>
      <c r="K260" s="240">
        <f>'DATOS GENERALES'!K260</f>
        <v>0</v>
      </c>
      <c r="L260" s="241">
        <f>'DATOS GENERALES'!L260</f>
        <v>0</v>
      </c>
      <c r="M260" s="240">
        <f>'DATOS GENERALES'!M260</f>
        <v>0</v>
      </c>
      <c r="N260" s="241">
        <f>'DATOS GENERALES'!N260</f>
        <v>0</v>
      </c>
      <c r="O260" s="240">
        <f>'DATOS GENERALES'!O260</f>
        <v>0</v>
      </c>
      <c r="P260" s="241">
        <f>'DATOS GENERALES'!P260</f>
        <v>0</v>
      </c>
      <c r="Q260" s="240">
        <f>'DATOS GENERALES'!Q260</f>
        <v>0</v>
      </c>
      <c r="R260" s="242">
        <f>IF('DATOS GENERALES'!S260="CANCELADO",('DATOS GENERALES'!R260),0)</f>
        <v>17</v>
      </c>
      <c r="S260" s="243">
        <f>IF('DATOS GENERALES'!S260="DEUDA",('DATOS GENERALES'!R260),0)</f>
        <v>0</v>
      </c>
    </row>
    <row r="261" spans="1:19" s="78" customFormat="1" ht="12" customHeight="1" x14ac:dyDescent="0.25">
      <c r="A261" s="237">
        <v>260</v>
      </c>
      <c r="B261" s="238">
        <v>260</v>
      </c>
      <c r="C261" s="237" t="s">
        <v>217</v>
      </c>
      <c r="D261" s="239" t="s">
        <v>294</v>
      </c>
      <c r="E261" s="237" t="s">
        <v>599</v>
      </c>
      <c r="F261" s="238" t="s">
        <v>113</v>
      </c>
      <c r="G261" s="240">
        <f>'DATOS GENERALES'!G261</f>
        <v>0</v>
      </c>
      <c r="H261" s="241">
        <f>'DATOS GENERALES'!H261</f>
        <v>0</v>
      </c>
      <c r="I261" s="240">
        <f>'DATOS GENERALES'!I261</f>
        <v>0</v>
      </c>
      <c r="J261" s="241">
        <f>'DATOS GENERALES'!J261</f>
        <v>17</v>
      </c>
      <c r="K261" s="240">
        <f>'DATOS GENERALES'!K261</f>
        <v>0</v>
      </c>
      <c r="L261" s="241">
        <f>'DATOS GENERALES'!L261</f>
        <v>0</v>
      </c>
      <c r="M261" s="240">
        <f>'DATOS GENERALES'!M261</f>
        <v>0</v>
      </c>
      <c r="N261" s="241">
        <f>'DATOS GENERALES'!N261</f>
        <v>0</v>
      </c>
      <c r="O261" s="240">
        <f>'DATOS GENERALES'!O261</f>
        <v>0</v>
      </c>
      <c r="P261" s="241">
        <f>'DATOS GENERALES'!P261</f>
        <v>0</v>
      </c>
      <c r="Q261" s="240">
        <f>'DATOS GENERALES'!Q261</f>
        <v>0</v>
      </c>
      <c r="R261" s="242">
        <f>IF('DATOS GENERALES'!S261="CANCELADO",('DATOS GENERALES'!R261),0)</f>
        <v>17</v>
      </c>
      <c r="S261" s="243">
        <f>IF('DATOS GENERALES'!S261="DEUDA",('DATOS GENERALES'!R261),0)</f>
        <v>0</v>
      </c>
    </row>
    <row r="262" spans="1:19" s="78" customFormat="1" ht="12" customHeight="1" x14ac:dyDescent="0.25">
      <c r="A262" s="237">
        <v>261</v>
      </c>
      <c r="B262" s="238">
        <v>261</v>
      </c>
      <c r="C262" s="237" t="s">
        <v>600</v>
      </c>
      <c r="D262" s="239" t="s">
        <v>600</v>
      </c>
      <c r="E262" s="237" t="s">
        <v>601</v>
      </c>
      <c r="F262" s="238" t="s">
        <v>113</v>
      </c>
      <c r="G262" s="240">
        <f>'DATOS GENERALES'!G262</f>
        <v>39</v>
      </c>
      <c r="H262" s="241">
        <f>'DATOS GENERALES'!H262</f>
        <v>0</v>
      </c>
      <c r="I262" s="240">
        <f>'DATOS GENERALES'!I262</f>
        <v>20</v>
      </c>
      <c r="J262" s="241">
        <f>'DATOS GENERALES'!J262</f>
        <v>13</v>
      </c>
      <c r="K262" s="240">
        <f>'DATOS GENERALES'!K262</f>
        <v>0</v>
      </c>
      <c r="L262" s="241">
        <f>'DATOS GENERALES'!L262</f>
        <v>0</v>
      </c>
      <c r="M262" s="240">
        <f>'DATOS GENERALES'!M262</f>
        <v>0</v>
      </c>
      <c r="N262" s="241">
        <f>'DATOS GENERALES'!N262</f>
        <v>0</v>
      </c>
      <c r="O262" s="240">
        <f>'DATOS GENERALES'!O262</f>
        <v>0</v>
      </c>
      <c r="P262" s="241">
        <f>'DATOS GENERALES'!P262</f>
        <v>0</v>
      </c>
      <c r="Q262" s="240">
        <f>'DATOS GENERALES'!Q262</f>
        <v>0</v>
      </c>
      <c r="R262" s="242">
        <f>IF('DATOS GENERALES'!S262="CANCELADO",('DATOS GENERALES'!R262),0)</f>
        <v>72</v>
      </c>
      <c r="S262" s="243">
        <f>IF('DATOS GENERALES'!S262="DEUDA",('DATOS GENERALES'!R262),0)</f>
        <v>0</v>
      </c>
    </row>
    <row r="263" spans="1:19" s="78" customFormat="1" ht="12" customHeight="1" x14ac:dyDescent="0.25">
      <c r="A263" s="237">
        <v>262</v>
      </c>
      <c r="B263" s="238">
        <v>262</v>
      </c>
      <c r="C263" s="237" t="s">
        <v>525</v>
      </c>
      <c r="D263" s="239" t="s">
        <v>355</v>
      </c>
      <c r="E263" s="237" t="s">
        <v>602</v>
      </c>
      <c r="F263" s="238" t="s">
        <v>113</v>
      </c>
      <c r="G263" s="240">
        <f>'DATOS GENERALES'!G263</f>
        <v>114</v>
      </c>
      <c r="H263" s="241">
        <f>'DATOS GENERALES'!H263</f>
        <v>0</v>
      </c>
      <c r="I263" s="240">
        <f>'DATOS GENERALES'!I263</f>
        <v>20</v>
      </c>
      <c r="J263" s="241">
        <f>'DATOS GENERALES'!J263</f>
        <v>33</v>
      </c>
      <c r="K263" s="240">
        <f>'DATOS GENERALES'!K263</f>
        <v>0</v>
      </c>
      <c r="L263" s="241">
        <f>'DATOS GENERALES'!L263</f>
        <v>0</v>
      </c>
      <c r="M263" s="240">
        <f>'DATOS GENERALES'!M263</f>
        <v>0</v>
      </c>
      <c r="N263" s="241">
        <f>'DATOS GENERALES'!N263</f>
        <v>0</v>
      </c>
      <c r="O263" s="240">
        <f>'DATOS GENERALES'!O263</f>
        <v>0</v>
      </c>
      <c r="P263" s="241">
        <f>'DATOS GENERALES'!P263</f>
        <v>0</v>
      </c>
      <c r="Q263" s="240">
        <f>'DATOS GENERALES'!Q263</f>
        <v>0</v>
      </c>
      <c r="R263" s="242">
        <f>IF('DATOS GENERALES'!S263="CANCELADO",('DATOS GENERALES'!R263),0)</f>
        <v>167</v>
      </c>
      <c r="S263" s="243">
        <f>IF('DATOS GENERALES'!S263="DEUDA",('DATOS GENERALES'!R263),0)</f>
        <v>0</v>
      </c>
    </row>
    <row r="264" spans="1:19" s="78" customFormat="1" ht="12" customHeight="1" x14ac:dyDescent="0.25">
      <c r="A264" s="237">
        <v>263</v>
      </c>
      <c r="B264" s="238">
        <v>263</v>
      </c>
      <c r="C264" s="237" t="s">
        <v>126</v>
      </c>
      <c r="D264" s="239" t="s">
        <v>603</v>
      </c>
      <c r="E264" s="237" t="s">
        <v>604</v>
      </c>
      <c r="F264" s="238" t="s">
        <v>113</v>
      </c>
      <c r="G264" s="240">
        <f>'DATOS GENERALES'!G264</f>
        <v>0</v>
      </c>
      <c r="H264" s="241">
        <f>'DATOS GENERALES'!H264</f>
        <v>0</v>
      </c>
      <c r="I264" s="240">
        <f>'DATOS GENERALES'!I264</f>
        <v>0</v>
      </c>
      <c r="J264" s="241">
        <f>'DATOS GENERALES'!J264</f>
        <v>7</v>
      </c>
      <c r="K264" s="240">
        <f>'DATOS GENERALES'!K264</f>
        <v>0</v>
      </c>
      <c r="L264" s="241">
        <f>'DATOS GENERALES'!L264</f>
        <v>0</v>
      </c>
      <c r="M264" s="240">
        <f>'DATOS GENERALES'!M264</f>
        <v>0</v>
      </c>
      <c r="N264" s="241">
        <f>'DATOS GENERALES'!N264</f>
        <v>0</v>
      </c>
      <c r="O264" s="240">
        <f>'DATOS GENERALES'!O264</f>
        <v>0</v>
      </c>
      <c r="P264" s="241">
        <f>'DATOS GENERALES'!P264</f>
        <v>0</v>
      </c>
      <c r="Q264" s="240">
        <f>'DATOS GENERALES'!Q264</f>
        <v>0</v>
      </c>
      <c r="R264" s="242">
        <f>IF('DATOS GENERALES'!S264="CANCELADO",('DATOS GENERALES'!R264),0)</f>
        <v>7</v>
      </c>
      <c r="S264" s="243">
        <f>IF('DATOS GENERALES'!S264="DEUDA",('DATOS GENERALES'!R264),0)</f>
        <v>0</v>
      </c>
    </row>
    <row r="265" spans="1:19" s="78" customFormat="1" ht="12" customHeight="1" x14ac:dyDescent="0.25">
      <c r="A265" s="237">
        <v>264</v>
      </c>
      <c r="B265" s="238">
        <v>264</v>
      </c>
      <c r="C265" s="237" t="s">
        <v>455</v>
      </c>
      <c r="D265" s="239" t="s">
        <v>605</v>
      </c>
      <c r="E265" s="237" t="s">
        <v>606</v>
      </c>
      <c r="F265" s="238" t="s">
        <v>113</v>
      </c>
      <c r="G265" s="240">
        <f>'DATOS GENERALES'!G265</f>
        <v>123</v>
      </c>
      <c r="H265" s="241">
        <f>'DATOS GENERALES'!H265</f>
        <v>0</v>
      </c>
      <c r="I265" s="240">
        <f>'DATOS GENERALES'!I265</f>
        <v>20</v>
      </c>
      <c r="J265" s="241">
        <f>'DATOS GENERALES'!J265</f>
        <v>19</v>
      </c>
      <c r="K265" s="240">
        <f>'DATOS GENERALES'!K265</f>
        <v>0</v>
      </c>
      <c r="L265" s="241">
        <f>'DATOS GENERALES'!L265</f>
        <v>0</v>
      </c>
      <c r="M265" s="240">
        <f>'DATOS GENERALES'!M265</f>
        <v>0</v>
      </c>
      <c r="N265" s="241">
        <f>'DATOS GENERALES'!N265</f>
        <v>0</v>
      </c>
      <c r="O265" s="240">
        <f>'DATOS GENERALES'!O265</f>
        <v>0</v>
      </c>
      <c r="P265" s="241">
        <f>'DATOS GENERALES'!P265</f>
        <v>0</v>
      </c>
      <c r="Q265" s="240">
        <f>'DATOS GENERALES'!Q265</f>
        <v>0</v>
      </c>
      <c r="R265" s="242">
        <f>IF('DATOS GENERALES'!S265="CANCELADO",('DATOS GENERALES'!R265),0)</f>
        <v>0</v>
      </c>
      <c r="S265" s="243">
        <f>IF('DATOS GENERALES'!S265="DEUDA",('DATOS GENERALES'!R265),0)</f>
        <v>162</v>
      </c>
    </row>
    <row r="266" spans="1:19" s="78" customFormat="1" ht="12" customHeight="1" x14ac:dyDescent="0.25">
      <c r="A266" s="237">
        <v>265</v>
      </c>
      <c r="B266" s="238">
        <v>265</v>
      </c>
      <c r="C266" s="237" t="s">
        <v>191</v>
      </c>
      <c r="D266" s="239" t="s">
        <v>152</v>
      </c>
      <c r="E266" s="237" t="s">
        <v>607</v>
      </c>
      <c r="F266" s="238" t="s">
        <v>113</v>
      </c>
      <c r="G266" s="240">
        <f>'DATOS GENERALES'!G266</f>
        <v>0</v>
      </c>
      <c r="H266" s="241">
        <f>'DATOS GENERALES'!H266</f>
        <v>0</v>
      </c>
      <c r="I266" s="240">
        <f>'DATOS GENERALES'!I266</f>
        <v>0</v>
      </c>
      <c r="J266" s="241">
        <f>'DATOS GENERALES'!J266</f>
        <v>23</v>
      </c>
      <c r="K266" s="240">
        <f>'DATOS GENERALES'!K266</f>
        <v>0</v>
      </c>
      <c r="L266" s="241">
        <f>'DATOS GENERALES'!L266</f>
        <v>0</v>
      </c>
      <c r="M266" s="240">
        <f>'DATOS GENERALES'!M266</f>
        <v>0</v>
      </c>
      <c r="N266" s="241">
        <f>'DATOS GENERALES'!N266</f>
        <v>0</v>
      </c>
      <c r="O266" s="240">
        <f>'DATOS GENERALES'!O266</f>
        <v>0</v>
      </c>
      <c r="P266" s="241">
        <f>'DATOS GENERALES'!P266</f>
        <v>0</v>
      </c>
      <c r="Q266" s="240">
        <f>'DATOS GENERALES'!Q266</f>
        <v>0</v>
      </c>
      <c r="R266" s="242">
        <f>IF('DATOS GENERALES'!S266="CANCELADO",('DATOS GENERALES'!R266),0)</f>
        <v>0</v>
      </c>
      <c r="S266" s="243">
        <f>IF('DATOS GENERALES'!S266="DEUDA",('DATOS GENERALES'!R266),0)</f>
        <v>23</v>
      </c>
    </row>
    <row r="267" spans="1:19" s="78" customFormat="1" ht="12" customHeight="1" x14ac:dyDescent="0.25">
      <c r="A267" s="237">
        <v>266</v>
      </c>
      <c r="B267" s="238">
        <v>266</v>
      </c>
      <c r="C267" s="237" t="s">
        <v>684</v>
      </c>
      <c r="D267" s="239" t="s">
        <v>685</v>
      </c>
      <c r="E267" s="237" t="s">
        <v>686</v>
      </c>
      <c r="F267" s="238" t="s">
        <v>113</v>
      </c>
      <c r="G267" s="240">
        <f>'DATOS GENERALES'!G267</f>
        <v>0</v>
      </c>
      <c r="H267" s="241">
        <f>'DATOS GENERALES'!H267</f>
        <v>0</v>
      </c>
      <c r="I267" s="240">
        <f>'DATOS GENERALES'!I267</f>
        <v>0</v>
      </c>
      <c r="J267" s="241">
        <f>'DATOS GENERALES'!J267</f>
        <v>7</v>
      </c>
      <c r="K267" s="240">
        <f>'DATOS GENERALES'!K267</f>
        <v>0</v>
      </c>
      <c r="L267" s="241">
        <f>'DATOS GENERALES'!L267</f>
        <v>0</v>
      </c>
      <c r="M267" s="240">
        <f>'DATOS GENERALES'!M267</f>
        <v>0</v>
      </c>
      <c r="N267" s="241">
        <f>'DATOS GENERALES'!N267</f>
        <v>0</v>
      </c>
      <c r="O267" s="240">
        <f>'DATOS GENERALES'!O267</f>
        <v>0</v>
      </c>
      <c r="P267" s="241">
        <f>'DATOS GENERALES'!P267</f>
        <v>0</v>
      </c>
      <c r="Q267" s="240">
        <f>'DATOS GENERALES'!Q267</f>
        <v>0</v>
      </c>
      <c r="R267" s="242">
        <f>IF('DATOS GENERALES'!S267="CANCELADO",('DATOS GENERALES'!R267),0)</f>
        <v>7</v>
      </c>
      <c r="S267" s="243">
        <f>IF('DATOS GENERALES'!S267="DEUDA",('DATOS GENERALES'!R267),0)</f>
        <v>0</v>
      </c>
    </row>
    <row r="268" spans="1:19" s="78" customFormat="1" ht="12" customHeight="1" x14ac:dyDescent="0.25">
      <c r="A268" s="237">
        <v>267</v>
      </c>
      <c r="B268" s="238">
        <v>267</v>
      </c>
      <c r="C268" s="237" t="s">
        <v>608</v>
      </c>
      <c r="D268" s="239" t="s">
        <v>363</v>
      </c>
      <c r="E268" s="237" t="s">
        <v>609</v>
      </c>
      <c r="F268" s="238" t="s">
        <v>113</v>
      </c>
      <c r="G268" s="240">
        <f>'DATOS GENERALES'!G268</f>
        <v>0</v>
      </c>
      <c r="H268" s="241">
        <f>'DATOS GENERALES'!H268</f>
        <v>0</v>
      </c>
      <c r="I268" s="240">
        <f>'DATOS GENERALES'!I268</f>
        <v>0</v>
      </c>
      <c r="J268" s="241">
        <f>'DATOS GENERALES'!J268</f>
        <v>41</v>
      </c>
      <c r="K268" s="240">
        <f>'DATOS GENERALES'!K268</f>
        <v>0</v>
      </c>
      <c r="L268" s="241">
        <f>'DATOS GENERALES'!L268</f>
        <v>0</v>
      </c>
      <c r="M268" s="240">
        <f>'DATOS GENERALES'!M268</f>
        <v>0</v>
      </c>
      <c r="N268" s="241">
        <f>'DATOS GENERALES'!N268</f>
        <v>0</v>
      </c>
      <c r="O268" s="240">
        <f>'DATOS GENERALES'!O268</f>
        <v>0</v>
      </c>
      <c r="P268" s="241">
        <f>'DATOS GENERALES'!P268</f>
        <v>0</v>
      </c>
      <c r="Q268" s="240">
        <f>'DATOS GENERALES'!Q268</f>
        <v>0</v>
      </c>
      <c r="R268" s="242">
        <f>IF('DATOS GENERALES'!S268="CANCELADO",('DATOS GENERALES'!R268),0)</f>
        <v>41</v>
      </c>
      <c r="S268" s="243">
        <f>IF('DATOS GENERALES'!S268="DEUDA",('DATOS GENERALES'!R268),0)</f>
        <v>0</v>
      </c>
    </row>
    <row r="269" spans="1:19" s="78" customFormat="1" ht="12" customHeight="1" x14ac:dyDescent="0.25">
      <c r="A269" s="237">
        <v>268</v>
      </c>
      <c r="B269" s="238">
        <v>268</v>
      </c>
      <c r="C269" s="237" t="s">
        <v>610</v>
      </c>
      <c r="D269" s="239" t="s">
        <v>196</v>
      </c>
      <c r="E269" s="237" t="s">
        <v>611</v>
      </c>
      <c r="F269" s="238" t="s">
        <v>113</v>
      </c>
      <c r="G269" s="240">
        <f>'DATOS GENERALES'!G269</f>
        <v>0</v>
      </c>
      <c r="H269" s="241">
        <f>'DATOS GENERALES'!H269</f>
        <v>0</v>
      </c>
      <c r="I269" s="240">
        <f>'DATOS GENERALES'!I269</f>
        <v>0</v>
      </c>
      <c r="J269" s="241">
        <f>'DATOS GENERALES'!J269</f>
        <v>21</v>
      </c>
      <c r="K269" s="240">
        <f>'DATOS GENERALES'!K269</f>
        <v>0</v>
      </c>
      <c r="L269" s="241">
        <f>'DATOS GENERALES'!L269</f>
        <v>0</v>
      </c>
      <c r="M269" s="240">
        <f>'DATOS GENERALES'!M269</f>
        <v>0</v>
      </c>
      <c r="N269" s="241">
        <f>'DATOS GENERALES'!N269</f>
        <v>0</v>
      </c>
      <c r="O269" s="240">
        <f>'DATOS GENERALES'!O269</f>
        <v>0</v>
      </c>
      <c r="P269" s="241">
        <f>'DATOS GENERALES'!P269</f>
        <v>0</v>
      </c>
      <c r="Q269" s="240">
        <f>'DATOS GENERALES'!Q269</f>
        <v>0</v>
      </c>
      <c r="R269" s="242">
        <f>IF('DATOS GENERALES'!S269="CANCELADO",('DATOS GENERALES'!R269),0)</f>
        <v>21</v>
      </c>
      <c r="S269" s="243">
        <f>IF('DATOS GENERALES'!S269="DEUDA",('DATOS GENERALES'!R269),0)</f>
        <v>0</v>
      </c>
    </row>
    <row r="270" spans="1:19" s="78" customFormat="1" ht="12" customHeight="1" x14ac:dyDescent="0.25">
      <c r="A270" s="237">
        <v>269</v>
      </c>
      <c r="B270" s="238">
        <v>269</v>
      </c>
      <c r="C270" s="237" t="s">
        <v>567</v>
      </c>
      <c r="D270" s="239" t="s">
        <v>196</v>
      </c>
      <c r="E270" s="237" t="s">
        <v>197</v>
      </c>
      <c r="F270" s="238" t="s">
        <v>113</v>
      </c>
      <c r="G270" s="240">
        <f>'DATOS GENERALES'!G270</f>
        <v>143</v>
      </c>
      <c r="H270" s="241">
        <f>'DATOS GENERALES'!H270</f>
        <v>0</v>
      </c>
      <c r="I270" s="240">
        <f>'DATOS GENERALES'!I270</f>
        <v>20</v>
      </c>
      <c r="J270" s="241">
        <f>'DATOS GENERALES'!J270</f>
        <v>7</v>
      </c>
      <c r="K270" s="240">
        <f>'DATOS GENERALES'!K270</f>
        <v>0</v>
      </c>
      <c r="L270" s="241">
        <f>'DATOS GENERALES'!L270</f>
        <v>0</v>
      </c>
      <c r="M270" s="240">
        <f>'DATOS GENERALES'!M270</f>
        <v>0</v>
      </c>
      <c r="N270" s="241">
        <f>'DATOS GENERALES'!N270</f>
        <v>0</v>
      </c>
      <c r="O270" s="240">
        <f>'DATOS GENERALES'!O270</f>
        <v>0</v>
      </c>
      <c r="P270" s="241">
        <f>'DATOS GENERALES'!P270</f>
        <v>0</v>
      </c>
      <c r="Q270" s="240">
        <f>'DATOS GENERALES'!Q270</f>
        <v>0</v>
      </c>
      <c r="R270" s="242">
        <f>IF('DATOS GENERALES'!S270="CANCELADO",('DATOS GENERALES'!R270),0)</f>
        <v>170</v>
      </c>
      <c r="S270" s="243">
        <f>IF('DATOS GENERALES'!S270="DEUDA",('DATOS GENERALES'!R270),0)</f>
        <v>0</v>
      </c>
    </row>
    <row r="271" spans="1:19" s="78" customFormat="1" ht="12" customHeight="1" x14ac:dyDescent="0.25">
      <c r="A271" s="237">
        <v>270</v>
      </c>
      <c r="B271" s="238">
        <v>270</v>
      </c>
      <c r="C271" s="237" t="s">
        <v>612</v>
      </c>
      <c r="D271" s="239" t="s">
        <v>613</v>
      </c>
      <c r="E271" s="237" t="s">
        <v>330</v>
      </c>
      <c r="F271" s="238" t="s">
        <v>113</v>
      </c>
      <c r="G271" s="240">
        <f>'DATOS GENERALES'!G271</f>
        <v>0</v>
      </c>
      <c r="H271" s="241">
        <f>'DATOS GENERALES'!H271</f>
        <v>0</v>
      </c>
      <c r="I271" s="240">
        <f>'DATOS GENERALES'!I271</f>
        <v>0</v>
      </c>
      <c r="J271" s="241">
        <f>'DATOS GENERALES'!J271</f>
        <v>27</v>
      </c>
      <c r="K271" s="240">
        <f>'DATOS GENERALES'!K271</f>
        <v>0</v>
      </c>
      <c r="L271" s="241">
        <f>'DATOS GENERALES'!L271</f>
        <v>0</v>
      </c>
      <c r="M271" s="240">
        <f>'DATOS GENERALES'!M271</f>
        <v>0</v>
      </c>
      <c r="N271" s="241">
        <f>'DATOS GENERALES'!N271</f>
        <v>0</v>
      </c>
      <c r="O271" s="240">
        <f>'DATOS GENERALES'!O271</f>
        <v>0</v>
      </c>
      <c r="P271" s="241">
        <f>'DATOS GENERALES'!P271</f>
        <v>0</v>
      </c>
      <c r="Q271" s="240">
        <f>'DATOS GENERALES'!Q271</f>
        <v>0</v>
      </c>
      <c r="R271" s="242">
        <f>IF('DATOS GENERALES'!S271="CANCELADO",('DATOS GENERALES'!R271),0)</f>
        <v>27</v>
      </c>
      <c r="S271" s="243">
        <f>IF('DATOS GENERALES'!S271="DEUDA",('DATOS GENERALES'!R271),0)</f>
        <v>0</v>
      </c>
    </row>
    <row r="272" spans="1:19" s="78" customFormat="1" ht="12" customHeight="1" x14ac:dyDescent="0.25">
      <c r="A272" s="237">
        <v>271</v>
      </c>
      <c r="B272" s="238">
        <v>271</v>
      </c>
      <c r="C272" s="237" t="s">
        <v>614</v>
      </c>
      <c r="D272" s="239" t="s">
        <v>323</v>
      </c>
      <c r="E272" s="237" t="s">
        <v>615</v>
      </c>
      <c r="F272" s="238" t="s">
        <v>113</v>
      </c>
      <c r="G272" s="240">
        <f>'DATOS GENERALES'!G272</f>
        <v>0</v>
      </c>
      <c r="H272" s="241">
        <f>'DATOS GENERALES'!H272</f>
        <v>0</v>
      </c>
      <c r="I272" s="240">
        <f>'DATOS GENERALES'!I272</f>
        <v>0</v>
      </c>
      <c r="J272" s="241">
        <f>'DATOS GENERALES'!J272</f>
        <v>7</v>
      </c>
      <c r="K272" s="240">
        <f>'DATOS GENERALES'!K272</f>
        <v>0</v>
      </c>
      <c r="L272" s="241">
        <f>'DATOS GENERALES'!L272</f>
        <v>0</v>
      </c>
      <c r="M272" s="240">
        <f>'DATOS GENERALES'!M272</f>
        <v>0</v>
      </c>
      <c r="N272" s="241">
        <f>'DATOS GENERALES'!N272</f>
        <v>0</v>
      </c>
      <c r="O272" s="240">
        <f>'DATOS GENERALES'!O272</f>
        <v>0</v>
      </c>
      <c r="P272" s="241">
        <f>'DATOS GENERALES'!P272</f>
        <v>0</v>
      </c>
      <c r="Q272" s="240">
        <f>'DATOS GENERALES'!Q272</f>
        <v>0</v>
      </c>
      <c r="R272" s="242">
        <f>IF('DATOS GENERALES'!S272="CANCELADO",('DATOS GENERALES'!R272),0)</f>
        <v>0</v>
      </c>
      <c r="S272" s="243">
        <f>IF('DATOS GENERALES'!S272="DEUDA",('DATOS GENERALES'!R272),0)</f>
        <v>7</v>
      </c>
    </row>
    <row r="273" spans="1:19" s="78" customFormat="1" ht="12" customHeight="1" x14ac:dyDescent="0.25">
      <c r="A273" s="237">
        <v>272</v>
      </c>
      <c r="B273" s="238">
        <v>272</v>
      </c>
      <c r="C273" s="237" t="s">
        <v>616</v>
      </c>
      <c r="D273" s="239" t="s">
        <v>617</v>
      </c>
      <c r="E273" s="237" t="s">
        <v>353</v>
      </c>
      <c r="F273" s="238" t="s">
        <v>113</v>
      </c>
      <c r="G273" s="240">
        <f>'DATOS GENERALES'!G273</f>
        <v>0</v>
      </c>
      <c r="H273" s="241">
        <f>'DATOS GENERALES'!H273</f>
        <v>0</v>
      </c>
      <c r="I273" s="240">
        <f>'DATOS GENERALES'!I273</f>
        <v>0</v>
      </c>
      <c r="J273" s="241">
        <f>'DATOS GENERALES'!J273</f>
        <v>11</v>
      </c>
      <c r="K273" s="240">
        <f>'DATOS GENERALES'!K273</f>
        <v>0</v>
      </c>
      <c r="L273" s="241">
        <f>'DATOS GENERALES'!L273</f>
        <v>0</v>
      </c>
      <c r="M273" s="240">
        <f>'DATOS GENERALES'!M273</f>
        <v>0</v>
      </c>
      <c r="N273" s="241">
        <f>'DATOS GENERALES'!N273</f>
        <v>0</v>
      </c>
      <c r="O273" s="240">
        <f>'DATOS GENERALES'!O273</f>
        <v>0</v>
      </c>
      <c r="P273" s="241">
        <f>'DATOS GENERALES'!P273</f>
        <v>0</v>
      </c>
      <c r="Q273" s="240">
        <f>'DATOS GENERALES'!Q273</f>
        <v>0</v>
      </c>
      <c r="R273" s="242">
        <f>IF('DATOS GENERALES'!S273="CANCELADO",('DATOS GENERALES'!R273),0)</f>
        <v>11</v>
      </c>
      <c r="S273" s="243">
        <f>IF('DATOS GENERALES'!S273="DEUDA",('DATOS GENERALES'!R273),0)</f>
        <v>0</v>
      </c>
    </row>
    <row r="274" spans="1:19" s="78" customFormat="1" ht="12" customHeight="1" x14ac:dyDescent="0.25">
      <c r="A274" s="237">
        <v>273</v>
      </c>
      <c r="B274" s="238">
        <v>273</v>
      </c>
      <c r="C274" s="237" t="s">
        <v>616</v>
      </c>
      <c r="D274" s="239" t="s">
        <v>126</v>
      </c>
      <c r="E274" s="237" t="s">
        <v>238</v>
      </c>
      <c r="F274" s="238" t="s">
        <v>113</v>
      </c>
      <c r="G274" s="240">
        <f>'DATOS GENERALES'!G274</f>
        <v>0</v>
      </c>
      <c r="H274" s="241">
        <f>'DATOS GENERALES'!H274</f>
        <v>0</v>
      </c>
      <c r="I274" s="240">
        <f>'DATOS GENERALES'!I274</f>
        <v>0</v>
      </c>
      <c r="J274" s="241">
        <f>'DATOS GENERALES'!J274</f>
        <v>7</v>
      </c>
      <c r="K274" s="240">
        <f>'DATOS GENERALES'!K274</f>
        <v>0</v>
      </c>
      <c r="L274" s="241">
        <f>'DATOS GENERALES'!L274</f>
        <v>0</v>
      </c>
      <c r="M274" s="240">
        <f>'DATOS GENERALES'!M274</f>
        <v>0</v>
      </c>
      <c r="N274" s="241">
        <f>'DATOS GENERALES'!N274</f>
        <v>0</v>
      </c>
      <c r="O274" s="240">
        <f>'DATOS GENERALES'!O274</f>
        <v>0</v>
      </c>
      <c r="P274" s="241">
        <f>'DATOS GENERALES'!P274</f>
        <v>0</v>
      </c>
      <c r="Q274" s="240">
        <f>'DATOS GENERALES'!Q274</f>
        <v>0</v>
      </c>
      <c r="R274" s="242">
        <f>IF('DATOS GENERALES'!S274="CANCELADO",('DATOS GENERALES'!R274),0)</f>
        <v>7</v>
      </c>
      <c r="S274" s="243">
        <f>IF('DATOS GENERALES'!S274="DEUDA",('DATOS GENERALES'!R274),0)</f>
        <v>0</v>
      </c>
    </row>
    <row r="275" spans="1:19" s="78" customFormat="1" ht="12" customHeight="1" x14ac:dyDescent="0.25">
      <c r="A275" s="237">
        <v>274</v>
      </c>
      <c r="B275" s="238">
        <v>274</v>
      </c>
      <c r="C275" s="237" t="s">
        <v>304</v>
      </c>
      <c r="D275" s="239" t="s">
        <v>196</v>
      </c>
      <c r="E275" s="237" t="s">
        <v>575</v>
      </c>
      <c r="F275" s="238" t="s">
        <v>113</v>
      </c>
      <c r="G275" s="240">
        <f>'DATOS GENERALES'!G275</f>
        <v>0</v>
      </c>
      <c r="H275" s="241">
        <f>'DATOS GENERALES'!H275</f>
        <v>0</v>
      </c>
      <c r="I275" s="240">
        <f>'DATOS GENERALES'!I275</f>
        <v>0</v>
      </c>
      <c r="J275" s="241">
        <f>'DATOS GENERALES'!J275</f>
        <v>23</v>
      </c>
      <c r="K275" s="240">
        <f>'DATOS GENERALES'!K275</f>
        <v>0</v>
      </c>
      <c r="L275" s="241">
        <f>'DATOS GENERALES'!L275</f>
        <v>0</v>
      </c>
      <c r="M275" s="240">
        <f>'DATOS GENERALES'!M275</f>
        <v>0</v>
      </c>
      <c r="N275" s="241">
        <f>'DATOS GENERALES'!N275</f>
        <v>0</v>
      </c>
      <c r="O275" s="240">
        <f>'DATOS GENERALES'!O275</f>
        <v>0</v>
      </c>
      <c r="P275" s="241">
        <f>'DATOS GENERALES'!P275</f>
        <v>0</v>
      </c>
      <c r="Q275" s="240">
        <f>'DATOS GENERALES'!Q275</f>
        <v>0</v>
      </c>
      <c r="R275" s="242">
        <f>IF('DATOS GENERALES'!S275="CANCELADO",('DATOS GENERALES'!R275),0)</f>
        <v>23</v>
      </c>
      <c r="S275" s="243">
        <f>IF('DATOS GENERALES'!S275="DEUDA",('DATOS GENERALES'!R275),0)</f>
        <v>0</v>
      </c>
    </row>
    <row r="276" spans="1:19" s="78" customFormat="1" ht="12" customHeight="1" x14ac:dyDescent="0.25">
      <c r="A276" s="237">
        <v>275</v>
      </c>
      <c r="B276" s="238">
        <v>275</v>
      </c>
      <c r="C276" s="237" t="s">
        <v>304</v>
      </c>
      <c r="D276" s="239" t="s">
        <v>618</v>
      </c>
      <c r="E276" s="237" t="s">
        <v>257</v>
      </c>
      <c r="F276" s="238" t="s">
        <v>113</v>
      </c>
      <c r="G276" s="240">
        <f>'DATOS GENERALES'!G276</f>
        <v>0</v>
      </c>
      <c r="H276" s="241">
        <f>'DATOS GENERALES'!H276</f>
        <v>0</v>
      </c>
      <c r="I276" s="240">
        <f>'DATOS GENERALES'!I276</f>
        <v>0</v>
      </c>
      <c r="J276" s="241">
        <f>'DATOS GENERALES'!J276</f>
        <v>11</v>
      </c>
      <c r="K276" s="240">
        <f>'DATOS GENERALES'!K276</f>
        <v>0</v>
      </c>
      <c r="L276" s="241">
        <f>'DATOS GENERALES'!L276</f>
        <v>0</v>
      </c>
      <c r="M276" s="240">
        <f>'DATOS GENERALES'!M276</f>
        <v>0</v>
      </c>
      <c r="N276" s="241">
        <f>'DATOS GENERALES'!N276</f>
        <v>0</v>
      </c>
      <c r="O276" s="240">
        <f>'DATOS GENERALES'!O276</f>
        <v>0</v>
      </c>
      <c r="P276" s="241">
        <f>'DATOS GENERALES'!P276</f>
        <v>0</v>
      </c>
      <c r="Q276" s="240">
        <f>'DATOS GENERALES'!Q276</f>
        <v>0</v>
      </c>
      <c r="R276" s="242">
        <f>IF('DATOS GENERALES'!S276="CANCELADO",('DATOS GENERALES'!R276),0)</f>
        <v>11</v>
      </c>
      <c r="S276" s="243">
        <f>IF('DATOS GENERALES'!S276="DEUDA",('DATOS GENERALES'!R276),0)</f>
        <v>0</v>
      </c>
    </row>
    <row r="277" spans="1:19" s="78" customFormat="1" ht="12" customHeight="1" x14ac:dyDescent="0.25">
      <c r="A277" s="237">
        <v>276</v>
      </c>
      <c r="B277" s="238">
        <v>276</v>
      </c>
      <c r="C277" s="237" t="s">
        <v>555</v>
      </c>
      <c r="D277" s="239" t="s">
        <v>304</v>
      </c>
      <c r="E277" s="237" t="s">
        <v>620</v>
      </c>
      <c r="F277" s="238" t="s">
        <v>113</v>
      </c>
      <c r="G277" s="240">
        <f>'DATOS GENERALES'!G277</f>
        <v>0</v>
      </c>
      <c r="H277" s="241">
        <f>'DATOS GENERALES'!H277</f>
        <v>0</v>
      </c>
      <c r="I277" s="240">
        <f>'DATOS GENERALES'!I277</f>
        <v>0</v>
      </c>
      <c r="J277" s="241">
        <f>'DATOS GENERALES'!J277</f>
        <v>7</v>
      </c>
      <c r="K277" s="240">
        <f>'DATOS GENERALES'!K277</f>
        <v>0</v>
      </c>
      <c r="L277" s="241">
        <f>'DATOS GENERALES'!L277</f>
        <v>0</v>
      </c>
      <c r="M277" s="240">
        <f>'DATOS GENERALES'!M277</f>
        <v>0</v>
      </c>
      <c r="N277" s="241">
        <f>'DATOS GENERALES'!N277</f>
        <v>0</v>
      </c>
      <c r="O277" s="240">
        <f>'DATOS GENERALES'!O277</f>
        <v>0</v>
      </c>
      <c r="P277" s="241">
        <f>'DATOS GENERALES'!P277</f>
        <v>0</v>
      </c>
      <c r="Q277" s="240">
        <f>'DATOS GENERALES'!Q277</f>
        <v>0</v>
      </c>
      <c r="R277" s="242">
        <f>IF('DATOS GENERALES'!S277="CANCELADO",('DATOS GENERALES'!R277),0)</f>
        <v>7</v>
      </c>
      <c r="S277" s="243">
        <f>IF('DATOS GENERALES'!S277="DEUDA",('DATOS GENERALES'!R277),0)</f>
        <v>0</v>
      </c>
    </row>
    <row r="278" spans="1:19" s="78" customFormat="1" ht="12" customHeight="1" x14ac:dyDescent="0.25">
      <c r="A278" s="237">
        <v>277</v>
      </c>
      <c r="B278" s="238">
        <v>277</v>
      </c>
      <c r="C278" s="237" t="s">
        <v>348</v>
      </c>
      <c r="D278" s="239" t="s">
        <v>622</v>
      </c>
      <c r="E278" s="237" t="s">
        <v>301</v>
      </c>
      <c r="F278" s="238" t="s">
        <v>113</v>
      </c>
      <c r="G278" s="240">
        <f>'DATOS GENERALES'!G278</f>
        <v>0</v>
      </c>
      <c r="H278" s="241">
        <f>'DATOS GENERALES'!H278</f>
        <v>0</v>
      </c>
      <c r="I278" s="240">
        <f>'DATOS GENERALES'!I278</f>
        <v>0</v>
      </c>
      <c r="J278" s="241">
        <f>'DATOS GENERALES'!J278</f>
        <v>23</v>
      </c>
      <c r="K278" s="240">
        <f>'DATOS GENERALES'!K278</f>
        <v>0</v>
      </c>
      <c r="L278" s="241">
        <f>'DATOS GENERALES'!L278</f>
        <v>0</v>
      </c>
      <c r="M278" s="240">
        <f>'DATOS GENERALES'!M278</f>
        <v>0</v>
      </c>
      <c r="N278" s="241">
        <f>'DATOS GENERALES'!N278</f>
        <v>0</v>
      </c>
      <c r="O278" s="240">
        <f>'DATOS GENERALES'!O278</f>
        <v>0</v>
      </c>
      <c r="P278" s="241">
        <f>'DATOS GENERALES'!P278</f>
        <v>0</v>
      </c>
      <c r="Q278" s="240">
        <f>'DATOS GENERALES'!Q278</f>
        <v>0</v>
      </c>
      <c r="R278" s="242">
        <f>IF('DATOS GENERALES'!S278="CANCELADO",('DATOS GENERALES'!R278),0)</f>
        <v>23</v>
      </c>
      <c r="S278" s="243">
        <f>IF('DATOS GENERALES'!S278="DEUDA",('DATOS GENERALES'!R278),0)</f>
        <v>0</v>
      </c>
    </row>
    <row r="279" spans="1:19" s="78" customFormat="1" ht="12" customHeight="1" x14ac:dyDescent="0.25">
      <c r="A279" s="237">
        <v>278</v>
      </c>
      <c r="B279" s="238">
        <v>278</v>
      </c>
      <c r="C279" s="237" t="s">
        <v>115</v>
      </c>
      <c r="D279" s="239" t="s">
        <v>226</v>
      </c>
      <c r="E279" s="237" t="s">
        <v>623</v>
      </c>
      <c r="F279" s="238" t="s">
        <v>113</v>
      </c>
      <c r="G279" s="240">
        <f>'DATOS GENERALES'!G279</f>
        <v>0</v>
      </c>
      <c r="H279" s="241">
        <f>'DATOS GENERALES'!H279</f>
        <v>0</v>
      </c>
      <c r="I279" s="240">
        <f>'DATOS GENERALES'!I279</f>
        <v>0</v>
      </c>
      <c r="J279" s="241">
        <f>'DATOS GENERALES'!J279</f>
        <v>27</v>
      </c>
      <c r="K279" s="240">
        <f>'DATOS GENERALES'!K279</f>
        <v>0</v>
      </c>
      <c r="L279" s="241">
        <f>'DATOS GENERALES'!L279</f>
        <v>0</v>
      </c>
      <c r="M279" s="240">
        <f>'DATOS GENERALES'!M279</f>
        <v>0</v>
      </c>
      <c r="N279" s="241">
        <f>'DATOS GENERALES'!N279</f>
        <v>0</v>
      </c>
      <c r="O279" s="240">
        <f>'DATOS GENERALES'!O279</f>
        <v>0</v>
      </c>
      <c r="P279" s="241">
        <f>'DATOS GENERALES'!P279</f>
        <v>0</v>
      </c>
      <c r="Q279" s="240">
        <f>'DATOS GENERALES'!Q279</f>
        <v>0</v>
      </c>
      <c r="R279" s="242">
        <f>IF('DATOS GENERALES'!S279="CANCELADO",('DATOS GENERALES'!R279),0)</f>
        <v>27</v>
      </c>
      <c r="S279" s="243">
        <f>IF('DATOS GENERALES'!S279="DEUDA",('DATOS GENERALES'!R279),0)</f>
        <v>0</v>
      </c>
    </row>
    <row r="280" spans="1:19" s="78" customFormat="1" ht="12" customHeight="1" x14ac:dyDescent="0.25">
      <c r="A280" s="237">
        <v>279</v>
      </c>
      <c r="B280" s="238">
        <v>279</v>
      </c>
      <c r="C280" s="237" t="s">
        <v>624</v>
      </c>
      <c r="D280" s="239" t="s">
        <v>625</v>
      </c>
      <c r="E280" s="237" t="s">
        <v>437</v>
      </c>
      <c r="F280" s="238" t="s">
        <v>113</v>
      </c>
      <c r="G280" s="240">
        <f>'DATOS GENERALES'!G280</f>
        <v>0</v>
      </c>
      <c r="H280" s="241">
        <f>'DATOS GENERALES'!H280</f>
        <v>0</v>
      </c>
      <c r="I280" s="240">
        <f>'DATOS GENERALES'!I280</f>
        <v>0</v>
      </c>
      <c r="J280" s="241">
        <f>'DATOS GENERALES'!J280</f>
        <v>9</v>
      </c>
      <c r="K280" s="240">
        <f>'DATOS GENERALES'!K280</f>
        <v>0</v>
      </c>
      <c r="L280" s="241">
        <f>'DATOS GENERALES'!L280</f>
        <v>0</v>
      </c>
      <c r="M280" s="240">
        <f>'DATOS GENERALES'!M280</f>
        <v>0</v>
      </c>
      <c r="N280" s="241">
        <f>'DATOS GENERALES'!N280</f>
        <v>0</v>
      </c>
      <c r="O280" s="240">
        <f>'DATOS GENERALES'!O280</f>
        <v>0</v>
      </c>
      <c r="P280" s="241">
        <f>'DATOS GENERALES'!P280</f>
        <v>0</v>
      </c>
      <c r="Q280" s="240">
        <f>'DATOS GENERALES'!Q280</f>
        <v>0</v>
      </c>
      <c r="R280" s="242">
        <f>IF('DATOS GENERALES'!S280="CANCELADO",('DATOS GENERALES'!R280),0)</f>
        <v>9</v>
      </c>
      <c r="S280" s="243">
        <f>IF('DATOS GENERALES'!S280="DEUDA",('DATOS GENERALES'!R280),0)</f>
        <v>0</v>
      </c>
    </row>
    <row r="281" spans="1:19" s="78" customFormat="1" ht="12" customHeight="1" x14ac:dyDescent="0.25">
      <c r="A281" s="237">
        <v>280</v>
      </c>
      <c r="B281" s="238">
        <v>280</v>
      </c>
      <c r="C281" s="237" t="s">
        <v>115</v>
      </c>
      <c r="D281" s="239" t="s">
        <v>627</v>
      </c>
      <c r="E281" s="237" t="s">
        <v>369</v>
      </c>
      <c r="F281" s="238" t="s">
        <v>113</v>
      </c>
      <c r="G281" s="240">
        <f>'DATOS GENERALES'!G281</f>
        <v>0</v>
      </c>
      <c r="H281" s="241">
        <f>'DATOS GENERALES'!H281</f>
        <v>0</v>
      </c>
      <c r="I281" s="240">
        <f>'DATOS GENERALES'!I281</f>
        <v>0</v>
      </c>
      <c r="J281" s="241">
        <f>'DATOS GENERALES'!J281</f>
        <v>39</v>
      </c>
      <c r="K281" s="240">
        <f>'DATOS GENERALES'!K281</f>
        <v>0</v>
      </c>
      <c r="L281" s="241">
        <f>'DATOS GENERALES'!L281</f>
        <v>0</v>
      </c>
      <c r="M281" s="240">
        <f>'DATOS GENERALES'!M281</f>
        <v>0</v>
      </c>
      <c r="N281" s="241">
        <f>'DATOS GENERALES'!N281</f>
        <v>0</v>
      </c>
      <c r="O281" s="240">
        <f>'DATOS GENERALES'!O281</f>
        <v>0</v>
      </c>
      <c r="P281" s="241">
        <f>'DATOS GENERALES'!P281</f>
        <v>0</v>
      </c>
      <c r="Q281" s="240">
        <f>'DATOS GENERALES'!Q281</f>
        <v>0</v>
      </c>
      <c r="R281" s="242">
        <f>IF('DATOS GENERALES'!S281="CANCELADO",('DATOS GENERALES'!R281),0)</f>
        <v>39</v>
      </c>
      <c r="S281" s="243">
        <f>IF('DATOS GENERALES'!S281="DEUDA",('DATOS GENERALES'!R281),0)</f>
        <v>0</v>
      </c>
    </row>
    <row r="282" spans="1:19" s="78" customFormat="1" ht="12" customHeight="1" x14ac:dyDescent="0.25">
      <c r="A282" s="237">
        <v>281</v>
      </c>
      <c r="B282" s="238">
        <v>281</v>
      </c>
      <c r="C282" s="237" t="s">
        <v>297</v>
      </c>
      <c r="D282" s="239" t="s">
        <v>115</v>
      </c>
      <c r="E282" s="237" t="s">
        <v>187</v>
      </c>
      <c r="F282" s="238" t="s">
        <v>113</v>
      </c>
      <c r="G282" s="240">
        <f>'DATOS GENERALES'!G282</f>
        <v>0</v>
      </c>
      <c r="H282" s="241">
        <f>'DATOS GENERALES'!H282</f>
        <v>0</v>
      </c>
      <c r="I282" s="240">
        <f>'DATOS GENERALES'!I282</f>
        <v>0</v>
      </c>
      <c r="J282" s="241">
        <f>'DATOS GENERALES'!J282</f>
        <v>7</v>
      </c>
      <c r="K282" s="240">
        <f>'DATOS GENERALES'!K282</f>
        <v>0</v>
      </c>
      <c r="L282" s="241">
        <f>'DATOS GENERALES'!L282</f>
        <v>0</v>
      </c>
      <c r="M282" s="240">
        <f>'DATOS GENERALES'!M282</f>
        <v>0</v>
      </c>
      <c r="N282" s="241">
        <f>'DATOS GENERALES'!N282</f>
        <v>0</v>
      </c>
      <c r="O282" s="240">
        <f>'DATOS GENERALES'!O282</f>
        <v>0</v>
      </c>
      <c r="P282" s="241">
        <f>'DATOS GENERALES'!P282</f>
        <v>0</v>
      </c>
      <c r="Q282" s="240">
        <f>'DATOS GENERALES'!Q282</f>
        <v>0</v>
      </c>
      <c r="R282" s="242">
        <f>IF('DATOS GENERALES'!S282="CANCELADO",('DATOS GENERALES'!R282),0)</f>
        <v>7</v>
      </c>
      <c r="S282" s="243">
        <f>IF('DATOS GENERALES'!S282="DEUDA",('DATOS GENERALES'!R282),0)</f>
        <v>0</v>
      </c>
    </row>
    <row r="283" spans="1:19" s="78" customFormat="1" ht="12" customHeight="1" x14ac:dyDescent="0.25">
      <c r="A283" s="237">
        <v>282</v>
      </c>
      <c r="B283" s="238">
        <v>282</v>
      </c>
      <c r="C283" s="237" t="s">
        <v>551</v>
      </c>
      <c r="D283" s="239" t="s">
        <v>126</v>
      </c>
      <c r="E283" s="237" t="s">
        <v>628</v>
      </c>
      <c r="F283" s="238" t="s">
        <v>113</v>
      </c>
      <c r="G283" s="240">
        <f>'DATOS GENERALES'!G283</f>
        <v>0</v>
      </c>
      <c r="H283" s="241">
        <f>'DATOS GENERALES'!H283</f>
        <v>0</v>
      </c>
      <c r="I283" s="240">
        <f>'DATOS GENERALES'!I283</f>
        <v>0</v>
      </c>
      <c r="J283" s="241">
        <f>'DATOS GENERALES'!J283</f>
        <v>7</v>
      </c>
      <c r="K283" s="240">
        <f>'DATOS GENERALES'!K283</f>
        <v>0</v>
      </c>
      <c r="L283" s="241">
        <f>'DATOS GENERALES'!L283</f>
        <v>0</v>
      </c>
      <c r="M283" s="240">
        <f>'DATOS GENERALES'!M283</f>
        <v>0</v>
      </c>
      <c r="N283" s="241">
        <f>'DATOS GENERALES'!N283</f>
        <v>0</v>
      </c>
      <c r="O283" s="240">
        <f>'DATOS GENERALES'!O283</f>
        <v>0</v>
      </c>
      <c r="P283" s="241">
        <f>'DATOS GENERALES'!P283</f>
        <v>0</v>
      </c>
      <c r="Q283" s="240">
        <f>'DATOS GENERALES'!Q283</f>
        <v>0</v>
      </c>
      <c r="R283" s="242">
        <f>IF('DATOS GENERALES'!S283="CANCELADO",('DATOS GENERALES'!R283),0)</f>
        <v>7</v>
      </c>
      <c r="S283" s="243">
        <f>IF('DATOS GENERALES'!S283="DEUDA",('DATOS GENERALES'!R283),0)</f>
        <v>0</v>
      </c>
    </row>
    <row r="284" spans="1:19" s="78" customFormat="1" ht="12" customHeight="1" x14ac:dyDescent="0.25">
      <c r="A284" s="237">
        <v>283</v>
      </c>
      <c r="B284" s="238">
        <v>283</v>
      </c>
      <c r="C284" s="237" t="s">
        <v>551</v>
      </c>
      <c r="D284" s="239" t="s">
        <v>308</v>
      </c>
      <c r="E284" s="237" t="s">
        <v>630</v>
      </c>
      <c r="F284" s="238" t="s">
        <v>113</v>
      </c>
      <c r="G284" s="240">
        <f>'DATOS GENERALES'!G284</f>
        <v>0</v>
      </c>
      <c r="H284" s="241">
        <f>'DATOS GENERALES'!H284</f>
        <v>0</v>
      </c>
      <c r="I284" s="240">
        <f>'DATOS GENERALES'!I284</f>
        <v>0</v>
      </c>
      <c r="J284" s="241">
        <f>'DATOS GENERALES'!J284</f>
        <v>7</v>
      </c>
      <c r="K284" s="240">
        <f>'DATOS GENERALES'!K284</f>
        <v>0</v>
      </c>
      <c r="L284" s="241">
        <f>'DATOS GENERALES'!L284</f>
        <v>0</v>
      </c>
      <c r="M284" s="240">
        <f>'DATOS GENERALES'!M284</f>
        <v>0</v>
      </c>
      <c r="N284" s="241">
        <f>'DATOS GENERALES'!N284</f>
        <v>0</v>
      </c>
      <c r="O284" s="240">
        <f>'DATOS GENERALES'!O284</f>
        <v>0</v>
      </c>
      <c r="P284" s="241">
        <f>'DATOS GENERALES'!P284</f>
        <v>0</v>
      </c>
      <c r="Q284" s="240">
        <f>'DATOS GENERALES'!Q284</f>
        <v>0</v>
      </c>
      <c r="R284" s="242">
        <f>IF('DATOS GENERALES'!S284="CANCELADO",('DATOS GENERALES'!R284),0)</f>
        <v>7</v>
      </c>
      <c r="S284" s="243">
        <f>IF('DATOS GENERALES'!S284="DEUDA",('DATOS GENERALES'!R284),0)</f>
        <v>0</v>
      </c>
    </row>
    <row r="285" spans="1:19" s="78" customFormat="1" ht="12" customHeight="1" x14ac:dyDescent="0.25">
      <c r="A285" s="237">
        <v>284</v>
      </c>
      <c r="B285" s="238">
        <v>284</v>
      </c>
      <c r="C285" s="237" t="s">
        <v>258</v>
      </c>
      <c r="D285" s="239" t="s">
        <v>126</v>
      </c>
      <c r="E285" s="237" t="s">
        <v>632</v>
      </c>
      <c r="F285" s="238" t="s">
        <v>113</v>
      </c>
      <c r="G285" s="240">
        <f>'DATOS GENERALES'!G285</f>
        <v>0</v>
      </c>
      <c r="H285" s="241">
        <f>'DATOS GENERALES'!H285</f>
        <v>0</v>
      </c>
      <c r="I285" s="240">
        <f>'DATOS GENERALES'!I285</f>
        <v>0</v>
      </c>
      <c r="J285" s="241">
        <f>'DATOS GENERALES'!J285</f>
        <v>11</v>
      </c>
      <c r="K285" s="240">
        <f>'DATOS GENERALES'!K285</f>
        <v>0</v>
      </c>
      <c r="L285" s="241">
        <f>'DATOS GENERALES'!L285</f>
        <v>0</v>
      </c>
      <c r="M285" s="240">
        <f>'DATOS GENERALES'!M285</f>
        <v>0</v>
      </c>
      <c r="N285" s="241">
        <f>'DATOS GENERALES'!N285</f>
        <v>0</v>
      </c>
      <c r="O285" s="240">
        <f>'DATOS GENERALES'!O285</f>
        <v>0</v>
      </c>
      <c r="P285" s="241">
        <f>'DATOS GENERALES'!P285</f>
        <v>0</v>
      </c>
      <c r="Q285" s="240">
        <f>'DATOS GENERALES'!Q285</f>
        <v>0</v>
      </c>
      <c r="R285" s="242">
        <f>IF('DATOS GENERALES'!S285="CANCELADO",('DATOS GENERALES'!R285),0)</f>
        <v>11</v>
      </c>
      <c r="S285" s="243">
        <f>IF('DATOS GENERALES'!S285="DEUDA",('DATOS GENERALES'!R285),0)</f>
        <v>0</v>
      </c>
    </row>
    <row r="286" spans="1:19" s="78" customFormat="1" ht="12" customHeight="1" x14ac:dyDescent="0.25">
      <c r="A286" s="237">
        <v>285</v>
      </c>
      <c r="B286" s="238">
        <v>285</v>
      </c>
      <c r="C286" s="237" t="s">
        <v>549</v>
      </c>
      <c r="D286" s="239" t="s">
        <v>126</v>
      </c>
      <c r="E286" s="237" t="s">
        <v>633</v>
      </c>
      <c r="F286" s="238" t="s">
        <v>113</v>
      </c>
      <c r="G286" s="240">
        <f>'DATOS GENERALES'!G286</f>
        <v>0</v>
      </c>
      <c r="H286" s="241">
        <f>'DATOS GENERALES'!H286</f>
        <v>0</v>
      </c>
      <c r="I286" s="240">
        <f>'DATOS GENERALES'!I286</f>
        <v>0</v>
      </c>
      <c r="J286" s="241">
        <f>'DATOS GENERALES'!J286</f>
        <v>7</v>
      </c>
      <c r="K286" s="240">
        <f>'DATOS GENERALES'!K286</f>
        <v>0</v>
      </c>
      <c r="L286" s="241">
        <f>'DATOS GENERALES'!L286</f>
        <v>0</v>
      </c>
      <c r="M286" s="240">
        <f>'DATOS GENERALES'!M286</f>
        <v>0</v>
      </c>
      <c r="N286" s="241">
        <f>'DATOS GENERALES'!N286</f>
        <v>0</v>
      </c>
      <c r="O286" s="240">
        <f>'DATOS GENERALES'!O286</f>
        <v>0</v>
      </c>
      <c r="P286" s="241">
        <f>'DATOS GENERALES'!P286</f>
        <v>0</v>
      </c>
      <c r="Q286" s="240">
        <f>'DATOS GENERALES'!Q286</f>
        <v>0</v>
      </c>
      <c r="R286" s="242">
        <f>IF('DATOS GENERALES'!S286="CANCELADO",('DATOS GENERALES'!R286),0)</f>
        <v>7</v>
      </c>
      <c r="S286" s="243">
        <f>IF('DATOS GENERALES'!S286="DEUDA",('DATOS GENERALES'!R286),0)</f>
        <v>0</v>
      </c>
    </row>
    <row r="287" spans="1:19" s="78" customFormat="1" ht="12" customHeight="1" x14ac:dyDescent="0.25">
      <c r="A287" s="237">
        <v>286</v>
      </c>
      <c r="B287" s="238">
        <v>286</v>
      </c>
      <c r="C287" s="237" t="s">
        <v>399</v>
      </c>
      <c r="D287" s="239" t="s">
        <v>634</v>
      </c>
      <c r="E287" s="237" t="s">
        <v>183</v>
      </c>
      <c r="F287" s="238" t="s">
        <v>113</v>
      </c>
      <c r="G287" s="240">
        <f>'DATOS GENERALES'!G287</f>
        <v>0</v>
      </c>
      <c r="H287" s="241">
        <f>'DATOS GENERALES'!H287</f>
        <v>0</v>
      </c>
      <c r="I287" s="240">
        <f>'DATOS GENERALES'!I287</f>
        <v>0</v>
      </c>
      <c r="J287" s="241">
        <f>'DATOS GENERALES'!J287</f>
        <v>13</v>
      </c>
      <c r="K287" s="240">
        <f>'DATOS GENERALES'!K287</f>
        <v>0</v>
      </c>
      <c r="L287" s="241">
        <f>'DATOS GENERALES'!L287</f>
        <v>0</v>
      </c>
      <c r="M287" s="240">
        <f>'DATOS GENERALES'!M287</f>
        <v>0</v>
      </c>
      <c r="N287" s="241">
        <f>'DATOS GENERALES'!N287</f>
        <v>0</v>
      </c>
      <c r="O287" s="240">
        <f>'DATOS GENERALES'!O287</f>
        <v>0</v>
      </c>
      <c r="P287" s="241">
        <f>'DATOS GENERALES'!P287</f>
        <v>0</v>
      </c>
      <c r="Q287" s="240">
        <f>'DATOS GENERALES'!Q287</f>
        <v>0</v>
      </c>
      <c r="R287" s="242">
        <f>IF('DATOS GENERALES'!S287="CANCELADO",('DATOS GENERALES'!R287),0)</f>
        <v>13</v>
      </c>
      <c r="S287" s="243">
        <f>IF('DATOS GENERALES'!S287="DEUDA",('DATOS GENERALES'!R287),0)</f>
        <v>0</v>
      </c>
    </row>
    <row r="288" spans="1:19" s="78" customFormat="1" ht="12" customHeight="1" x14ac:dyDescent="0.25">
      <c r="A288" s="237">
        <v>287</v>
      </c>
      <c r="B288" s="238">
        <v>287</v>
      </c>
      <c r="C288" s="237" t="s">
        <v>636</v>
      </c>
      <c r="D288" s="239" t="s">
        <v>637</v>
      </c>
      <c r="E288" s="237" t="s">
        <v>638</v>
      </c>
      <c r="F288" s="238" t="s">
        <v>113</v>
      </c>
      <c r="G288" s="240">
        <f>'DATOS GENERALES'!G288</f>
        <v>0</v>
      </c>
      <c r="H288" s="241">
        <f>'DATOS GENERALES'!H288</f>
        <v>0</v>
      </c>
      <c r="I288" s="240">
        <f>'DATOS GENERALES'!I288</f>
        <v>0</v>
      </c>
      <c r="J288" s="241">
        <f>'DATOS GENERALES'!J288</f>
        <v>19</v>
      </c>
      <c r="K288" s="240">
        <f>'DATOS GENERALES'!K288</f>
        <v>0</v>
      </c>
      <c r="L288" s="241">
        <f>'DATOS GENERALES'!L288</f>
        <v>0</v>
      </c>
      <c r="M288" s="240">
        <f>'DATOS GENERALES'!M288</f>
        <v>0</v>
      </c>
      <c r="N288" s="241">
        <f>'DATOS GENERALES'!N288</f>
        <v>0</v>
      </c>
      <c r="O288" s="240">
        <f>'DATOS GENERALES'!O288</f>
        <v>0</v>
      </c>
      <c r="P288" s="241">
        <f>'DATOS GENERALES'!P288</f>
        <v>0</v>
      </c>
      <c r="Q288" s="240">
        <f>'DATOS GENERALES'!Q288</f>
        <v>0</v>
      </c>
      <c r="R288" s="242">
        <f>IF('DATOS GENERALES'!S288="CANCELADO",('DATOS GENERALES'!R288),0)</f>
        <v>0</v>
      </c>
      <c r="S288" s="243">
        <f>IF('DATOS GENERALES'!S288="DEUDA",('DATOS GENERALES'!R288),0)</f>
        <v>19</v>
      </c>
    </row>
    <row r="289" spans="1:19" s="78" customFormat="1" ht="12" customHeight="1" x14ac:dyDescent="0.25">
      <c r="A289" s="237">
        <v>288</v>
      </c>
      <c r="B289" s="238">
        <v>288</v>
      </c>
      <c r="C289" s="237" t="s">
        <v>126</v>
      </c>
      <c r="D289" s="239" t="s">
        <v>508</v>
      </c>
      <c r="E289" s="237" t="s">
        <v>195</v>
      </c>
      <c r="F289" s="238" t="s">
        <v>113</v>
      </c>
      <c r="G289" s="240">
        <f>'DATOS GENERALES'!G289</f>
        <v>0</v>
      </c>
      <c r="H289" s="241">
        <f>'DATOS GENERALES'!H289</f>
        <v>0</v>
      </c>
      <c r="I289" s="240">
        <f>'DATOS GENERALES'!I289</f>
        <v>0</v>
      </c>
      <c r="J289" s="241">
        <f>'DATOS GENERALES'!J289</f>
        <v>25</v>
      </c>
      <c r="K289" s="240">
        <f>'DATOS GENERALES'!K289</f>
        <v>0</v>
      </c>
      <c r="L289" s="241">
        <f>'DATOS GENERALES'!L289</f>
        <v>0</v>
      </c>
      <c r="M289" s="240">
        <f>'DATOS GENERALES'!M289</f>
        <v>0</v>
      </c>
      <c r="N289" s="241">
        <f>'DATOS GENERALES'!N289</f>
        <v>0</v>
      </c>
      <c r="O289" s="240">
        <f>'DATOS GENERALES'!O289</f>
        <v>0</v>
      </c>
      <c r="P289" s="241">
        <f>'DATOS GENERALES'!P289</f>
        <v>0</v>
      </c>
      <c r="Q289" s="240">
        <f>'DATOS GENERALES'!Q289</f>
        <v>0</v>
      </c>
      <c r="R289" s="242">
        <f>IF('DATOS GENERALES'!S289="CANCELADO",('DATOS GENERALES'!R289),0)</f>
        <v>25</v>
      </c>
      <c r="S289" s="243">
        <f>IF('DATOS GENERALES'!S289="DEUDA",('DATOS GENERALES'!R289),0)</f>
        <v>0</v>
      </c>
    </row>
    <row r="290" spans="1:19" s="78" customFormat="1" ht="12" customHeight="1" x14ac:dyDescent="0.25">
      <c r="A290" s="237">
        <v>289</v>
      </c>
      <c r="B290" s="238">
        <v>289</v>
      </c>
      <c r="C290" s="237" t="s">
        <v>211</v>
      </c>
      <c r="D290" s="239" t="s">
        <v>219</v>
      </c>
      <c r="E290" s="237" t="s">
        <v>639</v>
      </c>
      <c r="F290" s="238" t="s">
        <v>113</v>
      </c>
      <c r="G290" s="240">
        <f>'DATOS GENERALES'!G290</f>
        <v>0</v>
      </c>
      <c r="H290" s="241">
        <f>'DATOS GENERALES'!H290</f>
        <v>0</v>
      </c>
      <c r="I290" s="240">
        <f>'DATOS GENERALES'!I290</f>
        <v>0</v>
      </c>
      <c r="J290" s="241">
        <f>'DATOS GENERALES'!J290</f>
        <v>7</v>
      </c>
      <c r="K290" s="240">
        <f>'DATOS GENERALES'!K290</f>
        <v>0</v>
      </c>
      <c r="L290" s="241">
        <f>'DATOS GENERALES'!L290</f>
        <v>0</v>
      </c>
      <c r="M290" s="240">
        <f>'DATOS GENERALES'!M290</f>
        <v>0</v>
      </c>
      <c r="N290" s="241">
        <f>'DATOS GENERALES'!N290</f>
        <v>0</v>
      </c>
      <c r="O290" s="240">
        <f>'DATOS GENERALES'!O290</f>
        <v>0</v>
      </c>
      <c r="P290" s="241">
        <f>'DATOS GENERALES'!P290</f>
        <v>0</v>
      </c>
      <c r="Q290" s="240">
        <f>'DATOS GENERALES'!Q290</f>
        <v>0</v>
      </c>
      <c r="R290" s="242">
        <f>IF('DATOS GENERALES'!S290="CANCELADO",('DATOS GENERALES'!R290),0)</f>
        <v>0</v>
      </c>
      <c r="S290" s="243">
        <f>IF('DATOS GENERALES'!S290="DEUDA",('DATOS GENERALES'!R290),0)</f>
        <v>7</v>
      </c>
    </row>
    <row r="291" spans="1:19" s="78" customFormat="1" ht="12" customHeight="1" x14ac:dyDescent="0.25">
      <c r="A291" s="237">
        <v>290</v>
      </c>
      <c r="B291" s="238">
        <v>290</v>
      </c>
      <c r="C291" s="237" t="s">
        <v>551</v>
      </c>
      <c r="D291" s="239" t="s">
        <v>308</v>
      </c>
      <c r="E291" s="237" t="s">
        <v>640</v>
      </c>
      <c r="F291" s="238" t="s">
        <v>113</v>
      </c>
      <c r="G291" s="240">
        <f>'DATOS GENERALES'!G291</f>
        <v>0</v>
      </c>
      <c r="H291" s="241">
        <f>'DATOS GENERALES'!H291</f>
        <v>0</v>
      </c>
      <c r="I291" s="240">
        <f>'DATOS GENERALES'!I291</f>
        <v>0</v>
      </c>
      <c r="J291" s="241">
        <f>'DATOS GENERALES'!J291</f>
        <v>29</v>
      </c>
      <c r="K291" s="240">
        <f>'DATOS GENERALES'!K291</f>
        <v>0</v>
      </c>
      <c r="L291" s="241">
        <f>'DATOS GENERALES'!L291</f>
        <v>0</v>
      </c>
      <c r="M291" s="240">
        <f>'DATOS GENERALES'!M291</f>
        <v>0</v>
      </c>
      <c r="N291" s="241">
        <f>'DATOS GENERALES'!N291</f>
        <v>0</v>
      </c>
      <c r="O291" s="240">
        <f>'DATOS GENERALES'!O291</f>
        <v>0</v>
      </c>
      <c r="P291" s="241">
        <f>'DATOS GENERALES'!P291</f>
        <v>0</v>
      </c>
      <c r="Q291" s="240">
        <f>'DATOS GENERALES'!Q291</f>
        <v>0</v>
      </c>
      <c r="R291" s="242">
        <f>IF('DATOS GENERALES'!S291="CANCELADO",('DATOS GENERALES'!R291),0)</f>
        <v>29</v>
      </c>
      <c r="S291" s="243">
        <f>IF('DATOS GENERALES'!S291="DEUDA",('DATOS GENERALES'!R291),0)</f>
        <v>0</v>
      </c>
    </row>
    <row r="292" spans="1:19" s="78" customFormat="1" ht="12" customHeight="1" x14ac:dyDescent="0.25">
      <c r="A292" s="237">
        <v>291</v>
      </c>
      <c r="B292" s="238">
        <v>291</v>
      </c>
      <c r="C292" s="237" t="s">
        <v>126</v>
      </c>
      <c r="D292" s="239" t="s">
        <v>142</v>
      </c>
      <c r="E292" s="237" t="s">
        <v>642</v>
      </c>
      <c r="F292" s="238" t="s">
        <v>113</v>
      </c>
      <c r="G292" s="240">
        <f>'DATOS GENERALES'!G292</f>
        <v>0</v>
      </c>
      <c r="H292" s="241">
        <f>'DATOS GENERALES'!H292</f>
        <v>0</v>
      </c>
      <c r="I292" s="240">
        <f>'DATOS GENERALES'!I292</f>
        <v>0</v>
      </c>
      <c r="J292" s="241">
        <f>'DATOS GENERALES'!J292</f>
        <v>7</v>
      </c>
      <c r="K292" s="240">
        <f>'DATOS GENERALES'!K292</f>
        <v>0</v>
      </c>
      <c r="L292" s="241">
        <f>'DATOS GENERALES'!L292</f>
        <v>0</v>
      </c>
      <c r="M292" s="240">
        <f>'DATOS GENERALES'!M292</f>
        <v>0</v>
      </c>
      <c r="N292" s="241">
        <f>'DATOS GENERALES'!N292</f>
        <v>0</v>
      </c>
      <c r="O292" s="240">
        <f>'DATOS GENERALES'!O292</f>
        <v>0</v>
      </c>
      <c r="P292" s="241">
        <f>'DATOS GENERALES'!P292</f>
        <v>0</v>
      </c>
      <c r="Q292" s="240">
        <f>'DATOS GENERALES'!Q292</f>
        <v>0</v>
      </c>
      <c r="R292" s="242">
        <f>IF('DATOS GENERALES'!S292="CANCELADO",('DATOS GENERALES'!R292),0)</f>
        <v>7</v>
      </c>
      <c r="S292" s="243">
        <f>IF('DATOS GENERALES'!S292="DEUDA",('DATOS GENERALES'!R292),0)</f>
        <v>0</v>
      </c>
    </row>
    <row r="293" spans="1:19" s="78" customFormat="1" ht="12" customHeight="1" x14ac:dyDescent="0.25">
      <c r="A293" s="237">
        <v>292</v>
      </c>
      <c r="B293" s="238">
        <v>292</v>
      </c>
      <c r="C293" s="237" t="s">
        <v>126</v>
      </c>
      <c r="D293" s="239" t="s">
        <v>208</v>
      </c>
      <c r="E293" s="237" t="s">
        <v>643</v>
      </c>
      <c r="F293" s="238" t="s">
        <v>113</v>
      </c>
      <c r="G293" s="240">
        <f>'DATOS GENERALES'!G293</f>
        <v>0</v>
      </c>
      <c r="H293" s="241">
        <f>'DATOS GENERALES'!H293</f>
        <v>0</v>
      </c>
      <c r="I293" s="240">
        <f>'DATOS GENERALES'!I293</f>
        <v>0</v>
      </c>
      <c r="J293" s="241">
        <f>'DATOS GENERALES'!J293</f>
        <v>7</v>
      </c>
      <c r="K293" s="240">
        <f>'DATOS GENERALES'!K293</f>
        <v>0</v>
      </c>
      <c r="L293" s="241">
        <f>'DATOS GENERALES'!L293</f>
        <v>0</v>
      </c>
      <c r="M293" s="240">
        <f>'DATOS GENERALES'!M293</f>
        <v>0</v>
      </c>
      <c r="N293" s="241">
        <f>'DATOS GENERALES'!N293</f>
        <v>0</v>
      </c>
      <c r="O293" s="240">
        <f>'DATOS GENERALES'!O293</f>
        <v>0</v>
      </c>
      <c r="P293" s="241">
        <f>'DATOS GENERALES'!P293</f>
        <v>0</v>
      </c>
      <c r="Q293" s="240">
        <f>'DATOS GENERALES'!Q293</f>
        <v>0</v>
      </c>
      <c r="R293" s="242">
        <f>IF('DATOS GENERALES'!S293="CANCELADO",('DATOS GENERALES'!R293),0)</f>
        <v>7</v>
      </c>
      <c r="S293" s="243">
        <f>IF('DATOS GENERALES'!S293="DEUDA",('DATOS GENERALES'!R293),0)</f>
        <v>0</v>
      </c>
    </row>
    <row r="294" spans="1:19" s="78" customFormat="1" ht="12" customHeight="1" x14ac:dyDescent="0.25">
      <c r="A294" s="237">
        <v>293</v>
      </c>
      <c r="B294" s="238">
        <v>293</v>
      </c>
      <c r="C294" s="237" t="s">
        <v>323</v>
      </c>
      <c r="D294" s="239" t="s">
        <v>525</v>
      </c>
      <c r="E294" s="237" t="s">
        <v>645</v>
      </c>
      <c r="F294" s="238" t="s">
        <v>113</v>
      </c>
      <c r="G294" s="240">
        <f>'DATOS GENERALES'!G294</f>
        <v>0</v>
      </c>
      <c r="H294" s="241">
        <f>'DATOS GENERALES'!H294</f>
        <v>0</v>
      </c>
      <c r="I294" s="240">
        <f>'DATOS GENERALES'!I294</f>
        <v>0</v>
      </c>
      <c r="J294" s="241">
        <f>'DATOS GENERALES'!J294</f>
        <v>13</v>
      </c>
      <c r="K294" s="240">
        <f>'DATOS GENERALES'!K294</f>
        <v>0</v>
      </c>
      <c r="L294" s="241">
        <f>'DATOS GENERALES'!L294</f>
        <v>0</v>
      </c>
      <c r="M294" s="240">
        <f>'DATOS GENERALES'!M294</f>
        <v>0</v>
      </c>
      <c r="N294" s="241">
        <f>'DATOS GENERALES'!N294</f>
        <v>0</v>
      </c>
      <c r="O294" s="240">
        <f>'DATOS GENERALES'!O294</f>
        <v>0</v>
      </c>
      <c r="P294" s="241">
        <f>'DATOS GENERALES'!P294</f>
        <v>0</v>
      </c>
      <c r="Q294" s="240">
        <f>'DATOS GENERALES'!Q294</f>
        <v>0</v>
      </c>
      <c r="R294" s="242">
        <f>IF('DATOS GENERALES'!S294="CANCELADO",('DATOS GENERALES'!R294),0)</f>
        <v>13</v>
      </c>
      <c r="S294" s="243">
        <f>IF('DATOS GENERALES'!S294="DEUDA",('DATOS GENERALES'!R294),0)</f>
        <v>0</v>
      </c>
    </row>
    <row r="295" spans="1:19" s="78" customFormat="1" ht="12" customHeight="1" x14ac:dyDescent="0.25">
      <c r="A295" s="237">
        <v>294</v>
      </c>
      <c r="B295" s="238">
        <v>294</v>
      </c>
      <c r="C295" s="237" t="s">
        <v>225</v>
      </c>
      <c r="D295" s="239" t="s">
        <v>115</v>
      </c>
      <c r="E295" s="237" t="s">
        <v>646</v>
      </c>
      <c r="F295" s="238" t="s">
        <v>113</v>
      </c>
      <c r="G295" s="240">
        <f>'DATOS GENERALES'!G295</f>
        <v>0</v>
      </c>
      <c r="H295" s="241">
        <f>'DATOS GENERALES'!H295</f>
        <v>0</v>
      </c>
      <c r="I295" s="240">
        <f>'DATOS GENERALES'!I295</f>
        <v>0</v>
      </c>
      <c r="J295" s="241">
        <f>'DATOS GENERALES'!J295</f>
        <v>37</v>
      </c>
      <c r="K295" s="240">
        <f>'DATOS GENERALES'!K295</f>
        <v>0</v>
      </c>
      <c r="L295" s="241">
        <f>'DATOS GENERALES'!L295</f>
        <v>0</v>
      </c>
      <c r="M295" s="240">
        <f>'DATOS GENERALES'!M295</f>
        <v>0</v>
      </c>
      <c r="N295" s="241">
        <f>'DATOS GENERALES'!N295</f>
        <v>0</v>
      </c>
      <c r="O295" s="240">
        <f>'DATOS GENERALES'!O295</f>
        <v>0</v>
      </c>
      <c r="P295" s="241">
        <f>'DATOS GENERALES'!P295</f>
        <v>0</v>
      </c>
      <c r="Q295" s="240">
        <f>'DATOS GENERALES'!Q295</f>
        <v>0</v>
      </c>
      <c r="R295" s="242">
        <f>IF('DATOS GENERALES'!S295="CANCELADO",('DATOS GENERALES'!R295),0)</f>
        <v>37</v>
      </c>
      <c r="S295" s="243">
        <f>IF('DATOS GENERALES'!S295="DEUDA",('DATOS GENERALES'!R295),0)</f>
        <v>0</v>
      </c>
    </row>
    <row r="296" spans="1:19" s="78" customFormat="1" ht="12" customHeight="1" x14ac:dyDescent="0.25">
      <c r="A296" s="237">
        <v>295</v>
      </c>
      <c r="B296" s="238">
        <v>295</v>
      </c>
      <c r="C296" s="237" t="s">
        <v>157</v>
      </c>
      <c r="D296" s="239" t="s">
        <v>178</v>
      </c>
      <c r="E296" s="237" t="s">
        <v>648</v>
      </c>
      <c r="F296" s="238" t="s">
        <v>113</v>
      </c>
      <c r="G296" s="240">
        <f>'DATOS GENERALES'!G296</f>
        <v>0</v>
      </c>
      <c r="H296" s="241">
        <f>'DATOS GENERALES'!H296</f>
        <v>0</v>
      </c>
      <c r="I296" s="240">
        <f>'DATOS GENERALES'!I296</f>
        <v>0</v>
      </c>
      <c r="J296" s="241">
        <f>'DATOS GENERALES'!J296</f>
        <v>23</v>
      </c>
      <c r="K296" s="240">
        <f>'DATOS GENERALES'!K296</f>
        <v>0</v>
      </c>
      <c r="L296" s="241">
        <f>'DATOS GENERALES'!L296</f>
        <v>0</v>
      </c>
      <c r="M296" s="240">
        <f>'DATOS GENERALES'!M296</f>
        <v>0</v>
      </c>
      <c r="N296" s="241">
        <f>'DATOS GENERALES'!N296</f>
        <v>0</v>
      </c>
      <c r="O296" s="240">
        <f>'DATOS GENERALES'!O296</f>
        <v>0</v>
      </c>
      <c r="P296" s="241">
        <f>'DATOS GENERALES'!P296</f>
        <v>0</v>
      </c>
      <c r="Q296" s="240">
        <f>'DATOS GENERALES'!Q296</f>
        <v>0</v>
      </c>
      <c r="R296" s="242">
        <f>IF('DATOS GENERALES'!S296="CANCELADO",('DATOS GENERALES'!R296),0)</f>
        <v>23</v>
      </c>
      <c r="S296" s="243">
        <f>IF('DATOS GENERALES'!S296="DEUDA",('DATOS GENERALES'!R296),0)</f>
        <v>0</v>
      </c>
    </row>
    <row r="297" spans="1:19" s="78" customFormat="1" ht="12" customHeight="1" x14ac:dyDescent="0.25">
      <c r="A297" s="237">
        <v>296</v>
      </c>
      <c r="B297" s="238">
        <v>296</v>
      </c>
      <c r="C297" s="237" t="s">
        <v>252</v>
      </c>
      <c r="D297" s="239" t="s">
        <v>247</v>
      </c>
      <c r="E297" s="237" t="s">
        <v>649</v>
      </c>
      <c r="F297" s="238" t="s">
        <v>113</v>
      </c>
      <c r="G297" s="240">
        <f>'DATOS GENERALES'!G297</f>
        <v>0</v>
      </c>
      <c r="H297" s="241">
        <f>'DATOS GENERALES'!H297</f>
        <v>0</v>
      </c>
      <c r="I297" s="240">
        <f>'DATOS GENERALES'!I297</f>
        <v>0</v>
      </c>
      <c r="J297" s="241">
        <f>'DATOS GENERALES'!J297</f>
        <v>7</v>
      </c>
      <c r="K297" s="240">
        <f>'DATOS GENERALES'!K297</f>
        <v>0</v>
      </c>
      <c r="L297" s="241">
        <f>'DATOS GENERALES'!L297</f>
        <v>0</v>
      </c>
      <c r="M297" s="240">
        <f>'DATOS GENERALES'!M297</f>
        <v>0</v>
      </c>
      <c r="N297" s="241">
        <f>'DATOS GENERALES'!N297</f>
        <v>0</v>
      </c>
      <c r="O297" s="240">
        <f>'DATOS GENERALES'!O297</f>
        <v>0</v>
      </c>
      <c r="P297" s="241">
        <f>'DATOS GENERALES'!P297</f>
        <v>0</v>
      </c>
      <c r="Q297" s="240">
        <f>'DATOS GENERALES'!Q297</f>
        <v>0</v>
      </c>
      <c r="R297" s="242">
        <f>IF('DATOS GENERALES'!S297="CANCELADO",('DATOS GENERALES'!R297),0)</f>
        <v>7</v>
      </c>
      <c r="S297" s="243">
        <f>IF('DATOS GENERALES'!S297="DEUDA",('DATOS GENERALES'!R297),0)</f>
        <v>0</v>
      </c>
    </row>
    <row r="298" spans="1:19" s="78" customFormat="1" ht="12" customHeight="1" x14ac:dyDescent="0.25">
      <c r="A298" s="237">
        <v>297</v>
      </c>
      <c r="B298" s="238">
        <v>297</v>
      </c>
      <c r="C298" s="237" t="s">
        <v>170</v>
      </c>
      <c r="D298" s="239" t="s">
        <v>252</v>
      </c>
      <c r="E298" s="237" t="s">
        <v>650</v>
      </c>
      <c r="F298" s="238" t="s">
        <v>113</v>
      </c>
      <c r="G298" s="240">
        <f>'DATOS GENERALES'!G298</f>
        <v>0</v>
      </c>
      <c r="H298" s="241">
        <f>'DATOS GENERALES'!H298</f>
        <v>0</v>
      </c>
      <c r="I298" s="240">
        <f>'DATOS GENERALES'!I298</f>
        <v>0</v>
      </c>
      <c r="J298" s="241">
        <f>'DATOS GENERALES'!J298</f>
        <v>7</v>
      </c>
      <c r="K298" s="240">
        <f>'DATOS GENERALES'!K298</f>
        <v>0</v>
      </c>
      <c r="L298" s="241">
        <f>'DATOS GENERALES'!L298</f>
        <v>0</v>
      </c>
      <c r="M298" s="240">
        <f>'DATOS GENERALES'!M298</f>
        <v>0</v>
      </c>
      <c r="N298" s="241">
        <f>'DATOS GENERALES'!N298</f>
        <v>0</v>
      </c>
      <c r="O298" s="240">
        <f>'DATOS GENERALES'!O298</f>
        <v>0</v>
      </c>
      <c r="P298" s="241">
        <f>'DATOS GENERALES'!P298</f>
        <v>0</v>
      </c>
      <c r="Q298" s="240">
        <f>'DATOS GENERALES'!Q298</f>
        <v>0</v>
      </c>
      <c r="R298" s="242">
        <f>IF('DATOS GENERALES'!S298="CANCELADO",('DATOS GENERALES'!R298),0)</f>
        <v>7</v>
      </c>
      <c r="S298" s="243">
        <f>IF('DATOS GENERALES'!S298="DEUDA",('DATOS GENERALES'!R298),0)</f>
        <v>0</v>
      </c>
    </row>
    <row r="299" spans="1:19" s="78" customFormat="1" ht="12" customHeight="1" x14ac:dyDescent="0.25">
      <c r="A299" s="237">
        <v>298</v>
      </c>
      <c r="B299" s="238">
        <v>298</v>
      </c>
      <c r="C299" s="237" t="s">
        <v>178</v>
      </c>
      <c r="D299" s="239" t="s">
        <v>247</v>
      </c>
      <c r="E299" s="237" t="s">
        <v>584</v>
      </c>
      <c r="F299" s="238" t="s">
        <v>113</v>
      </c>
      <c r="G299" s="240">
        <f>'DATOS GENERALES'!G299</f>
        <v>0</v>
      </c>
      <c r="H299" s="241">
        <f>'DATOS GENERALES'!H299</f>
        <v>0</v>
      </c>
      <c r="I299" s="240">
        <f>'DATOS GENERALES'!I299</f>
        <v>0</v>
      </c>
      <c r="J299" s="241">
        <f>'DATOS GENERALES'!J299</f>
        <v>13</v>
      </c>
      <c r="K299" s="240">
        <f>'DATOS GENERALES'!K299</f>
        <v>0</v>
      </c>
      <c r="L299" s="241">
        <f>'DATOS GENERALES'!L299</f>
        <v>0</v>
      </c>
      <c r="M299" s="240">
        <f>'DATOS GENERALES'!M299</f>
        <v>0</v>
      </c>
      <c r="N299" s="241">
        <f>'DATOS GENERALES'!N299</f>
        <v>0</v>
      </c>
      <c r="O299" s="240">
        <f>'DATOS GENERALES'!O299</f>
        <v>0</v>
      </c>
      <c r="P299" s="241">
        <f>'DATOS GENERALES'!P299</f>
        <v>0</v>
      </c>
      <c r="Q299" s="240">
        <f>'DATOS GENERALES'!Q299</f>
        <v>0</v>
      </c>
      <c r="R299" s="242">
        <f>IF('DATOS GENERALES'!S299="CANCELADO",('DATOS GENERALES'!R299),0)</f>
        <v>13</v>
      </c>
      <c r="S299" s="243">
        <f>IF('DATOS GENERALES'!S299="DEUDA",('DATOS GENERALES'!R299),0)</f>
        <v>0</v>
      </c>
    </row>
    <row r="300" spans="1:19" s="78" customFormat="1" ht="12" customHeight="1" x14ac:dyDescent="0.25">
      <c r="A300" s="237">
        <v>299</v>
      </c>
      <c r="B300" s="238">
        <v>299</v>
      </c>
      <c r="C300" s="237" t="s">
        <v>170</v>
      </c>
      <c r="D300" s="239" t="s">
        <v>637</v>
      </c>
      <c r="E300" s="237" t="s">
        <v>303</v>
      </c>
      <c r="F300" s="238" t="s">
        <v>113</v>
      </c>
      <c r="G300" s="240">
        <f>'DATOS GENERALES'!G300</f>
        <v>0</v>
      </c>
      <c r="H300" s="241">
        <f>'DATOS GENERALES'!H300</f>
        <v>0</v>
      </c>
      <c r="I300" s="240">
        <f>'DATOS GENERALES'!I300</f>
        <v>0</v>
      </c>
      <c r="J300" s="241">
        <f>'DATOS GENERALES'!J300</f>
        <v>7</v>
      </c>
      <c r="K300" s="240">
        <f>'DATOS GENERALES'!K300</f>
        <v>0</v>
      </c>
      <c r="L300" s="241">
        <f>'DATOS GENERALES'!L300</f>
        <v>0</v>
      </c>
      <c r="M300" s="240">
        <f>'DATOS GENERALES'!M300</f>
        <v>0</v>
      </c>
      <c r="N300" s="241">
        <f>'DATOS GENERALES'!N300</f>
        <v>0</v>
      </c>
      <c r="O300" s="240">
        <f>'DATOS GENERALES'!O300</f>
        <v>0</v>
      </c>
      <c r="P300" s="241">
        <f>'DATOS GENERALES'!P300</f>
        <v>0</v>
      </c>
      <c r="Q300" s="240">
        <f>'DATOS GENERALES'!Q300</f>
        <v>0</v>
      </c>
      <c r="R300" s="242">
        <f>IF('DATOS GENERALES'!S300="CANCELADO",('DATOS GENERALES'!R300),0)</f>
        <v>7</v>
      </c>
      <c r="S300" s="243">
        <f>IF('DATOS GENERALES'!S300="DEUDA",('DATOS GENERALES'!R300),0)</f>
        <v>0</v>
      </c>
    </row>
    <row r="301" spans="1:19" s="78" customFormat="1" ht="12" customHeight="1" x14ac:dyDescent="0.25">
      <c r="A301" s="237">
        <v>300</v>
      </c>
      <c r="B301" s="238">
        <v>300</v>
      </c>
      <c r="C301" s="237" t="s">
        <v>219</v>
      </c>
      <c r="D301" s="239" t="s">
        <v>178</v>
      </c>
      <c r="E301" s="237" t="s">
        <v>244</v>
      </c>
      <c r="F301" s="238" t="s">
        <v>113</v>
      </c>
      <c r="G301" s="240">
        <f>'DATOS GENERALES'!G301</f>
        <v>0</v>
      </c>
      <c r="H301" s="241">
        <f>'DATOS GENERALES'!H301</f>
        <v>0</v>
      </c>
      <c r="I301" s="240">
        <f>'DATOS GENERALES'!I301</f>
        <v>0</v>
      </c>
      <c r="J301" s="241">
        <f>'DATOS GENERALES'!J301</f>
        <v>59</v>
      </c>
      <c r="K301" s="240">
        <f>'DATOS GENERALES'!K301</f>
        <v>0</v>
      </c>
      <c r="L301" s="241">
        <f>'DATOS GENERALES'!L301</f>
        <v>0</v>
      </c>
      <c r="M301" s="240">
        <f>'DATOS GENERALES'!M301</f>
        <v>0</v>
      </c>
      <c r="N301" s="241">
        <f>'DATOS GENERALES'!N301</f>
        <v>0</v>
      </c>
      <c r="O301" s="240">
        <f>'DATOS GENERALES'!O301</f>
        <v>0</v>
      </c>
      <c r="P301" s="241">
        <f>'DATOS GENERALES'!P301</f>
        <v>0</v>
      </c>
      <c r="Q301" s="240">
        <f>'DATOS GENERALES'!Q301</f>
        <v>0</v>
      </c>
      <c r="R301" s="242">
        <f>IF('DATOS GENERALES'!S301="CANCELADO",('DATOS GENERALES'!R301),0)</f>
        <v>59</v>
      </c>
      <c r="S301" s="243">
        <f>IF('DATOS GENERALES'!S301="DEUDA",('DATOS GENERALES'!R301),0)</f>
        <v>0</v>
      </c>
    </row>
    <row r="302" spans="1:19" s="78" customFormat="1" ht="12" customHeight="1" x14ac:dyDescent="0.25">
      <c r="A302" s="237">
        <v>301</v>
      </c>
      <c r="B302" s="238">
        <v>301</v>
      </c>
      <c r="C302" s="237" t="s">
        <v>219</v>
      </c>
      <c r="D302" s="239" t="s">
        <v>652</v>
      </c>
      <c r="E302" s="237" t="s">
        <v>653</v>
      </c>
      <c r="F302" s="238" t="s">
        <v>113</v>
      </c>
      <c r="G302" s="240">
        <f>'DATOS GENERALES'!G302</f>
        <v>0</v>
      </c>
      <c r="H302" s="241">
        <f>'DATOS GENERALES'!H302</f>
        <v>0</v>
      </c>
      <c r="I302" s="240">
        <f>'DATOS GENERALES'!I302</f>
        <v>0</v>
      </c>
      <c r="J302" s="241">
        <f>'DATOS GENERALES'!J302</f>
        <v>7</v>
      </c>
      <c r="K302" s="240">
        <f>'DATOS GENERALES'!K302</f>
        <v>0</v>
      </c>
      <c r="L302" s="241">
        <f>'DATOS GENERALES'!L302</f>
        <v>0</v>
      </c>
      <c r="M302" s="240">
        <f>'DATOS GENERALES'!M302</f>
        <v>0</v>
      </c>
      <c r="N302" s="241">
        <f>'DATOS GENERALES'!N302</f>
        <v>0</v>
      </c>
      <c r="O302" s="240">
        <f>'DATOS GENERALES'!O302</f>
        <v>0</v>
      </c>
      <c r="P302" s="241">
        <f>'DATOS GENERALES'!P302</f>
        <v>0</v>
      </c>
      <c r="Q302" s="240">
        <f>'DATOS GENERALES'!Q302</f>
        <v>0</v>
      </c>
      <c r="R302" s="242">
        <f>IF('DATOS GENERALES'!S302="CANCELADO",('DATOS GENERALES'!R302),0)</f>
        <v>7</v>
      </c>
      <c r="S302" s="243">
        <f>IF('DATOS GENERALES'!S302="DEUDA",('DATOS GENERALES'!R302),0)</f>
        <v>0</v>
      </c>
    </row>
    <row r="303" spans="1:19" s="78" customFormat="1" ht="12" customHeight="1" x14ac:dyDescent="0.25">
      <c r="A303" s="237">
        <v>302</v>
      </c>
      <c r="B303" s="238">
        <v>302</v>
      </c>
      <c r="C303" s="237" t="s">
        <v>142</v>
      </c>
      <c r="D303" s="239" t="s">
        <v>258</v>
      </c>
      <c r="E303" s="237" t="s">
        <v>655</v>
      </c>
      <c r="F303" s="238" t="s">
        <v>113</v>
      </c>
      <c r="G303" s="240">
        <f>'DATOS GENERALES'!G303</f>
        <v>0</v>
      </c>
      <c r="H303" s="241">
        <f>'DATOS GENERALES'!H303</f>
        <v>0</v>
      </c>
      <c r="I303" s="240">
        <f>'DATOS GENERALES'!I303</f>
        <v>0</v>
      </c>
      <c r="J303" s="241">
        <f>'DATOS GENERALES'!J303</f>
        <v>9</v>
      </c>
      <c r="K303" s="240">
        <f>'DATOS GENERALES'!K303</f>
        <v>0</v>
      </c>
      <c r="L303" s="241">
        <f>'DATOS GENERALES'!L303</f>
        <v>0</v>
      </c>
      <c r="M303" s="240">
        <f>'DATOS GENERALES'!M303</f>
        <v>0</v>
      </c>
      <c r="N303" s="241">
        <f>'DATOS GENERALES'!N303</f>
        <v>0</v>
      </c>
      <c r="O303" s="240">
        <f>'DATOS GENERALES'!O303</f>
        <v>0</v>
      </c>
      <c r="P303" s="241">
        <f>'DATOS GENERALES'!P303</f>
        <v>0</v>
      </c>
      <c r="Q303" s="240">
        <f>'DATOS GENERALES'!Q303</f>
        <v>0</v>
      </c>
      <c r="R303" s="242">
        <f>IF('DATOS GENERALES'!S303="CANCELADO",('DATOS GENERALES'!R303),0)</f>
        <v>9</v>
      </c>
      <c r="S303" s="243">
        <f>IF('DATOS GENERALES'!S303="DEUDA",('DATOS GENERALES'!R303),0)</f>
        <v>0</v>
      </c>
    </row>
    <row r="304" spans="1:19" s="78" customFormat="1" ht="12" customHeight="1" x14ac:dyDescent="0.25">
      <c r="A304" s="237">
        <v>303</v>
      </c>
      <c r="B304" s="238">
        <v>303</v>
      </c>
      <c r="C304" s="237" t="s">
        <v>223</v>
      </c>
      <c r="D304" s="239" t="s">
        <v>165</v>
      </c>
      <c r="E304" s="237" t="s">
        <v>561</v>
      </c>
      <c r="F304" s="238" t="s">
        <v>113</v>
      </c>
      <c r="G304" s="240">
        <f>'DATOS GENERALES'!G304</f>
        <v>0</v>
      </c>
      <c r="H304" s="241">
        <f>'DATOS GENERALES'!H304</f>
        <v>0</v>
      </c>
      <c r="I304" s="240">
        <f>'DATOS GENERALES'!I304</f>
        <v>0</v>
      </c>
      <c r="J304" s="241">
        <f>'DATOS GENERALES'!J304</f>
        <v>7</v>
      </c>
      <c r="K304" s="240">
        <f>'DATOS GENERALES'!K304</f>
        <v>0</v>
      </c>
      <c r="L304" s="241">
        <f>'DATOS GENERALES'!L304</f>
        <v>0</v>
      </c>
      <c r="M304" s="240">
        <f>'DATOS GENERALES'!M304</f>
        <v>0</v>
      </c>
      <c r="N304" s="241">
        <f>'DATOS GENERALES'!N304</f>
        <v>0</v>
      </c>
      <c r="O304" s="240">
        <f>'DATOS GENERALES'!O304</f>
        <v>0</v>
      </c>
      <c r="P304" s="241">
        <f>'DATOS GENERALES'!P304</f>
        <v>0</v>
      </c>
      <c r="Q304" s="240">
        <f>'DATOS GENERALES'!Q304</f>
        <v>0</v>
      </c>
      <c r="R304" s="242">
        <f>IF('DATOS GENERALES'!S304="CANCELADO",('DATOS GENERALES'!R304),0)</f>
        <v>7</v>
      </c>
      <c r="S304" s="243">
        <f>IF('DATOS GENERALES'!S304="DEUDA",('DATOS GENERALES'!R304),0)</f>
        <v>0</v>
      </c>
    </row>
    <row r="305" spans="1:19" s="78" customFormat="1" ht="12" customHeight="1" x14ac:dyDescent="0.25">
      <c r="A305" s="237">
        <v>304</v>
      </c>
      <c r="B305" s="238">
        <v>304</v>
      </c>
      <c r="C305" s="237" t="s">
        <v>656</v>
      </c>
      <c r="D305" s="239" t="s">
        <v>223</v>
      </c>
      <c r="E305" s="237" t="s">
        <v>657</v>
      </c>
      <c r="F305" s="238" t="s">
        <v>113</v>
      </c>
      <c r="G305" s="240">
        <f>'DATOS GENERALES'!G305</f>
        <v>0</v>
      </c>
      <c r="H305" s="241">
        <f>'DATOS GENERALES'!H305</f>
        <v>0</v>
      </c>
      <c r="I305" s="240">
        <f>'DATOS GENERALES'!I305</f>
        <v>0</v>
      </c>
      <c r="J305" s="241">
        <f>'DATOS GENERALES'!J305</f>
        <v>7</v>
      </c>
      <c r="K305" s="240">
        <f>'DATOS GENERALES'!K305</f>
        <v>0</v>
      </c>
      <c r="L305" s="241">
        <f>'DATOS GENERALES'!L305</f>
        <v>0</v>
      </c>
      <c r="M305" s="240">
        <f>'DATOS GENERALES'!M305</f>
        <v>0</v>
      </c>
      <c r="N305" s="241">
        <f>'DATOS GENERALES'!N305</f>
        <v>0</v>
      </c>
      <c r="O305" s="240">
        <f>'DATOS GENERALES'!O305</f>
        <v>0</v>
      </c>
      <c r="P305" s="241">
        <f>'DATOS GENERALES'!P305</f>
        <v>0</v>
      </c>
      <c r="Q305" s="240">
        <f>'DATOS GENERALES'!Q305</f>
        <v>0</v>
      </c>
      <c r="R305" s="242">
        <f>IF('DATOS GENERALES'!S305="CANCELADO",('DATOS GENERALES'!R305),0)</f>
        <v>7</v>
      </c>
      <c r="S305" s="243">
        <f>IF('DATOS GENERALES'!S305="DEUDA",('DATOS GENERALES'!R305),0)</f>
        <v>0</v>
      </c>
    </row>
    <row r="306" spans="1:19" s="78" customFormat="1" ht="12" customHeight="1" x14ac:dyDescent="0.25">
      <c r="A306" s="237">
        <v>305</v>
      </c>
      <c r="B306" s="238">
        <v>305</v>
      </c>
      <c r="C306" s="237" t="s">
        <v>341</v>
      </c>
      <c r="D306" s="239" t="s">
        <v>223</v>
      </c>
      <c r="E306" s="237" t="s">
        <v>186</v>
      </c>
      <c r="F306" s="238" t="s">
        <v>113</v>
      </c>
      <c r="G306" s="240">
        <f>'DATOS GENERALES'!G306</f>
        <v>0</v>
      </c>
      <c r="H306" s="241">
        <f>'DATOS GENERALES'!H306</f>
        <v>0</v>
      </c>
      <c r="I306" s="240">
        <f>'DATOS GENERALES'!I306</f>
        <v>0</v>
      </c>
      <c r="J306" s="241">
        <f>'DATOS GENERALES'!J306</f>
        <v>9</v>
      </c>
      <c r="K306" s="240">
        <f>'DATOS GENERALES'!K306</f>
        <v>0</v>
      </c>
      <c r="L306" s="241">
        <f>'DATOS GENERALES'!L306</f>
        <v>0</v>
      </c>
      <c r="M306" s="240">
        <f>'DATOS GENERALES'!M306</f>
        <v>0</v>
      </c>
      <c r="N306" s="241">
        <f>'DATOS GENERALES'!N306</f>
        <v>0</v>
      </c>
      <c r="O306" s="240">
        <f>'DATOS GENERALES'!O306</f>
        <v>0</v>
      </c>
      <c r="P306" s="241">
        <f>'DATOS GENERALES'!P306</f>
        <v>0</v>
      </c>
      <c r="Q306" s="240">
        <f>'DATOS GENERALES'!Q306</f>
        <v>0</v>
      </c>
      <c r="R306" s="242">
        <f>IF('DATOS GENERALES'!S306="CANCELADO",('DATOS GENERALES'!R306),0)</f>
        <v>9</v>
      </c>
      <c r="S306" s="243">
        <f>IF('DATOS GENERALES'!S306="DEUDA",('DATOS GENERALES'!R306),0)</f>
        <v>0</v>
      </c>
    </row>
    <row r="307" spans="1:19" s="78" customFormat="1" ht="12" customHeight="1" x14ac:dyDescent="0.25">
      <c r="A307" s="237">
        <v>306</v>
      </c>
      <c r="B307" s="238">
        <v>306</v>
      </c>
      <c r="C307" s="237" t="s">
        <v>473</v>
      </c>
      <c r="D307" s="239" t="s">
        <v>658</v>
      </c>
      <c r="E307" s="237" t="s">
        <v>659</v>
      </c>
      <c r="F307" s="238" t="s">
        <v>113</v>
      </c>
      <c r="G307" s="240">
        <f>'DATOS GENERALES'!G307</f>
        <v>0</v>
      </c>
      <c r="H307" s="241">
        <f>'DATOS GENERALES'!H307</f>
        <v>0</v>
      </c>
      <c r="I307" s="240">
        <f>'DATOS GENERALES'!I307</f>
        <v>0</v>
      </c>
      <c r="J307" s="241">
        <f>'DATOS GENERALES'!J307</f>
        <v>7</v>
      </c>
      <c r="K307" s="240">
        <f>'DATOS GENERALES'!K307</f>
        <v>0</v>
      </c>
      <c r="L307" s="241">
        <f>'DATOS GENERALES'!L307</f>
        <v>0</v>
      </c>
      <c r="M307" s="240">
        <f>'DATOS GENERALES'!M307</f>
        <v>0</v>
      </c>
      <c r="N307" s="241">
        <f>'DATOS GENERALES'!N307</f>
        <v>0</v>
      </c>
      <c r="O307" s="240">
        <f>'DATOS GENERALES'!O307</f>
        <v>0</v>
      </c>
      <c r="P307" s="241">
        <f>'DATOS GENERALES'!P307</f>
        <v>0</v>
      </c>
      <c r="Q307" s="240">
        <f>'DATOS GENERALES'!Q307</f>
        <v>0</v>
      </c>
      <c r="R307" s="242">
        <f>IF('DATOS GENERALES'!S307="CANCELADO",('DATOS GENERALES'!R307),0)</f>
        <v>7</v>
      </c>
      <c r="S307" s="243">
        <f>IF('DATOS GENERALES'!S307="DEUDA",('DATOS GENERALES'!R307),0)</f>
        <v>0</v>
      </c>
    </row>
    <row r="308" spans="1:19" s="78" customFormat="1" ht="12" customHeight="1" x14ac:dyDescent="0.25">
      <c r="A308" s="237">
        <v>307</v>
      </c>
      <c r="B308" s="238">
        <v>307</v>
      </c>
      <c r="C308" s="237" t="s">
        <v>382</v>
      </c>
      <c r="D308" s="239" t="s">
        <v>660</v>
      </c>
      <c r="E308" s="237" t="s">
        <v>648</v>
      </c>
      <c r="F308" s="238" t="s">
        <v>113</v>
      </c>
      <c r="G308" s="240">
        <f>'DATOS GENERALES'!G308</f>
        <v>0</v>
      </c>
      <c r="H308" s="241">
        <f>'DATOS GENERALES'!H308</f>
        <v>0</v>
      </c>
      <c r="I308" s="240">
        <f>'DATOS GENERALES'!I308</f>
        <v>0</v>
      </c>
      <c r="J308" s="241">
        <f>'DATOS GENERALES'!J308</f>
        <v>7</v>
      </c>
      <c r="K308" s="240">
        <f>'DATOS GENERALES'!K308</f>
        <v>0</v>
      </c>
      <c r="L308" s="241">
        <f>'DATOS GENERALES'!L308</f>
        <v>0</v>
      </c>
      <c r="M308" s="240">
        <f>'DATOS GENERALES'!M308</f>
        <v>0</v>
      </c>
      <c r="N308" s="241">
        <f>'DATOS GENERALES'!N308</f>
        <v>0</v>
      </c>
      <c r="O308" s="240">
        <f>'DATOS GENERALES'!O308</f>
        <v>0</v>
      </c>
      <c r="P308" s="241">
        <f>'DATOS GENERALES'!P308</f>
        <v>0</v>
      </c>
      <c r="Q308" s="240">
        <f>'DATOS GENERALES'!Q308</f>
        <v>0</v>
      </c>
      <c r="R308" s="242">
        <f>IF('DATOS GENERALES'!S308="CANCELADO",('DATOS GENERALES'!R308),0)</f>
        <v>7</v>
      </c>
      <c r="S308" s="243">
        <f>IF('DATOS GENERALES'!S308="DEUDA",('DATOS GENERALES'!R308),0)</f>
        <v>0</v>
      </c>
    </row>
    <row r="309" spans="1:19" s="78" customFormat="1" ht="12" customHeight="1" x14ac:dyDescent="0.25">
      <c r="A309" s="237">
        <v>308</v>
      </c>
      <c r="B309" s="238">
        <v>308</v>
      </c>
      <c r="C309" s="237" t="s">
        <v>344</v>
      </c>
      <c r="D309" s="239" t="s">
        <v>661</v>
      </c>
      <c r="E309" s="237" t="s">
        <v>662</v>
      </c>
      <c r="F309" s="238" t="s">
        <v>113</v>
      </c>
      <c r="G309" s="240">
        <f>'DATOS GENERALES'!G309</f>
        <v>0</v>
      </c>
      <c r="H309" s="241">
        <f>'DATOS GENERALES'!H309</f>
        <v>0</v>
      </c>
      <c r="I309" s="240">
        <f>'DATOS GENERALES'!I309</f>
        <v>0</v>
      </c>
      <c r="J309" s="241">
        <f>'DATOS GENERALES'!J309</f>
        <v>7</v>
      </c>
      <c r="K309" s="240">
        <f>'DATOS GENERALES'!K309</f>
        <v>0</v>
      </c>
      <c r="L309" s="241">
        <f>'DATOS GENERALES'!L309</f>
        <v>0</v>
      </c>
      <c r="M309" s="240">
        <f>'DATOS GENERALES'!M309</f>
        <v>0</v>
      </c>
      <c r="N309" s="241">
        <f>'DATOS GENERALES'!N309</f>
        <v>0</v>
      </c>
      <c r="O309" s="240">
        <f>'DATOS GENERALES'!O309</f>
        <v>0</v>
      </c>
      <c r="P309" s="241">
        <f>'DATOS GENERALES'!P309</f>
        <v>0</v>
      </c>
      <c r="Q309" s="240">
        <f>'DATOS GENERALES'!Q309</f>
        <v>0</v>
      </c>
      <c r="R309" s="242">
        <f>IF('DATOS GENERALES'!S309="CANCELADO",('DATOS GENERALES'!R309),0)</f>
        <v>7</v>
      </c>
      <c r="S309" s="243">
        <f>IF('DATOS GENERALES'!S309="DEUDA",('DATOS GENERALES'!R309),0)</f>
        <v>0</v>
      </c>
    </row>
    <row r="310" spans="1:19" s="78" customFormat="1" ht="12" customHeight="1" x14ac:dyDescent="0.25">
      <c r="A310" s="237">
        <v>309</v>
      </c>
      <c r="B310" s="238">
        <v>309</v>
      </c>
      <c r="C310" s="237" t="s">
        <v>142</v>
      </c>
      <c r="D310" s="239" t="s">
        <v>258</v>
      </c>
      <c r="E310" s="237" t="s">
        <v>322</v>
      </c>
      <c r="F310" s="238" t="s">
        <v>113</v>
      </c>
      <c r="G310" s="240">
        <f>'DATOS GENERALES'!G310</f>
        <v>27</v>
      </c>
      <c r="H310" s="241">
        <f>'DATOS GENERALES'!H310</f>
        <v>0</v>
      </c>
      <c r="I310" s="240">
        <f>'DATOS GENERALES'!I310</f>
        <v>20</v>
      </c>
      <c r="J310" s="241">
        <f>'DATOS GENERALES'!J310</f>
        <v>7</v>
      </c>
      <c r="K310" s="240">
        <f>'DATOS GENERALES'!K310</f>
        <v>0</v>
      </c>
      <c r="L310" s="241">
        <f>'DATOS GENERALES'!L310</f>
        <v>0</v>
      </c>
      <c r="M310" s="240">
        <f>'DATOS GENERALES'!M310</f>
        <v>0</v>
      </c>
      <c r="N310" s="241">
        <f>'DATOS GENERALES'!N310</f>
        <v>0</v>
      </c>
      <c r="O310" s="240">
        <f>'DATOS GENERALES'!O310</f>
        <v>0</v>
      </c>
      <c r="P310" s="241">
        <f>'DATOS GENERALES'!P310</f>
        <v>0</v>
      </c>
      <c r="Q310" s="240">
        <f>'DATOS GENERALES'!Q310</f>
        <v>0</v>
      </c>
      <c r="R310" s="242">
        <f>IF('DATOS GENERALES'!S310="CANCELADO",('DATOS GENERALES'!R310),0)</f>
        <v>54</v>
      </c>
      <c r="S310" s="243">
        <f>IF('DATOS GENERALES'!S310="DEUDA",('DATOS GENERALES'!R310),0)</f>
        <v>0</v>
      </c>
    </row>
    <row r="311" spans="1:19" s="78" customFormat="1" ht="12" customHeight="1" x14ac:dyDescent="0.25">
      <c r="A311" s="237">
        <v>310</v>
      </c>
      <c r="B311" s="238">
        <v>310</v>
      </c>
      <c r="C311" s="237" t="s">
        <v>142</v>
      </c>
      <c r="D311" s="239" t="s">
        <v>663</v>
      </c>
      <c r="E311" s="237" t="s">
        <v>664</v>
      </c>
      <c r="F311" s="238" t="s">
        <v>113</v>
      </c>
      <c r="G311" s="240">
        <f>'DATOS GENERALES'!G311</f>
        <v>0</v>
      </c>
      <c r="H311" s="241">
        <f>'DATOS GENERALES'!H311</f>
        <v>0</v>
      </c>
      <c r="I311" s="240">
        <f>'DATOS GENERALES'!I311</f>
        <v>0</v>
      </c>
      <c r="J311" s="241">
        <f>'DATOS GENERALES'!J311</f>
        <v>7</v>
      </c>
      <c r="K311" s="240">
        <f>'DATOS GENERALES'!K311</f>
        <v>0</v>
      </c>
      <c r="L311" s="241">
        <f>'DATOS GENERALES'!L311</f>
        <v>0</v>
      </c>
      <c r="M311" s="240">
        <f>'DATOS GENERALES'!M311</f>
        <v>0</v>
      </c>
      <c r="N311" s="241">
        <f>'DATOS GENERALES'!N311</f>
        <v>0</v>
      </c>
      <c r="O311" s="240">
        <f>'DATOS GENERALES'!O311</f>
        <v>0</v>
      </c>
      <c r="P311" s="241">
        <f>'DATOS GENERALES'!P311</f>
        <v>0</v>
      </c>
      <c r="Q311" s="240">
        <f>'DATOS GENERALES'!Q311</f>
        <v>0</v>
      </c>
      <c r="R311" s="242">
        <f>IF('DATOS GENERALES'!S311="CANCELADO",('DATOS GENERALES'!R311),0)</f>
        <v>7</v>
      </c>
      <c r="S311" s="243">
        <f>IF('DATOS GENERALES'!S311="DEUDA",('DATOS GENERALES'!R311),0)</f>
        <v>0</v>
      </c>
    </row>
    <row r="312" spans="1:19" s="78" customFormat="1" ht="12" customHeight="1" x14ac:dyDescent="0.25">
      <c r="A312" s="237">
        <v>311</v>
      </c>
      <c r="B312" s="238">
        <v>311</v>
      </c>
      <c r="C312" s="237" t="s">
        <v>142</v>
      </c>
      <c r="D312" s="239" t="s">
        <v>258</v>
      </c>
      <c r="E312" s="237" t="s">
        <v>665</v>
      </c>
      <c r="F312" s="238" t="s">
        <v>113</v>
      </c>
      <c r="G312" s="240">
        <f>'DATOS GENERALES'!G312</f>
        <v>0</v>
      </c>
      <c r="H312" s="241">
        <f>'DATOS GENERALES'!H312</f>
        <v>0</v>
      </c>
      <c r="I312" s="240">
        <f>'DATOS GENERALES'!I312</f>
        <v>0</v>
      </c>
      <c r="J312" s="241">
        <f>'DATOS GENERALES'!J312</f>
        <v>13</v>
      </c>
      <c r="K312" s="240">
        <f>'DATOS GENERALES'!K312</f>
        <v>0</v>
      </c>
      <c r="L312" s="241">
        <f>'DATOS GENERALES'!L312</f>
        <v>0</v>
      </c>
      <c r="M312" s="240">
        <f>'DATOS GENERALES'!M312</f>
        <v>0</v>
      </c>
      <c r="N312" s="241">
        <f>'DATOS GENERALES'!N312</f>
        <v>0</v>
      </c>
      <c r="O312" s="240">
        <f>'DATOS GENERALES'!O312</f>
        <v>0</v>
      </c>
      <c r="P312" s="241">
        <f>'DATOS GENERALES'!P312</f>
        <v>0</v>
      </c>
      <c r="Q312" s="240">
        <f>'DATOS GENERALES'!Q312</f>
        <v>0</v>
      </c>
      <c r="R312" s="242">
        <f>IF('DATOS GENERALES'!S312="CANCELADO",('DATOS GENERALES'!R312),0)</f>
        <v>13</v>
      </c>
      <c r="S312" s="243">
        <f>IF('DATOS GENERALES'!S312="DEUDA",('DATOS GENERALES'!R312),0)</f>
        <v>0</v>
      </c>
    </row>
    <row r="313" spans="1:19" s="78" customFormat="1" ht="12" customHeight="1" x14ac:dyDescent="0.25">
      <c r="A313" s="237">
        <v>312</v>
      </c>
      <c r="B313" s="238">
        <v>312</v>
      </c>
      <c r="C313" s="237" t="s">
        <v>162</v>
      </c>
      <c r="D313" s="239" t="s">
        <v>608</v>
      </c>
      <c r="E313" s="237" t="s">
        <v>666</v>
      </c>
      <c r="F313" s="238" t="s">
        <v>113</v>
      </c>
      <c r="G313" s="240">
        <f>'DATOS GENERALES'!G313</f>
        <v>0</v>
      </c>
      <c r="H313" s="241">
        <f>'DATOS GENERALES'!H313</f>
        <v>0</v>
      </c>
      <c r="I313" s="240">
        <f>'DATOS GENERALES'!I313</f>
        <v>0</v>
      </c>
      <c r="J313" s="241">
        <f>'DATOS GENERALES'!J313</f>
        <v>7</v>
      </c>
      <c r="K313" s="240">
        <f>'DATOS GENERALES'!K313</f>
        <v>0</v>
      </c>
      <c r="L313" s="241">
        <f>'DATOS GENERALES'!L313</f>
        <v>0</v>
      </c>
      <c r="M313" s="240">
        <f>'DATOS GENERALES'!M313</f>
        <v>0</v>
      </c>
      <c r="N313" s="241">
        <f>'DATOS GENERALES'!N313</f>
        <v>0</v>
      </c>
      <c r="O313" s="240">
        <f>'DATOS GENERALES'!O313</f>
        <v>0</v>
      </c>
      <c r="P313" s="241">
        <f>'DATOS GENERALES'!P313</f>
        <v>0</v>
      </c>
      <c r="Q313" s="240">
        <f>'DATOS GENERALES'!Q313</f>
        <v>0</v>
      </c>
      <c r="R313" s="242">
        <f>IF('DATOS GENERALES'!S313="CANCELADO",('DATOS GENERALES'!R313),0)</f>
        <v>7</v>
      </c>
      <c r="S313" s="243">
        <f>IF('DATOS GENERALES'!S313="DEUDA",('DATOS GENERALES'!R313),0)</f>
        <v>0</v>
      </c>
    </row>
    <row r="314" spans="1:19" s="78" customFormat="1" ht="12" customHeight="1" x14ac:dyDescent="0.25">
      <c r="A314" s="237">
        <v>313</v>
      </c>
      <c r="B314" s="238">
        <v>313</v>
      </c>
      <c r="C314" s="237" t="s">
        <v>667</v>
      </c>
      <c r="D314" s="239" t="s">
        <v>189</v>
      </c>
      <c r="E314" s="237" t="s">
        <v>668</v>
      </c>
      <c r="F314" s="238" t="s">
        <v>113</v>
      </c>
      <c r="G314" s="240">
        <f>'DATOS GENERALES'!G314</f>
        <v>0</v>
      </c>
      <c r="H314" s="241">
        <f>'DATOS GENERALES'!H314</f>
        <v>0</v>
      </c>
      <c r="I314" s="240">
        <f>'DATOS GENERALES'!I314</f>
        <v>0</v>
      </c>
      <c r="J314" s="241">
        <f>'DATOS GENERALES'!J314</f>
        <v>35</v>
      </c>
      <c r="K314" s="240">
        <f>'DATOS GENERALES'!K314</f>
        <v>0</v>
      </c>
      <c r="L314" s="241">
        <f>'DATOS GENERALES'!L314</f>
        <v>0</v>
      </c>
      <c r="M314" s="240">
        <f>'DATOS GENERALES'!M314</f>
        <v>0</v>
      </c>
      <c r="N314" s="241">
        <f>'DATOS GENERALES'!N314</f>
        <v>0</v>
      </c>
      <c r="O314" s="240">
        <f>'DATOS GENERALES'!O314</f>
        <v>0</v>
      </c>
      <c r="P314" s="241">
        <f>'DATOS GENERALES'!P314</f>
        <v>0</v>
      </c>
      <c r="Q314" s="240">
        <f>'DATOS GENERALES'!Q314</f>
        <v>0</v>
      </c>
      <c r="R314" s="242">
        <f>IF('DATOS GENERALES'!S314="CANCELADO",('DATOS GENERALES'!R314),0)</f>
        <v>35</v>
      </c>
      <c r="S314" s="243">
        <f>IF('DATOS GENERALES'!S314="DEUDA",('DATOS GENERALES'!R314),0)</f>
        <v>0</v>
      </c>
    </row>
    <row r="315" spans="1:19" s="78" customFormat="1" ht="12" customHeight="1" x14ac:dyDescent="0.25">
      <c r="A315" s="237">
        <v>314</v>
      </c>
      <c r="B315" s="238">
        <v>314</v>
      </c>
      <c r="C315" s="237" t="s">
        <v>188</v>
      </c>
      <c r="D315" s="239" t="s">
        <v>189</v>
      </c>
      <c r="E315" s="237" t="s">
        <v>669</v>
      </c>
      <c r="F315" s="238" t="s">
        <v>113</v>
      </c>
      <c r="G315" s="240">
        <f>'DATOS GENERALES'!G315</f>
        <v>0</v>
      </c>
      <c r="H315" s="241">
        <f>'DATOS GENERALES'!H315</f>
        <v>0</v>
      </c>
      <c r="I315" s="240">
        <f>'DATOS GENERALES'!I315</f>
        <v>0</v>
      </c>
      <c r="J315" s="241">
        <f>'DATOS GENERALES'!J315</f>
        <v>45</v>
      </c>
      <c r="K315" s="240">
        <f>'DATOS GENERALES'!K315</f>
        <v>0</v>
      </c>
      <c r="L315" s="241">
        <f>'DATOS GENERALES'!L315</f>
        <v>0</v>
      </c>
      <c r="M315" s="240">
        <f>'DATOS GENERALES'!M315</f>
        <v>0</v>
      </c>
      <c r="N315" s="241">
        <f>'DATOS GENERALES'!N315</f>
        <v>0</v>
      </c>
      <c r="O315" s="240">
        <f>'DATOS GENERALES'!O315</f>
        <v>0</v>
      </c>
      <c r="P315" s="241">
        <f>'DATOS GENERALES'!P315</f>
        <v>0</v>
      </c>
      <c r="Q315" s="240">
        <f>'DATOS GENERALES'!Q315</f>
        <v>0</v>
      </c>
      <c r="R315" s="242">
        <f>IF('DATOS GENERALES'!S315="CANCELADO",('DATOS GENERALES'!R315),0)</f>
        <v>45</v>
      </c>
      <c r="S315" s="243">
        <f>IF('DATOS GENERALES'!S315="DEUDA",('DATOS GENERALES'!R315),0)</f>
        <v>0</v>
      </c>
    </row>
    <row r="316" spans="1:19" s="78" customFormat="1" ht="12" customHeight="1" x14ac:dyDescent="0.25">
      <c r="A316" s="237">
        <v>315</v>
      </c>
      <c r="B316" s="238">
        <v>315</v>
      </c>
      <c r="C316" s="237" t="s">
        <v>188</v>
      </c>
      <c r="D316" s="239" t="s">
        <v>189</v>
      </c>
      <c r="E316" s="237" t="s">
        <v>248</v>
      </c>
      <c r="F316" s="238" t="s">
        <v>113</v>
      </c>
      <c r="G316" s="240">
        <f>'DATOS GENERALES'!G316</f>
        <v>0</v>
      </c>
      <c r="H316" s="241">
        <f>'DATOS GENERALES'!H316</f>
        <v>0</v>
      </c>
      <c r="I316" s="240">
        <f>'DATOS GENERALES'!I316</f>
        <v>0</v>
      </c>
      <c r="J316" s="241">
        <f>'DATOS GENERALES'!J316</f>
        <v>7</v>
      </c>
      <c r="K316" s="240">
        <f>'DATOS GENERALES'!K316</f>
        <v>0</v>
      </c>
      <c r="L316" s="241">
        <f>'DATOS GENERALES'!L316</f>
        <v>0</v>
      </c>
      <c r="M316" s="240">
        <f>'DATOS GENERALES'!M316</f>
        <v>0</v>
      </c>
      <c r="N316" s="241">
        <f>'DATOS GENERALES'!N316</f>
        <v>0</v>
      </c>
      <c r="O316" s="240">
        <f>'DATOS GENERALES'!O316</f>
        <v>0</v>
      </c>
      <c r="P316" s="241">
        <f>'DATOS GENERALES'!P316</f>
        <v>0</v>
      </c>
      <c r="Q316" s="240">
        <f>'DATOS GENERALES'!Q316</f>
        <v>0</v>
      </c>
      <c r="R316" s="242">
        <f>IF('DATOS GENERALES'!S316="CANCELADO",('DATOS GENERALES'!R316),0)</f>
        <v>7</v>
      </c>
      <c r="S316" s="243">
        <f>IF('DATOS GENERALES'!S316="DEUDA",('DATOS GENERALES'!R316),0)</f>
        <v>0</v>
      </c>
    </row>
    <row r="317" spans="1:19" s="78" customFormat="1" ht="12" customHeight="1" x14ac:dyDescent="0.25">
      <c r="A317" s="237">
        <v>316</v>
      </c>
      <c r="B317" s="238">
        <v>316</v>
      </c>
      <c r="C317" s="237" t="s">
        <v>188</v>
      </c>
      <c r="D317" s="239" t="s">
        <v>671</v>
      </c>
      <c r="E317" s="237" t="s">
        <v>114</v>
      </c>
      <c r="F317" s="238" t="s">
        <v>113</v>
      </c>
      <c r="G317" s="240">
        <f>'DATOS GENERALES'!G317</f>
        <v>0</v>
      </c>
      <c r="H317" s="241">
        <f>'DATOS GENERALES'!H317</f>
        <v>0</v>
      </c>
      <c r="I317" s="240">
        <f>'DATOS GENERALES'!I317</f>
        <v>0</v>
      </c>
      <c r="J317" s="241">
        <f>'DATOS GENERALES'!J317</f>
        <v>7</v>
      </c>
      <c r="K317" s="240">
        <f>'DATOS GENERALES'!K317</f>
        <v>0</v>
      </c>
      <c r="L317" s="241">
        <f>'DATOS GENERALES'!L317</f>
        <v>0</v>
      </c>
      <c r="M317" s="240">
        <f>'DATOS GENERALES'!M317</f>
        <v>0</v>
      </c>
      <c r="N317" s="241">
        <f>'DATOS GENERALES'!N317</f>
        <v>0</v>
      </c>
      <c r="O317" s="240">
        <f>'DATOS GENERALES'!O317</f>
        <v>0</v>
      </c>
      <c r="P317" s="241">
        <f>'DATOS GENERALES'!P317</f>
        <v>0</v>
      </c>
      <c r="Q317" s="240">
        <f>'DATOS GENERALES'!Q317</f>
        <v>0</v>
      </c>
      <c r="R317" s="242">
        <f>IF('DATOS GENERALES'!S317="CANCELADO",('DATOS GENERALES'!R317),0)</f>
        <v>7</v>
      </c>
      <c r="S317" s="243">
        <f>IF('DATOS GENERALES'!S317="DEUDA",('DATOS GENERALES'!R317),0)</f>
        <v>0</v>
      </c>
    </row>
    <row r="318" spans="1:19" s="78" customFormat="1" ht="12" customHeight="1" x14ac:dyDescent="0.25">
      <c r="A318" s="237">
        <v>317</v>
      </c>
      <c r="B318" s="238">
        <v>317</v>
      </c>
      <c r="C318" s="237" t="s">
        <v>672</v>
      </c>
      <c r="D318" s="239" t="s">
        <v>673</v>
      </c>
      <c r="E318" s="237" t="s">
        <v>674</v>
      </c>
      <c r="F318" s="238" t="s">
        <v>113</v>
      </c>
      <c r="G318" s="240">
        <f>'DATOS GENERALES'!G318</f>
        <v>0</v>
      </c>
      <c r="H318" s="241">
        <f>'DATOS GENERALES'!H318</f>
        <v>0</v>
      </c>
      <c r="I318" s="240">
        <f>'DATOS GENERALES'!I318</f>
        <v>0</v>
      </c>
      <c r="J318" s="241">
        <f>'DATOS GENERALES'!J318</f>
        <v>23</v>
      </c>
      <c r="K318" s="240">
        <f>'DATOS GENERALES'!K318</f>
        <v>0</v>
      </c>
      <c r="L318" s="241">
        <f>'DATOS GENERALES'!L318</f>
        <v>0</v>
      </c>
      <c r="M318" s="240">
        <f>'DATOS GENERALES'!M318</f>
        <v>0</v>
      </c>
      <c r="N318" s="241">
        <f>'DATOS GENERALES'!N318</f>
        <v>0</v>
      </c>
      <c r="O318" s="240">
        <f>'DATOS GENERALES'!O318</f>
        <v>0</v>
      </c>
      <c r="P318" s="241">
        <f>'DATOS GENERALES'!P318</f>
        <v>0</v>
      </c>
      <c r="Q318" s="240">
        <f>'DATOS GENERALES'!Q318</f>
        <v>0</v>
      </c>
      <c r="R318" s="242">
        <f>IF('DATOS GENERALES'!S318="CANCELADO",('DATOS GENERALES'!R318),0)</f>
        <v>23</v>
      </c>
      <c r="S318" s="243">
        <f>IF('DATOS GENERALES'!S318="DEUDA",('DATOS GENERALES'!R318),0)</f>
        <v>0</v>
      </c>
    </row>
    <row r="319" spans="1:19" s="78" customFormat="1" ht="12" customHeight="1" x14ac:dyDescent="0.25">
      <c r="A319" s="237">
        <v>318</v>
      </c>
      <c r="B319" s="238">
        <v>318</v>
      </c>
      <c r="C319" s="237" t="s">
        <v>448</v>
      </c>
      <c r="D319" s="239" t="s">
        <v>449</v>
      </c>
      <c r="E319" s="237" t="s">
        <v>675</v>
      </c>
      <c r="F319" s="238" t="s">
        <v>113</v>
      </c>
      <c r="G319" s="240">
        <f>'DATOS GENERALES'!G319</f>
        <v>0</v>
      </c>
      <c r="H319" s="241">
        <f>'DATOS GENERALES'!H319</f>
        <v>0</v>
      </c>
      <c r="I319" s="240">
        <f>'DATOS GENERALES'!I319</f>
        <v>0</v>
      </c>
      <c r="J319" s="241">
        <f>'DATOS GENERALES'!J319</f>
        <v>13</v>
      </c>
      <c r="K319" s="240">
        <f>'DATOS GENERALES'!K319</f>
        <v>0</v>
      </c>
      <c r="L319" s="241">
        <f>'DATOS GENERALES'!L319</f>
        <v>0</v>
      </c>
      <c r="M319" s="240">
        <f>'DATOS GENERALES'!M319</f>
        <v>0</v>
      </c>
      <c r="N319" s="241">
        <f>'DATOS GENERALES'!N319</f>
        <v>0</v>
      </c>
      <c r="O319" s="240">
        <f>'DATOS GENERALES'!O319</f>
        <v>0</v>
      </c>
      <c r="P319" s="241">
        <f>'DATOS GENERALES'!P319</f>
        <v>0</v>
      </c>
      <c r="Q319" s="240">
        <f>'DATOS GENERALES'!Q319</f>
        <v>0</v>
      </c>
      <c r="R319" s="242">
        <f>IF('DATOS GENERALES'!S319="CANCELADO",('DATOS GENERALES'!R319),0)</f>
        <v>13</v>
      </c>
      <c r="S319" s="243">
        <f>IF('DATOS GENERALES'!S319="DEUDA",('DATOS GENERALES'!R319),0)</f>
        <v>0</v>
      </c>
    </row>
    <row r="320" spans="1:19" s="78" customFormat="1" ht="12" customHeight="1" x14ac:dyDescent="0.25">
      <c r="A320" s="237">
        <v>319</v>
      </c>
      <c r="B320" s="238">
        <v>319</v>
      </c>
      <c r="C320" s="237" t="s">
        <v>414</v>
      </c>
      <c r="D320" s="239" t="s">
        <v>382</v>
      </c>
      <c r="E320" s="237" t="s">
        <v>688</v>
      </c>
      <c r="F320" s="238" t="s">
        <v>113</v>
      </c>
      <c r="G320" s="240">
        <f>'DATOS GENERALES'!G320</f>
        <v>0</v>
      </c>
      <c r="H320" s="241">
        <f>'DATOS GENERALES'!H320</f>
        <v>0</v>
      </c>
      <c r="I320" s="240">
        <f>'DATOS GENERALES'!I320</f>
        <v>0</v>
      </c>
      <c r="J320" s="241">
        <f>'DATOS GENERALES'!J320</f>
        <v>7</v>
      </c>
      <c r="K320" s="240">
        <f>'DATOS GENERALES'!K320</f>
        <v>0</v>
      </c>
      <c r="L320" s="241">
        <f>'DATOS GENERALES'!L320</f>
        <v>0</v>
      </c>
      <c r="M320" s="240">
        <f>'DATOS GENERALES'!M320</f>
        <v>0</v>
      </c>
      <c r="N320" s="241">
        <f>'DATOS GENERALES'!N320</f>
        <v>0</v>
      </c>
      <c r="O320" s="240">
        <f>'DATOS GENERALES'!O320</f>
        <v>0</v>
      </c>
      <c r="P320" s="241">
        <f>'DATOS GENERALES'!P320</f>
        <v>0</v>
      </c>
      <c r="Q320" s="240">
        <f>'DATOS GENERALES'!Q320</f>
        <v>0</v>
      </c>
      <c r="R320" s="242">
        <f>IF('DATOS GENERALES'!S320="CANCELADO",('DATOS GENERALES'!R320),0)</f>
        <v>0</v>
      </c>
      <c r="S320" s="243">
        <f>IF('DATOS GENERALES'!S320="DEUDA",('DATOS GENERALES'!R320),0)</f>
        <v>7</v>
      </c>
    </row>
    <row r="321" spans="1:19" s="78" customFormat="1" ht="12" customHeight="1" x14ac:dyDescent="0.25">
      <c r="A321" s="237">
        <v>320</v>
      </c>
      <c r="B321" s="238">
        <v>320</v>
      </c>
      <c r="C321" s="237" t="s">
        <v>170</v>
      </c>
      <c r="D321" s="239" t="s">
        <v>170</v>
      </c>
      <c r="E321" s="237" t="s">
        <v>306</v>
      </c>
      <c r="F321" s="238" t="s">
        <v>113</v>
      </c>
      <c r="G321" s="240">
        <f>'DATOS GENERALES'!G321</f>
        <v>0</v>
      </c>
      <c r="H321" s="241">
        <f>'DATOS GENERALES'!H321</f>
        <v>0</v>
      </c>
      <c r="I321" s="240">
        <f>'DATOS GENERALES'!I321</f>
        <v>0</v>
      </c>
      <c r="J321" s="241">
        <f>'DATOS GENERALES'!J321</f>
        <v>21</v>
      </c>
      <c r="K321" s="240">
        <f>'DATOS GENERALES'!K321</f>
        <v>0</v>
      </c>
      <c r="L321" s="241">
        <f>'DATOS GENERALES'!L321</f>
        <v>0</v>
      </c>
      <c r="M321" s="240">
        <f>'DATOS GENERALES'!M321</f>
        <v>0</v>
      </c>
      <c r="N321" s="241">
        <f>'DATOS GENERALES'!N321</f>
        <v>0</v>
      </c>
      <c r="O321" s="240">
        <f>'DATOS GENERALES'!O321</f>
        <v>0</v>
      </c>
      <c r="P321" s="241">
        <f>'DATOS GENERALES'!P321</f>
        <v>0</v>
      </c>
      <c r="Q321" s="240">
        <f>'DATOS GENERALES'!Q321</f>
        <v>0</v>
      </c>
      <c r="R321" s="242">
        <f>IF('DATOS GENERALES'!S321="CANCELADO",('DATOS GENERALES'!R321),0)</f>
        <v>21</v>
      </c>
      <c r="S321" s="243">
        <f>IF('DATOS GENERALES'!S321="DEUDA",('DATOS GENERALES'!R321),0)</f>
        <v>0</v>
      </c>
    </row>
    <row r="322" spans="1:19" s="78" customFormat="1" ht="12" customHeight="1" x14ac:dyDescent="0.25">
      <c r="A322" s="237">
        <v>321</v>
      </c>
      <c r="B322" s="238">
        <v>321</v>
      </c>
      <c r="C322" s="237" t="s">
        <v>682</v>
      </c>
      <c r="D322" s="239" t="s">
        <v>415</v>
      </c>
      <c r="E322" s="237" t="s">
        <v>683</v>
      </c>
      <c r="F322" s="238" t="s">
        <v>113</v>
      </c>
      <c r="G322" s="240">
        <f>'DATOS GENERALES'!G322</f>
        <v>0</v>
      </c>
      <c r="H322" s="241">
        <f>'DATOS GENERALES'!H322</f>
        <v>0</v>
      </c>
      <c r="I322" s="240">
        <f>'DATOS GENERALES'!I322</f>
        <v>0</v>
      </c>
      <c r="J322" s="241">
        <f>'DATOS GENERALES'!J322</f>
        <v>7</v>
      </c>
      <c r="K322" s="240">
        <f>'DATOS GENERALES'!K322</f>
        <v>0</v>
      </c>
      <c r="L322" s="241">
        <f>'DATOS GENERALES'!L322</f>
        <v>0</v>
      </c>
      <c r="M322" s="240">
        <f>'DATOS GENERALES'!M322</f>
        <v>0</v>
      </c>
      <c r="N322" s="241">
        <f>'DATOS GENERALES'!N322</f>
        <v>0</v>
      </c>
      <c r="O322" s="240">
        <f>'DATOS GENERALES'!O322</f>
        <v>0</v>
      </c>
      <c r="P322" s="241">
        <f>'DATOS GENERALES'!P322</f>
        <v>0</v>
      </c>
      <c r="Q322" s="240">
        <f>'DATOS GENERALES'!Q322</f>
        <v>0</v>
      </c>
      <c r="R322" s="242">
        <f>IF('DATOS GENERALES'!S322="CANCELADO",('DATOS GENERALES'!R322),0)</f>
        <v>7</v>
      </c>
      <c r="S322" s="243">
        <f>IF('DATOS GENERALES'!S322="DEUDA",('DATOS GENERALES'!R322),0)</f>
        <v>0</v>
      </c>
    </row>
    <row r="323" spans="1:19" s="78" customFormat="1" ht="12" customHeight="1" x14ac:dyDescent="0.25">
      <c r="A323" s="237">
        <v>322</v>
      </c>
      <c r="B323" s="238">
        <v>322</v>
      </c>
      <c r="C323" s="237" t="s">
        <v>585</v>
      </c>
      <c r="D323" s="239" t="s">
        <v>691</v>
      </c>
      <c r="E323" s="237" t="s">
        <v>692</v>
      </c>
      <c r="F323" s="238" t="s">
        <v>113</v>
      </c>
      <c r="G323" s="240">
        <f>'DATOS GENERALES'!G323</f>
        <v>0</v>
      </c>
      <c r="H323" s="241">
        <f>'DATOS GENERALES'!H323</f>
        <v>0</v>
      </c>
      <c r="I323" s="240">
        <f>'DATOS GENERALES'!I323</f>
        <v>0</v>
      </c>
      <c r="J323" s="241">
        <f>'DATOS GENERALES'!J323</f>
        <v>19</v>
      </c>
      <c r="K323" s="240">
        <f>'DATOS GENERALES'!K323</f>
        <v>0</v>
      </c>
      <c r="L323" s="241">
        <f>'DATOS GENERALES'!L323</f>
        <v>0</v>
      </c>
      <c r="M323" s="240">
        <f>'DATOS GENERALES'!M323</f>
        <v>0</v>
      </c>
      <c r="N323" s="241">
        <f>'DATOS GENERALES'!N323</f>
        <v>0</v>
      </c>
      <c r="O323" s="240">
        <f>'DATOS GENERALES'!O323</f>
        <v>0</v>
      </c>
      <c r="P323" s="241">
        <f>'DATOS GENERALES'!P323</f>
        <v>0</v>
      </c>
      <c r="Q323" s="240">
        <f>'DATOS GENERALES'!Q323</f>
        <v>0</v>
      </c>
      <c r="R323" s="242">
        <f>IF('DATOS GENERALES'!S323="CANCELADO",('DATOS GENERALES'!R323),0)</f>
        <v>0</v>
      </c>
      <c r="S323" s="243">
        <f>IF('DATOS GENERALES'!S323="DEUDA",('DATOS GENERALES'!R323),0)</f>
        <v>19</v>
      </c>
    </row>
    <row r="324" spans="1:19" s="78" customFormat="1" ht="12" customHeight="1" x14ac:dyDescent="0.25">
      <c r="A324" s="237">
        <v>323</v>
      </c>
      <c r="B324" s="238">
        <v>323</v>
      </c>
      <c r="C324" s="237" t="s">
        <v>211</v>
      </c>
      <c r="D324" s="239" t="s">
        <v>219</v>
      </c>
      <c r="E324" s="237" t="s">
        <v>693</v>
      </c>
      <c r="F324" s="238" t="s">
        <v>113</v>
      </c>
      <c r="G324" s="240">
        <f>'DATOS GENERALES'!G324</f>
        <v>518</v>
      </c>
      <c r="H324" s="241">
        <f>'DATOS GENERALES'!H324</f>
        <v>0</v>
      </c>
      <c r="I324" s="240">
        <f>'DATOS GENERALES'!I324</f>
        <v>20</v>
      </c>
      <c r="J324" s="241">
        <f>'DATOS GENERALES'!J324</f>
        <v>0</v>
      </c>
      <c r="K324" s="240">
        <f>'DATOS GENERALES'!K324</f>
        <v>0</v>
      </c>
      <c r="L324" s="241">
        <f>'DATOS GENERALES'!L324</f>
        <v>0</v>
      </c>
      <c r="M324" s="240">
        <f>'DATOS GENERALES'!M324</f>
        <v>0</v>
      </c>
      <c r="N324" s="241">
        <f>'DATOS GENERALES'!N324</f>
        <v>0</v>
      </c>
      <c r="O324" s="240">
        <f>'DATOS GENERALES'!O324</f>
        <v>0</v>
      </c>
      <c r="P324" s="241">
        <f>'DATOS GENERALES'!P324</f>
        <v>0</v>
      </c>
      <c r="Q324" s="240">
        <f>'DATOS GENERALES'!Q324</f>
        <v>0</v>
      </c>
      <c r="R324" s="242">
        <f>IF('DATOS GENERALES'!S324="CANCELADO",('DATOS GENERALES'!R324),0)</f>
        <v>0</v>
      </c>
      <c r="S324" s="243">
        <f>IF('DATOS GENERALES'!S324="DEUDA",('DATOS GENERALES'!R324),0)</f>
        <v>538</v>
      </c>
    </row>
    <row r="325" spans="1:19" s="78" customFormat="1" ht="12" customHeight="1" x14ac:dyDescent="0.25">
      <c r="A325" s="115"/>
      <c r="B325" s="116"/>
      <c r="C325" s="115"/>
      <c r="D325" s="117" t="s">
        <v>97</v>
      </c>
      <c r="E325" s="115"/>
      <c r="F325" s="116"/>
      <c r="G325" s="116">
        <f>SUMIF('DATOS GENERALES'!S2:'DATOS GENERALES'!S324, "CANCELADO", G2:G324)</f>
        <v>1807</v>
      </c>
      <c r="H325" s="116">
        <f>SUMIF('DATOS GENERALES'!S2:'DATOS GENERALES'!S324, "CANCELADO", H2:H324)</f>
        <v>0</v>
      </c>
      <c r="I325" s="116">
        <f>SUMIF('DATOS GENERALES'!S2:'DATOS GENERALES'!S324, "CANCELADO", I2:I324)</f>
        <v>640</v>
      </c>
      <c r="J325" s="116">
        <f>SUMIF('DATOS GENERALES'!S2:'DATOS GENERALES'!S324, "CANCELADO", J2:J324)</f>
        <v>6265</v>
      </c>
      <c r="K325" s="116">
        <f>SUMIF('DATOS GENERALES'!S2:'DATOS GENERALES'!S324, "CANCELADO", K2:K324)</f>
        <v>0</v>
      </c>
      <c r="L325" s="116">
        <f>SUMIF('DATOS GENERALES'!S2:'DATOS GENERALES'!S324, "CANCELADO", L2:L324)</f>
        <v>0</v>
      </c>
      <c r="M325" s="116">
        <f>SUMIF('DATOS GENERALES'!S2:'DATOS GENERALES'!S324, "CANCELADO", M2:M324)</f>
        <v>0</v>
      </c>
      <c r="N325" s="116">
        <f>SUMIF('DATOS GENERALES'!S2:'DATOS GENERALES'!S324, "CANCELADO", N2:N324)</f>
        <v>0</v>
      </c>
      <c r="O325" s="116">
        <f>SUMIF('DATOS GENERALES'!S2:'DATOS GENERALES'!S324, "CANCELADO", O2:O324)</f>
        <v>0</v>
      </c>
      <c r="P325" s="116">
        <f>SUMIF('DATOS GENERALES'!S2:'DATOS GENERALES'!S324, "CANCELADO", P2:P324)</f>
        <v>0</v>
      </c>
      <c r="Q325" s="116">
        <f>SUMIF('DATOS GENERALES'!S2:'DATOS GENERALES'!S324, "CANCELADO", Q2:Q324)</f>
        <v>300</v>
      </c>
      <c r="R325" s="116">
        <f>SUM(R2:R324)</f>
        <v>9012</v>
      </c>
      <c r="S325" s="116"/>
    </row>
    <row r="326" spans="1:19" s="22" customFormat="1" ht="12" customHeight="1" x14ac:dyDescent="0.25">
      <c r="A326" s="115"/>
      <c r="B326" s="116"/>
      <c r="C326" s="115"/>
      <c r="D326" s="117" t="s">
        <v>96</v>
      </c>
      <c r="E326" s="115"/>
      <c r="F326" s="116"/>
      <c r="G326" s="116">
        <f>SUMIF('DATOS GENERALES'!S2:'DATOS GENERALES'!S324, "DEUDA", G2:G324)</f>
        <v>8052</v>
      </c>
      <c r="H326" s="116">
        <f>SUMIF('DATOS GENERALES'!S2:'DATOS GENERALES'!S324, "DEUDA", H2:H324)</f>
        <v>0</v>
      </c>
      <c r="I326" s="116">
        <f>SUMIF('DATOS GENERALES'!S2:'DATOS GENERALES'!S324, "DEUDA", I2:I324)</f>
        <v>600</v>
      </c>
      <c r="J326" s="116">
        <f>SUMIF('DATOS GENERALES'!S2:'DATOS GENERALES'!S324, "DEUDA", J2:J324)</f>
        <v>1246</v>
      </c>
      <c r="K326" s="116">
        <f>SUMIF('DATOS GENERALES'!S2:'DATOS GENERALES'!S324, "DEUDA", K2:K324)</f>
        <v>0</v>
      </c>
      <c r="L326" s="116">
        <f>SUMIF('DATOS GENERALES'!S2:'DATOS GENERALES'!S324, "DEUDA", L2:L324)</f>
        <v>0</v>
      </c>
      <c r="M326" s="116">
        <f>SUMIF('DATOS GENERALES'!S2:'DATOS GENERALES'!S324, "DEUDA", M2:M324)</f>
        <v>0</v>
      </c>
      <c r="N326" s="116">
        <f>SUMIF('DATOS GENERALES'!S2:'DATOS GENERALES'!S324, "DEUDA", N2:N324)</f>
        <v>0</v>
      </c>
      <c r="O326" s="116">
        <f>SUMIF('DATOS GENERALES'!S2:'DATOS GENERALES'!S324, "DEUDA", O2:O324)</f>
        <v>0</v>
      </c>
      <c r="P326" s="116">
        <f>SUMIF('DATOS GENERALES'!S2:'DATOS GENERALES'!S324, "DEUDA", P2:P324)</f>
        <v>0</v>
      </c>
      <c r="Q326" s="116">
        <f>SUMIF('DATOS GENERALES'!S2:'DATOS GENERALES'!S324, "DEUDA", Q2:Q324)</f>
        <v>48</v>
      </c>
      <c r="R326" s="116"/>
      <c r="S326" s="116">
        <f>SUM(S2:S324)</f>
        <v>9946</v>
      </c>
    </row>
    <row r="327" spans="1:19" s="22" customFormat="1" x14ac:dyDescent="0.25">
      <c r="B327" s="40"/>
      <c r="D327" s="77"/>
      <c r="F327" s="40"/>
      <c r="G327" s="40"/>
      <c r="H327" s="40"/>
      <c r="I327" s="40"/>
      <c r="J327" s="40"/>
      <c r="K327" s="40"/>
      <c r="L327" s="40"/>
      <c r="M327" s="40"/>
      <c r="N327" s="40"/>
      <c r="O327" s="40"/>
      <c r="P327" s="40"/>
      <c r="Q327" s="40"/>
      <c r="R327" s="40"/>
    </row>
    <row r="328" spans="1:19" s="77" customFormat="1" x14ac:dyDescent="0.25">
      <c r="B328" s="40"/>
      <c r="D328" s="40"/>
      <c r="F328" s="40"/>
      <c r="H328" s="40"/>
      <c r="J328" s="40"/>
      <c r="L328" s="40"/>
      <c r="N328" s="40"/>
      <c r="P328" s="40"/>
      <c r="R328" s="40"/>
    </row>
    <row r="329" spans="1:19" s="22" customFormat="1" x14ac:dyDescent="0.25">
      <c r="B329" s="40"/>
      <c r="F329" s="40"/>
      <c r="G329" s="40"/>
      <c r="H329" s="40"/>
      <c r="I329" s="40"/>
      <c r="J329" s="40"/>
      <c r="K329" s="40"/>
      <c r="L329" s="40"/>
      <c r="M329" s="40"/>
      <c r="N329" s="40"/>
      <c r="O329" s="40"/>
      <c r="P329" s="40"/>
      <c r="Q329" s="40"/>
      <c r="R329" s="40"/>
    </row>
    <row r="330" spans="1:19" s="22" customFormat="1" x14ac:dyDescent="0.25">
      <c r="B330" s="40"/>
      <c r="F330" s="40"/>
      <c r="G330" s="40"/>
      <c r="H330" s="40"/>
      <c r="I330" s="40"/>
      <c r="J330" s="40"/>
      <c r="K330" s="40"/>
      <c r="L330" s="40"/>
      <c r="M330" s="40"/>
      <c r="N330" s="40"/>
      <c r="O330" s="40"/>
      <c r="P330" s="40"/>
      <c r="Q330" s="40"/>
      <c r="R330" s="40"/>
    </row>
    <row r="331" spans="1:19" s="22" customFormat="1" x14ac:dyDescent="0.25">
      <c r="B331" s="40"/>
      <c r="F331" s="40"/>
      <c r="G331" s="40"/>
      <c r="H331" s="40"/>
      <c r="I331" s="40"/>
      <c r="J331" s="40"/>
      <c r="K331" s="40"/>
      <c r="L331" s="40"/>
      <c r="M331" s="40"/>
      <c r="N331" s="40"/>
      <c r="O331" s="40"/>
      <c r="P331" s="40"/>
      <c r="Q331" s="40"/>
      <c r="R331" s="40"/>
    </row>
    <row r="332" spans="1:19" s="22" customFormat="1" x14ac:dyDescent="0.25">
      <c r="B332" s="40"/>
      <c r="F332" s="40"/>
      <c r="G332" s="40"/>
      <c r="H332" s="40"/>
      <c r="I332" s="40"/>
      <c r="J332" s="40"/>
      <c r="K332" s="40"/>
      <c r="L332" s="40"/>
      <c r="M332" s="40"/>
      <c r="N332" s="40"/>
      <c r="O332" s="40"/>
      <c r="P332" s="40"/>
      <c r="Q332" s="40"/>
      <c r="R332" s="40"/>
    </row>
    <row r="333" spans="1:19" s="22" customFormat="1" x14ac:dyDescent="0.25">
      <c r="B333" s="40"/>
      <c r="F333" s="40"/>
      <c r="G333" s="40"/>
      <c r="H333" s="40"/>
      <c r="I333" s="40"/>
      <c r="J333" s="40"/>
      <c r="K333" s="40"/>
      <c r="L333" s="40"/>
      <c r="M333" s="40"/>
      <c r="N333" s="40"/>
      <c r="O333" s="40"/>
      <c r="P333" s="40"/>
      <c r="Q333" s="40"/>
      <c r="R333" s="40"/>
    </row>
    <row r="334" spans="1:19" s="22" customFormat="1" x14ac:dyDescent="0.25">
      <c r="B334" s="40"/>
      <c r="F334" s="40"/>
      <c r="G334" s="40"/>
      <c r="H334" s="40"/>
      <c r="I334" s="40"/>
      <c r="J334" s="40"/>
      <c r="K334" s="40"/>
      <c r="L334" s="40"/>
      <c r="M334" s="40"/>
      <c r="N334" s="40"/>
      <c r="O334" s="40"/>
      <c r="P334" s="40"/>
      <c r="Q334" s="40"/>
      <c r="R334" s="40"/>
    </row>
    <row r="335" spans="1:19" s="22" customFormat="1" x14ac:dyDescent="0.25">
      <c r="B335" s="40"/>
      <c r="F335" s="40"/>
      <c r="G335" s="40"/>
      <c r="H335" s="40"/>
      <c r="I335" s="40"/>
      <c r="J335" s="40"/>
      <c r="K335" s="40"/>
      <c r="L335" s="40"/>
      <c r="M335" s="40"/>
      <c r="N335" s="40"/>
      <c r="O335" s="40"/>
      <c r="P335" s="40"/>
      <c r="Q335" s="40"/>
      <c r="R335" s="40"/>
    </row>
    <row r="336" spans="1:19" s="22" customFormat="1" x14ac:dyDescent="0.25">
      <c r="B336" s="40"/>
      <c r="F336" s="40"/>
      <c r="G336" s="40"/>
      <c r="H336" s="40"/>
      <c r="I336" s="40"/>
      <c r="J336" s="40"/>
      <c r="K336" s="40"/>
      <c r="L336" s="40"/>
      <c r="M336" s="40"/>
      <c r="N336" s="40"/>
      <c r="O336" s="40"/>
      <c r="P336" s="40"/>
      <c r="Q336" s="40"/>
      <c r="R336" s="40"/>
    </row>
    <row r="337" spans="2:18" s="22" customFormat="1" x14ac:dyDescent="0.25">
      <c r="B337" s="40"/>
      <c r="F337" s="40"/>
      <c r="G337" s="40"/>
      <c r="H337" s="40"/>
      <c r="I337" s="40"/>
      <c r="J337" s="40"/>
      <c r="K337" s="40"/>
      <c r="L337" s="40"/>
      <c r="M337" s="40"/>
      <c r="N337" s="40"/>
      <c r="O337" s="40"/>
      <c r="P337" s="40"/>
      <c r="Q337" s="40"/>
      <c r="R337" s="40"/>
    </row>
    <row r="338" spans="2:18" s="22" customFormat="1" x14ac:dyDescent="0.25">
      <c r="B338" s="40"/>
      <c r="F338" s="40"/>
      <c r="G338" s="40"/>
      <c r="H338" s="40"/>
      <c r="I338" s="40"/>
      <c r="J338" s="40"/>
      <c r="K338" s="40"/>
      <c r="L338" s="40"/>
      <c r="M338" s="40"/>
      <c r="N338" s="40"/>
      <c r="O338" s="40"/>
      <c r="P338" s="40"/>
      <c r="Q338" s="40"/>
      <c r="R338" s="40"/>
    </row>
    <row r="339" spans="2:18" s="22" customFormat="1" x14ac:dyDescent="0.25">
      <c r="B339" s="40"/>
      <c r="F339" s="40"/>
      <c r="G339" s="40"/>
      <c r="H339" s="40"/>
      <c r="I339" s="40"/>
      <c r="J339" s="40"/>
      <c r="K339" s="40"/>
      <c r="L339" s="40"/>
      <c r="M339" s="40"/>
      <c r="N339" s="40"/>
      <c r="O339" s="40"/>
      <c r="P339" s="40"/>
      <c r="Q339" s="40"/>
      <c r="R339" s="40"/>
    </row>
    <row r="340" spans="2:18" s="22" customFormat="1" x14ac:dyDescent="0.25">
      <c r="B340" s="40"/>
      <c r="F340" s="40"/>
      <c r="G340" s="40"/>
      <c r="H340" s="40"/>
      <c r="I340" s="40"/>
      <c r="J340" s="40"/>
      <c r="K340" s="40"/>
      <c r="L340" s="40"/>
      <c r="M340" s="40"/>
      <c r="N340" s="40"/>
      <c r="O340" s="40"/>
      <c r="P340" s="40"/>
      <c r="Q340" s="40"/>
      <c r="R340" s="40"/>
    </row>
    <row r="341" spans="2:18" s="22" customFormat="1" x14ac:dyDescent="0.25">
      <c r="B341" s="40"/>
      <c r="F341" s="40"/>
      <c r="G341" s="40"/>
      <c r="H341" s="40"/>
      <c r="I341" s="40"/>
      <c r="J341" s="40"/>
      <c r="K341" s="40"/>
      <c r="L341" s="40"/>
      <c r="M341" s="40"/>
      <c r="N341" s="40"/>
      <c r="O341" s="40"/>
      <c r="P341" s="40"/>
      <c r="Q341" s="40"/>
      <c r="R341" s="40"/>
    </row>
    <row r="342" spans="2:18" s="22" customFormat="1" x14ac:dyDescent="0.25">
      <c r="B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</row>
    <row r="343" spans="2:18" s="22" customFormat="1" x14ac:dyDescent="0.25">
      <c r="B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</row>
    <row r="344" spans="2:18" s="22" customFormat="1" x14ac:dyDescent="0.25">
      <c r="B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</row>
    <row r="345" spans="2:18" s="22" customFormat="1" x14ac:dyDescent="0.25">
      <c r="B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</row>
    <row r="346" spans="2:18" s="22" customFormat="1" x14ac:dyDescent="0.25">
      <c r="B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</row>
    <row r="347" spans="2:18" s="22" customFormat="1" x14ac:dyDescent="0.25">
      <c r="B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</row>
    <row r="348" spans="2:18" s="22" customFormat="1" x14ac:dyDescent="0.25">
      <c r="B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</row>
    <row r="349" spans="2:18" s="22" customFormat="1" x14ac:dyDescent="0.25">
      <c r="B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</row>
    <row r="350" spans="2:18" s="22" customFormat="1" x14ac:dyDescent="0.25">
      <c r="B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</row>
    <row r="351" spans="2:18" s="22" customFormat="1" x14ac:dyDescent="0.25">
      <c r="B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</row>
    <row r="352" spans="2:18" s="22" customFormat="1" x14ac:dyDescent="0.25">
      <c r="B352" s="40"/>
      <c r="F352" s="40"/>
      <c r="G352" s="40"/>
      <c r="H352" s="40"/>
      <c r="I352" s="40"/>
      <c r="J352" s="40"/>
      <c r="K352" s="40"/>
      <c r="L352" s="40"/>
      <c r="M352" s="40"/>
      <c r="N352" s="40"/>
      <c r="O352" s="40"/>
      <c r="P352" s="40"/>
      <c r="Q352" s="40"/>
      <c r="R352" s="40"/>
    </row>
    <row r="353" spans="2:18" s="22" customFormat="1" x14ac:dyDescent="0.25">
      <c r="B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</row>
    <row r="354" spans="2:18" s="22" customFormat="1" x14ac:dyDescent="0.25">
      <c r="B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</row>
    <row r="355" spans="2:18" s="22" customFormat="1" x14ac:dyDescent="0.25">
      <c r="B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</row>
    <row r="356" spans="2:18" s="22" customFormat="1" x14ac:dyDescent="0.25">
      <c r="B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</row>
    <row r="357" spans="2:18" s="22" customFormat="1" x14ac:dyDescent="0.25">
      <c r="B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</row>
    <row r="358" spans="2:18" s="22" customFormat="1" x14ac:dyDescent="0.25">
      <c r="B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</row>
    <row r="359" spans="2:18" s="22" customFormat="1" x14ac:dyDescent="0.25">
      <c r="B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</row>
    <row r="360" spans="2:18" s="22" customFormat="1" x14ac:dyDescent="0.25">
      <c r="B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</row>
    <row r="361" spans="2:18" s="22" customFormat="1" x14ac:dyDescent="0.25">
      <c r="B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</row>
    <row r="362" spans="2:18" s="22" customFormat="1" x14ac:dyDescent="0.25">
      <c r="B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</row>
    <row r="363" spans="2:18" s="22" customFormat="1" x14ac:dyDescent="0.25">
      <c r="B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</row>
    <row r="364" spans="2:18" s="22" customFormat="1" x14ac:dyDescent="0.25">
      <c r="B364" s="40"/>
      <c r="F364" s="40"/>
      <c r="G364" s="40"/>
      <c r="H364" s="40"/>
      <c r="I364" s="40"/>
      <c r="J364" s="40"/>
      <c r="K364" s="40"/>
      <c r="L364" s="40"/>
      <c r="M364" s="40"/>
      <c r="N364" s="40"/>
      <c r="O364" s="40"/>
      <c r="P364" s="40"/>
      <c r="Q364" s="40"/>
      <c r="R364" s="40"/>
    </row>
    <row r="365" spans="2:18" s="22" customFormat="1" x14ac:dyDescent="0.25">
      <c r="B365" s="40"/>
      <c r="F365" s="40"/>
      <c r="G365" s="40"/>
      <c r="H365" s="40"/>
      <c r="I365" s="40"/>
      <c r="J365" s="40"/>
      <c r="K365" s="40"/>
      <c r="L365" s="40"/>
      <c r="M365" s="40"/>
      <c r="N365" s="40"/>
      <c r="O365" s="40"/>
      <c r="P365" s="40"/>
      <c r="Q365" s="40"/>
      <c r="R365" s="40"/>
    </row>
    <row r="366" spans="2:18" s="22" customFormat="1" x14ac:dyDescent="0.25">
      <c r="B366" s="40"/>
      <c r="F366" s="40"/>
      <c r="G366" s="40"/>
      <c r="H366" s="40"/>
      <c r="I366" s="40"/>
      <c r="J366" s="40"/>
      <c r="K366" s="40"/>
      <c r="L366" s="40"/>
      <c r="M366" s="40"/>
      <c r="N366" s="40"/>
      <c r="O366" s="40"/>
      <c r="P366" s="40"/>
      <c r="Q366" s="40"/>
      <c r="R366" s="40"/>
    </row>
    <row r="367" spans="2:18" s="22" customFormat="1" x14ac:dyDescent="0.25">
      <c r="B367" s="40"/>
      <c r="F367" s="40"/>
      <c r="G367" s="40"/>
      <c r="H367" s="40"/>
      <c r="I367" s="40"/>
      <c r="J367" s="40"/>
      <c r="K367" s="40"/>
      <c r="L367" s="40"/>
      <c r="M367" s="40"/>
      <c r="N367" s="40"/>
      <c r="O367" s="40"/>
      <c r="P367" s="40"/>
      <c r="Q367" s="40"/>
      <c r="R367" s="40"/>
    </row>
    <row r="368" spans="2:18" s="22" customFormat="1" x14ac:dyDescent="0.25">
      <c r="B368" s="40"/>
      <c r="F368" s="40"/>
      <c r="G368" s="40"/>
      <c r="H368" s="40"/>
      <c r="I368" s="40"/>
      <c r="J368" s="40"/>
      <c r="K368" s="40"/>
      <c r="L368" s="40"/>
      <c r="M368" s="40"/>
      <c r="N368" s="40"/>
      <c r="O368" s="40"/>
      <c r="P368" s="40"/>
      <c r="Q368" s="40"/>
      <c r="R368" s="40"/>
    </row>
    <row r="369" spans="2:18" s="22" customFormat="1" x14ac:dyDescent="0.25">
      <c r="B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</row>
    <row r="370" spans="2:18" s="22" customFormat="1" x14ac:dyDescent="0.25">
      <c r="B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</row>
    <row r="371" spans="2:18" s="22" customFormat="1" x14ac:dyDescent="0.25">
      <c r="B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</row>
    <row r="372" spans="2:18" s="22" customFormat="1" x14ac:dyDescent="0.25">
      <c r="B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</row>
    <row r="373" spans="2:18" s="22" customFormat="1" x14ac:dyDescent="0.25">
      <c r="B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</row>
    <row r="374" spans="2:18" s="22" customFormat="1" x14ac:dyDescent="0.25">
      <c r="B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</row>
    <row r="375" spans="2:18" s="22" customFormat="1" x14ac:dyDescent="0.25">
      <c r="B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</row>
    <row r="376" spans="2:18" s="22" customFormat="1" x14ac:dyDescent="0.25">
      <c r="B376" s="40"/>
      <c r="F376" s="40"/>
      <c r="G376" s="40"/>
      <c r="H376" s="40"/>
      <c r="I376" s="40"/>
      <c r="J376" s="40"/>
      <c r="K376" s="40"/>
      <c r="L376" s="40"/>
      <c r="M376" s="40"/>
      <c r="N376" s="40"/>
      <c r="O376" s="40"/>
      <c r="P376" s="40"/>
      <c r="Q376" s="40"/>
      <c r="R376" s="40"/>
    </row>
    <row r="377" spans="2:18" s="22" customFormat="1" x14ac:dyDescent="0.25">
      <c r="B377" s="40"/>
      <c r="F377" s="40"/>
      <c r="G377" s="40"/>
      <c r="H377" s="40"/>
      <c r="I377" s="40"/>
      <c r="J377" s="40"/>
      <c r="K377" s="40"/>
      <c r="L377" s="40"/>
      <c r="M377" s="40"/>
      <c r="N377" s="40"/>
      <c r="O377" s="40"/>
      <c r="P377" s="40"/>
      <c r="Q377" s="40"/>
      <c r="R377" s="40"/>
    </row>
    <row r="378" spans="2:18" s="22" customFormat="1" x14ac:dyDescent="0.25">
      <c r="B378" s="40"/>
      <c r="F378" s="40"/>
      <c r="G378" s="40"/>
      <c r="H378" s="40"/>
      <c r="I378" s="40"/>
      <c r="J378" s="40"/>
      <c r="K378" s="40"/>
      <c r="L378" s="40"/>
      <c r="M378" s="40"/>
      <c r="N378" s="40"/>
      <c r="O378" s="40"/>
      <c r="P378" s="40"/>
      <c r="Q378" s="40"/>
      <c r="R378" s="40"/>
    </row>
    <row r="379" spans="2:18" s="22" customFormat="1" x14ac:dyDescent="0.25">
      <c r="B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</row>
    <row r="380" spans="2:18" s="22" customFormat="1" x14ac:dyDescent="0.25">
      <c r="B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</row>
    <row r="381" spans="2:18" s="22" customFormat="1" x14ac:dyDescent="0.25">
      <c r="B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</row>
    <row r="382" spans="2:18" s="22" customFormat="1" x14ac:dyDescent="0.25">
      <c r="B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</row>
    <row r="383" spans="2:18" s="22" customFormat="1" x14ac:dyDescent="0.25">
      <c r="B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</row>
    <row r="384" spans="2:18" s="22" customFormat="1" x14ac:dyDescent="0.25">
      <c r="B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</row>
    <row r="385" spans="2:18" s="22" customFormat="1" x14ac:dyDescent="0.25">
      <c r="B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</row>
    <row r="386" spans="2:18" s="22" customFormat="1" x14ac:dyDescent="0.25">
      <c r="B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</row>
    <row r="387" spans="2:18" s="22" customFormat="1" x14ac:dyDescent="0.25">
      <c r="B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</row>
    <row r="388" spans="2:18" s="22" customFormat="1" x14ac:dyDescent="0.25">
      <c r="B388" s="40"/>
      <c r="F388" s="40"/>
      <c r="G388" s="40"/>
      <c r="H388" s="40"/>
      <c r="I388" s="40"/>
      <c r="J388" s="40"/>
      <c r="K388" s="40"/>
      <c r="L388" s="40"/>
      <c r="M388" s="40"/>
      <c r="N388" s="40"/>
      <c r="O388" s="40"/>
      <c r="P388" s="40"/>
      <c r="Q388" s="40"/>
      <c r="R388" s="40"/>
    </row>
    <row r="389" spans="2:18" s="22" customFormat="1" x14ac:dyDescent="0.25">
      <c r="B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</row>
    <row r="390" spans="2:18" s="22" customFormat="1" x14ac:dyDescent="0.25">
      <c r="B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</row>
    <row r="391" spans="2:18" s="22" customFormat="1" x14ac:dyDescent="0.25">
      <c r="B391" s="40"/>
      <c r="F391" s="40"/>
      <c r="G391" s="40"/>
      <c r="H391" s="40"/>
      <c r="I391" s="40"/>
      <c r="J391" s="40"/>
      <c r="K391" s="40"/>
      <c r="L391" s="40"/>
      <c r="M391" s="40"/>
      <c r="N391" s="40"/>
      <c r="O391" s="40"/>
      <c r="P391" s="40"/>
      <c r="Q391" s="40"/>
      <c r="R391" s="40"/>
    </row>
    <row r="392" spans="2:18" s="22" customFormat="1" x14ac:dyDescent="0.25">
      <c r="B392" s="40"/>
      <c r="F392" s="40"/>
      <c r="G392" s="40"/>
      <c r="H392" s="40"/>
      <c r="I392" s="40"/>
      <c r="J392" s="40"/>
      <c r="K392" s="40"/>
      <c r="L392" s="40"/>
      <c r="M392" s="40"/>
      <c r="N392" s="40"/>
      <c r="O392" s="40"/>
      <c r="P392" s="40"/>
      <c r="Q392" s="40"/>
      <c r="R392" s="40"/>
    </row>
    <row r="393" spans="2:18" s="22" customFormat="1" x14ac:dyDescent="0.25">
      <c r="B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</row>
    <row r="394" spans="2:18" s="22" customFormat="1" x14ac:dyDescent="0.25">
      <c r="B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</row>
    <row r="395" spans="2:18" s="22" customFormat="1" x14ac:dyDescent="0.25">
      <c r="B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</row>
    <row r="396" spans="2:18" s="22" customFormat="1" x14ac:dyDescent="0.25">
      <c r="B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</row>
    <row r="397" spans="2:18" s="22" customFormat="1" x14ac:dyDescent="0.25">
      <c r="B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</row>
    <row r="398" spans="2:18" s="22" customFormat="1" x14ac:dyDescent="0.25">
      <c r="B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</row>
    <row r="399" spans="2:18" s="22" customFormat="1" x14ac:dyDescent="0.25">
      <c r="B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</row>
    <row r="400" spans="2:18" s="22" customFormat="1" x14ac:dyDescent="0.25">
      <c r="B400" s="40"/>
      <c r="F400" s="40"/>
      <c r="G400" s="40"/>
      <c r="H400" s="40"/>
      <c r="I400" s="40"/>
      <c r="J400" s="40"/>
      <c r="K400" s="40"/>
      <c r="L400" s="40"/>
      <c r="M400" s="40"/>
      <c r="N400" s="40"/>
      <c r="O400" s="40"/>
      <c r="P400" s="40"/>
      <c r="Q400" s="40"/>
      <c r="R400" s="40"/>
    </row>
    <row r="401" spans="2:18" s="22" customFormat="1" x14ac:dyDescent="0.25">
      <c r="B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</row>
    <row r="402" spans="2:18" s="22" customFormat="1" x14ac:dyDescent="0.25">
      <c r="B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</row>
    <row r="403" spans="2:18" s="22" customFormat="1" x14ac:dyDescent="0.25">
      <c r="B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</row>
    <row r="404" spans="2:18" s="22" customFormat="1" x14ac:dyDescent="0.25">
      <c r="B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</row>
    <row r="405" spans="2:18" s="22" customFormat="1" x14ac:dyDescent="0.25">
      <c r="B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</row>
    <row r="406" spans="2:18" s="22" customFormat="1" x14ac:dyDescent="0.25">
      <c r="B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</row>
    <row r="407" spans="2:18" s="22" customFormat="1" x14ac:dyDescent="0.25">
      <c r="B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</row>
    <row r="408" spans="2:18" s="22" customFormat="1" x14ac:dyDescent="0.25">
      <c r="B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</row>
    <row r="409" spans="2:18" s="22" customFormat="1" x14ac:dyDescent="0.25">
      <c r="B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</row>
    <row r="410" spans="2:18" s="22" customFormat="1" x14ac:dyDescent="0.25">
      <c r="B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</row>
    <row r="411" spans="2:18" s="22" customFormat="1" x14ac:dyDescent="0.25">
      <c r="B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</row>
    <row r="412" spans="2:18" s="22" customFormat="1" x14ac:dyDescent="0.25">
      <c r="B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</row>
    <row r="413" spans="2:18" s="22" customFormat="1" x14ac:dyDescent="0.25">
      <c r="B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</row>
    <row r="414" spans="2:18" s="22" customFormat="1" x14ac:dyDescent="0.25">
      <c r="B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</row>
    <row r="415" spans="2:18" s="22" customFormat="1" x14ac:dyDescent="0.25">
      <c r="B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</row>
    <row r="416" spans="2:18" s="22" customFormat="1" x14ac:dyDescent="0.25">
      <c r="B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</row>
    <row r="417" spans="2:18" s="22" customFormat="1" x14ac:dyDescent="0.25">
      <c r="B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</row>
    <row r="418" spans="2:18" s="22" customFormat="1" x14ac:dyDescent="0.25">
      <c r="B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</row>
    <row r="419" spans="2:18" s="22" customFormat="1" x14ac:dyDescent="0.25">
      <c r="B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</row>
    <row r="420" spans="2:18" s="22" customFormat="1" x14ac:dyDescent="0.25">
      <c r="B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</row>
    <row r="421" spans="2:18" s="22" customFormat="1" x14ac:dyDescent="0.25">
      <c r="B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</row>
    <row r="422" spans="2:18" s="22" customFormat="1" x14ac:dyDescent="0.25">
      <c r="B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</row>
    <row r="423" spans="2:18" s="22" customFormat="1" x14ac:dyDescent="0.25">
      <c r="B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</row>
    <row r="424" spans="2:18" s="22" customFormat="1" x14ac:dyDescent="0.25">
      <c r="B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</row>
    <row r="425" spans="2:18" s="22" customFormat="1" x14ac:dyDescent="0.25">
      <c r="B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</row>
    <row r="426" spans="2:18" s="22" customFormat="1" x14ac:dyDescent="0.25">
      <c r="B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</row>
    <row r="427" spans="2:18" s="22" customFormat="1" x14ac:dyDescent="0.25">
      <c r="B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</row>
    <row r="428" spans="2:18" s="22" customFormat="1" x14ac:dyDescent="0.25">
      <c r="B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</row>
    <row r="429" spans="2:18" s="22" customFormat="1" x14ac:dyDescent="0.25">
      <c r="B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</row>
    <row r="430" spans="2:18" s="22" customFormat="1" x14ac:dyDescent="0.25">
      <c r="B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</row>
    <row r="431" spans="2:18" s="22" customFormat="1" x14ac:dyDescent="0.25">
      <c r="B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</row>
    <row r="432" spans="2:18" s="22" customFormat="1" x14ac:dyDescent="0.25">
      <c r="B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</row>
    <row r="433" spans="2:18" s="22" customFormat="1" x14ac:dyDescent="0.25">
      <c r="B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</row>
    <row r="434" spans="2:18" s="22" customFormat="1" x14ac:dyDescent="0.25">
      <c r="B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</row>
    <row r="435" spans="2:18" s="22" customFormat="1" x14ac:dyDescent="0.25">
      <c r="B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</row>
    <row r="436" spans="2:18" s="22" customFormat="1" x14ac:dyDescent="0.25">
      <c r="B436" s="40"/>
      <c r="F436" s="40"/>
      <c r="G436" s="40"/>
      <c r="H436" s="40"/>
      <c r="I436" s="40"/>
      <c r="J436" s="40"/>
      <c r="K436" s="40"/>
      <c r="L436" s="40"/>
      <c r="M436" s="40"/>
      <c r="N436" s="40"/>
      <c r="O436" s="40"/>
      <c r="P436" s="40"/>
      <c r="Q436" s="40"/>
      <c r="R436" s="40"/>
    </row>
    <row r="437" spans="2:18" s="22" customFormat="1" x14ac:dyDescent="0.25">
      <c r="B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</row>
    <row r="438" spans="2:18" s="22" customFormat="1" x14ac:dyDescent="0.25">
      <c r="B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</row>
    <row r="439" spans="2:18" s="22" customFormat="1" x14ac:dyDescent="0.25">
      <c r="B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</row>
    <row r="440" spans="2:18" s="22" customFormat="1" x14ac:dyDescent="0.25">
      <c r="B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</row>
    <row r="441" spans="2:18" s="22" customFormat="1" x14ac:dyDescent="0.25">
      <c r="B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</row>
    <row r="442" spans="2:18" s="22" customFormat="1" x14ac:dyDescent="0.25">
      <c r="B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</row>
    <row r="443" spans="2:18" s="22" customFormat="1" x14ac:dyDescent="0.25">
      <c r="B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</row>
    <row r="444" spans="2:18" s="22" customFormat="1" x14ac:dyDescent="0.25">
      <c r="B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</row>
    <row r="445" spans="2:18" s="22" customFormat="1" x14ac:dyDescent="0.25">
      <c r="B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</row>
    <row r="446" spans="2:18" s="22" customFormat="1" x14ac:dyDescent="0.25">
      <c r="B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</row>
    <row r="447" spans="2:18" s="22" customFormat="1" x14ac:dyDescent="0.25">
      <c r="B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</row>
    <row r="448" spans="2:18" s="22" customFormat="1" x14ac:dyDescent="0.25">
      <c r="B448" s="40"/>
      <c r="F448" s="40"/>
      <c r="G448" s="40"/>
      <c r="H448" s="40"/>
      <c r="I448" s="40"/>
      <c r="J448" s="40"/>
      <c r="K448" s="40"/>
      <c r="L448" s="40"/>
      <c r="M448" s="40"/>
      <c r="N448" s="40"/>
      <c r="O448" s="40"/>
      <c r="P448" s="40"/>
      <c r="Q448" s="40"/>
      <c r="R448" s="40"/>
    </row>
    <row r="449" spans="2:18" s="22" customFormat="1" x14ac:dyDescent="0.25">
      <c r="B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</row>
    <row r="450" spans="2:18" s="22" customFormat="1" x14ac:dyDescent="0.25">
      <c r="B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</row>
    <row r="451" spans="2:18" s="22" customFormat="1" x14ac:dyDescent="0.25">
      <c r="B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</row>
    <row r="452" spans="2:18" s="22" customFormat="1" x14ac:dyDescent="0.25">
      <c r="B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</row>
    <row r="453" spans="2:18" s="22" customFormat="1" x14ac:dyDescent="0.25">
      <c r="B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</row>
    <row r="454" spans="2:18" s="22" customFormat="1" x14ac:dyDescent="0.25">
      <c r="B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</row>
    <row r="455" spans="2:18" s="22" customFormat="1" x14ac:dyDescent="0.25">
      <c r="B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</row>
    <row r="456" spans="2:18" s="22" customFormat="1" x14ac:dyDescent="0.25">
      <c r="B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</row>
    <row r="457" spans="2:18" s="22" customFormat="1" x14ac:dyDescent="0.25">
      <c r="B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</row>
    <row r="458" spans="2:18" s="22" customFormat="1" x14ac:dyDescent="0.25">
      <c r="B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</row>
    <row r="459" spans="2:18" s="22" customFormat="1" x14ac:dyDescent="0.25">
      <c r="B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</row>
    <row r="460" spans="2:18" s="22" customFormat="1" x14ac:dyDescent="0.25">
      <c r="B460" s="40"/>
      <c r="F460" s="40"/>
      <c r="G460" s="40"/>
      <c r="H460" s="40"/>
      <c r="I460" s="40"/>
      <c r="J460" s="40"/>
      <c r="K460" s="40"/>
      <c r="L460" s="40"/>
      <c r="M460" s="40"/>
      <c r="N460" s="40"/>
      <c r="O460" s="40"/>
      <c r="P460" s="40"/>
      <c r="Q460" s="40"/>
      <c r="R460" s="40"/>
    </row>
    <row r="461" spans="2:18" s="22" customFormat="1" x14ac:dyDescent="0.25">
      <c r="B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</row>
    <row r="462" spans="2:18" s="22" customFormat="1" x14ac:dyDescent="0.25">
      <c r="B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</row>
    <row r="463" spans="2:18" s="22" customFormat="1" x14ac:dyDescent="0.25">
      <c r="B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</row>
    <row r="464" spans="2:18" s="22" customFormat="1" x14ac:dyDescent="0.25">
      <c r="B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</row>
    <row r="465" spans="2:18" s="22" customFormat="1" x14ac:dyDescent="0.25">
      <c r="B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</row>
    <row r="466" spans="2:18" s="22" customFormat="1" x14ac:dyDescent="0.25">
      <c r="B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</row>
    <row r="467" spans="2:18" s="22" customFormat="1" x14ac:dyDescent="0.25">
      <c r="B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</row>
    <row r="468" spans="2:18" s="22" customFormat="1" x14ac:dyDescent="0.25">
      <c r="B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</row>
    <row r="469" spans="2:18" s="22" customFormat="1" x14ac:dyDescent="0.25">
      <c r="B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</row>
    <row r="470" spans="2:18" s="22" customFormat="1" x14ac:dyDescent="0.25">
      <c r="B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</row>
    <row r="471" spans="2:18" s="22" customFormat="1" x14ac:dyDescent="0.25">
      <c r="B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</row>
    <row r="472" spans="2:18" s="22" customFormat="1" x14ac:dyDescent="0.25">
      <c r="B472" s="40"/>
      <c r="F472" s="40"/>
      <c r="H472" s="40"/>
      <c r="I472" s="40"/>
      <c r="J472" s="40"/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/>
      <c r="R472" s="40"/>
    </row>
    <row r="473" spans="2:18" s="22" customFormat="1" x14ac:dyDescent="0.25">
      <c r="B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</row>
    <row r="474" spans="2:18" s="22" customFormat="1" x14ac:dyDescent="0.25">
      <c r="B474" s="40"/>
      <c r="F474" s="40"/>
      <c r="G474" s="40">
        <v>0</v>
      </c>
      <c r="H474" s="40"/>
      <c r="I474" s="40"/>
      <c r="J474" s="40"/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/>
      <c r="R474" s="40"/>
    </row>
    <row r="475" spans="2:18" s="22" customFormat="1" x14ac:dyDescent="0.25">
      <c r="B475" s="40"/>
      <c r="F475" s="40"/>
      <c r="G475" s="40">
        <v>0</v>
      </c>
      <c r="H475" s="40"/>
      <c r="I475" s="40"/>
      <c r="J475" s="40"/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/>
      <c r="R475" s="40"/>
    </row>
    <row r="476" spans="2:18" s="22" customFormat="1" x14ac:dyDescent="0.25">
      <c r="B476" s="40"/>
      <c r="F476" s="40"/>
      <c r="G476" s="40"/>
      <c r="H476" s="40"/>
      <c r="I476" s="40"/>
      <c r="J476" s="40"/>
      <c r="K476" s="40"/>
      <c r="L476" s="40"/>
      <c r="M476" s="40"/>
      <c r="N476" s="40"/>
      <c r="O476" s="40"/>
      <c r="P476" s="40"/>
      <c r="Q476" s="40"/>
      <c r="R476" s="40"/>
    </row>
    <row r="477" spans="2:18" s="22" customFormat="1" x14ac:dyDescent="0.25">
      <c r="B477" s="40"/>
      <c r="F477" s="40"/>
      <c r="G477" s="40"/>
      <c r="H477" s="40"/>
      <c r="I477" s="40"/>
      <c r="J477" s="40"/>
      <c r="K477" s="40"/>
      <c r="L477" s="40"/>
      <c r="M477" s="40"/>
      <c r="N477" s="40"/>
      <c r="O477" s="40"/>
      <c r="P477" s="40"/>
      <c r="Q477" s="40"/>
      <c r="R477" s="40"/>
    </row>
    <row r="478" spans="2:18" s="22" customFormat="1" x14ac:dyDescent="0.25">
      <c r="B478" s="40"/>
      <c r="F478" s="40"/>
      <c r="G478" s="40"/>
      <c r="H478" s="40"/>
      <c r="I478" s="40"/>
      <c r="J478" s="40"/>
      <c r="K478" s="40"/>
      <c r="L478" s="40"/>
      <c r="M478" s="40"/>
      <c r="N478" s="40"/>
      <c r="O478" s="40"/>
      <c r="P478" s="40"/>
      <c r="Q478" s="40"/>
      <c r="R478" s="40"/>
    </row>
    <row r="479" spans="2:18" s="22" customFormat="1" x14ac:dyDescent="0.25">
      <c r="B479" s="40"/>
      <c r="F479" s="40"/>
      <c r="G479" s="40"/>
      <c r="H479" s="40"/>
      <c r="I479" s="40"/>
      <c r="J479" s="40"/>
      <c r="K479" s="40"/>
      <c r="L479" s="40"/>
      <c r="M479" s="40"/>
      <c r="N479" s="40"/>
      <c r="O479" s="40"/>
      <c r="P479" s="40"/>
      <c r="Q479" s="40"/>
      <c r="R479" s="40"/>
    </row>
    <row r="480" spans="2:18" s="22" customFormat="1" x14ac:dyDescent="0.25">
      <c r="B480" s="40"/>
      <c r="F480" s="40"/>
      <c r="G480" s="40"/>
      <c r="H480" s="40"/>
      <c r="I480" s="40"/>
      <c r="J480" s="40"/>
      <c r="K480" s="40"/>
      <c r="L480" s="40"/>
      <c r="M480" s="40"/>
      <c r="N480" s="40"/>
      <c r="O480" s="40"/>
      <c r="P480" s="40"/>
      <c r="Q480" s="40"/>
      <c r="R480" s="40"/>
    </row>
    <row r="481" spans="2:18" s="22" customFormat="1" x14ac:dyDescent="0.25">
      <c r="B481" s="40"/>
      <c r="F481" s="40"/>
      <c r="G481" s="40"/>
      <c r="H481" s="40"/>
      <c r="I481" s="40"/>
      <c r="J481" s="40"/>
      <c r="K481" s="40"/>
      <c r="L481" s="40"/>
      <c r="M481" s="40"/>
      <c r="N481" s="40"/>
      <c r="O481" s="40"/>
      <c r="P481" s="40"/>
      <c r="Q481" s="40"/>
      <c r="R481" s="40"/>
    </row>
    <row r="482" spans="2:18" s="22" customFormat="1" x14ac:dyDescent="0.25">
      <c r="B482" s="40"/>
      <c r="F482" s="40"/>
      <c r="G482" s="40"/>
      <c r="H482" s="40"/>
      <c r="I482" s="40"/>
      <c r="J482" s="40"/>
      <c r="K482" s="40"/>
      <c r="L482" s="40"/>
      <c r="M482" s="40"/>
      <c r="N482" s="40"/>
      <c r="O482" s="40"/>
      <c r="P482" s="40"/>
      <c r="Q482" s="40"/>
      <c r="R482" s="40"/>
    </row>
    <row r="483" spans="2:18" s="22" customFormat="1" x14ac:dyDescent="0.25">
      <c r="B483" s="40"/>
      <c r="F483" s="40"/>
      <c r="G483" s="40"/>
      <c r="H483" s="40"/>
      <c r="I483" s="40"/>
      <c r="J483" s="40"/>
      <c r="K483" s="40"/>
      <c r="L483" s="40"/>
      <c r="M483" s="40"/>
      <c r="N483" s="40"/>
      <c r="O483" s="40"/>
      <c r="P483" s="40"/>
      <c r="Q483" s="40"/>
      <c r="R483" s="40"/>
    </row>
    <row r="484" spans="2:18" s="22" customFormat="1" x14ac:dyDescent="0.25">
      <c r="B484" s="40"/>
      <c r="F484" s="40"/>
      <c r="G484" s="40"/>
      <c r="H484" s="40"/>
      <c r="I484" s="40"/>
      <c r="J484" s="40"/>
      <c r="K484" s="40"/>
      <c r="L484" s="40"/>
      <c r="M484" s="40"/>
      <c r="N484" s="40"/>
      <c r="O484" s="40"/>
      <c r="P484" s="40"/>
      <c r="Q484" s="40"/>
      <c r="R484" s="40"/>
    </row>
    <row r="485" spans="2:18" s="22" customFormat="1" x14ac:dyDescent="0.25">
      <c r="B485" s="40"/>
      <c r="F485" s="40"/>
      <c r="G485" s="40"/>
      <c r="H485" s="40"/>
      <c r="I485" s="40"/>
      <c r="J485" s="40"/>
      <c r="K485" s="40"/>
      <c r="L485" s="40"/>
      <c r="M485" s="40"/>
      <c r="N485" s="40"/>
      <c r="O485" s="40"/>
      <c r="P485" s="40"/>
      <c r="Q485" s="40"/>
      <c r="R485" s="40"/>
    </row>
    <row r="486" spans="2:18" s="22" customFormat="1" x14ac:dyDescent="0.25">
      <c r="B486" s="40"/>
      <c r="F486" s="40"/>
      <c r="G486" s="40"/>
      <c r="H486" s="40"/>
      <c r="I486" s="40"/>
      <c r="J486" s="40"/>
      <c r="K486" s="40"/>
      <c r="L486" s="40"/>
      <c r="M486" s="40"/>
      <c r="N486" s="40"/>
      <c r="O486" s="40"/>
      <c r="P486" s="40"/>
      <c r="Q486" s="40"/>
      <c r="R486" s="40"/>
    </row>
    <row r="487" spans="2:18" s="22" customFormat="1" x14ac:dyDescent="0.25">
      <c r="B487" s="40"/>
      <c r="F487" s="40"/>
      <c r="G487" s="40"/>
      <c r="H487" s="40"/>
      <c r="I487" s="40"/>
      <c r="J487" s="40"/>
      <c r="K487" s="40"/>
      <c r="L487" s="40"/>
      <c r="M487" s="40"/>
      <c r="N487" s="40"/>
      <c r="O487" s="40"/>
      <c r="P487" s="40"/>
      <c r="Q487" s="40"/>
      <c r="R487" s="40"/>
    </row>
    <row r="488" spans="2:18" s="22" customFormat="1" x14ac:dyDescent="0.25">
      <c r="B488" s="40"/>
      <c r="F488" s="40"/>
      <c r="G488" s="40"/>
      <c r="H488" s="40"/>
      <c r="I488" s="40"/>
      <c r="J488" s="40"/>
      <c r="K488" s="40"/>
      <c r="L488" s="40"/>
      <c r="M488" s="40"/>
      <c r="N488" s="40"/>
      <c r="O488" s="40"/>
      <c r="P488" s="40"/>
      <c r="Q488" s="40"/>
      <c r="R488" s="40"/>
    </row>
    <row r="489" spans="2:18" s="22" customFormat="1" x14ac:dyDescent="0.25">
      <c r="B489" s="40"/>
      <c r="F489" s="40"/>
      <c r="G489" s="40"/>
      <c r="H489" s="40"/>
      <c r="I489" s="40"/>
      <c r="J489" s="40"/>
      <c r="K489" s="40"/>
      <c r="L489" s="40"/>
      <c r="M489" s="40"/>
      <c r="N489" s="40"/>
      <c r="O489" s="40"/>
      <c r="P489" s="40"/>
      <c r="Q489" s="40"/>
      <c r="R489" s="40"/>
    </row>
    <row r="490" spans="2:18" s="22" customFormat="1" x14ac:dyDescent="0.25">
      <c r="B490" s="40"/>
      <c r="F490" s="40"/>
      <c r="G490" s="40"/>
      <c r="H490" s="40"/>
      <c r="I490" s="40"/>
      <c r="J490" s="40"/>
      <c r="K490" s="40"/>
      <c r="L490" s="40"/>
      <c r="M490" s="40"/>
      <c r="N490" s="40"/>
      <c r="O490" s="40"/>
      <c r="P490" s="40"/>
      <c r="Q490" s="40"/>
      <c r="R490" s="40"/>
    </row>
    <row r="491" spans="2:18" s="22" customFormat="1" x14ac:dyDescent="0.25">
      <c r="B491" s="40"/>
      <c r="F491" s="40"/>
      <c r="G491" s="40"/>
      <c r="H491" s="40"/>
      <c r="I491" s="40"/>
      <c r="J491" s="40"/>
      <c r="K491" s="40"/>
      <c r="L491" s="40"/>
      <c r="M491" s="40"/>
      <c r="N491" s="40"/>
      <c r="O491" s="40"/>
      <c r="P491" s="40"/>
      <c r="Q491" s="40"/>
      <c r="R491" s="40"/>
    </row>
    <row r="492" spans="2:18" s="22" customFormat="1" x14ac:dyDescent="0.25">
      <c r="B492" s="40"/>
      <c r="F492" s="40"/>
      <c r="G492" s="40"/>
      <c r="H492" s="40"/>
      <c r="I492" s="40"/>
      <c r="J492" s="40"/>
      <c r="K492" s="40"/>
      <c r="L492" s="40"/>
      <c r="M492" s="40"/>
      <c r="N492" s="40"/>
      <c r="O492" s="40"/>
      <c r="P492" s="40"/>
      <c r="Q492" s="40"/>
      <c r="R492" s="40"/>
    </row>
    <row r="493" spans="2:18" s="22" customFormat="1" x14ac:dyDescent="0.25">
      <c r="B493" s="40"/>
      <c r="F493" s="40"/>
      <c r="G493" s="40"/>
      <c r="H493" s="40"/>
      <c r="I493" s="40"/>
      <c r="J493" s="40"/>
      <c r="K493" s="40"/>
      <c r="L493" s="40"/>
      <c r="M493" s="40"/>
      <c r="N493" s="40"/>
      <c r="O493" s="40"/>
      <c r="P493" s="40"/>
      <c r="Q493" s="40"/>
      <c r="R493" s="40"/>
    </row>
    <row r="494" spans="2:18" s="22" customFormat="1" x14ac:dyDescent="0.25">
      <c r="B494" s="40"/>
      <c r="F494" s="40"/>
      <c r="G494" s="40"/>
      <c r="H494" s="40"/>
      <c r="I494" s="40"/>
      <c r="J494" s="40"/>
      <c r="K494" s="40"/>
      <c r="L494" s="40"/>
      <c r="M494" s="40"/>
      <c r="N494" s="40"/>
      <c r="O494" s="40"/>
      <c r="P494" s="40"/>
      <c r="Q494" s="40"/>
      <c r="R494" s="40"/>
    </row>
    <row r="495" spans="2:18" s="22" customFormat="1" x14ac:dyDescent="0.25">
      <c r="B495" s="40"/>
      <c r="F495" s="40"/>
      <c r="G495" s="40"/>
      <c r="H495" s="40"/>
      <c r="I495" s="40"/>
      <c r="J495" s="40"/>
      <c r="K495" s="40"/>
      <c r="L495" s="40"/>
      <c r="M495" s="40"/>
      <c r="N495" s="40"/>
      <c r="O495" s="40"/>
      <c r="P495" s="40"/>
      <c r="Q495" s="40"/>
      <c r="R495" s="40"/>
    </row>
    <row r="496" spans="2:18" s="22" customFormat="1" x14ac:dyDescent="0.25">
      <c r="B496" s="40"/>
      <c r="F496" s="40"/>
      <c r="G496" s="40"/>
      <c r="H496" s="40"/>
      <c r="I496" s="40"/>
      <c r="J496" s="40"/>
      <c r="K496" s="40"/>
      <c r="L496" s="40"/>
      <c r="M496" s="40"/>
      <c r="N496" s="40"/>
      <c r="O496" s="40"/>
      <c r="P496" s="40"/>
      <c r="Q496" s="40"/>
      <c r="R496" s="40"/>
    </row>
    <row r="497" spans="2:18" s="22" customFormat="1" x14ac:dyDescent="0.25">
      <c r="B497" s="40"/>
      <c r="F497" s="40"/>
      <c r="G497" s="40"/>
      <c r="H497" s="40"/>
      <c r="I497" s="40"/>
      <c r="J497" s="40"/>
      <c r="K497" s="40"/>
      <c r="L497" s="40"/>
      <c r="M497" s="40"/>
      <c r="N497" s="40"/>
      <c r="O497" s="40"/>
      <c r="P497" s="40"/>
      <c r="Q497" s="40"/>
      <c r="R497" s="40"/>
    </row>
    <row r="498" spans="2:18" s="22" customFormat="1" x14ac:dyDescent="0.25">
      <c r="B498" s="40"/>
      <c r="F498" s="40"/>
      <c r="G498" s="40"/>
      <c r="H498" s="40"/>
      <c r="I498" s="40"/>
      <c r="J498" s="40"/>
      <c r="K498" s="40"/>
      <c r="L498" s="40"/>
      <c r="M498" s="40"/>
      <c r="N498" s="40"/>
      <c r="O498" s="40"/>
      <c r="P498" s="40"/>
      <c r="Q498" s="40"/>
      <c r="R498" s="40"/>
    </row>
    <row r="499" spans="2:18" s="22" customFormat="1" x14ac:dyDescent="0.25">
      <c r="B499" s="40"/>
      <c r="F499" s="40"/>
      <c r="G499" s="40"/>
      <c r="H499" s="40"/>
      <c r="I499" s="40"/>
      <c r="J499" s="40"/>
      <c r="K499" s="40"/>
      <c r="L499" s="40"/>
      <c r="M499" s="40"/>
      <c r="N499" s="40"/>
      <c r="O499" s="40"/>
      <c r="P499" s="40"/>
      <c r="Q499" s="40"/>
      <c r="R499" s="40"/>
    </row>
    <row r="500" spans="2:18" s="22" customFormat="1" x14ac:dyDescent="0.25">
      <c r="B500" s="40"/>
      <c r="F500" s="40"/>
      <c r="G500" s="40"/>
      <c r="H500" s="40"/>
      <c r="I500" s="40"/>
      <c r="J500" s="40"/>
      <c r="K500" s="40"/>
      <c r="L500" s="40"/>
      <c r="M500" s="40"/>
      <c r="N500" s="40"/>
      <c r="O500" s="40"/>
      <c r="P500" s="40"/>
      <c r="Q500" s="40"/>
      <c r="R500" s="40"/>
    </row>
    <row r="501" spans="2:18" s="22" customFormat="1" x14ac:dyDescent="0.25">
      <c r="B501" s="40"/>
      <c r="F501" s="40"/>
      <c r="G501" s="40"/>
      <c r="H501" s="40"/>
      <c r="I501" s="40"/>
      <c r="J501" s="40"/>
      <c r="K501" s="40"/>
      <c r="L501" s="40"/>
      <c r="M501" s="40"/>
      <c r="N501" s="40"/>
      <c r="O501" s="40"/>
      <c r="P501" s="40"/>
      <c r="Q501" s="40"/>
      <c r="R501" s="40"/>
    </row>
    <row r="502" spans="2:18" s="22" customFormat="1" x14ac:dyDescent="0.25">
      <c r="B502" s="40"/>
      <c r="F502" s="40"/>
      <c r="G502" s="40"/>
      <c r="H502" s="40"/>
      <c r="I502" s="40"/>
      <c r="J502" s="40"/>
      <c r="K502" s="40"/>
      <c r="L502" s="40"/>
      <c r="M502" s="40"/>
      <c r="N502" s="40"/>
      <c r="O502" s="40"/>
      <c r="P502" s="40"/>
      <c r="Q502" s="40"/>
      <c r="R502" s="40"/>
    </row>
    <row r="503" spans="2:18" s="22" customFormat="1" x14ac:dyDescent="0.25">
      <c r="B503" s="40"/>
      <c r="F503" s="40"/>
      <c r="G503" s="40"/>
      <c r="H503" s="40"/>
      <c r="I503" s="40"/>
      <c r="J503" s="40"/>
      <c r="K503" s="40"/>
      <c r="L503" s="40"/>
      <c r="M503" s="40"/>
      <c r="N503" s="40"/>
      <c r="O503" s="40"/>
      <c r="P503" s="40"/>
      <c r="Q503" s="40"/>
      <c r="R503" s="40"/>
    </row>
    <row r="504" spans="2:18" s="22" customFormat="1" x14ac:dyDescent="0.25">
      <c r="B504" s="40"/>
      <c r="F504" s="40"/>
      <c r="G504" s="40"/>
      <c r="H504" s="40"/>
      <c r="I504" s="40"/>
      <c r="J504" s="40"/>
      <c r="K504" s="40"/>
      <c r="L504" s="40"/>
      <c r="M504" s="40"/>
      <c r="N504" s="40"/>
      <c r="O504" s="40"/>
      <c r="P504" s="40"/>
      <c r="Q504" s="40"/>
      <c r="R504" s="40"/>
    </row>
    <row r="505" spans="2:18" s="22" customFormat="1" x14ac:dyDescent="0.25">
      <c r="B505" s="40"/>
      <c r="F505" s="40"/>
      <c r="G505" s="40"/>
      <c r="H505" s="40"/>
      <c r="I505" s="40"/>
      <c r="J505" s="40"/>
      <c r="K505" s="40"/>
      <c r="L505" s="40"/>
      <c r="M505" s="40"/>
      <c r="N505" s="40"/>
      <c r="O505" s="40"/>
      <c r="P505" s="40"/>
      <c r="Q505" s="40"/>
      <c r="R505" s="40"/>
    </row>
    <row r="506" spans="2:18" s="22" customFormat="1" x14ac:dyDescent="0.25">
      <c r="B506" s="40"/>
      <c r="F506" s="40"/>
      <c r="G506" s="40"/>
      <c r="H506" s="40"/>
      <c r="I506" s="40"/>
      <c r="J506" s="40"/>
      <c r="K506" s="40"/>
      <c r="L506" s="40"/>
      <c r="M506" s="40"/>
      <c r="N506" s="40"/>
      <c r="O506" s="40"/>
      <c r="P506" s="40"/>
      <c r="Q506" s="40"/>
      <c r="R506" s="40"/>
    </row>
    <row r="507" spans="2:18" s="22" customFormat="1" x14ac:dyDescent="0.25">
      <c r="B507" s="40"/>
      <c r="F507" s="40"/>
      <c r="G507" s="40"/>
      <c r="H507" s="40"/>
      <c r="I507" s="40"/>
      <c r="J507" s="40"/>
      <c r="K507" s="40"/>
      <c r="L507" s="40"/>
      <c r="M507" s="40"/>
      <c r="N507" s="40"/>
      <c r="O507" s="40"/>
      <c r="P507" s="40"/>
      <c r="Q507" s="40"/>
      <c r="R507" s="40"/>
    </row>
    <row r="508" spans="2:18" s="22" customFormat="1" x14ac:dyDescent="0.25">
      <c r="B508" s="40"/>
      <c r="F508" s="40"/>
      <c r="G508" s="40"/>
      <c r="H508" s="40"/>
      <c r="I508" s="40"/>
      <c r="J508" s="40"/>
      <c r="K508" s="40"/>
      <c r="L508" s="40"/>
      <c r="M508" s="40"/>
      <c r="N508" s="40"/>
      <c r="O508" s="40"/>
      <c r="P508" s="40"/>
      <c r="Q508" s="40"/>
      <c r="R508" s="40"/>
    </row>
    <row r="509" spans="2:18" s="22" customFormat="1" x14ac:dyDescent="0.25">
      <c r="B509" s="40"/>
      <c r="F509" s="40"/>
      <c r="G509" s="40"/>
      <c r="H509" s="40"/>
      <c r="I509" s="40"/>
      <c r="J509" s="40"/>
      <c r="K509" s="40"/>
      <c r="L509" s="40"/>
      <c r="M509" s="40"/>
      <c r="N509" s="40"/>
      <c r="O509" s="40"/>
      <c r="P509" s="40"/>
      <c r="Q509" s="40"/>
      <c r="R509" s="40"/>
    </row>
    <row r="510" spans="2:18" s="22" customFormat="1" x14ac:dyDescent="0.25">
      <c r="B510" s="40"/>
      <c r="F510" s="40"/>
      <c r="G510" s="40"/>
      <c r="H510" s="40"/>
      <c r="I510" s="40"/>
      <c r="J510" s="40"/>
      <c r="K510" s="40"/>
      <c r="L510" s="40"/>
      <c r="M510" s="40"/>
      <c r="N510" s="40"/>
      <c r="O510" s="40"/>
      <c r="P510" s="40"/>
      <c r="Q510" s="40"/>
      <c r="R510" s="40"/>
    </row>
    <row r="511" spans="2:18" s="22" customFormat="1" x14ac:dyDescent="0.25">
      <c r="B511" s="40"/>
      <c r="F511" s="40"/>
      <c r="G511" s="40"/>
      <c r="H511" s="40"/>
      <c r="I511" s="40"/>
      <c r="J511" s="40"/>
      <c r="K511" s="40"/>
      <c r="L511" s="40"/>
      <c r="M511" s="40"/>
      <c r="N511" s="40"/>
      <c r="O511" s="40"/>
      <c r="P511" s="40"/>
      <c r="Q511" s="40"/>
      <c r="R511" s="40"/>
    </row>
    <row r="512" spans="2:18" s="22" customFormat="1" x14ac:dyDescent="0.25">
      <c r="B512" s="40"/>
      <c r="F512" s="40"/>
      <c r="G512" s="40"/>
      <c r="H512" s="40"/>
      <c r="I512" s="40"/>
      <c r="J512" s="40"/>
      <c r="K512" s="40"/>
      <c r="L512" s="40"/>
      <c r="M512" s="40"/>
      <c r="N512" s="40"/>
      <c r="O512" s="40"/>
      <c r="P512" s="40"/>
      <c r="Q512" s="40"/>
      <c r="R512" s="40"/>
    </row>
    <row r="513" spans="2:18" s="22" customFormat="1" x14ac:dyDescent="0.25">
      <c r="B513" s="40"/>
      <c r="F513" s="40"/>
      <c r="G513" s="40"/>
      <c r="H513" s="40"/>
      <c r="I513" s="40"/>
      <c r="J513" s="40"/>
      <c r="K513" s="40"/>
      <c r="L513" s="40"/>
      <c r="M513" s="40"/>
      <c r="N513" s="40"/>
      <c r="O513" s="40"/>
      <c r="P513" s="40"/>
      <c r="Q513" s="40"/>
      <c r="R513" s="40"/>
    </row>
    <row r="514" spans="2:18" s="22" customFormat="1" x14ac:dyDescent="0.25">
      <c r="B514" s="40"/>
      <c r="F514" s="40"/>
      <c r="G514" s="40"/>
      <c r="H514" s="40"/>
      <c r="I514" s="40"/>
      <c r="J514" s="40"/>
      <c r="K514" s="40"/>
      <c r="L514" s="40"/>
      <c r="M514" s="40"/>
      <c r="N514" s="40"/>
      <c r="O514" s="40"/>
      <c r="P514" s="40"/>
      <c r="Q514" s="40"/>
      <c r="R514" s="40"/>
    </row>
    <row r="515" spans="2:18" s="22" customFormat="1" x14ac:dyDescent="0.25">
      <c r="B515" s="40"/>
      <c r="F515" s="40"/>
      <c r="G515" s="40"/>
      <c r="H515" s="40"/>
      <c r="I515" s="40"/>
      <c r="J515" s="40"/>
      <c r="K515" s="40"/>
      <c r="L515" s="40"/>
      <c r="M515" s="40"/>
      <c r="N515" s="40"/>
      <c r="O515" s="40"/>
      <c r="P515" s="40"/>
      <c r="Q515" s="40"/>
      <c r="R515" s="40"/>
    </row>
    <row r="516" spans="2:18" s="22" customFormat="1" x14ac:dyDescent="0.25">
      <c r="B516" s="40"/>
      <c r="F516" s="40"/>
      <c r="G516" s="40"/>
      <c r="H516" s="40"/>
      <c r="I516" s="40"/>
      <c r="J516" s="40"/>
      <c r="K516" s="40"/>
      <c r="L516" s="40"/>
      <c r="M516" s="40"/>
      <c r="N516" s="40"/>
      <c r="O516" s="40"/>
      <c r="P516" s="40"/>
      <c r="Q516" s="40"/>
      <c r="R516" s="40"/>
    </row>
    <row r="517" spans="2:18" s="22" customFormat="1" x14ac:dyDescent="0.25">
      <c r="B517" s="40"/>
      <c r="F517" s="40"/>
      <c r="G517" s="40"/>
      <c r="H517" s="40"/>
      <c r="I517" s="40"/>
      <c r="J517" s="40"/>
      <c r="K517" s="40"/>
      <c r="L517" s="40"/>
      <c r="M517" s="40"/>
      <c r="N517" s="40"/>
      <c r="O517" s="40"/>
      <c r="P517" s="40"/>
      <c r="Q517" s="40"/>
      <c r="R517" s="40"/>
    </row>
    <row r="518" spans="2:18" s="22" customFormat="1" x14ac:dyDescent="0.25">
      <c r="B518" s="40"/>
      <c r="F518" s="40"/>
      <c r="G518" s="40"/>
      <c r="H518" s="40"/>
      <c r="I518" s="40"/>
      <c r="J518" s="40"/>
      <c r="K518" s="40"/>
      <c r="L518" s="40"/>
      <c r="M518" s="40"/>
      <c r="N518" s="40"/>
      <c r="O518" s="40"/>
      <c r="P518" s="40"/>
      <c r="Q518" s="40"/>
      <c r="R518" s="40"/>
    </row>
    <row r="519" spans="2:18" s="22" customFormat="1" x14ac:dyDescent="0.25">
      <c r="B519" s="40"/>
      <c r="F519" s="40"/>
      <c r="G519" s="40"/>
      <c r="H519" s="40"/>
      <c r="I519" s="40"/>
      <c r="J519" s="40"/>
      <c r="K519" s="40"/>
      <c r="L519" s="40"/>
      <c r="M519" s="40"/>
      <c r="N519" s="40"/>
      <c r="O519" s="40"/>
      <c r="P519" s="40"/>
      <c r="Q519" s="40"/>
      <c r="R519" s="40"/>
    </row>
    <row r="520" spans="2:18" s="22" customFormat="1" x14ac:dyDescent="0.25">
      <c r="B520" s="40"/>
      <c r="F520" s="40"/>
      <c r="G520" s="40"/>
      <c r="H520" s="40"/>
      <c r="I520" s="40"/>
      <c r="J520" s="40"/>
      <c r="K520" s="40"/>
      <c r="L520" s="40"/>
      <c r="M520" s="40"/>
      <c r="N520" s="40"/>
      <c r="O520" s="40"/>
      <c r="P520" s="40"/>
      <c r="Q520" s="40"/>
      <c r="R520" s="40"/>
    </row>
    <row r="521" spans="2:18" s="22" customFormat="1" x14ac:dyDescent="0.25">
      <c r="B521" s="40"/>
      <c r="F521" s="40"/>
      <c r="G521" s="40"/>
      <c r="H521" s="40"/>
      <c r="I521" s="40"/>
      <c r="J521" s="40"/>
      <c r="K521" s="40"/>
      <c r="L521" s="40"/>
      <c r="M521" s="40"/>
      <c r="N521" s="40"/>
      <c r="O521" s="40"/>
      <c r="P521" s="40"/>
      <c r="Q521" s="40"/>
      <c r="R521" s="40"/>
    </row>
    <row r="522" spans="2:18" s="22" customFormat="1" x14ac:dyDescent="0.25">
      <c r="B522" s="40"/>
      <c r="F522" s="40"/>
      <c r="G522" s="40"/>
      <c r="H522" s="40"/>
      <c r="I522" s="40"/>
      <c r="J522" s="40"/>
      <c r="K522" s="40"/>
      <c r="L522" s="40"/>
      <c r="M522" s="40"/>
      <c r="N522" s="40"/>
      <c r="O522" s="40"/>
      <c r="P522" s="40"/>
      <c r="Q522" s="40"/>
      <c r="R522" s="40"/>
    </row>
    <row r="523" spans="2:18" s="22" customFormat="1" x14ac:dyDescent="0.25">
      <c r="B523" s="40"/>
      <c r="F523" s="40"/>
      <c r="G523" s="40"/>
      <c r="H523" s="40"/>
      <c r="I523" s="40"/>
      <c r="J523" s="40"/>
      <c r="K523" s="40"/>
      <c r="L523" s="40"/>
      <c r="M523" s="40"/>
      <c r="N523" s="40"/>
      <c r="O523" s="40"/>
      <c r="P523" s="40"/>
      <c r="Q523" s="40"/>
      <c r="R523" s="40"/>
    </row>
    <row r="524" spans="2:18" s="22" customFormat="1" x14ac:dyDescent="0.25">
      <c r="B524" s="40"/>
      <c r="F524" s="40"/>
      <c r="G524" s="40"/>
      <c r="H524" s="40"/>
      <c r="I524" s="40"/>
      <c r="J524" s="40"/>
      <c r="K524" s="40"/>
      <c r="L524" s="40"/>
      <c r="M524" s="40"/>
      <c r="N524" s="40"/>
      <c r="O524" s="40"/>
      <c r="P524" s="40"/>
      <c r="Q524" s="40"/>
      <c r="R524" s="40"/>
    </row>
    <row r="525" spans="2:18" s="22" customFormat="1" x14ac:dyDescent="0.25">
      <c r="B525" s="40"/>
      <c r="F525" s="40"/>
      <c r="G525" s="40"/>
      <c r="H525" s="40"/>
      <c r="I525" s="40"/>
      <c r="J525" s="40"/>
      <c r="K525" s="40"/>
      <c r="L525" s="40"/>
      <c r="M525" s="40"/>
      <c r="N525" s="40"/>
      <c r="O525" s="40"/>
      <c r="P525" s="40"/>
      <c r="Q525" s="40"/>
      <c r="R525" s="40"/>
    </row>
    <row r="526" spans="2:18" s="22" customFormat="1" x14ac:dyDescent="0.25">
      <c r="B526" s="40"/>
      <c r="F526" s="40"/>
      <c r="G526" s="40"/>
      <c r="H526" s="40"/>
      <c r="I526" s="40"/>
      <c r="J526" s="40"/>
      <c r="K526" s="40"/>
      <c r="L526" s="40"/>
      <c r="M526" s="40"/>
      <c r="N526" s="40"/>
      <c r="O526" s="40"/>
      <c r="P526" s="40"/>
      <c r="Q526" s="40"/>
      <c r="R526" s="40"/>
    </row>
    <row r="527" spans="2:18" s="22" customFormat="1" x14ac:dyDescent="0.25">
      <c r="B527" s="40"/>
      <c r="F527" s="40"/>
      <c r="G527" s="40"/>
      <c r="H527" s="40"/>
      <c r="I527" s="40"/>
      <c r="J527" s="40"/>
      <c r="K527" s="40"/>
      <c r="L527" s="40"/>
      <c r="M527" s="40"/>
      <c r="N527" s="40"/>
      <c r="O527" s="40"/>
      <c r="P527" s="40"/>
      <c r="Q527" s="40"/>
      <c r="R527" s="40"/>
    </row>
    <row r="528" spans="2:18" s="22" customFormat="1" x14ac:dyDescent="0.25">
      <c r="B528" s="40"/>
      <c r="F528" s="40"/>
      <c r="G528" s="40"/>
      <c r="H528" s="40"/>
      <c r="I528" s="40"/>
      <c r="J528" s="40"/>
      <c r="K528" s="40"/>
      <c r="L528" s="40"/>
      <c r="M528" s="40"/>
      <c r="N528" s="40"/>
      <c r="O528" s="40"/>
      <c r="P528" s="40"/>
      <c r="Q528" s="40"/>
      <c r="R528" s="40"/>
    </row>
    <row r="529" spans="2:18" s="22" customFormat="1" x14ac:dyDescent="0.25">
      <c r="B529" s="40"/>
      <c r="F529" s="40"/>
      <c r="G529" s="40"/>
      <c r="H529" s="40"/>
      <c r="I529" s="40"/>
      <c r="J529" s="40"/>
      <c r="K529" s="40"/>
      <c r="L529" s="40"/>
      <c r="M529" s="40"/>
      <c r="N529" s="40"/>
      <c r="O529" s="40"/>
      <c r="P529" s="40"/>
      <c r="Q529" s="40"/>
      <c r="R529" s="40"/>
    </row>
    <row r="530" spans="2:18" s="22" customFormat="1" x14ac:dyDescent="0.25">
      <c r="B530" s="40"/>
      <c r="F530" s="40"/>
      <c r="G530" s="40"/>
      <c r="H530" s="40"/>
      <c r="I530" s="40"/>
      <c r="J530" s="40"/>
      <c r="K530" s="40"/>
      <c r="L530" s="40"/>
      <c r="M530" s="40"/>
      <c r="N530" s="40"/>
      <c r="O530" s="40"/>
      <c r="P530" s="40"/>
      <c r="Q530" s="40"/>
      <c r="R530" s="40"/>
    </row>
    <row r="531" spans="2:18" s="22" customFormat="1" x14ac:dyDescent="0.25">
      <c r="B531" s="40"/>
      <c r="F531" s="40"/>
      <c r="G531" s="40"/>
      <c r="H531" s="40"/>
      <c r="I531" s="40"/>
      <c r="J531" s="40"/>
      <c r="K531" s="40"/>
      <c r="L531" s="40"/>
      <c r="M531" s="40"/>
      <c r="N531" s="40"/>
      <c r="O531" s="40"/>
      <c r="P531" s="40"/>
      <c r="Q531" s="40"/>
      <c r="R531" s="40"/>
    </row>
    <row r="532" spans="2:18" s="22" customFormat="1" x14ac:dyDescent="0.25">
      <c r="B532" s="40"/>
      <c r="F532" s="40"/>
      <c r="G532" s="40"/>
      <c r="H532" s="40"/>
      <c r="I532" s="40"/>
      <c r="J532" s="40"/>
      <c r="K532" s="40"/>
      <c r="L532" s="40"/>
      <c r="M532" s="40"/>
      <c r="N532" s="40"/>
      <c r="O532" s="40"/>
      <c r="P532" s="40"/>
      <c r="Q532" s="40"/>
      <c r="R532" s="40"/>
    </row>
    <row r="533" spans="2:18" s="22" customFormat="1" x14ac:dyDescent="0.25">
      <c r="B533" s="40"/>
      <c r="F533" s="40"/>
      <c r="G533" s="40"/>
      <c r="H533" s="40"/>
      <c r="I533" s="40"/>
      <c r="J533" s="40"/>
      <c r="K533" s="40"/>
      <c r="L533" s="40"/>
      <c r="M533" s="40"/>
      <c r="N533" s="40"/>
      <c r="O533" s="40"/>
      <c r="P533" s="40"/>
      <c r="Q533" s="40"/>
      <c r="R533" s="40"/>
    </row>
    <row r="534" spans="2:18" s="22" customFormat="1" x14ac:dyDescent="0.25">
      <c r="B534" s="40"/>
      <c r="F534" s="40"/>
      <c r="G534" s="40"/>
      <c r="H534" s="40"/>
      <c r="I534" s="40"/>
      <c r="J534" s="40"/>
      <c r="K534" s="40"/>
      <c r="L534" s="40"/>
      <c r="M534" s="40"/>
      <c r="N534" s="40"/>
      <c r="O534" s="40"/>
      <c r="P534" s="40"/>
      <c r="Q534" s="40"/>
      <c r="R534" s="40"/>
    </row>
    <row r="535" spans="2:18" s="22" customFormat="1" x14ac:dyDescent="0.25">
      <c r="B535" s="40"/>
      <c r="F535" s="40"/>
      <c r="G535" s="40"/>
      <c r="H535" s="40"/>
      <c r="I535" s="40"/>
      <c r="J535" s="40"/>
      <c r="K535" s="40"/>
      <c r="L535" s="40"/>
      <c r="M535" s="40"/>
      <c r="N535" s="40"/>
      <c r="O535" s="40"/>
      <c r="P535" s="40"/>
      <c r="Q535" s="40"/>
      <c r="R535" s="40"/>
    </row>
    <row r="536" spans="2:18" s="22" customFormat="1" x14ac:dyDescent="0.25">
      <c r="B536" s="40"/>
      <c r="F536" s="40"/>
      <c r="G536" s="40"/>
      <c r="H536" s="40"/>
      <c r="I536" s="40"/>
      <c r="J536" s="40"/>
      <c r="K536" s="40"/>
      <c r="L536" s="40"/>
      <c r="M536" s="40"/>
      <c r="N536" s="40"/>
      <c r="O536" s="40"/>
      <c r="P536" s="40"/>
      <c r="Q536" s="40"/>
      <c r="R536" s="40"/>
    </row>
    <row r="537" spans="2:18" s="22" customFormat="1" x14ac:dyDescent="0.25">
      <c r="B537" s="40"/>
      <c r="F537" s="40"/>
      <c r="G537" s="40"/>
      <c r="H537" s="40"/>
      <c r="I537" s="40"/>
      <c r="J537" s="40"/>
      <c r="K537" s="40"/>
      <c r="L537" s="40"/>
      <c r="M537" s="40"/>
      <c r="N537" s="40"/>
      <c r="O537" s="40"/>
      <c r="P537" s="40"/>
      <c r="Q537" s="40"/>
      <c r="R537" s="40"/>
    </row>
    <row r="538" spans="2:18" s="22" customFormat="1" x14ac:dyDescent="0.25">
      <c r="B538" s="40"/>
      <c r="F538" s="40"/>
      <c r="G538" s="40"/>
      <c r="H538" s="40"/>
      <c r="I538" s="40"/>
      <c r="J538" s="40"/>
      <c r="K538" s="40"/>
      <c r="L538" s="40"/>
      <c r="M538" s="40"/>
      <c r="N538" s="40"/>
      <c r="O538" s="40"/>
      <c r="P538" s="40"/>
      <c r="Q538" s="40"/>
      <c r="R538" s="40"/>
    </row>
    <row r="539" spans="2:18" s="22" customFormat="1" x14ac:dyDescent="0.25">
      <c r="B539" s="40"/>
      <c r="F539" s="40"/>
      <c r="G539" s="40"/>
      <c r="H539" s="40"/>
      <c r="I539" s="40"/>
      <c r="J539" s="40"/>
      <c r="K539" s="40"/>
      <c r="L539" s="40"/>
      <c r="M539" s="40"/>
      <c r="N539" s="40"/>
      <c r="O539" s="40"/>
      <c r="P539" s="40"/>
      <c r="Q539" s="40"/>
      <c r="R539" s="40"/>
    </row>
    <row r="540" spans="2:18" s="22" customFormat="1" x14ac:dyDescent="0.25">
      <c r="B540" s="40"/>
      <c r="F540" s="40"/>
      <c r="G540" s="40"/>
      <c r="H540" s="40"/>
      <c r="I540" s="40"/>
      <c r="J540" s="40"/>
      <c r="K540" s="40"/>
      <c r="L540" s="40"/>
      <c r="M540" s="40"/>
      <c r="N540" s="40"/>
      <c r="O540" s="40"/>
      <c r="P540" s="40"/>
      <c r="Q540" s="40"/>
      <c r="R540" s="40"/>
    </row>
    <row r="541" spans="2:18" s="22" customFormat="1" x14ac:dyDescent="0.25">
      <c r="B541" s="40"/>
      <c r="F541" s="40"/>
      <c r="G541" s="40"/>
      <c r="H541" s="40"/>
      <c r="I541" s="40"/>
      <c r="J541" s="40"/>
      <c r="K541" s="40"/>
      <c r="L541" s="40"/>
      <c r="M541" s="40"/>
      <c r="N541" s="40"/>
      <c r="O541" s="40"/>
      <c r="P541" s="40"/>
      <c r="Q541" s="40"/>
      <c r="R541" s="40"/>
    </row>
    <row r="542" spans="2:18" s="22" customFormat="1" x14ac:dyDescent="0.25">
      <c r="B542" s="40"/>
      <c r="F542" s="40"/>
      <c r="G542" s="40"/>
      <c r="H542" s="40"/>
      <c r="I542" s="40"/>
      <c r="J542" s="40"/>
      <c r="K542" s="40"/>
      <c r="L542" s="40"/>
      <c r="M542" s="40"/>
      <c r="N542" s="40"/>
      <c r="O542" s="40"/>
      <c r="P542" s="40"/>
      <c r="Q542" s="40"/>
      <c r="R542" s="40"/>
    </row>
    <row r="543" spans="2:18" s="22" customFormat="1" x14ac:dyDescent="0.25">
      <c r="B543" s="40"/>
      <c r="F543" s="40"/>
      <c r="G543" s="40"/>
      <c r="H543" s="40"/>
      <c r="I543" s="40"/>
      <c r="J543" s="40"/>
      <c r="K543" s="40"/>
      <c r="L543" s="40"/>
      <c r="M543" s="40"/>
      <c r="N543" s="40"/>
      <c r="O543" s="40"/>
      <c r="P543" s="40"/>
      <c r="Q543" s="40"/>
      <c r="R543" s="40"/>
    </row>
    <row r="544" spans="2:18" s="22" customFormat="1" x14ac:dyDescent="0.25">
      <c r="B544" s="40"/>
      <c r="F544" s="40"/>
      <c r="G544" s="40"/>
      <c r="H544" s="40"/>
      <c r="I544" s="40"/>
      <c r="J544" s="40"/>
      <c r="K544" s="40"/>
      <c r="L544" s="40"/>
      <c r="M544" s="40"/>
      <c r="N544" s="40"/>
      <c r="O544" s="40"/>
      <c r="P544" s="40"/>
      <c r="Q544" s="40"/>
      <c r="R544" s="40"/>
    </row>
    <row r="545" spans="2:18" s="22" customFormat="1" x14ac:dyDescent="0.25">
      <c r="B545" s="40"/>
      <c r="F545" s="40"/>
      <c r="G545" s="40"/>
      <c r="H545" s="40"/>
      <c r="I545" s="40"/>
      <c r="J545" s="40"/>
      <c r="K545" s="40"/>
      <c r="L545" s="40"/>
      <c r="M545" s="40"/>
      <c r="N545" s="40"/>
      <c r="O545" s="40"/>
      <c r="P545" s="40"/>
      <c r="Q545" s="40"/>
      <c r="R545" s="40"/>
    </row>
    <row r="546" spans="2:18" s="22" customFormat="1" x14ac:dyDescent="0.25">
      <c r="B546" s="40"/>
      <c r="F546" s="40"/>
      <c r="G546" s="40"/>
      <c r="H546" s="40"/>
      <c r="I546" s="40"/>
      <c r="J546" s="40"/>
      <c r="K546" s="40"/>
      <c r="L546" s="40"/>
      <c r="M546" s="40"/>
      <c r="N546" s="40"/>
      <c r="O546" s="40"/>
      <c r="P546" s="40"/>
      <c r="Q546" s="40"/>
      <c r="R546" s="40"/>
    </row>
    <row r="547" spans="2:18" s="22" customFormat="1" x14ac:dyDescent="0.25">
      <c r="B547" s="40"/>
      <c r="F547" s="40"/>
      <c r="G547" s="40"/>
      <c r="H547" s="40"/>
      <c r="I547" s="40"/>
      <c r="J547" s="40"/>
      <c r="K547" s="40"/>
      <c r="L547" s="40"/>
      <c r="M547" s="40"/>
      <c r="N547" s="40"/>
      <c r="O547" s="40"/>
      <c r="P547" s="40"/>
      <c r="Q547" s="40"/>
      <c r="R547" s="40"/>
    </row>
    <row r="548" spans="2:18" s="22" customFormat="1" x14ac:dyDescent="0.25">
      <c r="B548" s="40"/>
      <c r="F548" s="40"/>
      <c r="G548" s="40"/>
      <c r="H548" s="40"/>
      <c r="I548" s="40"/>
      <c r="J548" s="40"/>
      <c r="K548" s="40"/>
      <c r="L548" s="40"/>
      <c r="M548" s="40"/>
      <c r="N548" s="40"/>
      <c r="O548" s="40"/>
      <c r="P548" s="40"/>
      <c r="Q548" s="40"/>
      <c r="R548" s="40"/>
    </row>
    <row r="549" spans="2:18" s="22" customFormat="1" x14ac:dyDescent="0.25">
      <c r="B549" s="40"/>
      <c r="F549" s="40"/>
      <c r="G549" s="40"/>
      <c r="H549" s="40"/>
      <c r="I549" s="40"/>
      <c r="J549" s="40"/>
      <c r="K549" s="40"/>
      <c r="L549" s="40"/>
      <c r="M549" s="40"/>
      <c r="N549" s="40"/>
      <c r="O549" s="40"/>
      <c r="P549" s="40"/>
      <c r="Q549" s="40"/>
      <c r="R549" s="40"/>
    </row>
    <row r="550" spans="2:18" s="22" customFormat="1" x14ac:dyDescent="0.25">
      <c r="B550" s="40"/>
      <c r="F550" s="40"/>
      <c r="G550" s="40"/>
      <c r="H550" s="40"/>
      <c r="I550" s="40"/>
      <c r="J550" s="40"/>
      <c r="K550" s="40"/>
      <c r="L550" s="40"/>
      <c r="M550" s="40"/>
      <c r="N550" s="40"/>
      <c r="O550" s="40"/>
      <c r="P550" s="40"/>
      <c r="Q550" s="40"/>
      <c r="R550" s="40"/>
    </row>
    <row r="551" spans="2:18" s="22" customFormat="1" x14ac:dyDescent="0.25">
      <c r="B551" s="40"/>
      <c r="F551" s="40"/>
      <c r="G551" s="40"/>
      <c r="H551" s="40"/>
      <c r="I551" s="40"/>
      <c r="J551" s="40"/>
      <c r="K551" s="40"/>
      <c r="L551" s="40"/>
      <c r="M551" s="40"/>
      <c r="N551" s="40"/>
      <c r="O551" s="40"/>
      <c r="P551" s="40"/>
      <c r="Q551" s="40"/>
      <c r="R551" s="40"/>
    </row>
    <row r="552" spans="2:18" s="22" customFormat="1" x14ac:dyDescent="0.25">
      <c r="B552" s="40"/>
      <c r="F552" s="40"/>
      <c r="G552" s="40"/>
      <c r="H552" s="40"/>
      <c r="I552" s="40"/>
      <c r="J552" s="40"/>
      <c r="K552" s="40"/>
      <c r="L552" s="40"/>
      <c r="M552" s="40"/>
      <c r="N552" s="40"/>
      <c r="O552" s="40"/>
      <c r="P552" s="40"/>
      <c r="Q552" s="40"/>
      <c r="R552" s="40"/>
    </row>
    <row r="553" spans="2:18" s="22" customFormat="1" x14ac:dyDescent="0.25">
      <c r="B553" s="40"/>
      <c r="F553" s="40"/>
      <c r="G553" s="40"/>
      <c r="H553" s="40"/>
      <c r="I553" s="40"/>
      <c r="J553" s="40"/>
      <c r="K553" s="40"/>
      <c r="L553" s="40"/>
      <c r="M553" s="40"/>
      <c r="N553" s="40"/>
      <c r="O553" s="40"/>
      <c r="P553" s="40"/>
      <c r="Q553" s="40"/>
      <c r="R553" s="40"/>
    </row>
    <row r="554" spans="2:18" s="22" customFormat="1" x14ac:dyDescent="0.25">
      <c r="B554" s="40"/>
      <c r="F554" s="40"/>
      <c r="G554" s="40"/>
      <c r="H554" s="40"/>
      <c r="I554" s="40"/>
      <c r="J554" s="40"/>
      <c r="K554" s="40"/>
      <c r="L554" s="40"/>
      <c r="M554" s="40"/>
      <c r="N554" s="40"/>
      <c r="O554" s="40"/>
      <c r="P554" s="40"/>
      <c r="Q554" s="40"/>
      <c r="R554" s="40"/>
    </row>
    <row r="555" spans="2:18" s="22" customFormat="1" x14ac:dyDescent="0.25">
      <c r="B555" s="40"/>
      <c r="F555" s="40"/>
      <c r="G555" s="40"/>
      <c r="H555" s="40"/>
      <c r="I555" s="40"/>
      <c r="J555" s="40"/>
      <c r="K555" s="40"/>
      <c r="L555" s="40"/>
      <c r="M555" s="40"/>
      <c r="N555" s="40"/>
      <c r="O555" s="40"/>
      <c r="P555" s="40"/>
      <c r="Q555" s="40"/>
      <c r="R555" s="40"/>
    </row>
    <row r="556" spans="2:18" s="22" customFormat="1" x14ac:dyDescent="0.25">
      <c r="B556" s="40"/>
      <c r="F556" s="40"/>
      <c r="G556" s="40"/>
      <c r="H556" s="40"/>
      <c r="I556" s="40"/>
      <c r="J556" s="40"/>
      <c r="K556" s="40"/>
      <c r="L556" s="40"/>
      <c r="M556" s="40"/>
      <c r="N556" s="40"/>
      <c r="O556" s="40"/>
      <c r="P556" s="40"/>
      <c r="Q556" s="40"/>
      <c r="R556" s="40"/>
    </row>
    <row r="557" spans="2:18" s="22" customFormat="1" x14ac:dyDescent="0.25">
      <c r="B557" s="40"/>
      <c r="F557" s="40"/>
      <c r="G557" s="40"/>
      <c r="H557" s="40"/>
      <c r="I557" s="40"/>
      <c r="J557" s="40"/>
      <c r="K557" s="40"/>
      <c r="L557" s="40"/>
      <c r="M557" s="40"/>
      <c r="N557" s="40"/>
      <c r="O557" s="40"/>
      <c r="P557" s="40"/>
      <c r="Q557" s="40"/>
      <c r="R557" s="40"/>
    </row>
    <row r="558" spans="2:18" s="22" customFormat="1" x14ac:dyDescent="0.25">
      <c r="B558" s="40"/>
      <c r="F558" s="40"/>
      <c r="G558" s="40"/>
      <c r="H558" s="40"/>
      <c r="I558" s="40"/>
      <c r="J558" s="40"/>
      <c r="K558" s="40"/>
      <c r="L558" s="40"/>
      <c r="M558" s="40"/>
      <c r="N558" s="40"/>
      <c r="O558" s="40"/>
      <c r="P558" s="40"/>
      <c r="Q558" s="40"/>
      <c r="R558" s="40"/>
    </row>
    <row r="559" spans="2:18" s="22" customFormat="1" x14ac:dyDescent="0.25">
      <c r="B559" s="40"/>
      <c r="F559" s="40"/>
      <c r="G559" s="40"/>
      <c r="H559" s="40"/>
      <c r="I559" s="40"/>
      <c r="J559" s="40"/>
      <c r="K559" s="40"/>
      <c r="L559" s="40"/>
      <c r="M559" s="40"/>
      <c r="N559" s="40"/>
      <c r="O559" s="40"/>
      <c r="P559" s="40"/>
      <c r="Q559" s="40"/>
      <c r="R559" s="40"/>
    </row>
    <row r="560" spans="2:18" s="22" customFormat="1" x14ac:dyDescent="0.25">
      <c r="B560" s="40"/>
      <c r="F560" s="40"/>
      <c r="G560" s="40"/>
      <c r="H560" s="40"/>
      <c r="I560" s="40"/>
      <c r="J560" s="40"/>
      <c r="K560" s="40"/>
      <c r="L560" s="40"/>
      <c r="M560" s="40"/>
      <c r="N560" s="40"/>
      <c r="O560" s="40"/>
      <c r="P560" s="40"/>
      <c r="Q560" s="40"/>
      <c r="R560" s="40"/>
    </row>
    <row r="561" spans="2:18" s="22" customFormat="1" x14ac:dyDescent="0.25">
      <c r="B561" s="40"/>
      <c r="F561" s="40"/>
      <c r="G561" s="40"/>
      <c r="H561" s="40"/>
      <c r="I561" s="40"/>
      <c r="J561" s="40"/>
      <c r="K561" s="40"/>
      <c r="L561" s="40"/>
      <c r="M561" s="40"/>
      <c r="N561" s="40"/>
      <c r="O561" s="40"/>
      <c r="P561" s="40"/>
      <c r="Q561" s="40"/>
      <c r="R561" s="40"/>
    </row>
    <row r="562" spans="2:18" s="22" customFormat="1" x14ac:dyDescent="0.25">
      <c r="B562" s="40"/>
      <c r="F562" s="40"/>
      <c r="G562" s="40"/>
      <c r="H562" s="40"/>
      <c r="I562" s="40"/>
      <c r="J562" s="40"/>
      <c r="K562" s="40"/>
      <c r="L562" s="40"/>
      <c r="M562" s="40"/>
      <c r="N562" s="40"/>
      <c r="O562" s="40"/>
      <c r="P562" s="40"/>
      <c r="Q562" s="40"/>
      <c r="R562" s="40"/>
    </row>
    <row r="563" spans="2:18" s="22" customFormat="1" x14ac:dyDescent="0.25">
      <c r="B563" s="40"/>
      <c r="F563" s="40"/>
      <c r="G563" s="40"/>
      <c r="H563" s="40"/>
      <c r="I563" s="40"/>
      <c r="J563" s="40"/>
      <c r="K563" s="40"/>
      <c r="L563" s="40"/>
      <c r="M563" s="40"/>
      <c r="N563" s="40"/>
      <c r="O563" s="40"/>
      <c r="P563" s="40"/>
      <c r="Q563" s="40"/>
      <c r="R563" s="40"/>
    </row>
    <row r="564" spans="2:18" s="22" customFormat="1" x14ac:dyDescent="0.25">
      <c r="B564" s="40"/>
      <c r="F564" s="40"/>
      <c r="G564" s="40"/>
      <c r="H564" s="40"/>
      <c r="I564" s="40"/>
      <c r="J564" s="40"/>
      <c r="K564" s="40"/>
      <c r="L564" s="40"/>
      <c r="M564" s="40"/>
      <c r="N564" s="40"/>
      <c r="O564" s="40"/>
      <c r="P564" s="40"/>
      <c r="Q564" s="40"/>
      <c r="R564" s="40"/>
    </row>
    <row r="565" spans="2:18" s="22" customFormat="1" x14ac:dyDescent="0.25">
      <c r="B565" s="40"/>
      <c r="F565" s="40"/>
      <c r="G565" s="40"/>
      <c r="H565" s="40"/>
      <c r="I565" s="40"/>
      <c r="J565" s="40"/>
      <c r="K565" s="40"/>
      <c r="L565" s="40"/>
      <c r="M565" s="40"/>
      <c r="N565" s="40"/>
      <c r="O565" s="40"/>
      <c r="P565" s="40"/>
      <c r="Q565" s="40"/>
      <c r="R565" s="40"/>
    </row>
    <row r="566" spans="2:18" s="22" customFormat="1" x14ac:dyDescent="0.25">
      <c r="B566" s="40"/>
      <c r="F566" s="40"/>
      <c r="G566" s="40"/>
      <c r="H566" s="40"/>
      <c r="I566" s="40"/>
      <c r="J566" s="40"/>
      <c r="K566" s="40"/>
      <c r="L566" s="40"/>
      <c r="M566" s="40"/>
      <c r="N566" s="40"/>
      <c r="O566" s="40"/>
      <c r="P566" s="40"/>
      <c r="Q566" s="40"/>
      <c r="R566" s="40"/>
    </row>
    <row r="567" spans="2:18" s="22" customFormat="1" x14ac:dyDescent="0.25">
      <c r="B567" s="40"/>
      <c r="F567" s="40"/>
      <c r="G567" s="40"/>
      <c r="H567" s="40"/>
      <c r="I567" s="40"/>
      <c r="J567" s="40"/>
      <c r="K567" s="40"/>
      <c r="L567" s="40"/>
      <c r="M567" s="40"/>
      <c r="N567" s="40"/>
      <c r="O567" s="40"/>
      <c r="P567" s="40"/>
      <c r="Q567" s="40"/>
      <c r="R567" s="40"/>
    </row>
    <row r="568" spans="2:18" s="22" customFormat="1" x14ac:dyDescent="0.25">
      <c r="B568" s="40"/>
      <c r="F568" s="40"/>
      <c r="G568" s="40"/>
      <c r="H568" s="40"/>
      <c r="I568" s="40"/>
      <c r="J568" s="40"/>
      <c r="K568" s="40"/>
      <c r="L568" s="40"/>
      <c r="M568" s="40"/>
      <c r="N568" s="40"/>
      <c r="O568" s="40"/>
      <c r="P568" s="40"/>
      <c r="Q568" s="40"/>
      <c r="R568" s="40"/>
    </row>
    <row r="569" spans="2:18" s="22" customFormat="1" x14ac:dyDescent="0.25">
      <c r="B569" s="40"/>
      <c r="F569" s="40"/>
      <c r="G569" s="40"/>
      <c r="H569" s="40"/>
      <c r="I569" s="40"/>
      <c r="J569" s="40"/>
      <c r="K569" s="40"/>
      <c r="L569" s="40"/>
      <c r="M569" s="40"/>
      <c r="N569" s="40"/>
      <c r="O569" s="40"/>
      <c r="P569" s="40"/>
      <c r="Q569" s="40"/>
      <c r="R569" s="40"/>
    </row>
    <row r="570" spans="2:18" s="22" customFormat="1" x14ac:dyDescent="0.25">
      <c r="B570" s="40"/>
      <c r="F570" s="40"/>
      <c r="G570" s="40"/>
      <c r="H570" s="40"/>
      <c r="I570" s="40"/>
      <c r="J570" s="40"/>
      <c r="K570" s="40"/>
      <c r="L570" s="40"/>
      <c r="M570" s="40"/>
      <c r="N570" s="40"/>
      <c r="O570" s="40"/>
      <c r="P570" s="40"/>
      <c r="Q570" s="40"/>
      <c r="R570" s="40"/>
    </row>
    <row r="571" spans="2:18" s="22" customFormat="1" x14ac:dyDescent="0.25">
      <c r="B571" s="40"/>
      <c r="F571" s="40"/>
      <c r="G571" s="40"/>
      <c r="H571" s="40"/>
      <c r="I571" s="40"/>
      <c r="J571" s="40"/>
      <c r="K571" s="40"/>
      <c r="L571" s="40"/>
      <c r="M571" s="40"/>
      <c r="N571" s="40"/>
      <c r="O571" s="40"/>
      <c r="P571" s="40"/>
      <c r="Q571" s="40"/>
      <c r="R571" s="40"/>
    </row>
    <row r="572" spans="2:18" s="22" customFormat="1" x14ac:dyDescent="0.25">
      <c r="B572" s="40"/>
      <c r="F572" s="40"/>
      <c r="G572" s="40"/>
      <c r="H572" s="40"/>
      <c r="I572" s="40"/>
      <c r="J572" s="40"/>
      <c r="K572" s="40"/>
      <c r="L572" s="40"/>
      <c r="M572" s="40"/>
      <c r="N572" s="40"/>
      <c r="O572" s="40"/>
      <c r="P572" s="40"/>
      <c r="Q572" s="40"/>
      <c r="R572" s="40"/>
    </row>
    <row r="573" spans="2:18" s="22" customFormat="1" x14ac:dyDescent="0.25">
      <c r="B573" s="40"/>
      <c r="F573" s="40"/>
      <c r="G573" s="40"/>
      <c r="H573" s="40"/>
      <c r="I573" s="40"/>
      <c r="J573" s="40"/>
      <c r="K573" s="40"/>
      <c r="L573" s="40"/>
      <c r="M573" s="40"/>
      <c r="N573" s="40"/>
      <c r="O573" s="40"/>
      <c r="P573" s="40"/>
      <c r="Q573" s="40"/>
      <c r="R573" s="40"/>
    </row>
    <row r="574" spans="2:18" s="22" customFormat="1" x14ac:dyDescent="0.25">
      <c r="B574" s="40"/>
      <c r="F574" s="40"/>
      <c r="G574" s="40"/>
      <c r="H574" s="40"/>
      <c r="I574" s="40"/>
      <c r="J574" s="40"/>
      <c r="K574" s="40"/>
      <c r="L574" s="40"/>
      <c r="M574" s="40"/>
      <c r="N574" s="40"/>
      <c r="O574" s="40"/>
      <c r="P574" s="40"/>
      <c r="Q574" s="40"/>
      <c r="R574" s="40"/>
    </row>
    <row r="575" spans="2:18" s="22" customFormat="1" x14ac:dyDescent="0.25">
      <c r="B575" s="40"/>
      <c r="F575" s="40"/>
      <c r="G575" s="40"/>
      <c r="H575" s="40"/>
      <c r="I575" s="40"/>
      <c r="J575" s="40"/>
      <c r="K575" s="40"/>
      <c r="L575" s="40"/>
      <c r="M575" s="40"/>
      <c r="N575" s="40"/>
      <c r="O575" s="40"/>
      <c r="P575" s="40"/>
      <c r="Q575" s="40"/>
      <c r="R575" s="40"/>
    </row>
    <row r="576" spans="2:18" s="22" customFormat="1" x14ac:dyDescent="0.25">
      <c r="B576" s="40"/>
      <c r="F576" s="40"/>
      <c r="G576" s="40"/>
      <c r="H576" s="40"/>
      <c r="I576" s="40"/>
      <c r="J576" s="40"/>
      <c r="K576" s="40"/>
      <c r="L576" s="40"/>
      <c r="M576" s="40"/>
      <c r="N576" s="40"/>
      <c r="O576" s="40"/>
      <c r="P576" s="40"/>
      <c r="Q576" s="40"/>
      <c r="R576" s="40"/>
    </row>
    <row r="577" spans="2:18" s="22" customFormat="1" x14ac:dyDescent="0.25">
      <c r="B577" s="40"/>
      <c r="F577" s="40"/>
      <c r="G577" s="40"/>
      <c r="H577" s="40"/>
      <c r="I577" s="40"/>
      <c r="J577" s="40"/>
      <c r="K577" s="40"/>
      <c r="L577" s="40"/>
      <c r="M577" s="40"/>
      <c r="N577" s="40"/>
      <c r="O577" s="40"/>
      <c r="P577" s="40"/>
      <c r="Q577" s="40"/>
      <c r="R577" s="40"/>
    </row>
    <row r="578" spans="2:18" s="22" customFormat="1" x14ac:dyDescent="0.25">
      <c r="B578" s="40"/>
      <c r="F578" s="40"/>
      <c r="G578" s="40"/>
      <c r="H578" s="40"/>
      <c r="I578" s="40"/>
      <c r="J578" s="40"/>
      <c r="K578" s="40"/>
      <c r="L578" s="40"/>
      <c r="M578" s="40"/>
      <c r="N578" s="40"/>
      <c r="O578" s="40"/>
      <c r="P578" s="40"/>
      <c r="Q578" s="40"/>
      <c r="R578" s="40"/>
    </row>
    <row r="579" spans="2:18" s="22" customFormat="1" x14ac:dyDescent="0.25">
      <c r="B579" s="40"/>
      <c r="F579" s="40"/>
      <c r="G579" s="40"/>
      <c r="H579" s="40"/>
      <c r="I579" s="40"/>
      <c r="J579" s="40"/>
      <c r="K579" s="40"/>
      <c r="L579" s="40"/>
      <c r="M579" s="40"/>
      <c r="N579" s="40"/>
      <c r="O579" s="40"/>
      <c r="P579" s="40"/>
      <c r="Q579" s="40"/>
      <c r="R579" s="40"/>
    </row>
    <row r="580" spans="2:18" s="22" customFormat="1" x14ac:dyDescent="0.25">
      <c r="B580" s="40"/>
      <c r="F580" s="40"/>
      <c r="G580" s="40"/>
      <c r="H580" s="40"/>
      <c r="I580" s="40"/>
      <c r="J580" s="40"/>
      <c r="K580" s="40"/>
      <c r="L580" s="40"/>
      <c r="M580" s="40"/>
      <c r="N580" s="40"/>
      <c r="O580" s="40"/>
      <c r="P580" s="40"/>
      <c r="Q580" s="40"/>
      <c r="R580" s="40"/>
    </row>
    <row r="581" spans="2:18" s="22" customFormat="1" x14ac:dyDescent="0.25">
      <c r="B581" s="40"/>
      <c r="F581" s="40"/>
      <c r="G581" s="40"/>
      <c r="H581" s="40"/>
      <c r="I581" s="40"/>
      <c r="J581" s="40"/>
      <c r="K581" s="40"/>
      <c r="L581" s="40"/>
      <c r="M581" s="40"/>
      <c r="N581" s="40"/>
      <c r="O581" s="40"/>
      <c r="P581" s="40"/>
      <c r="Q581" s="40"/>
      <c r="R581" s="40"/>
    </row>
    <row r="582" spans="2:18" s="22" customFormat="1" x14ac:dyDescent="0.25">
      <c r="B582" s="40"/>
      <c r="F582" s="40"/>
      <c r="G582" s="40"/>
      <c r="H582" s="40"/>
      <c r="I582" s="40"/>
      <c r="J582" s="40"/>
      <c r="K582" s="40"/>
      <c r="L582" s="40"/>
      <c r="M582" s="40"/>
      <c r="N582" s="40"/>
      <c r="O582" s="40"/>
      <c r="P582" s="40"/>
      <c r="Q582" s="40"/>
      <c r="R582" s="40"/>
    </row>
    <row r="583" spans="2:18" s="22" customFormat="1" x14ac:dyDescent="0.25">
      <c r="B583" s="40"/>
      <c r="F583" s="40"/>
      <c r="G583" s="40"/>
      <c r="H583" s="40"/>
      <c r="I583" s="40"/>
      <c r="J583" s="40"/>
      <c r="K583" s="40"/>
      <c r="L583" s="40"/>
      <c r="M583" s="40"/>
      <c r="N583" s="40"/>
      <c r="O583" s="40"/>
      <c r="P583" s="40"/>
      <c r="Q583" s="40"/>
      <c r="R583" s="40"/>
    </row>
    <row r="584" spans="2:18" s="22" customFormat="1" x14ac:dyDescent="0.25">
      <c r="B584" s="40"/>
      <c r="F584" s="40"/>
      <c r="G584" s="40"/>
      <c r="H584" s="40"/>
      <c r="I584" s="40"/>
      <c r="J584" s="40"/>
      <c r="K584" s="40"/>
      <c r="L584" s="40"/>
      <c r="M584" s="40"/>
      <c r="N584" s="40"/>
      <c r="O584" s="40"/>
      <c r="P584" s="40"/>
      <c r="Q584" s="40"/>
      <c r="R584" s="40"/>
    </row>
    <row r="585" spans="2:18" s="22" customFormat="1" x14ac:dyDescent="0.25">
      <c r="B585" s="40"/>
      <c r="F585" s="40"/>
      <c r="G585" s="40"/>
      <c r="H585" s="40"/>
      <c r="I585" s="40"/>
      <c r="J585" s="40"/>
      <c r="K585" s="40"/>
      <c r="L585" s="40"/>
      <c r="M585" s="40"/>
      <c r="N585" s="40"/>
      <c r="O585" s="40"/>
      <c r="P585" s="40"/>
      <c r="Q585" s="40"/>
      <c r="R585" s="40"/>
    </row>
    <row r="586" spans="2:18" s="22" customFormat="1" x14ac:dyDescent="0.25">
      <c r="B586" s="40"/>
      <c r="F586" s="40"/>
      <c r="G586" s="40"/>
      <c r="H586" s="40"/>
      <c r="I586" s="40"/>
      <c r="J586" s="40"/>
      <c r="K586" s="40"/>
      <c r="L586" s="40"/>
      <c r="M586" s="40"/>
      <c r="N586" s="40"/>
      <c r="O586" s="40"/>
      <c r="P586" s="40"/>
      <c r="Q586" s="40"/>
      <c r="R586" s="40"/>
    </row>
    <row r="587" spans="2:18" s="22" customFormat="1" x14ac:dyDescent="0.25">
      <c r="B587" s="40"/>
      <c r="F587" s="40"/>
      <c r="G587" s="40"/>
      <c r="H587" s="40"/>
      <c r="I587" s="40"/>
      <c r="J587" s="40"/>
      <c r="K587" s="40"/>
      <c r="L587" s="40"/>
      <c r="M587" s="40"/>
      <c r="N587" s="40"/>
      <c r="O587" s="40"/>
      <c r="P587" s="40"/>
      <c r="Q587" s="40"/>
      <c r="R587" s="40"/>
    </row>
    <row r="588" spans="2:18" s="22" customFormat="1" x14ac:dyDescent="0.25">
      <c r="B588" s="40"/>
      <c r="F588" s="40"/>
      <c r="G588" s="40"/>
      <c r="H588" s="40"/>
      <c r="I588" s="40"/>
      <c r="J588" s="40"/>
      <c r="K588" s="40"/>
      <c r="L588" s="40"/>
      <c r="M588" s="40"/>
      <c r="N588" s="40"/>
      <c r="O588" s="40"/>
      <c r="P588" s="40"/>
      <c r="Q588" s="40"/>
      <c r="R588" s="40"/>
    </row>
    <row r="589" spans="2:18" s="22" customFormat="1" x14ac:dyDescent="0.25">
      <c r="B589" s="40"/>
      <c r="F589" s="40"/>
      <c r="G589" s="40"/>
      <c r="H589" s="40"/>
      <c r="I589" s="40"/>
      <c r="J589" s="40"/>
      <c r="K589" s="40"/>
      <c r="L589" s="40"/>
      <c r="M589" s="40"/>
      <c r="N589" s="40"/>
      <c r="O589" s="40"/>
      <c r="P589" s="40"/>
      <c r="Q589" s="40"/>
      <c r="R589" s="40"/>
    </row>
    <row r="590" spans="2:18" s="22" customFormat="1" x14ac:dyDescent="0.25">
      <c r="B590" s="40"/>
      <c r="F590" s="40"/>
      <c r="G590" s="40"/>
      <c r="H590" s="40"/>
      <c r="I590" s="40"/>
      <c r="J590" s="40"/>
      <c r="K590" s="40"/>
      <c r="L590" s="40"/>
      <c r="M590" s="40"/>
      <c r="N590" s="40"/>
      <c r="O590" s="40"/>
      <c r="P590" s="40"/>
      <c r="Q590" s="40"/>
      <c r="R590" s="40"/>
    </row>
    <row r="591" spans="2:18" s="22" customFormat="1" x14ac:dyDescent="0.25">
      <c r="B591" s="40"/>
      <c r="F591" s="40"/>
      <c r="G591" s="40"/>
      <c r="H591" s="40"/>
      <c r="I591" s="40"/>
      <c r="J591" s="40"/>
      <c r="K591" s="40"/>
      <c r="L591" s="40"/>
      <c r="M591" s="40"/>
      <c r="N591" s="40"/>
      <c r="O591" s="40"/>
      <c r="P591" s="40"/>
      <c r="Q591" s="40"/>
      <c r="R591" s="40"/>
    </row>
    <row r="592" spans="2:18" s="22" customFormat="1" x14ac:dyDescent="0.25">
      <c r="B592" s="40"/>
      <c r="F592" s="40"/>
      <c r="G592" s="40"/>
      <c r="H592" s="40"/>
      <c r="I592" s="40"/>
      <c r="J592" s="40"/>
      <c r="K592" s="40"/>
      <c r="L592" s="40"/>
      <c r="M592" s="40"/>
      <c r="N592" s="40"/>
      <c r="O592" s="40"/>
      <c r="P592" s="40"/>
      <c r="Q592" s="40"/>
      <c r="R592" s="40"/>
    </row>
    <row r="593" spans="2:18" s="22" customFormat="1" x14ac:dyDescent="0.25">
      <c r="B593" s="40"/>
      <c r="F593" s="40"/>
      <c r="G593" s="40"/>
      <c r="H593" s="40"/>
      <c r="I593" s="40"/>
      <c r="J593" s="40"/>
      <c r="K593" s="40"/>
      <c r="L593" s="40"/>
      <c r="M593" s="40"/>
      <c r="N593" s="40"/>
      <c r="O593" s="40"/>
      <c r="P593" s="40"/>
      <c r="Q593" s="40"/>
      <c r="R593" s="40"/>
    </row>
    <row r="594" spans="2:18" s="22" customFormat="1" x14ac:dyDescent="0.25">
      <c r="B594" s="40"/>
      <c r="F594" s="40"/>
      <c r="G594" s="40"/>
      <c r="H594" s="40"/>
      <c r="I594" s="40"/>
      <c r="J594" s="40"/>
      <c r="K594" s="40"/>
      <c r="L594" s="40"/>
      <c r="M594" s="40"/>
      <c r="N594" s="40"/>
      <c r="O594" s="40"/>
      <c r="P594" s="40"/>
      <c r="Q594" s="40"/>
      <c r="R594" s="40"/>
    </row>
    <row r="595" spans="2:18" s="22" customFormat="1" x14ac:dyDescent="0.25">
      <c r="B595" s="40"/>
      <c r="F595" s="40"/>
      <c r="G595" s="40"/>
      <c r="H595" s="40"/>
      <c r="I595" s="40"/>
      <c r="J595" s="40"/>
      <c r="K595" s="40"/>
      <c r="L595" s="40"/>
      <c r="M595" s="40"/>
      <c r="N595" s="40"/>
      <c r="O595" s="40"/>
      <c r="P595" s="40"/>
      <c r="Q595" s="40"/>
      <c r="R595" s="40"/>
    </row>
    <row r="596" spans="2:18" s="22" customFormat="1" x14ac:dyDescent="0.25">
      <c r="B596" s="40"/>
      <c r="F596" s="40"/>
      <c r="G596" s="40"/>
      <c r="H596" s="40"/>
      <c r="I596" s="40"/>
      <c r="J596" s="40"/>
      <c r="K596" s="40"/>
      <c r="L596" s="40"/>
      <c r="M596" s="40"/>
      <c r="N596" s="40"/>
      <c r="O596" s="40"/>
      <c r="P596" s="40"/>
      <c r="Q596" s="40"/>
      <c r="R596" s="40"/>
    </row>
    <row r="597" spans="2:18" s="22" customFormat="1" x14ac:dyDescent="0.25">
      <c r="B597" s="40"/>
      <c r="F597" s="40"/>
      <c r="G597" s="40"/>
      <c r="H597" s="40"/>
      <c r="I597" s="40"/>
      <c r="J597" s="40"/>
      <c r="K597" s="40"/>
      <c r="L597" s="40"/>
      <c r="M597" s="40"/>
      <c r="N597" s="40"/>
      <c r="O597" s="40"/>
      <c r="P597" s="40"/>
      <c r="Q597" s="40"/>
      <c r="R597" s="40"/>
    </row>
    <row r="598" spans="2:18" s="22" customFormat="1" x14ac:dyDescent="0.25">
      <c r="B598" s="40"/>
      <c r="F598" s="40"/>
      <c r="G598" s="40"/>
      <c r="H598" s="40"/>
      <c r="I598" s="40"/>
      <c r="J598" s="40"/>
      <c r="K598" s="40"/>
      <c r="L598" s="40"/>
      <c r="M598" s="40"/>
      <c r="N598" s="40"/>
      <c r="O598" s="40"/>
      <c r="P598" s="40"/>
      <c r="Q598" s="40"/>
      <c r="R598" s="40"/>
    </row>
    <row r="599" spans="2:18" s="22" customFormat="1" x14ac:dyDescent="0.25">
      <c r="B599" s="40"/>
      <c r="F599" s="40"/>
      <c r="G599" s="40"/>
      <c r="H599" s="40"/>
      <c r="I599" s="40"/>
      <c r="J599" s="40"/>
      <c r="K599" s="40"/>
      <c r="L599" s="40"/>
      <c r="M599" s="40"/>
      <c r="N599" s="40"/>
      <c r="O599" s="40"/>
      <c r="P599" s="40"/>
      <c r="Q599" s="40"/>
      <c r="R599" s="40"/>
    </row>
    <row r="600" spans="2:18" s="22" customFormat="1" x14ac:dyDescent="0.25">
      <c r="B600" s="40"/>
      <c r="F600" s="40"/>
      <c r="G600" s="40"/>
      <c r="H600" s="40"/>
      <c r="I600" s="40"/>
      <c r="J600" s="40"/>
      <c r="K600" s="40"/>
      <c r="L600" s="40"/>
      <c r="M600" s="40"/>
      <c r="N600" s="40"/>
      <c r="O600" s="40"/>
      <c r="P600" s="40"/>
      <c r="Q600" s="40"/>
      <c r="R600" s="40"/>
    </row>
    <row r="601" spans="2:18" s="22" customFormat="1" x14ac:dyDescent="0.25">
      <c r="B601" s="40"/>
      <c r="F601" s="40"/>
      <c r="G601" s="40"/>
      <c r="H601" s="40"/>
      <c r="I601" s="40"/>
      <c r="J601" s="40"/>
      <c r="K601" s="40"/>
      <c r="L601" s="40"/>
      <c r="M601" s="40"/>
      <c r="N601" s="40"/>
      <c r="O601" s="40"/>
      <c r="P601" s="40"/>
      <c r="Q601" s="40"/>
      <c r="R601" s="40"/>
    </row>
    <row r="602" spans="2:18" s="22" customFormat="1" x14ac:dyDescent="0.25">
      <c r="B602" s="40"/>
      <c r="F602" s="40"/>
      <c r="G602" s="40"/>
      <c r="H602" s="40"/>
      <c r="I602" s="40"/>
      <c r="J602" s="40"/>
      <c r="K602" s="40"/>
      <c r="L602" s="40"/>
      <c r="M602" s="40"/>
      <c r="N602" s="40"/>
      <c r="O602" s="40"/>
      <c r="P602" s="40"/>
      <c r="Q602" s="40"/>
      <c r="R602" s="40"/>
    </row>
    <row r="603" spans="2:18" s="22" customFormat="1" x14ac:dyDescent="0.25">
      <c r="B603" s="40"/>
      <c r="F603" s="40"/>
      <c r="G603" s="40"/>
      <c r="H603" s="40"/>
      <c r="I603" s="40"/>
      <c r="J603" s="40"/>
      <c r="K603" s="40"/>
      <c r="L603" s="40"/>
      <c r="M603" s="40"/>
      <c r="N603" s="40"/>
      <c r="O603" s="40"/>
      <c r="P603" s="40"/>
      <c r="Q603" s="40"/>
      <c r="R603" s="40"/>
    </row>
    <row r="604" spans="2:18" s="22" customFormat="1" x14ac:dyDescent="0.25">
      <c r="B604" s="40"/>
      <c r="F604" s="40"/>
      <c r="G604" s="40"/>
      <c r="H604" s="40"/>
      <c r="I604" s="40"/>
      <c r="J604" s="40"/>
      <c r="K604" s="40"/>
      <c r="L604" s="40"/>
      <c r="M604" s="40"/>
      <c r="N604" s="40"/>
      <c r="O604" s="40"/>
      <c r="P604" s="40"/>
      <c r="Q604" s="40"/>
      <c r="R604" s="40"/>
    </row>
    <row r="605" spans="2:18" s="22" customFormat="1" x14ac:dyDescent="0.25">
      <c r="B605" s="40"/>
      <c r="F605" s="40"/>
      <c r="G605" s="40"/>
      <c r="H605" s="40"/>
      <c r="I605" s="40"/>
      <c r="J605" s="40"/>
      <c r="K605" s="40"/>
      <c r="L605" s="40"/>
      <c r="M605" s="40"/>
      <c r="N605" s="40"/>
      <c r="O605" s="40"/>
      <c r="P605" s="40"/>
      <c r="Q605" s="40"/>
      <c r="R605" s="40"/>
    </row>
    <row r="606" spans="2:18" s="22" customFormat="1" x14ac:dyDescent="0.25">
      <c r="B606" s="40"/>
      <c r="F606" s="40"/>
      <c r="G606" s="40"/>
      <c r="H606" s="40"/>
      <c r="I606" s="40"/>
      <c r="J606" s="40"/>
      <c r="K606" s="40"/>
      <c r="L606" s="40"/>
      <c r="M606" s="40"/>
      <c r="N606" s="40"/>
      <c r="O606" s="40"/>
      <c r="P606" s="40"/>
      <c r="Q606" s="40"/>
      <c r="R606" s="40"/>
    </row>
    <row r="607" spans="2:18" s="22" customFormat="1" x14ac:dyDescent="0.25">
      <c r="B607" s="40"/>
      <c r="F607" s="40"/>
      <c r="G607" s="40"/>
      <c r="H607" s="40"/>
      <c r="I607" s="40"/>
      <c r="J607" s="40"/>
      <c r="K607" s="40"/>
      <c r="L607" s="40"/>
      <c r="M607" s="40"/>
      <c r="N607" s="40"/>
      <c r="O607" s="40"/>
      <c r="P607" s="40"/>
      <c r="Q607" s="40"/>
      <c r="R607" s="40"/>
    </row>
    <row r="608" spans="2:18" s="22" customFormat="1" x14ac:dyDescent="0.25">
      <c r="B608" s="40"/>
      <c r="F608" s="40"/>
      <c r="G608" s="40"/>
      <c r="H608" s="40"/>
      <c r="I608" s="40"/>
      <c r="J608" s="40"/>
      <c r="K608" s="40"/>
      <c r="L608" s="40"/>
      <c r="M608" s="40"/>
      <c r="N608" s="40"/>
      <c r="O608" s="40"/>
      <c r="P608" s="40"/>
      <c r="Q608" s="40"/>
      <c r="R608" s="40"/>
    </row>
    <row r="609" spans="2:18" s="22" customFormat="1" x14ac:dyDescent="0.25">
      <c r="B609" s="40"/>
      <c r="F609" s="40"/>
      <c r="G609" s="40"/>
      <c r="H609" s="40"/>
      <c r="I609" s="40"/>
      <c r="J609" s="40"/>
      <c r="K609" s="40"/>
      <c r="L609" s="40"/>
      <c r="M609" s="40"/>
      <c r="N609" s="40"/>
      <c r="O609" s="40"/>
      <c r="P609" s="40"/>
      <c r="Q609" s="40"/>
      <c r="R609" s="40"/>
    </row>
    <row r="610" spans="2:18" s="22" customFormat="1" x14ac:dyDescent="0.25">
      <c r="B610" s="40"/>
      <c r="F610" s="40"/>
      <c r="G610" s="40"/>
      <c r="H610" s="40"/>
      <c r="I610" s="40"/>
      <c r="J610" s="40"/>
      <c r="K610" s="40"/>
      <c r="L610" s="40"/>
      <c r="M610" s="40"/>
      <c r="N610" s="40"/>
      <c r="O610" s="40"/>
      <c r="P610" s="40"/>
      <c r="Q610" s="40"/>
      <c r="R610" s="40"/>
    </row>
    <row r="611" spans="2:18" s="22" customFormat="1" x14ac:dyDescent="0.25">
      <c r="B611" s="40"/>
      <c r="F611" s="40"/>
      <c r="G611" s="40"/>
      <c r="H611" s="40"/>
      <c r="I611" s="40"/>
      <c r="J611" s="40"/>
      <c r="K611" s="40"/>
      <c r="L611" s="40"/>
      <c r="M611" s="40"/>
      <c r="N611" s="40"/>
      <c r="O611" s="40"/>
      <c r="P611" s="40"/>
      <c r="Q611" s="40"/>
      <c r="R611" s="40"/>
    </row>
    <row r="612" spans="2:18" s="22" customFormat="1" x14ac:dyDescent="0.25">
      <c r="B612" s="40"/>
      <c r="F612" s="40"/>
      <c r="G612" s="40"/>
      <c r="H612" s="40"/>
      <c r="I612" s="40"/>
      <c r="J612" s="40"/>
      <c r="K612" s="40"/>
      <c r="L612" s="40"/>
      <c r="M612" s="40"/>
      <c r="N612" s="40"/>
      <c r="O612" s="40"/>
      <c r="P612" s="40"/>
      <c r="Q612" s="40"/>
      <c r="R612" s="40"/>
    </row>
    <row r="613" spans="2:18" s="22" customFormat="1" x14ac:dyDescent="0.25">
      <c r="B613" s="40"/>
      <c r="F613" s="40"/>
      <c r="G613" s="40"/>
      <c r="H613" s="40"/>
      <c r="I613" s="40"/>
      <c r="J613" s="40"/>
      <c r="K613" s="40"/>
      <c r="L613" s="40"/>
      <c r="M613" s="40"/>
      <c r="N613" s="40"/>
      <c r="O613" s="40"/>
      <c r="P613" s="40"/>
      <c r="Q613" s="40"/>
      <c r="R613" s="40"/>
    </row>
    <row r="614" spans="2:18" s="22" customFormat="1" x14ac:dyDescent="0.25">
      <c r="B614" s="40"/>
      <c r="F614" s="40"/>
      <c r="G614" s="40"/>
      <c r="H614" s="40"/>
      <c r="I614" s="40"/>
      <c r="J614" s="40"/>
      <c r="K614" s="40"/>
      <c r="L614" s="40"/>
      <c r="M614" s="40"/>
      <c r="N614" s="40"/>
      <c r="O614" s="40"/>
      <c r="P614" s="40"/>
      <c r="Q614" s="40"/>
      <c r="R614" s="40"/>
    </row>
    <row r="615" spans="2:18" s="22" customFormat="1" x14ac:dyDescent="0.25">
      <c r="B615" s="40"/>
      <c r="F615" s="40"/>
      <c r="G615" s="40"/>
      <c r="H615" s="40"/>
      <c r="I615" s="40"/>
      <c r="J615" s="40"/>
      <c r="K615" s="40"/>
      <c r="L615" s="40"/>
      <c r="M615" s="40"/>
      <c r="N615" s="40"/>
      <c r="O615" s="40"/>
      <c r="P615" s="40"/>
      <c r="Q615" s="40"/>
      <c r="R615" s="40"/>
    </row>
    <row r="616" spans="2:18" s="22" customFormat="1" x14ac:dyDescent="0.25">
      <c r="B616" s="40"/>
      <c r="F616" s="40"/>
      <c r="G616" s="40"/>
      <c r="H616" s="40"/>
      <c r="I616" s="40"/>
      <c r="J616" s="40"/>
      <c r="K616" s="40"/>
      <c r="L616" s="40"/>
      <c r="M616" s="40"/>
      <c r="N616" s="40"/>
      <c r="O616" s="40"/>
      <c r="P616" s="40"/>
      <c r="Q616" s="40"/>
      <c r="R616" s="40"/>
    </row>
    <row r="617" spans="2:18" s="22" customFormat="1" x14ac:dyDescent="0.25">
      <c r="B617" s="40"/>
      <c r="F617" s="40"/>
      <c r="G617" s="40"/>
      <c r="H617" s="40"/>
      <c r="I617" s="40"/>
      <c r="J617" s="40"/>
      <c r="K617" s="40"/>
      <c r="L617" s="40"/>
      <c r="M617" s="40"/>
      <c r="N617" s="40"/>
      <c r="O617" s="40"/>
      <c r="P617" s="40"/>
      <c r="Q617" s="40"/>
      <c r="R617" s="40"/>
    </row>
    <row r="618" spans="2:18" s="22" customFormat="1" x14ac:dyDescent="0.25">
      <c r="B618" s="40"/>
      <c r="F618" s="40"/>
      <c r="G618" s="40"/>
      <c r="H618" s="40"/>
      <c r="I618" s="40"/>
      <c r="J618" s="40"/>
      <c r="K618" s="40"/>
      <c r="L618" s="40"/>
      <c r="M618" s="40"/>
      <c r="N618" s="40"/>
      <c r="O618" s="40"/>
      <c r="P618" s="40"/>
      <c r="Q618" s="40"/>
      <c r="R618" s="40"/>
    </row>
    <row r="619" spans="2:18" s="22" customFormat="1" x14ac:dyDescent="0.25">
      <c r="B619" s="40"/>
      <c r="F619" s="40"/>
      <c r="G619" s="40"/>
      <c r="H619" s="40"/>
      <c r="I619" s="40"/>
      <c r="J619" s="40"/>
      <c r="K619" s="40"/>
      <c r="L619" s="40"/>
      <c r="M619" s="40"/>
      <c r="N619" s="40"/>
      <c r="O619" s="40"/>
      <c r="P619" s="40"/>
      <c r="Q619" s="40"/>
      <c r="R619" s="40"/>
    </row>
    <row r="620" spans="2:18" s="22" customFormat="1" x14ac:dyDescent="0.25">
      <c r="B620" s="40"/>
      <c r="F620" s="40"/>
      <c r="G620" s="40"/>
      <c r="H620" s="40"/>
      <c r="I620" s="40"/>
      <c r="J620" s="40"/>
      <c r="K620" s="40"/>
      <c r="L620" s="40"/>
      <c r="M620" s="40"/>
      <c r="N620" s="40"/>
      <c r="O620" s="40"/>
      <c r="P620" s="40"/>
      <c r="Q620" s="40"/>
      <c r="R620" s="40"/>
    </row>
    <row r="621" spans="2:18" s="22" customFormat="1" x14ac:dyDescent="0.25">
      <c r="B621" s="40"/>
      <c r="F621" s="40"/>
      <c r="G621" s="40"/>
      <c r="H621" s="40"/>
      <c r="I621" s="40"/>
      <c r="J621" s="40"/>
      <c r="K621" s="40"/>
      <c r="L621" s="40"/>
      <c r="M621" s="40"/>
      <c r="N621" s="40"/>
      <c r="O621" s="40"/>
      <c r="P621" s="40"/>
      <c r="Q621" s="40"/>
      <c r="R621" s="40"/>
    </row>
    <row r="622" spans="2:18" s="22" customFormat="1" x14ac:dyDescent="0.25">
      <c r="B622" s="40"/>
      <c r="F622" s="40"/>
      <c r="G622" s="40"/>
      <c r="H622" s="40"/>
      <c r="I622" s="40"/>
      <c r="J622" s="40"/>
      <c r="K622" s="40"/>
      <c r="L622" s="40"/>
      <c r="M622" s="40"/>
      <c r="N622" s="40"/>
      <c r="O622" s="40"/>
      <c r="P622" s="40"/>
      <c r="Q622" s="40"/>
      <c r="R622" s="40"/>
    </row>
    <row r="623" spans="2:18" s="22" customFormat="1" x14ac:dyDescent="0.25">
      <c r="B623" s="40"/>
      <c r="F623" s="40"/>
      <c r="G623" s="40"/>
      <c r="H623" s="40"/>
      <c r="I623" s="40"/>
      <c r="J623" s="40"/>
      <c r="K623" s="40"/>
      <c r="L623" s="40"/>
      <c r="M623" s="40"/>
      <c r="N623" s="40"/>
      <c r="O623" s="40"/>
      <c r="P623" s="40"/>
      <c r="Q623" s="40"/>
      <c r="R623" s="40"/>
    </row>
    <row r="624" spans="2:18" s="22" customFormat="1" x14ac:dyDescent="0.25">
      <c r="B624" s="40"/>
      <c r="F624" s="40"/>
      <c r="G624" s="40"/>
      <c r="H624" s="40"/>
      <c r="I624" s="40"/>
      <c r="J624" s="40"/>
      <c r="K624" s="40"/>
      <c r="L624" s="40"/>
      <c r="M624" s="40"/>
      <c r="N624" s="40"/>
      <c r="O624" s="40"/>
      <c r="P624" s="40"/>
      <c r="Q624" s="40"/>
      <c r="R624" s="40"/>
    </row>
    <row r="625" spans="2:18" s="22" customFormat="1" x14ac:dyDescent="0.25">
      <c r="B625" s="40"/>
      <c r="F625" s="40"/>
      <c r="G625" s="40"/>
      <c r="H625" s="40"/>
      <c r="I625" s="40"/>
      <c r="J625" s="40"/>
      <c r="K625" s="40"/>
      <c r="L625" s="40"/>
      <c r="M625" s="40"/>
      <c r="N625" s="40"/>
      <c r="O625" s="40"/>
      <c r="P625" s="40"/>
      <c r="Q625" s="40"/>
      <c r="R625" s="40"/>
    </row>
    <row r="626" spans="2:18" s="22" customFormat="1" x14ac:dyDescent="0.25">
      <c r="B626" s="40"/>
      <c r="F626" s="40"/>
      <c r="G626" s="40"/>
      <c r="H626" s="40"/>
      <c r="I626" s="40"/>
      <c r="J626" s="40"/>
      <c r="K626" s="40"/>
      <c r="L626" s="40"/>
      <c r="M626" s="40"/>
      <c r="N626" s="40"/>
      <c r="O626" s="40"/>
      <c r="P626" s="40"/>
      <c r="Q626" s="40"/>
      <c r="R626" s="40"/>
    </row>
    <row r="627" spans="2:18" s="22" customFormat="1" x14ac:dyDescent="0.25">
      <c r="B627" s="40"/>
      <c r="F627" s="40"/>
      <c r="G627" s="40"/>
      <c r="H627" s="40"/>
      <c r="I627" s="40"/>
      <c r="J627" s="40"/>
      <c r="K627" s="40"/>
      <c r="L627" s="40"/>
      <c r="M627" s="40"/>
      <c r="N627" s="40"/>
      <c r="O627" s="40"/>
      <c r="P627" s="40"/>
      <c r="Q627" s="40"/>
      <c r="R627" s="40"/>
    </row>
    <row r="628" spans="2:18" s="22" customFormat="1" x14ac:dyDescent="0.25">
      <c r="B628" s="40"/>
      <c r="F628" s="40"/>
      <c r="G628" s="40"/>
      <c r="H628" s="40"/>
      <c r="I628" s="40"/>
      <c r="J628" s="40"/>
      <c r="K628" s="40"/>
      <c r="L628" s="40"/>
      <c r="M628" s="40"/>
      <c r="N628" s="40"/>
      <c r="O628" s="40"/>
      <c r="P628" s="40"/>
      <c r="Q628" s="40"/>
      <c r="R628" s="40"/>
    </row>
    <row r="629" spans="2:18" s="22" customFormat="1" x14ac:dyDescent="0.25">
      <c r="B629" s="40"/>
      <c r="F629" s="40"/>
      <c r="G629" s="40"/>
      <c r="H629" s="40"/>
      <c r="I629" s="40"/>
      <c r="J629" s="40"/>
      <c r="K629" s="40"/>
      <c r="L629" s="40"/>
      <c r="M629" s="40"/>
      <c r="N629" s="40"/>
      <c r="O629" s="40"/>
      <c r="P629" s="40"/>
      <c r="Q629" s="40"/>
      <c r="R629" s="40"/>
    </row>
    <row r="630" spans="2:18" s="22" customFormat="1" x14ac:dyDescent="0.25">
      <c r="B630" s="40"/>
      <c r="F630" s="40"/>
      <c r="G630" s="40"/>
      <c r="H630" s="40"/>
      <c r="I630" s="40"/>
      <c r="J630" s="40"/>
      <c r="K630" s="40"/>
      <c r="L630" s="40"/>
      <c r="M630" s="40"/>
      <c r="N630" s="40"/>
      <c r="O630" s="40"/>
      <c r="P630" s="40"/>
      <c r="Q630" s="40"/>
      <c r="R630" s="40"/>
    </row>
    <row r="631" spans="2:18" s="22" customFormat="1" x14ac:dyDescent="0.25">
      <c r="B631" s="40"/>
      <c r="F631" s="40"/>
      <c r="G631" s="40"/>
      <c r="H631" s="40"/>
      <c r="I631" s="40"/>
      <c r="J631" s="40"/>
      <c r="K631" s="40"/>
      <c r="L631" s="40"/>
      <c r="M631" s="40"/>
      <c r="N631" s="40"/>
      <c r="O631" s="40"/>
      <c r="P631" s="40"/>
      <c r="Q631" s="40"/>
      <c r="R631" s="40"/>
    </row>
    <row r="632" spans="2:18" s="22" customFormat="1" x14ac:dyDescent="0.25">
      <c r="B632" s="40"/>
      <c r="F632" s="40"/>
      <c r="G632" s="40"/>
      <c r="H632" s="40"/>
      <c r="I632" s="40"/>
      <c r="J632" s="40"/>
      <c r="K632" s="40"/>
      <c r="L632" s="40"/>
      <c r="M632" s="40"/>
      <c r="N632" s="40"/>
      <c r="O632" s="40"/>
      <c r="P632" s="40"/>
      <c r="Q632" s="40"/>
      <c r="R632" s="40"/>
    </row>
    <row r="633" spans="2:18" s="22" customFormat="1" x14ac:dyDescent="0.25">
      <c r="B633" s="40"/>
      <c r="F633" s="40"/>
      <c r="G633" s="40"/>
      <c r="H633" s="40"/>
      <c r="I633" s="40"/>
      <c r="J633" s="40"/>
      <c r="K633" s="40"/>
      <c r="L633" s="40"/>
      <c r="M633" s="40"/>
      <c r="N633" s="40"/>
      <c r="O633" s="40"/>
      <c r="P633" s="40"/>
      <c r="Q633" s="40"/>
      <c r="R633" s="40"/>
    </row>
    <row r="634" spans="2:18" s="22" customFormat="1" x14ac:dyDescent="0.25">
      <c r="B634" s="40"/>
      <c r="F634" s="40"/>
      <c r="G634" s="40"/>
      <c r="H634" s="40"/>
      <c r="I634" s="40"/>
      <c r="J634" s="40"/>
      <c r="K634" s="40"/>
      <c r="L634" s="40"/>
      <c r="M634" s="40"/>
      <c r="N634" s="40"/>
      <c r="O634" s="40"/>
      <c r="P634" s="40"/>
      <c r="Q634" s="40"/>
      <c r="R634" s="40"/>
    </row>
    <row r="635" spans="2:18" s="22" customFormat="1" x14ac:dyDescent="0.25">
      <c r="B635" s="40"/>
      <c r="F635" s="40"/>
      <c r="G635" s="40">
        <v>0</v>
      </c>
      <c r="H635" s="40">
        <v>0</v>
      </c>
      <c r="I635" s="40">
        <v>0</v>
      </c>
      <c r="J635" s="40">
        <v>0</v>
      </c>
      <c r="K635" s="40">
        <v>0</v>
      </c>
      <c r="L635" s="40">
        <v>0</v>
      </c>
      <c r="M635" s="40">
        <v>0</v>
      </c>
      <c r="N635" s="40">
        <v>0</v>
      </c>
      <c r="O635" s="40">
        <v>0</v>
      </c>
      <c r="P635" s="40">
        <v>0</v>
      </c>
      <c r="Q635" s="40"/>
      <c r="R635" s="40"/>
    </row>
    <row r="636" spans="2:18" s="22" customFormat="1" x14ac:dyDescent="0.25">
      <c r="B636" s="40"/>
      <c r="F636" s="40"/>
      <c r="G636" s="40"/>
      <c r="H636" s="40"/>
      <c r="I636" s="40"/>
      <c r="J636" s="40"/>
      <c r="K636" s="40"/>
      <c r="L636" s="40"/>
      <c r="M636" s="40"/>
      <c r="N636" s="40"/>
      <c r="O636" s="40"/>
      <c r="P636" s="40"/>
      <c r="Q636" s="40"/>
      <c r="R636" s="40"/>
    </row>
    <row r="637" spans="2:18" s="22" customFormat="1" x14ac:dyDescent="0.25">
      <c r="B637" s="40"/>
      <c r="F637" s="40"/>
      <c r="G637" s="40"/>
      <c r="H637" s="40"/>
      <c r="I637" s="40"/>
      <c r="J637" s="40"/>
      <c r="K637" s="40"/>
      <c r="L637" s="40"/>
      <c r="M637" s="40"/>
      <c r="N637" s="40"/>
      <c r="O637" s="40"/>
      <c r="P637" s="40"/>
      <c r="Q637" s="40"/>
      <c r="R637" s="40"/>
    </row>
    <row r="638" spans="2:18" s="22" customFormat="1" x14ac:dyDescent="0.25">
      <c r="B638" s="40"/>
      <c r="F638" s="40"/>
      <c r="G638" s="40"/>
      <c r="H638" s="40"/>
      <c r="I638" s="40"/>
      <c r="J638" s="40"/>
      <c r="K638" s="40"/>
      <c r="L638" s="40"/>
      <c r="M638" s="40"/>
      <c r="N638" s="40"/>
      <c r="O638" s="40"/>
      <c r="P638" s="40"/>
      <c r="Q638" s="40"/>
      <c r="R638" s="40"/>
    </row>
    <row r="639" spans="2:18" s="22" customFormat="1" x14ac:dyDescent="0.25">
      <c r="B639" s="40"/>
      <c r="F639" s="40"/>
      <c r="G639" s="40"/>
      <c r="H639" s="40"/>
      <c r="I639" s="40"/>
      <c r="J639" s="40"/>
      <c r="K639" s="40"/>
      <c r="L639" s="40"/>
      <c r="M639" s="40"/>
      <c r="N639" s="40"/>
      <c r="O639" s="40"/>
      <c r="P639" s="40"/>
      <c r="Q639" s="40"/>
      <c r="R639" s="40"/>
    </row>
    <row r="640" spans="2:18" s="22" customFormat="1" x14ac:dyDescent="0.25">
      <c r="B640" s="40"/>
      <c r="F640" s="40"/>
      <c r="G640" s="40"/>
      <c r="H640" s="40"/>
      <c r="I640" s="40"/>
      <c r="J640" s="40"/>
      <c r="K640" s="40"/>
      <c r="L640" s="40"/>
      <c r="M640" s="40"/>
      <c r="N640" s="40"/>
      <c r="O640" s="40"/>
      <c r="P640" s="40"/>
      <c r="Q640" s="40"/>
      <c r="R640" s="40"/>
    </row>
    <row r="641" spans="2:18" s="22" customFormat="1" x14ac:dyDescent="0.25">
      <c r="B641" s="40"/>
      <c r="F641" s="40"/>
      <c r="G641" s="40"/>
      <c r="H641" s="40"/>
      <c r="I641" s="40"/>
      <c r="J641" s="40"/>
      <c r="K641" s="40"/>
      <c r="L641" s="40"/>
      <c r="M641" s="40"/>
      <c r="N641" s="40"/>
      <c r="O641" s="40"/>
      <c r="P641" s="40"/>
      <c r="Q641" s="40"/>
      <c r="R641" s="40"/>
    </row>
    <row r="642" spans="2:18" s="22" customFormat="1" x14ac:dyDescent="0.25">
      <c r="B642" s="40"/>
      <c r="F642" s="40"/>
      <c r="G642" s="40"/>
      <c r="H642" s="40"/>
      <c r="I642" s="40"/>
      <c r="J642" s="40"/>
      <c r="K642" s="40"/>
      <c r="L642" s="40"/>
      <c r="M642" s="40"/>
      <c r="N642" s="40"/>
      <c r="O642" s="40"/>
      <c r="P642" s="40"/>
      <c r="Q642" s="40"/>
      <c r="R642" s="40"/>
    </row>
    <row r="643" spans="2:18" s="22" customFormat="1" x14ac:dyDescent="0.25">
      <c r="B643" s="40"/>
      <c r="F643" s="40"/>
      <c r="G643" s="40"/>
      <c r="H643" s="40"/>
      <c r="I643" s="40"/>
      <c r="J643" s="40"/>
      <c r="K643" s="40"/>
      <c r="L643" s="40"/>
      <c r="M643" s="40"/>
      <c r="N643" s="40"/>
      <c r="O643" s="40"/>
      <c r="P643" s="40"/>
      <c r="Q643" s="40"/>
      <c r="R643" s="40"/>
    </row>
  </sheetData>
  <sheetProtection algorithmName="SHA-512" hashValue="xw6eJjiUy//B154TGUEkIWx+CIY2LYMDmIfRvvKlnvI4FM6hvcDr854yEkAJAL0lypqEVwMYUyKzZr4Z2i0W8A==" saltValue="qGP/zQ9D2kyk6Nq7XmRfcg==" spinCount="100000" sheet="1" objects="1" scenarios="1"/>
  <customSheetViews>
    <customSheetView guid="{495BE3EC-E5E9-4D7F-B5B8-2F63438A1D49}" scale="96" zeroValues="0" state="hidden">
      <pane xSplit="6" ySplit="1" topLeftCell="G2" activePane="bottomRight" state="frozen"/>
      <selection pane="bottomRight" activeCell="S12" sqref="S12"/>
      <pageMargins left="0.7" right="0.7" top="0.75" bottom="0.75" header="0.3" footer="0.3"/>
      <pageSetup scale="50" orientation="portrait" r:id="rId1"/>
      <headerFooter>
        <oddHeader>&amp;COTB VALLE HERMOSO
&amp;D</oddHeader>
      </headerFooter>
    </customSheetView>
  </customSheetViews>
  <pageMargins left="0.25" right="0.25" top="0.75" bottom="0.75" header="0.3" footer="0.3"/>
  <pageSetup paperSize="5" scale="59" fitToHeight="0" orientation="portrait" blackAndWhite="1" r:id="rId2"/>
  <headerFooter>
    <oddHeader>&amp;COTB VALLE HERMOSO
&amp;D</oddHeader>
  </headerFooter>
  <rowBreaks count="1" manualBreakCount="1">
    <brk id="122" max="18" man="1"/>
  </row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B1:N33"/>
  <sheetViews>
    <sheetView zoomScale="68" zoomScaleNormal="68" workbookViewId="0">
      <pane xSplit="15" ySplit="33" topLeftCell="AB34" activePane="bottomRight" state="frozen"/>
      <selection activeCell="C58" sqref="C58"/>
      <selection pane="topRight" activeCell="C58" sqref="C58"/>
      <selection pane="bottomLeft" activeCell="C58" sqref="C58"/>
      <selection pane="bottomRight" activeCell="F44" sqref="F44"/>
    </sheetView>
  </sheetViews>
  <sheetFormatPr baseColWidth="10" defaultColWidth="11.5546875" defaultRowHeight="14.4" x14ac:dyDescent="0.3"/>
  <cols>
    <col min="1" max="1" width="20.33203125" style="19" customWidth="1"/>
    <col min="2" max="2" width="11.5546875" style="19" customWidth="1"/>
    <col min="3" max="3" width="11.5546875" style="19"/>
    <col min="4" max="4" width="11.5546875" style="19" customWidth="1"/>
    <col min="5" max="5" width="11.5546875" style="19"/>
    <col min="6" max="6" width="7.6640625" style="19" customWidth="1"/>
    <col min="7" max="14" width="15.6640625" style="19" customWidth="1"/>
    <col min="15" max="16384" width="11.5546875" style="19"/>
  </cols>
  <sheetData>
    <row r="1" spans="2:14" ht="50.4" customHeight="1" x14ac:dyDescent="0.3"/>
    <row r="2" spans="2:14" ht="4.95" customHeight="1" thickBot="1" x14ac:dyDescent="0.35"/>
    <row r="3" spans="2:14" ht="15" thickBot="1" x14ac:dyDescent="0.35">
      <c r="B3" s="154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6"/>
    </row>
    <row r="4" spans="2:14" ht="18" thickBot="1" x14ac:dyDescent="0.4">
      <c r="B4" s="157"/>
      <c r="C4" s="158" t="s">
        <v>73</v>
      </c>
      <c r="D4" s="159"/>
      <c r="E4" s="159"/>
      <c r="F4" s="137"/>
      <c r="G4" s="137"/>
      <c r="H4" s="137"/>
      <c r="I4" s="137"/>
      <c r="J4" s="137"/>
      <c r="K4" s="137"/>
      <c r="L4" s="137"/>
      <c r="M4" s="137"/>
      <c r="N4" s="160"/>
    </row>
    <row r="5" spans="2:14" ht="15" thickTop="1" x14ac:dyDescent="0.3">
      <c r="B5" s="161"/>
      <c r="C5" s="258" t="str">
        <f>'DATOS GENERALES'!G1</f>
        <v>DEUDA MES ANTERIOR</v>
      </c>
      <c r="D5" s="259"/>
      <c r="E5" s="162">
        <f>'INGRESOS MES'!G325</f>
        <v>1807</v>
      </c>
      <c r="F5" s="163">
        <f>IF(E5&gt;0,(E5/$E$8),0)</f>
        <v>0.73845525132815693</v>
      </c>
      <c r="G5" s="137"/>
      <c r="H5" s="137"/>
      <c r="I5" s="137"/>
      <c r="J5" s="137"/>
      <c r="K5" s="137"/>
      <c r="L5" s="137"/>
      <c r="M5" s="137"/>
      <c r="N5" s="160"/>
    </row>
    <row r="6" spans="2:14" x14ac:dyDescent="0.3">
      <c r="B6" s="161"/>
      <c r="C6" s="258" t="str">
        <f>'INGRESOS MES'!H1</f>
        <v>MULTA MORA / DIA</v>
      </c>
      <c r="D6" s="259"/>
      <c r="E6" s="162">
        <f>'INGRESOS MES'!H325</f>
        <v>0</v>
      </c>
      <c r="F6" s="164">
        <f>IF(E6&gt;0,(E6/$E$8),0)</f>
        <v>0</v>
      </c>
      <c r="G6" s="137"/>
      <c r="H6" s="137"/>
      <c r="I6" s="137"/>
      <c r="J6" s="137"/>
      <c r="K6" s="137"/>
      <c r="L6" s="137"/>
      <c r="M6" s="137"/>
      <c r="N6" s="160"/>
    </row>
    <row r="7" spans="2:14" x14ac:dyDescent="0.3">
      <c r="B7" s="161"/>
      <c r="C7" s="258" t="str">
        <f>'INGRESOS MES'!I1</f>
        <v>MULTA MORA / MES</v>
      </c>
      <c r="D7" s="259"/>
      <c r="E7" s="162">
        <f>'INGRESOS MES'!I325</f>
        <v>640</v>
      </c>
      <c r="F7" s="164">
        <f>IF(E7&gt;0,(E7/$E$8),0)</f>
        <v>0.26154474867184307</v>
      </c>
      <c r="G7" s="137"/>
      <c r="H7" s="137"/>
      <c r="I7" s="137"/>
      <c r="J7" s="137"/>
      <c r="K7" s="137"/>
      <c r="L7" s="137"/>
      <c r="M7" s="137"/>
      <c r="N7" s="160"/>
    </row>
    <row r="8" spans="2:14" ht="15" thickBot="1" x14ac:dyDescent="0.35">
      <c r="B8" s="157"/>
      <c r="C8" s="268" t="s">
        <v>99</v>
      </c>
      <c r="D8" s="269"/>
      <c r="E8" s="222">
        <f>SUM(E5:E7)</f>
        <v>2447</v>
      </c>
      <c r="F8" s="223">
        <f>IF(E8&gt;0,(E8/$E$18),"")</f>
        <v>0.27152685308477587</v>
      </c>
      <c r="G8" s="165"/>
      <c r="H8" s="137"/>
      <c r="I8" s="137"/>
      <c r="J8" s="137"/>
      <c r="K8" s="137"/>
      <c r="L8" s="137"/>
      <c r="M8" s="137"/>
      <c r="N8" s="160"/>
    </row>
    <row r="9" spans="2:14" x14ac:dyDescent="0.3">
      <c r="B9" s="161"/>
      <c r="C9" s="256" t="str">
        <f>'INGRESOS MES'!J1</f>
        <v>CSM AGUA</v>
      </c>
      <c r="D9" s="257"/>
      <c r="E9" s="166">
        <f>'INGRESOS MES'!J325</f>
        <v>6265</v>
      </c>
      <c r="F9" s="167">
        <f t="shared" ref="F9:F15" si="0">IF(E9&gt;0,(E9/$E$16),"")</f>
        <v>1</v>
      </c>
      <c r="G9" s="137"/>
      <c r="H9" s="137"/>
      <c r="I9" s="137"/>
      <c r="J9" s="137"/>
      <c r="K9" s="137"/>
      <c r="L9" s="137"/>
      <c r="M9" s="137"/>
      <c r="N9" s="160"/>
    </row>
    <row r="10" spans="2:14" x14ac:dyDescent="0.3">
      <c r="B10" s="161"/>
      <c r="C10" s="258" t="str">
        <f>'INGRESOS MES'!K1</f>
        <v>FALTA A REUNION</v>
      </c>
      <c r="D10" s="259"/>
      <c r="E10" s="162">
        <f>'INGRESOS MES'!K325</f>
        <v>0</v>
      </c>
      <c r="F10" s="164" t="str">
        <f t="shared" si="0"/>
        <v/>
      </c>
      <c r="G10" s="137"/>
      <c r="H10" s="137"/>
      <c r="I10" s="137"/>
      <c r="J10" s="137"/>
      <c r="K10" s="137"/>
      <c r="L10" s="137"/>
      <c r="M10" s="137"/>
      <c r="N10" s="160"/>
    </row>
    <row r="11" spans="2:14" x14ac:dyDescent="0.3">
      <c r="B11" s="161"/>
      <c r="C11" s="258" t="str">
        <f>'INGRESOS MES'!L1</f>
        <v>RETRASO A REUNION</v>
      </c>
      <c r="D11" s="259"/>
      <c r="E11" s="162">
        <f>'INGRESOS MES'!L325</f>
        <v>0</v>
      </c>
      <c r="F11" s="164" t="str">
        <f t="shared" si="0"/>
        <v/>
      </c>
      <c r="G11" s="137"/>
      <c r="H11" s="137"/>
      <c r="I11" s="137"/>
      <c r="J11" s="137"/>
      <c r="K11" s="137"/>
      <c r="L11" s="137"/>
      <c r="M11" s="137"/>
      <c r="N11" s="160"/>
    </row>
    <row r="12" spans="2:14" x14ac:dyDescent="0.3">
      <c r="B12" s="161"/>
      <c r="C12" s="258" t="str">
        <f>'INGRESOS MES'!M1</f>
        <v>MULTAS TRABAJO DIA</v>
      </c>
      <c r="D12" s="259"/>
      <c r="E12" s="162">
        <f>'INGRESOS MES'!M325</f>
        <v>0</v>
      </c>
      <c r="F12" s="164" t="str">
        <f t="shared" si="0"/>
        <v/>
      </c>
      <c r="G12" s="137"/>
      <c r="H12" s="137"/>
      <c r="I12" s="137"/>
      <c r="J12" s="137"/>
      <c r="K12" s="137"/>
      <c r="L12" s="137"/>
      <c r="M12" s="137"/>
      <c r="N12" s="160"/>
    </row>
    <row r="13" spans="2:14" x14ac:dyDescent="0.3">
      <c r="B13" s="161"/>
      <c r="C13" s="258" t="str">
        <f>'INGRESOS MES'!N1</f>
        <v>MULTA TRABAJO MEDIO DIA</v>
      </c>
      <c r="D13" s="259"/>
      <c r="E13" s="162">
        <f>'INGRESOS MES'!N325</f>
        <v>0</v>
      </c>
      <c r="F13" s="164" t="str">
        <f t="shared" si="0"/>
        <v/>
      </c>
      <c r="G13" s="137"/>
      <c r="H13" s="137"/>
      <c r="I13" s="137"/>
      <c r="J13" s="137"/>
      <c r="K13" s="137"/>
      <c r="L13" s="137"/>
      <c r="M13" s="137"/>
      <c r="N13" s="160"/>
    </row>
    <row r="14" spans="2:14" x14ac:dyDescent="0.3">
      <c r="B14" s="161"/>
      <c r="C14" s="258" t="str">
        <f>'INGRESOS MES'!O1</f>
        <v>REINS</v>
      </c>
      <c r="D14" s="259"/>
      <c r="E14" s="162">
        <f>'INGRESOS MES'!O325</f>
        <v>0</v>
      </c>
      <c r="F14" s="164" t="str">
        <f t="shared" si="0"/>
        <v/>
      </c>
      <c r="G14" s="137"/>
      <c r="H14" s="137"/>
      <c r="I14" s="137"/>
      <c r="J14" s="137"/>
      <c r="K14" s="137"/>
      <c r="L14" s="137"/>
      <c r="M14" s="137"/>
      <c r="N14" s="160"/>
    </row>
    <row r="15" spans="2:14" x14ac:dyDescent="0.3">
      <c r="B15" s="161"/>
      <c r="C15" s="266" t="str">
        <f>'INGRESOS MES'!P1</f>
        <v>OTROS</v>
      </c>
      <c r="D15" s="267"/>
      <c r="E15" s="162">
        <f>'INGRESOS MES'!P325</f>
        <v>0</v>
      </c>
      <c r="F15" s="164" t="str">
        <f t="shared" si="0"/>
        <v/>
      </c>
      <c r="G15" s="137"/>
      <c r="H15" s="137"/>
      <c r="I15" s="137"/>
      <c r="J15" s="137"/>
      <c r="K15" s="137"/>
      <c r="L15" s="137"/>
      <c r="M15" s="137"/>
      <c r="N15" s="160"/>
    </row>
    <row r="16" spans="2:14" ht="15" thickBot="1" x14ac:dyDescent="0.35">
      <c r="B16" s="161"/>
      <c r="C16" s="262" t="s">
        <v>98</v>
      </c>
      <c r="D16" s="263"/>
      <c r="E16" s="224">
        <f>SUM(E9:E15)</f>
        <v>6265</v>
      </c>
      <c r="F16" s="223">
        <f>IF(E16&gt;0,(E16/$E$18),"")</f>
        <v>0.69518419884598315</v>
      </c>
      <c r="G16" s="137"/>
      <c r="H16" s="137"/>
      <c r="I16" s="137"/>
      <c r="J16" s="137"/>
      <c r="K16" s="137"/>
      <c r="L16" s="137"/>
      <c r="M16" s="137"/>
      <c r="N16" s="160"/>
    </row>
    <row r="17" spans="2:14" ht="15" thickBot="1" x14ac:dyDescent="0.35">
      <c r="B17" s="161"/>
      <c r="C17" s="264" t="str">
        <f>CONCATENATE("TOTAL ",'INGRESOS MES'!Q1)</f>
        <v>TOTAL RIEGO</v>
      </c>
      <c r="D17" s="265"/>
      <c r="E17" s="227">
        <f>'INGRESOS MES'!Q325</f>
        <v>300</v>
      </c>
      <c r="F17" s="228">
        <f>IF(E17&gt;0,(E17/$E$18),"")</f>
        <v>3.3288948069241014E-2</v>
      </c>
      <c r="G17" s="137"/>
      <c r="H17" s="137"/>
      <c r="I17" s="137"/>
      <c r="J17" s="137"/>
      <c r="K17" s="137"/>
      <c r="L17" s="137"/>
      <c r="M17" s="137"/>
      <c r="N17" s="160"/>
    </row>
    <row r="18" spans="2:14" ht="15.6" thickTop="1" thickBot="1" x14ac:dyDescent="0.35">
      <c r="B18" s="157"/>
      <c r="C18" s="260" t="s">
        <v>1</v>
      </c>
      <c r="D18" s="261"/>
      <c r="E18" s="225">
        <f>E8+E16+E17</f>
        <v>9012</v>
      </c>
      <c r="F18" s="226">
        <f>IF(E18&gt;0,(E18/$E$18),"")</f>
        <v>1</v>
      </c>
      <c r="G18" s="137"/>
      <c r="H18" s="137"/>
      <c r="I18" s="137"/>
      <c r="J18" s="137"/>
      <c r="K18" s="137"/>
      <c r="L18" s="137"/>
      <c r="M18" s="137"/>
      <c r="N18" s="160"/>
    </row>
    <row r="19" spans="2:14" ht="21.6" customHeight="1" thickTop="1" x14ac:dyDescent="0.3">
      <c r="B19" s="157"/>
      <c r="C19" s="137"/>
      <c r="D19" s="137"/>
      <c r="E19" s="137"/>
      <c r="F19" s="168"/>
      <c r="G19" s="137"/>
      <c r="H19" s="137"/>
      <c r="I19" s="137"/>
      <c r="J19" s="137"/>
      <c r="K19" s="137"/>
      <c r="L19" s="137"/>
      <c r="M19" s="137"/>
      <c r="N19" s="160"/>
    </row>
    <row r="20" spans="2:14" x14ac:dyDescent="0.3">
      <c r="B20" s="15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60"/>
    </row>
    <row r="21" spans="2:14" x14ac:dyDescent="0.3">
      <c r="B21" s="15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60"/>
    </row>
    <row r="22" spans="2:14" x14ac:dyDescent="0.3">
      <c r="B22" s="157"/>
      <c r="C22" s="137"/>
      <c r="D22" s="137"/>
      <c r="E22" s="137"/>
      <c r="F22" s="137"/>
      <c r="G22" s="137"/>
      <c r="H22" s="137"/>
      <c r="I22" s="137"/>
      <c r="J22" s="137"/>
      <c r="K22" s="137"/>
      <c r="L22" s="169"/>
      <c r="M22" s="137"/>
      <c r="N22" s="160"/>
    </row>
    <row r="23" spans="2:14" x14ac:dyDescent="0.3">
      <c r="B23" s="15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60"/>
    </row>
    <row r="24" spans="2:14" x14ac:dyDescent="0.3">
      <c r="B24" s="15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60"/>
    </row>
    <row r="25" spans="2:14" x14ac:dyDescent="0.3">
      <c r="B25" s="15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60"/>
    </row>
    <row r="26" spans="2:14" x14ac:dyDescent="0.3">
      <c r="B26" s="15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60"/>
    </row>
    <row r="27" spans="2:14" x14ac:dyDescent="0.3">
      <c r="B27" s="157"/>
      <c r="C27" s="169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60"/>
    </row>
    <row r="28" spans="2:14" x14ac:dyDescent="0.3">
      <c r="B28" s="15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60"/>
    </row>
    <row r="29" spans="2:14" x14ac:dyDescent="0.3">
      <c r="B29" s="15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60"/>
    </row>
    <row r="30" spans="2:14" x14ac:dyDescent="0.3">
      <c r="B30" s="15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60"/>
    </row>
    <row r="31" spans="2:14" x14ac:dyDescent="0.3">
      <c r="B31" s="15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60"/>
    </row>
    <row r="32" spans="2:14" x14ac:dyDescent="0.3">
      <c r="B32" s="15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60"/>
    </row>
    <row r="33" spans="2:14" ht="15" thickBot="1" x14ac:dyDescent="0.35">
      <c r="B33" s="170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2"/>
    </row>
  </sheetData>
  <sheetProtection algorithmName="SHA-512" hashValue="whayo3YNqPRfaBJIxqidklyo53rDuGYvvmr5zEQ/4TkWvqxzb7YfEix4UnMLIGsD0+7ye3/bEozdPlA03TpV7Q==" saltValue="wMdX5cIrfksShv2D3AlobA==" spinCount="100000" sheet="1" objects="1" scenarios="1"/>
  <customSheetViews>
    <customSheetView guid="{495BE3EC-E5E9-4D7F-B5B8-2F63438A1D49}" scale="78" state="hidden">
      <pane xSplit="15" ySplit="33" topLeftCell="P34" activePane="bottomRight" state="frozen"/>
      <selection pane="bottomRight" activeCell="E22" sqref="E22"/>
      <colBreaks count="1" manualBreakCount="1">
        <brk id="14" max="1048575" man="1"/>
      </colBreaks>
      <pageMargins left="0.7" right="0.7" top="0.75" bottom="0.75" header="0.3" footer="0.3"/>
      <pageSetup paperSize="5" scale="55" orientation="portrait" r:id="rId1"/>
    </customSheetView>
  </customSheetViews>
  <mergeCells count="14">
    <mergeCell ref="C9:D9"/>
    <mergeCell ref="C7:D7"/>
    <mergeCell ref="C6:D6"/>
    <mergeCell ref="C5:D5"/>
    <mergeCell ref="C18:D18"/>
    <mergeCell ref="C14:D14"/>
    <mergeCell ref="C13:D13"/>
    <mergeCell ref="C12:D12"/>
    <mergeCell ref="C11:D11"/>
    <mergeCell ref="C10:D10"/>
    <mergeCell ref="C16:D16"/>
    <mergeCell ref="C17:D17"/>
    <mergeCell ref="C15:D15"/>
    <mergeCell ref="C8:D8"/>
  </mergeCells>
  <pageMargins left="0.7" right="0.7" top="0.75" bottom="0.75" header="0.3" footer="0.3"/>
  <pageSetup paperSize="5" scale="55" orientation="portrait" r:id="rId2"/>
  <colBreaks count="1" manualBreakCount="1">
    <brk id="14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84E1F0"/>
  </sheetPr>
  <dimension ref="A1:BT51"/>
  <sheetViews>
    <sheetView zoomScaleNormal="100" workbookViewId="0">
      <pane xSplit="11" ySplit="21" topLeftCell="L22" activePane="bottomRight" state="frozen"/>
      <selection activeCell="C58" sqref="C58"/>
      <selection pane="topRight" activeCell="C58" sqref="C58"/>
      <selection pane="bottomLeft" activeCell="C58" sqref="C58"/>
      <selection pane="bottomRight" activeCell="E17" sqref="E17"/>
    </sheetView>
  </sheetViews>
  <sheetFormatPr baseColWidth="10" defaultColWidth="11.5546875" defaultRowHeight="14.4" x14ac:dyDescent="0.3"/>
  <cols>
    <col min="1" max="2" width="11.5546875" style="4"/>
    <col min="3" max="3" width="11.5546875" style="1"/>
    <col min="4" max="4" width="25.33203125" style="1" customWidth="1"/>
    <col min="5" max="8" width="11.5546875" style="1"/>
    <col min="9" max="72" width="11.5546875" style="4"/>
    <col min="73" max="16384" width="11.5546875" style="1"/>
  </cols>
  <sheetData>
    <row r="1" spans="3:8" s="4" customFormat="1" x14ac:dyDescent="0.3"/>
    <row r="2" spans="3:8" s="4" customFormat="1" x14ac:dyDescent="0.3"/>
    <row r="3" spans="3:8" s="4" customFormat="1" ht="15" thickBot="1" x14ac:dyDescent="0.35"/>
    <row r="4" spans="3:8" x14ac:dyDescent="0.3">
      <c r="C4" s="148"/>
      <c r="D4" s="149"/>
      <c r="E4" s="149"/>
      <c r="F4" s="149"/>
      <c r="G4" s="149"/>
      <c r="H4" s="150"/>
    </row>
    <row r="5" spans="3:8" ht="19.8" x14ac:dyDescent="0.4">
      <c r="C5" s="270" t="s">
        <v>75</v>
      </c>
      <c r="D5" s="271"/>
      <c r="E5" s="271"/>
      <c r="F5" s="271"/>
      <c r="G5" s="271"/>
      <c r="H5" s="272"/>
    </row>
    <row r="6" spans="3:8" x14ac:dyDescent="0.3">
      <c r="C6" s="151"/>
      <c r="D6" s="152"/>
      <c r="E6" s="152"/>
      <c r="F6" s="152"/>
      <c r="G6" s="152"/>
      <c r="H6" s="153"/>
    </row>
    <row r="7" spans="3:8" x14ac:dyDescent="0.3">
      <c r="C7" s="134"/>
      <c r="D7" s="135" t="s">
        <v>41</v>
      </c>
      <c r="E7" s="136">
        <v>7</v>
      </c>
      <c r="F7" s="137" t="s">
        <v>65</v>
      </c>
      <c r="G7" s="137"/>
      <c r="H7" s="138"/>
    </row>
    <row r="8" spans="3:8" x14ac:dyDescent="0.3">
      <c r="C8" s="134"/>
      <c r="D8" s="135" t="s">
        <v>29</v>
      </c>
      <c r="E8" s="136">
        <v>2</v>
      </c>
      <c r="F8" s="137" t="s">
        <v>34</v>
      </c>
      <c r="G8" s="137"/>
      <c r="H8" s="138"/>
    </row>
    <row r="9" spans="3:8" x14ac:dyDescent="0.3">
      <c r="C9" s="134"/>
      <c r="D9" s="135" t="s">
        <v>32</v>
      </c>
      <c r="E9" s="136">
        <v>20</v>
      </c>
      <c r="F9" s="137" t="s">
        <v>58</v>
      </c>
      <c r="G9" s="137"/>
      <c r="H9" s="138"/>
    </row>
    <row r="10" spans="3:8" x14ac:dyDescent="0.3">
      <c r="C10" s="134"/>
      <c r="D10" s="135" t="s">
        <v>35</v>
      </c>
      <c r="E10" s="136">
        <v>2</v>
      </c>
      <c r="F10" s="137" t="s">
        <v>59</v>
      </c>
      <c r="G10" s="137"/>
      <c r="H10" s="138"/>
    </row>
    <row r="11" spans="3:8" x14ac:dyDescent="0.3">
      <c r="C11" s="134"/>
      <c r="D11" s="135" t="s">
        <v>39</v>
      </c>
      <c r="E11" s="136">
        <v>100</v>
      </c>
      <c r="F11" s="137" t="s">
        <v>60</v>
      </c>
      <c r="G11" s="137"/>
      <c r="H11" s="138"/>
    </row>
    <row r="12" spans="3:8" x14ac:dyDescent="0.3">
      <c r="C12" s="134" t="s">
        <v>28</v>
      </c>
      <c r="D12" s="139" t="s">
        <v>38</v>
      </c>
      <c r="E12" s="136">
        <v>50</v>
      </c>
      <c r="F12" s="137" t="s">
        <v>61</v>
      </c>
      <c r="G12" s="137"/>
      <c r="H12" s="138"/>
    </row>
    <row r="13" spans="3:8" x14ac:dyDescent="0.3">
      <c r="C13" s="134"/>
      <c r="D13" s="135" t="s">
        <v>12</v>
      </c>
      <c r="E13" s="136">
        <v>6</v>
      </c>
      <c r="F13" s="137" t="s">
        <v>33</v>
      </c>
      <c r="G13" s="137"/>
      <c r="H13" s="138"/>
    </row>
    <row r="14" spans="3:8" x14ac:dyDescent="0.3">
      <c r="C14" s="134"/>
      <c r="D14" s="135" t="s">
        <v>8</v>
      </c>
      <c r="E14" s="136">
        <v>40</v>
      </c>
      <c r="F14" s="137" t="s">
        <v>62</v>
      </c>
      <c r="G14" s="137"/>
      <c r="H14" s="138"/>
    </row>
    <row r="15" spans="3:8" x14ac:dyDescent="0.3">
      <c r="C15" s="134"/>
      <c r="D15" s="135" t="s">
        <v>36</v>
      </c>
      <c r="E15" s="136">
        <v>20</v>
      </c>
      <c r="F15" s="137" t="s">
        <v>63</v>
      </c>
      <c r="G15" s="137"/>
      <c r="H15" s="138"/>
    </row>
    <row r="16" spans="3:8" x14ac:dyDescent="0.3">
      <c r="C16" s="134"/>
      <c r="D16" s="135" t="s">
        <v>37</v>
      </c>
      <c r="E16" s="136">
        <v>0</v>
      </c>
      <c r="F16" s="137" t="s">
        <v>64</v>
      </c>
      <c r="G16" s="137"/>
      <c r="H16" s="138"/>
    </row>
    <row r="17" spans="3:8" x14ac:dyDescent="0.3">
      <c r="C17" s="134"/>
      <c r="D17" s="140" t="s">
        <v>50</v>
      </c>
      <c r="E17" s="141"/>
      <c r="F17" s="142" t="s">
        <v>56</v>
      </c>
      <c r="G17" s="279" t="s">
        <v>40</v>
      </c>
      <c r="H17" s="280"/>
    </row>
    <row r="18" spans="3:8" x14ac:dyDescent="0.3">
      <c r="C18" s="134"/>
      <c r="D18" s="143" t="s">
        <v>42</v>
      </c>
      <c r="E18" s="136">
        <v>50</v>
      </c>
      <c r="F18" s="144" t="s">
        <v>31</v>
      </c>
      <c r="G18" s="273"/>
      <c r="H18" s="274"/>
    </row>
    <row r="19" spans="3:8" x14ac:dyDescent="0.3">
      <c r="C19" s="134"/>
      <c r="D19" s="135"/>
      <c r="E19" s="145"/>
      <c r="F19" s="137"/>
      <c r="G19" s="275"/>
      <c r="H19" s="276"/>
    </row>
    <row r="20" spans="3:8" x14ac:dyDescent="0.3">
      <c r="C20" s="134"/>
      <c r="D20" s="137"/>
      <c r="E20" s="137"/>
      <c r="F20" s="137"/>
      <c r="G20" s="275"/>
      <c r="H20" s="276"/>
    </row>
    <row r="21" spans="3:8" ht="15" thickBot="1" x14ac:dyDescent="0.35">
      <c r="C21" s="146"/>
      <c r="D21" s="147"/>
      <c r="E21" s="147"/>
      <c r="F21" s="147"/>
      <c r="G21" s="277"/>
      <c r="H21" s="278"/>
    </row>
    <row r="22" spans="3:8" s="4" customFormat="1" x14ac:dyDescent="0.3"/>
    <row r="23" spans="3:8" s="4" customFormat="1" x14ac:dyDescent="0.3"/>
    <row r="24" spans="3:8" s="4" customFormat="1" x14ac:dyDescent="0.3"/>
    <row r="25" spans="3:8" s="4" customFormat="1" x14ac:dyDescent="0.3"/>
    <row r="26" spans="3:8" s="4" customFormat="1" x14ac:dyDescent="0.3"/>
    <row r="27" spans="3:8" s="4" customFormat="1" x14ac:dyDescent="0.3"/>
    <row r="28" spans="3:8" s="4" customFormat="1" x14ac:dyDescent="0.3"/>
    <row r="29" spans="3:8" s="4" customFormat="1" x14ac:dyDescent="0.3"/>
    <row r="30" spans="3:8" s="4" customFormat="1" x14ac:dyDescent="0.3"/>
    <row r="31" spans="3:8" s="4" customFormat="1" x14ac:dyDescent="0.3"/>
    <row r="32" spans="3:8" s="4" customFormat="1" x14ac:dyDescent="0.3"/>
    <row r="33" s="4" customFormat="1" x14ac:dyDescent="0.3"/>
    <row r="34" s="4" customFormat="1" x14ac:dyDescent="0.3"/>
    <row r="35" s="4" customFormat="1" x14ac:dyDescent="0.3"/>
    <row r="36" s="4" customFormat="1" x14ac:dyDescent="0.3"/>
    <row r="37" s="4" customFormat="1" x14ac:dyDescent="0.3"/>
    <row r="38" s="4" customFormat="1" x14ac:dyDescent="0.3"/>
    <row r="39" s="4" customFormat="1" x14ac:dyDescent="0.3"/>
    <row r="40" s="4" customFormat="1" x14ac:dyDescent="0.3"/>
    <row r="41" s="4" customFormat="1" x14ac:dyDescent="0.3"/>
    <row r="42" s="4" customFormat="1" x14ac:dyDescent="0.3"/>
    <row r="43" s="4" customFormat="1" x14ac:dyDescent="0.3"/>
    <row r="44" s="4" customFormat="1" x14ac:dyDescent="0.3"/>
    <row r="45" s="4" customFormat="1" x14ac:dyDescent="0.3"/>
    <row r="46" s="4" customFormat="1" x14ac:dyDescent="0.3"/>
    <row r="47" s="4" customFormat="1" x14ac:dyDescent="0.3"/>
    <row r="48" s="4" customFormat="1" x14ac:dyDescent="0.3"/>
    <row r="49" s="4" customFormat="1" x14ac:dyDescent="0.3"/>
    <row r="50" s="4" customFormat="1" x14ac:dyDescent="0.3"/>
    <row r="51" s="4" customFormat="1" x14ac:dyDescent="0.3"/>
  </sheetData>
  <sheetProtection algorithmName="SHA-512" hashValue="QoXfM4ZwQnQcgQiH97K1/oCTIYfjy+sJdwrWJIxlJK+CUAWApx4p5bGOjYEt7AbqO9571r8ENKMRn+Symb//MQ==" saltValue="mMrrKAtQZLHxO98zzpKLUw==" spinCount="100000" sheet="1" objects="1" scenarios="1"/>
  <customSheetViews>
    <customSheetView guid="{495BE3EC-E5E9-4D7F-B5B8-2F63438A1D49}" state="hidden">
      <pane xSplit="11" ySplit="21" topLeftCell="L22" activePane="bottomRight" state="frozen"/>
      <selection pane="bottomRight" activeCell="E13" sqref="E13"/>
      <colBreaks count="1" manualBreakCount="1">
        <brk id="8" max="1048575" man="1"/>
      </colBreaks>
      <pageMargins left="0.7" right="0.7" top="0.75" bottom="0.75" header="0.3" footer="0.3"/>
      <pageSetup scale="85" orientation="portrait" r:id="rId1"/>
    </customSheetView>
  </customSheetViews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2"/>
  <colBreaks count="1" manualBreakCount="1">
    <brk id="8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7BE7F9"/>
  </sheetPr>
  <dimension ref="A1:BT381"/>
  <sheetViews>
    <sheetView showZeros="0" zoomScaleNormal="100" zoomScaleSheetLayoutView="95" workbookViewId="0">
      <pane ySplit="1" topLeftCell="A291" activePane="bottomLeft" state="frozen"/>
      <selection activeCell="C58" sqref="C58"/>
      <selection pane="bottomLeft" activeCell="I107" sqref="I107"/>
    </sheetView>
  </sheetViews>
  <sheetFormatPr baseColWidth="10" defaultColWidth="11.5546875" defaultRowHeight="12" x14ac:dyDescent="0.25"/>
  <cols>
    <col min="1" max="1" width="4.44140625" style="6" customWidth="1"/>
    <col min="2" max="2" width="4.44140625" style="7" customWidth="1"/>
    <col min="3" max="5" width="15.6640625" style="36" customWidth="1"/>
    <col min="6" max="6" width="4.44140625" style="7" customWidth="1"/>
    <col min="7" max="8" width="8.6640625" style="7" customWidth="1"/>
    <col min="9" max="11" width="7.5546875" style="6" customWidth="1"/>
    <col min="12" max="14" width="15.33203125" style="6" customWidth="1"/>
    <col min="15" max="72" width="11.5546875" style="20"/>
    <col min="73" max="16384" width="11.5546875" style="6"/>
  </cols>
  <sheetData>
    <row r="1" spans="1:14" ht="18.600000000000001" customHeight="1" x14ac:dyDescent="0.25">
      <c r="A1" s="102" t="s">
        <v>72</v>
      </c>
      <c r="B1" s="102" t="s">
        <v>79</v>
      </c>
      <c r="C1" s="102" t="s">
        <v>3</v>
      </c>
      <c r="D1" s="102" t="s">
        <v>4</v>
      </c>
      <c r="E1" s="102" t="s">
        <v>2</v>
      </c>
      <c r="F1" s="102" t="s">
        <v>18</v>
      </c>
      <c r="G1" s="102" t="s">
        <v>30</v>
      </c>
      <c r="H1" s="108" t="s">
        <v>25</v>
      </c>
      <c r="I1" s="13">
        <f>MONTOS!E7</f>
        <v>7</v>
      </c>
      <c r="J1" s="8">
        <f>MONTOS!E8</f>
        <v>2</v>
      </c>
      <c r="K1" s="16">
        <v>5</v>
      </c>
      <c r="L1" s="14" t="s">
        <v>68</v>
      </c>
      <c r="M1" s="15" t="s">
        <v>66</v>
      </c>
      <c r="N1" s="17" t="s">
        <v>67</v>
      </c>
    </row>
    <row r="2" spans="1:14" s="20" customFormat="1" x14ac:dyDescent="0.25">
      <c r="A2" s="72">
        <v>1</v>
      </c>
      <c r="B2" s="75">
        <v>1</v>
      </c>
      <c r="C2" s="76" t="s">
        <v>126</v>
      </c>
      <c r="D2" s="76" t="s">
        <v>127</v>
      </c>
      <c r="E2" s="76" t="s">
        <v>128</v>
      </c>
      <c r="F2" s="75" t="s">
        <v>113</v>
      </c>
      <c r="G2" s="45">
        <v>11</v>
      </c>
      <c r="H2" s="75">
        <f>IF('LISTA DE SOCIOS'!H2="SI",(IF(G2&lt;=K1,I1,I1+(G2-K1)*J1)),0)</f>
        <v>19</v>
      </c>
    </row>
    <row r="3" spans="1:14" s="20" customFormat="1" x14ac:dyDescent="0.25">
      <c r="A3" s="72">
        <v>2</v>
      </c>
      <c r="B3" s="75">
        <v>2</v>
      </c>
      <c r="C3" s="76" t="s">
        <v>126</v>
      </c>
      <c r="D3" s="76" t="s">
        <v>127</v>
      </c>
      <c r="E3" s="76" t="s">
        <v>130</v>
      </c>
      <c r="F3" s="75" t="s">
        <v>113</v>
      </c>
      <c r="G3" s="45">
        <v>10</v>
      </c>
      <c r="H3" s="75">
        <f>IF('LISTA DE SOCIOS'!H3="SI",(IF(G3&lt;=K1,I1,I1+(G3-K1)*J1)),0)</f>
        <v>17</v>
      </c>
    </row>
    <row r="4" spans="1:14" s="20" customFormat="1" x14ac:dyDescent="0.25">
      <c r="A4" s="72">
        <v>3</v>
      </c>
      <c r="B4" s="75">
        <v>3</v>
      </c>
      <c r="C4" s="76" t="s">
        <v>141</v>
      </c>
      <c r="D4" s="76" t="s">
        <v>142</v>
      </c>
      <c r="E4" s="76" t="s">
        <v>143</v>
      </c>
      <c r="F4" s="75" t="s">
        <v>113</v>
      </c>
      <c r="G4" s="45">
        <v>11</v>
      </c>
      <c r="H4" s="75">
        <f>IF('LISTA DE SOCIOS'!H4="SI",(IF(G4&lt;=K1,I1,I1+(G4-K1)*J1)),0)</f>
        <v>19</v>
      </c>
    </row>
    <row r="5" spans="1:14" s="20" customFormat="1" x14ac:dyDescent="0.25">
      <c r="A5" s="72">
        <v>4</v>
      </c>
      <c r="B5" s="75">
        <v>4</v>
      </c>
      <c r="C5" s="76" t="s">
        <v>141</v>
      </c>
      <c r="D5" s="76" t="s">
        <v>144</v>
      </c>
      <c r="E5" s="76" t="s">
        <v>145</v>
      </c>
      <c r="F5" s="75" t="s">
        <v>113</v>
      </c>
      <c r="G5" s="45">
        <v>7</v>
      </c>
      <c r="H5" s="75">
        <f>IF('LISTA DE SOCIOS'!H5="SI",(IF(G5&lt;=K1,I1,I1+(G5-K1)*J1)),0)</f>
        <v>11</v>
      </c>
    </row>
    <row r="6" spans="1:14" s="20" customFormat="1" x14ac:dyDescent="0.25">
      <c r="A6" s="72">
        <v>5</v>
      </c>
      <c r="B6" s="75">
        <v>5</v>
      </c>
      <c r="C6" s="76" t="s">
        <v>147</v>
      </c>
      <c r="D6" s="76" t="s">
        <v>148</v>
      </c>
      <c r="E6" s="76" t="s">
        <v>149</v>
      </c>
      <c r="F6" s="75" t="s">
        <v>113</v>
      </c>
      <c r="G6" s="45">
        <v>16</v>
      </c>
      <c r="H6" s="75">
        <f>IF('LISTA DE SOCIOS'!H6="SI",(IF(G6&lt;=K1,I1,I1+(G6-K1)*J1)),0)</f>
        <v>29</v>
      </c>
    </row>
    <row r="7" spans="1:14" s="20" customFormat="1" x14ac:dyDescent="0.25">
      <c r="A7" s="72">
        <v>6</v>
      </c>
      <c r="B7" s="75">
        <v>6</v>
      </c>
      <c r="C7" s="76" t="s">
        <v>112</v>
      </c>
      <c r="D7" s="76" t="s">
        <v>150</v>
      </c>
      <c r="E7" s="76" t="s">
        <v>151</v>
      </c>
      <c r="F7" s="75" t="s">
        <v>113</v>
      </c>
      <c r="G7" s="45">
        <v>15</v>
      </c>
      <c r="H7" s="75">
        <f>IF('LISTA DE SOCIOS'!H7="SI",(IF(G7&lt;=K1,I1,I1+(G7-K1)*J1)),0)</f>
        <v>27</v>
      </c>
    </row>
    <row r="8" spans="1:14" s="20" customFormat="1" x14ac:dyDescent="0.25">
      <c r="A8" s="72">
        <v>7</v>
      </c>
      <c r="B8" s="75">
        <v>7</v>
      </c>
      <c r="C8" s="76" t="s">
        <v>152</v>
      </c>
      <c r="D8" s="76" t="s">
        <v>153</v>
      </c>
      <c r="E8" s="76" t="s">
        <v>154</v>
      </c>
      <c r="F8" s="75" t="s">
        <v>113</v>
      </c>
      <c r="G8" s="45">
        <v>1</v>
      </c>
      <c r="H8" s="75">
        <f>IF('LISTA DE SOCIOS'!H8="SI",(IF(G8&lt;=K1,I1,I1+(G8-K1)*J1)),0)</f>
        <v>7</v>
      </c>
    </row>
    <row r="9" spans="1:14" s="20" customFormat="1" x14ac:dyDescent="0.25">
      <c r="A9" s="72">
        <v>8</v>
      </c>
      <c r="B9" s="75">
        <v>8</v>
      </c>
      <c r="C9" s="76" t="s">
        <v>155</v>
      </c>
      <c r="D9" s="76" t="s">
        <v>155</v>
      </c>
      <c r="E9" s="76" t="s">
        <v>156</v>
      </c>
      <c r="F9" s="75" t="s">
        <v>113</v>
      </c>
      <c r="G9" s="45">
        <v>16</v>
      </c>
      <c r="H9" s="75">
        <f>IF('LISTA DE SOCIOS'!H9="SI",(IF(G9&lt;=K1,I1,I1+(G9-K1)*J1)),0)</f>
        <v>29</v>
      </c>
    </row>
    <row r="10" spans="1:14" s="20" customFormat="1" x14ac:dyDescent="0.25">
      <c r="A10" s="72">
        <v>9</v>
      </c>
      <c r="B10" s="75">
        <v>9</v>
      </c>
      <c r="C10" s="76" t="s">
        <v>157</v>
      </c>
      <c r="D10" s="76" t="s">
        <v>158</v>
      </c>
      <c r="E10" s="76" t="s">
        <v>159</v>
      </c>
      <c r="F10" s="75" t="s">
        <v>113</v>
      </c>
      <c r="G10" s="45">
        <v>15</v>
      </c>
      <c r="H10" s="75">
        <f>IF('LISTA DE SOCIOS'!H10="SI",(IF(G10&lt;=K1,I1,I1+(G10-K1)*J1)),0)</f>
        <v>27</v>
      </c>
    </row>
    <row r="11" spans="1:14" s="20" customFormat="1" x14ac:dyDescent="0.25">
      <c r="A11" s="72">
        <v>10</v>
      </c>
      <c r="B11" s="75">
        <v>10</v>
      </c>
      <c r="C11" s="76" t="s">
        <v>126</v>
      </c>
      <c r="D11" s="76" t="s">
        <v>160</v>
      </c>
      <c r="E11" s="76" t="s">
        <v>161</v>
      </c>
      <c r="F11" s="75" t="s">
        <v>113</v>
      </c>
      <c r="G11" s="45">
        <v>23</v>
      </c>
      <c r="H11" s="75">
        <f>IF('LISTA DE SOCIOS'!H11="SI",(IF(G11&lt;=K1,I1,I1+(G11-K1)*J1)),0)</f>
        <v>43</v>
      </c>
    </row>
    <row r="12" spans="1:14" s="20" customFormat="1" x14ac:dyDescent="0.25">
      <c r="A12" s="72">
        <v>11</v>
      </c>
      <c r="B12" s="75">
        <v>11</v>
      </c>
      <c r="C12" s="76" t="s">
        <v>162</v>
      </c>
      <c r="D12" s="76" t="s">
        <v>142</v>
      </c>
      <c r="E12" s="76" t="s">
        <v>163</v>
      </c>
      <c r="F12" s="75" t="s">
        <v>113</v>
      </c>
      <c r="G12" s="45">
        <v>34</v>
      </c>
      <c r="H12" s="75">
        <f>IF('LISTA DE SOCIOS'!H12="SI",(IF(G12&lt;=K1,I1,I1+(G12-K1)*J1)),0)</f>
        <v>65</v>
      </c>
    </row>
    <row r="13" spans="1:14" s="20" customFormat="1" x14ac:dyDescent="0.25">
      <c r="A13" s="72">
        <v>12</v>
      </c>
      <c r="B13" s="75">
        <v>12</v>
      </c>
      <c r="C13" s="76" t="s">
        <v>164</v>
      </c>
      <c r="D13" s="76" t="s">
        <v>165</v>
      </c>
      <c r="E13" s="76" t="s">
        <v>166</v>
      </c>
      <c r="F13" s="75" t="s">
        <v>113</v>
      </c>
      <c r="G13" s="45">
        <v>24</v>
      </c>
      <c r="H13" s="75">
        <f>IF('LISTA DE SOCIOS'!H13="SI",(IF(G13&lt;=K1,I1,I1+(G13-K1)*J1)),0)</f>
        <v>45</v>
      </c>
    </row>
    <row r="14" spans="1:14" s="20" customFormat="1" x14ac:dyDescent="0.25">
      <c r="A14" s="72">
        <v>13</v>
      </c>
      <c r="B14" s="75">
        <v>13</v>
      </c>
      <c r="C14" s="76" t="s">
        <v>167</v>
      </c>
      <c r="D14" s="76" t="s">
        <v>168</v>
      </c>
      <c r="E14" s="76" t="s">
        <v>169</v>
      </c>
      <c r="F14" s="75" t="s">
        <v>113</v>
      </c>
      <c r="G14" s="45">
        <v>21</v>
      </c>
      <c r="H14" s="75">
        <f>IF('LISTA DE SOCIOS'!H14="SI",(IF(G14&lt;=K1,I1,I1+(G14-K1)*J1)),0)</f>
        <v>39</v>
      </c>
    </row>
    <row r="15" spans="1:14" s="20" customFormat="1" x14ac:dyDescent="0.25">
      <c r="A15" s="72">
        <v>14</v>
      </c>
      <c r="B15" s="75">
        <v>14</v>
      </c>
      <c r="C15" s="76" t="s">
        <v>170</v>
      </c>
      <c r="D15" s="76" t="s">
        <v>170</v>
      </c>
      <c r="E15" s="76" t="s">
        <v>171</v>
      </c>
      <c r="F15" s="75" t="s">
        <v>113</v>
      </c>
      <c r="G15" s="45">
        <v>12</v>
      </c>
      <c r="H15" s="75">
        <f>IF('LISTA DE SOCIOS'!H15="SI",(IF(G15&lt;=K1,I1,I1+(G15-K1)*J1)),0)</f>
        <v>21</v>
      </c>
    </row>
    <row r="16" spans="1:14" s="20" customFormat="1" x14ac:dyDescent="0.25">
      <c r="A16" s="72">
        <v>15</v>
      </c>
      <c r="B16" s="75">
        <v>15</v>
      </c>
      <c r="C16" s="76" t="s">
        <v>172</v>
      </c>
      <c r="D16" s="76" t="s">
        <v>115</v>
      </c>
      <c r="E16" s="76" t="s">
        <v>173</v>
      </c>
      <c r="F16" s="75" t="s">
        <v>113</v>
      </c>
      <c r="G16" s="45">
        <v>10</v>
      </c>
      <c r="H16" s="75">
        <f>IF('LISTA DE SOCIOS'!H16="SI",(IF(G16&lt;=K1,I1,I1+(G16-K1)*J1)),0)</f>
        <v>17</v>
      </c>
    </row>
    <row r="17" spans="1:8" s="20" customFormat="1" x14ac:dyDescent="0.25">
      <c r="A17" s="72">
        <v>16</v>
      </c>
      <c r="B17" s="75">
        <v>16</v>
      </c>
      <c r="C17" s="76" t="s">
        <v>174</v>
      </c>
      <c r="D17" s="76" t="s">
        <v>175</v>
      </c>
      <c r="E17" s="76" t="s">
        <v>176</v>
      </c>
      <c r="F17" s="75" t="s">
        <v>113</v>
      </c>
      <c r="G17" s="45">
        <v>461</v>
      </c>
      <c r="H17" s="75">
        <f>IF('LISTA DE SOCIOS'!H17="SI",(IF(G17&lt;=K1,I1,I1+(G17-K1)*J1)),0)</f>
        <v>919</v>
      </c>
    </row>
    <row r="18" spans="1:8" s="20" customFormat="1" hidden="1" x14ac:dyDescent="0.25">
      <c r="A18" s="72">
        <v>17</v>
      </c>
      <c r="B18" s="75">
        <v>17</v>
      </c>
      <c r="C18" s="76" t="s">
        <v>148</v>
      </c>
      <c r="D18" s="76" t="s">
        <v>155</v>
      </c>
      <c r="E18" s="76" t="s">
        <v>177</v>
      </c>
      <c r="F18" s="75" t="s">
        <v>113</v>
      </c>
      <c r="G18" s="45">
        <v>0</v>
      </c>
      <c r="H18" s="75">
        <f>IF('LISTA DE SOCIOS'!H18="SI",(IF(G18&lt;=K1,I1,I1+(G18-K1)*J1)),0)</f>
        <v>7</v>
      </c>
    </row>
    <row r="19" spans="1:8" s="20" customFormat="1" x14ac:dyDescent="0.25">
      <c r="A19" s="72">
        <v>18</v>
      </c>
      <c r="B19" s="75">
        <v>18</v>
      </c>
      <c r="C19" s="76" t="s">
        <v>178</v>
      </c>
      <c r="D19" s="76" t="s">
        <v>179</v>
      </c>
      <c r="E19" s="76" t="s">
        <v>180</v>
      </c>
      <c r="F19" s="75" t="s">
        <v>113</v>
      </c>
      <c r="G19" s="45">
        <v>8</v>
      </c>
      <c r="H19" s="75">
        <f>IF('LISTA DE SOCIOS'!H19="SI",(IF(G19&lt;=K1,I1,I1+(G19-K1)*J1)),0)</f>
        <v>13</v>
      </c>
    </row>
    <row r="20" spans="1:8" s="20" customFormat="1" x14ac:dyDescent="0.25">
      <c r="A20" s="72">
        <v>19</v>
      </c>
      <c r="B20" s="75">
        <v>19</v>
      </c>
      <c r="C20" s="76" t="s">
        <v>178</v>
      </c>
      <c r="D20" s="76" t="s">
        <v>115</v>
      </c>
      <c r="E20" s="76" t="s">
        <v>181</v>
      </c>
      <c r="F20" s="75" t="s">
        <v>113</v>
      </c>
      <c r="G20" s="45">
        <v>1</v>
      </c>
      <c r="H20" s="75">
        <f>IF('LISTA DE SOCIOS'!H20="SI",(IF(G20&lt;=K1,I1,I1+(G20-K1)*J1)),0)</f>
        <v>7</v>
      </c>
    </row>
    <row r="21" spans="1:8" s="20" customFormat="1" x14ac:dyDescent="0.25">
      <c r="A21" s="72">
        <v>20</v>
      </c>
      <c r="B21" s="75">
        <v>20</v>
      </c>
      <c r="C21" s="76" t="s">
        <v>182</v>
      </c>
      <c r="D21" s="76" t="s">
        <v>127</v>
      </c>
      <c r="E21" s="76" t="s">
        <v>183</v>
      </c>
      <c r="F21" s="75" t="s">
        <v>113</v>
      </c>
      <c r="G21" s="45">
        <v>4</v>
      </c>
      <c r="H21" s="75">
        <f>IF('LISTA DE SOCIOS'!H21="SI",(IF(G21&lt;=K1,I1,I1+(G21-K1)*J1)),0)</f>
        <v>7</v>
      </c>
    </row>
    <row r="22" spans="1:8" s="20" customFormat="1" x14ac:dyDescent="0.25">
      <c r="A22" s="72">
        <v>21</v>
      </c>
      <c r="B22" s="75">
        <v>21</v>
      </c>
      <c r="C22" s="76" t="s">
        <v>178</v>
      </c>
      <c r="D22" s="76" t="s">
        <v>115</v>
      </c>
      <c r="E22" s="76" t="s">
        <v>184</v>
      </c>
      <c r="F22" s="75" t="s">
        <v>113</v>
      </c>
      <c r="G22" s="45">
        <v>14</v>
      </c>
      <c r="H22" s="75">
        <f>IF('LISTA DE SOCIOS'!H22="SI",(IF(G22&lt;=K1,I1,I1+(G22-K1)*J1)),0)</f>
        <v>25</v>
      </c>
    </row>
    <row r="23" spans="1:8" s="20" customFormat="1" x14ac:dyDescent="0.25">
      <c r="A23" s="72">
        <v>22</v>
      </c>
      <c r="B23" s="75">
        <v>22</v>
      </c>
      <c r="C23" s="76" t="s">
        <v>178</v>
      </c>
      <c r="D23" s="76" t="s">
        <v>115</v>
      </c>
      <c r="E23" s="76" t="s">
        <v>185</v>
      </c>
      <c r="F23" s="75" t="s">
        <v>113</v>
      </c>
      <c r="G23" s="45">
        <v>13</v>
      </c>
      <c r="H23" s="75">
        <f>IF('LISTA DE SOCIOS'!H23="SI",(IF(G23&lt;=K1,I1,I1+(G23-K1)*J1)),0)</f>
        <v>23</v>
      </c>
    </row>
    <row r="24" spans="1:8" s="20" customFormat="1" x14ac:dyDescent="0.25">
      <c r="A24" s="72">
        <v>23</v>
      </c>
      <c r="B24" s="75">
        <v>23</v>
      </c>
      <c r="C24" s="76" t="s">
        <v>178</v>
      </c>
      <c r="D24" s="76" t="s">
        <v>115</v>
      </c>
      <c r="E24" s="76" t="s">
        <v>186</v>
      </c>
      <c r="F24" s="75" t="s">
        <v>113</v>
      </c>
      <c r="G24" s="45">
        <v>4</v>
      </c>
      <c r="H24" s="75">
        <f>IF('LISTA DE SOCIOS'!H24="SI",(IF(G24&lt;=K1,I1,I1+(G24-K1)*J1)),0)</f>
        <v>7</v>
      </c>
    </row>
    <row r="25" spans="1:8" s="20" customFormat="1" hidden="1" x14ac:dyDescent="0.25">
      <c r="A25" s="72">
        <v>24</v>
      </c>
      <c r="B25" s="75">
        <v>24</v>
      </c>
      <c r="C25" s="76" t="s">
        <v>178</v>
      </c>
      <c r="D25" s="76" t="s">
        <v>115</v>
      </c>
      <c r="E25" s="76" t="s">
        <v>187</v>
      </c>
      <c r="F25" s="75" t="s">
        <v>113</v>
      </c>
      <c r="G25" s="45">
        <v>0</v>
      </c>
      <c r="H25" s="75">
        <f>IF('LISTA DE SOCIOS'!H25="SI",(IF(G25&lt;=K1,I1,I1+(G25-K1)*J1)),0)</f>
        <v>7</v>
      </c>
    </row>
    <row r="26" spans="1:8" s="20" customFormat="1" x14ac:dyDescent="0.25">
      <c r="A26" s="72">
        <v>25</v>
      </c>
      <c r="B26" s="75">
        <v>25</v>
      </c>
      <c r="C26" s="76" t="s">
        <v>188</v>
      </c>
      <c r="D26" s="76" t="s">
        <v>189</v>
      </c>
      <c r="E26" s="76" t="s">
        <v>190</v>
      </c>
      <c r="F26" s="75" t="s">
        <v>113</v>
      </c>
      <c r="G26" s="45">
        <v>17</v>
      </c>
      <c r="H26" s="75">
        <f>IF('LISTA DE SOCIOS'!H26="SI",(IF(G26&lt;=K1,I1,I1+(G26-K1)*J1)),0)</f>
        <v>31</v>
      </c>
    </row>
    <row r="27" spans="1:8" s="20" customFormat="1" x14ac:dyDescent="0.25">
      <c r="A27" s="72">
        <v>26</v>
      </c>
      <c r="B27" s="75">
        <v>26</v>
      </c>
      <c r="C27" s="76" t="s">
        <v>191</v>
      </c>
      <c r="D27" s="76" t="s">
        <v>192</v>
      </c>
      <c r="E27" s="76" t="s">
        <v>193</v>
      </c>
      <c r="F27" s="75" t="s">
        <v>113</v>
      </c>
      <c r="G27" s="45">
        <v>6</v>
      </c>
      <c r="H27" s="75">
        <f>IF('LISTA DE SOCIOS'!H27="SI",(IF(G27&lt;=K1,I1,I1+(G27-K1)*J1)),0)</f>
        <v>9</v>
      </c>
    </row>
    <row r="28" spans="1:8" s="20" customFormat="1" x14ac:dyDescent="0.25">
      <c r="A28" s="72">
        <v>27</v>
      </c>
      <c r="B28" s="75">
        <v>27</v>
      </c>
      <c r="C28" s="76" t="s">
        <v>191</v>
      </c>
      <c r="D28" s="76" t="s">
        <v>194</v>
      </c>
      <c r="E28" s="76" t="s">
        <v>195</v>
      </c>
      <c r="F28" s="75" t="s">
        <v>113</v>
      </c>
      <c r="G28" s="45">
        <v>2</v>
      </c>
      <c r="H28" s="75">
        <f>IF('LISTA DE SOCIOS'!H28="SI",(IF(G28&lt;=K1,I1,I1+(G28-K1)*J1)),0)</f>
        <v>7</v>
      </c>
    </row>
    <row r="29" spans="1:8" s="20" customFormat="1" x14ac:dyDescent="0.25">
      <c r="A29" s="72">
        <v>28</v>
      </c>
      <c r="B29" s="75">
        <v>28</v>
      </c>
      <c r="C29" s="76" t="s">
        <v>188</v>
      </c>
      <c r="D29" s="76" t="s">
        <v>196</v>
      </c>
      <c r="E29" s="76" t="s">
        <v>197</v>
      </c>
      <c r="F29" s="75" t="s">
        <v>113</v>
      </c>
      <c r="G29" s="45">
        <v>10</v>
      </c>
      <c r="H29" s="75">
        <f>IF('LISTA DE SOCIOS'!H29="SI",(IF(G29&lt;=K1,I1,I1+(G29-K1)*J1)),0)</f>
        <v>17</v>
      </c>
    </row>
    <row r="30" spans="1:8" s="20" customFormat="1" x14ac:dyDescent="0.25">
      <c r="A30" s="72">
        <v>29</v>
      </c>
      <c r="B30" s="75">
        <v>29</v>
      </c>
      <c r="C30" s="76" t="s">
        <v>198</v>
      </c>
      <c r="D30" s="76" t="s">
        <v>199</v>
      </c>
      <c r="E30" s="76" t="s">
        <v>200</v>
      </c>
      <c r="F30" s="75" t="s">
        <v>113</v>
      </c>
      <c r="G30" s="45">
        <v>17</v>
      </c>
      <c r="H30" s="75">
        <f>IF('LISTA DE SOCIOS'!H30="SI",(IF(G30&lt;=K1,I1,I1+(G30-K1)*J1)),0)</f>
        <v>31</v>
      </c>
    </row>
    <row r="31" spans="1:8" s="20" customFormat="1" x14ac:dyDescent="0.25">
      <c r="A31" s="72">
        <v>30</v>
      </c>
      <c r="B31" s="75">
        <v>30</v>
      </c>
      <c r="C31" s="76" t="s">
        <v>201</v>
      </c>
      <c r="D31" s="76" t="s">
        <v>202</v>
      </c>
      <c r="E31" s="76" t="s">
        <v>203</v>
      </c>
      <c r="F31" s="75" t="s">
        <v>113</v>
      </c>
      <c r="G31" s="45">
        <v>3</v>
      </c>
      <c r="H31" s="75">
        <f>IF('LISTA DE SOCIOS'!H31="SI",(IF(G31&lt;=K1,I1,I1+(G31-K1)*J1)),0)</f>
        <v>7</v>
      </c>
    </row>
    <row r="32" spans="1:8" s="20" customFormat="1" hidden="1" x14ac:dyDescent="0.25">
      <c r="A32" s="72">
        <v>31</v>
      </c>
      <c r="B32" s="75">
        <v>31</v>
      </c>
      <c r="C32" s="76" t="s">
        <v>204</v>
      </c>
      <c r="D32" s="76" t="s">
        <v>205</v>
      </c>
      <c r="E32" s="76" t="s">
        <v>206</v>
      </c>
      <c r="F32" s="75" t="s">
        <v>113</v>
      </c>
      <c r="G32" s="45">
        <v>0</v>
      </c>
      <c r="H32" s="75">
        <f>IF('LISTA DE SOCIOS'!H32="SI",(IF(G32&lt;=K1,I1,I1+(G32-K1)*J1)),0)</f>
        <v>7</v>
      </c>
    </row>
    <row r="33" spans="1:8" s="20" customFormat="1" x14ac:dyDescent="0.25">
      <c r="A33" s="72">
        <v>32</v>
      </c>
      <c r="B33" s="75">
        <v>32</v>
      </c>
      <c r="C33" s="76" t="s">
        <v>204</v>
      </c>
      <c r="D33" s="76" t="s">
        <v>205</v>
      </c>
      <c r="E33" s="76" t="s">
        <v>206</v>
      </c>
      <c r="F33" s="75" t="s">
        <v>113</v>
      </c>
      <c r="G33" s="45">
        <v>1</v>
      </c>
      <c r="H33" s="75">
        <f>IF('LISTA DE SOCIOS'!H33="SI",(IF(G33&lt;=K1,I1,I1+(G33-K1)*J1)),0)</f>
        <v>7</v>
      </c>
    </row>
    <row r="34" spans="1:8" s="20" customFormat="1" x14ac:dyDescent="0.25">
      <c r="A34" s="72">
        <v>33</v>
      </c>
      <c r="B34" s="75">
        <v>33</v>
      </c>
      <c r="C34" s="76" t="s">
        <v>204</v>
      </c>
      <c r="D34" s="76" t="s">
        <v>205</v>
      </c>
      <c r="E34" s="76" t="s">
        <v>207</v>
      </c>
      <c r="F34" s="75" t="s">
        <v>113</v>
      </c>
      <c r="G34" s="45">
        <v>1</v>
      </c>
      <c r="H34" s="75">
        <f>IF('LISTA DE SOCIOS'!H34="SI",(IF(G34&lt;=K1,I1,I1+(G34-K1)*J1)),0)</f>
        <v>7</v>
      </c>
    </row>
    <row r="35" spans="1:8" s="20" customFormat="1" x14ac:dyDescent="0.25">
      <c r="A35" s="72">
        <v>34</v>
      </c>
      <c r="B35" s="75">
        <v>34</v>
      </c>
      <c r="C35" s="76" t="s">
        <v>126</v>
      </c>
      <c r="D35" s="76" t="s">
        <v>208</v>
      </c>
      <c r="E35" s="76" t="s">
        <v>209</v>
      </c>
      <c r="F35" s="75" t="s">
        <v>113</v>
      </c>
      <c r="G35" s="45">
        <v>19</v>
      </c>
      <c r="H35" s="75">
        <f>IF('LISTA DE SOCIOS'!H35="SI",(IF(G35&lt;=K1,I1,I1+(G35-K1)*J1)),0)</f>
        <v>35</v>
      </c>
    </row>
    <row r="36" spans="1:8" s="20" customFormat="1" x14ac:dyDescent="0.25">
      <c r="A36" s="72">
        <v>35</v>
      </c>
      <c r="B36" s="75">
        <v>35</v>
      </c>
      <c r="C36" s="76" t="s">
        <v>126</v>
      </c>
      <c r="D36" s="76" t="s">
        <v>204</v>
      </c>
      <c r="E36" s="76" t="s">
        <v>210</v>
      </c>
      <c r="F36" s="75" t="s">
        <v>113</v>
      </c>
      <c r="G36" s="45">
        <v>90</v>
      </c>
      <c r="H36" s="75">
        <f>IF('LISTA DE SOCIOS'!H36="SI",(IF(G36&lt;=K1,I1,I1+(G36-K1)*J1)),0)</f>
        <v>177</v>
      </c>
    </row>
    <row r="37" spans="1:8" s="20" customFormat="1" x14ac:dyDescent="0.25">
      <c r="A37" s="72">
        <v>36</v>
      </c>
      <c r="B37" s="75">
        <v>36</v>
      </c>
      <c r="C37" s="76" t="s">
        <v>205</v>
      </c>
      <c r="D37" s="76" t="s">
        <v>211</v>
      </c>
      <c r="E37" s="76" t="s">
        <v>212</v>
      </c>
      <c r="F37" s="75" t="s">
        <v>113</v>
      </c>
      <c r="G37" s="45">
        <v>25</v>
      </c>
      <c r="H37" s="75">
        <f>IF('LISTA DE SOCIOS'!H37="SI",(IF(G37&lt;=K1,I1,I1+(G37-K1)*J1)),0)</f>
        <v>47</v>
      </c>
    </row>
    <row r="38" spans="1:8" s="20" customFormat="1" hidden="1" x14ac:dyDescent="0.25">
      <c r="A38" s="72">
        <v>37</v>
      </c>
      <c r="B38" s="75">
        <v>37</v>
      </c>
      <c r="C38" s="76" t="s">
        <v>213</v>
      </c>
      <c r="D38" s="76" t="s">
        <v>214</v>
      </c>
      <c r="E38" s="76" t="s">
        <v>215</v>
      </c>
      <c r="F38" s="75" t="s">
        <v>113</v>
      </c>
      <c r="G38" s="45">
        <v>0</v>
      </c>
      <c r="H38" s="75">
        <f>IF('LISTA DE SOCIOS'!H38="SI",(IF(G38&lt;=K1,I1,I1+(G38-K1)*J1)),0)</f>
        <v>7</v>
      </c>
    </row>
    <row r="39" spans="1:8" s="20" customFormat="1" x14ac:dyDescent="0.25">
      <c r="A39" s="72">
        <v>38</v>
      </c>
      <c r="B39" s="75">
        <v>38</v>
      </c>
      <c r="C39" s="76" t="s">
        <v>216</v>
      </c>
      <c r="D39" s="76" t="s">
        <v>217</v>
      </c>
      <c r="E39" s="76" t="s">
        <v>218</v>
      </c>
      <c r="F39" s="75" t="s">
        <v>113</v>
      </c>
      <c r="G39" s="45">
        <v>12</v>
      </c>
      <c r="H39" s="75">
        <f>IF('LISTA DE SOCIOS'!H39="SI",(IF(G39&lt;=K1,I1,I1+(G39-K1)*J1)),0)</f>
        <v>21</v>
      </c>
    </row>
    <row r="40" spans="1:8" s="20" customFormat="1" x14ac:dyDescent="0.25">
      <c r="A40" s="72">
        <v>39</v>
      </c>
      <c r="B40" s="75">
        <v>39</v>
      </c>
      <c r="C40" s="76" t="s">
        <v>211</v>
      </c>
      <c r="D40" s="76" t="s">
        <v>219</v>
      </c>
      <c r="E40" s="76" t="s">
        <v>220</v>
      </c>
      <c r="F40" s="75" t="s">
        <v>113</v>
      </c>
      <c r="G40" s="45">
        <v>2</v>
      </c>
      <c r="H40" s="75">
        <f>IF('LISTA DE SOCIOS'!H40="SI",(IF(G40&lt;=K1,I1,I1+(G40-K1)*J1)),0)</f>
        <v>7</v>
      </c>
    </row>
    <row r="41" spans="1:8" s="20" customFormat="1" x14ac:dyDescent="0.25">
      <c r="A41" s="72">
        <v>40</v>
      </c>
      <c r="B41" s="75">
        <v>40</v>
      </c>
      <c r="C41" s="76" t="s">
        <v>160</v>
      </c>
      <c r="D41" s="76" t="s">
        <v>221</v>
      </c>
      <c r="E41" s="76" t="s">
        <v>222</v>
      </c>
      <c r="F41" s="75" t="s">
        <v>113</v>
      </c>
      <c r="G41" s="45">
        <v>2</v>
      </c>
      <c r="H41" s="75">
        <f>IF('LISTA DE SOCIOS'!H41="SI",(IF(G41&lt;=K1,I1,I1+(G41-K1)*J1)),0)</f>
        <v>7</v>
      </c>
    </row>
    <row r="42" spans="1:8" s="20" customFormat="1" x14ac:dyDescent="0.25">
      <c r="A42" s="72">
        <v>41</v>
      </c>
      <c r="B42" s="75">
        <v>41</v>
      </c>
      <c r="C42" s="76" t="s">
        <v>115</v>
      </c>
      <c r="D42" s="76" t="s">
        <v>223</v>
      </c>
      <c r="E42" s="76" t="s">
        <v>224</v>
      </c>
      <c r="F42" s="75" t="s">
        <v>113</v>
      </c>
      <c r="G42" s="45">
        <v>2</v>
      </c>
      <c r="H42" s="75">
        <f>IF('LISTA DE SOCIOS'!H42="SI",(IF(G42&lt;=K1,I1,I1+(G42-K1)*J1)),0)</f>
        <v>7</v>
      </c>
    </row>
    <row r="43" spans="1:8" s="20" customFormat="1" x14ac:dyDescent="0.25">
      <c r="A43" s="72">
        <v>42</v>
      </c>
      <c r="B43" s="75">
        <v>42</v>
      </c>
      <c r="C43" s="76" t="s">
        <v>213</v>
      </c>
      <c r="D43" s="76" t="s">
        <v>214</v>
      </c>
      <c r="E43" s="76" t="s">
        <v>215</v>
      </c>
      <c r="F43" s="75" t="s">
        <v>132</v>
      </c>
      <c r="G43" s="45">
        <v>13</v>
      </c>
      <c r="H43" s="75">
        <f>IF('LISTA DE SOCIOS'!H43="SI",(IF(G43&lt;=K1,I1,I1+(G43-K1)*J1)),0)</f>
        <v>23</v>
      </c>
    </row>
    <row r="44" spans="1:8" s="20" customFormat="1" x14ac:dyDescent="0.25">
      <c r="A44" s="72">
        <v>43</v>
      </c>
      <c r="B44" s="75">
        <v>43</v>
      </c>
      <c r="C44" s="76" t="s">
        <v>225</v>
      </c>
      <c r="D44" s="76" t="s">
        <v>226</v>
      </c>
      <c r="E44" s="76" t="s">
        <v>227</v>
      </c>
      <c r="F44" s="75" t="s">
        <v>113</v>
      </c>
      <c r="G44" s="45">
        <v>3</v>
      </c>
      <c r="H44" s="75">
        <f>IF('LISTA DE SOCIOS'!H44="SI",(IF(G44&lt;=K1,I1,I1+(G44-K1)*J1)),0)</f>
        <v>7</v>
      </c>
    </row>
    <row r="45" spans="1:8" s="20" customFormat="1" x14ac:dyDescent="0.25">
      <c r="A45" s="72">
        <v>44</v>
      </c>
      <c r="B45" s="75">
        <v>44</v>
      </c>
      <c r="C45" s="76" t="s">
        <v>225</v>
      </c>
      <c r="D45" s="76" t="s">
        <v>226</v>
      </c>
      <c r="E45" s="76" t="s">
        <v>228</v>
      </c>
      <c r="F45" s="75" t="s">
        <v>113</v>
      </c>
      <c r="G45" s="45">
        <v>17</v>
      </c>
      <c r="H45" s="75">
        <f>IF('LISTA DE SOCIOS'!H45="SI",(IF(G45&lt;=K1,I1,I1+(G45-K1)*J1)),0)</f>
        <v>31</v>
      </c>
    </row>
    <row r="46" spans="1:8" s="20" customFormat="1" x14ac:dyDescent="0.25">
      <c r="A46" s="72">
        <v>45</v>
      </c>
      <c r="B46" s="75">
        <v>45</v>
      </c>
      <c r="C46" s="76" t="s">
        <v>112</v>
      </c>
      <c r="D46" s="76" t="s">
        <v>115</v>
      </c>
      <c r="E46" s="76" t="s">
        <v>114</v>
      </c>
      <c r="F46" s="75" t="s">
        <v>113</v>
      </c>
      <c r="G46" s="45">
        <v>11</v>
      </c>
      <c r="H46" s="75">
        <f>IF('LISTA DE SOCIOS'!H46="SI",(IF(G46&lt;=K1,I1,I1+(G46-K1)*J1)),0)</f>
        <v>19</v>
      </c>
    </row>
    <row r="47" spans="1:8" s="20" customFormat="1" x14ac:dyDescent="0.25">
      <c r="A47" s="72">
        <v>46</v>
      </c>
      <c r="B47" s="75">
        <v>46</v>
      </c>
      <c r="C47" s="76" t="s">
        <v>112</v>
      </c>
      <c r="D47" s="76" t="s">
        <v>178</v>
      </c>
      <c r="E47" s="76" t="s">
        <v>230</v>
      </c>
      <c r="F47" s="75" t="s">
        <v>113</v>
      </c>
      <c r="G47" s="45">
        <v>8</v>
      </c>
      <c r="H47" s="75">
        <f>IF('LISTA DE SOCIOS'!H47="SI",(IF(G47&lt;=K1,I1,I1+(G47-K1)*J1)),0)</f>
        <v>13</v>
      </c>
    </row>
    <row r="48" spans="1:8" s="20" customFormat="1" x14ac:dyDescent="0.25">
      <c r="A48" s="72">
        <v>47</v>
      </c>
      <c r="B48" s="75">
        <v>47</v>
      </c>
      <c r="C48" s="76" t="s">
        <v>231</v>
      </c>
      <c r="D48" s="76" t="s">
        <v>231</v>
      </c>
      <c r="E48" s="76" t="s">
        <v>232</v>
      </c>
      <c r="F48" s="75" t="s">
        <v>113</v>
      </c>
      <c r="G48" s="45">
        <v>13</v>
      </c>
      <c r="H48" s="75">
        <f>IF('LISTA DE SOCIOS'!H48="SI",(IF(G48&lt;=K1,I1,I1+(G48-K1)*J1)),0)</f>
        <v>23</v>
      </c>
    </row>
    <row r="49" spans="1:8" s="20" customFormat="1" x14ac:dyDescent="0.25">
      <c r="A49" s="72">
        <v>48</v>
      </c>
      <c r="B49" s="75">
        <v>48</v>
      </c>
      <c r="C49" s="76" t="s">
        <v>188</v>
      </c>
      <c r="D49" s="76" t="s">
        <v>233</v>
      </c>
      <c r="E49" s="76" t="s">
        <v>234</v>
      </c>
      <c r="F49" s="75" t="s">
        <v>113</v>
      </c>
      <c r="G49" s="45">
        <v>10</v>
      </c>
      <c r="H49" s="75">
        <f>IF('LISTA DE SOCIOS'!H49="SI",(IF(G49&lt;=K1,I1,I1+(G49-K1)*J1)),0)</f>
        <v>17</v>
      </c>
    </row>
    <row r="50" spans="1:8" s="20" customFormat="1" x14ac:dyDescent="0.25">
      <c r="A50" s="72">
        <v>49</v>
      </c>
      <c r="B50" s="75">
        <v>49</v>
      </c>
      <c r="C50" s="76" t="s">
        <v>205</v>
      </c>
      <c r="D50" s="76" t="s">
        <v>235</v>
      </c>
      <c r="E50" s="76" t="s">
        <v>186</v>
      </c>
      <c r="F50" s="75" t="s">
        <v>113</v>
      </c>
      <c r="G50" s="45">
        <v>10</v>
      </c>
      <c r="H50" s="75">
        <f>IF('LISTA DE SOCIOS'!H50="SI",(IF(G50&lt;=K1,I1,I1+(G50-K1)*J1)),0)</f>
        <v>17</v>
      </c>
    </row>
    <row r="51" spans="1:8" s="20" customFormat="1" x14ac:dyDescent="0.25">
      <c r="A51" s="72">
        <v>50</v>
      </c>
      <c r="B51" s="75">
        <v>50</v>
      </c>
      <c r="C51" s="76" t="s">
        <v>236</v>
      </c>
      <c r="D51" s="76" t="s">
        <v>237</v>
      </c>
      <c r="E51" s="76" t="s">
        <v>238</v>
      </c>
      <c r="F51" s="75" t="s">
        <v>113</v>
      </c>
      <c r="G51" s="45">
        <v>17</v>
      </c>
      <c r="H51" s="75">
        <f>IF('LISTA DE SOCIOS'!H51="SI",(IF(G51&lt;=K1,I1,I1+(G51-K1)*J1)),0)</f>
        <v>31</v>
      </c>
    </row>
    <row r="52" spans="1:8" s="20" customFormat="1" x14ac:dyDescent="0.25">
      <c r="A52" s="72">
        <v>51</v>
      </c>
      <c r="B52" s="75">
        <v>51</v>
      </c>
      <c r="C52" s="76" t="s">
        <v>239</v>
      </c>
      <c r="D52" s="76" t="s">
        <v>240</v>
      </c>
      <c r="E52" s="76" t="s">
        <v>241</v>
      </c>
      <c r="F52" s="75" t="s">
        <v>113</v>
      </c>
      <c r="G52" s="45">
        <v>1</v>
      </c>
      <c r="H52" s="75">
        <f>IF('LISTA DE SOCIOS'!H52="SI",(IF(G52&lt;=K1,I1,I1+(G52-K1)*J1)),0)</f>
        <v>7</v>
      </c>
    </row>
    <row r="53" spans="1:8" s="20" customFormat="1" x14ac:dyDescent="0.25">
      <c r="A53" s="72">
        <v>52</v>
      </c>
      <c r="B53" s="75">
        <v>52</v>
      </c>
      <c r="C53" s="76" t="s">
        <v>242</v>
      </c>
      <c r="D53" s="76" t="s">
        <v>243</v>
      </c>
      <c r="E53" s="76" t="s">
        <v>244</v>
      </c>
      <c r="F53" s="75" t="s">
        <v>113</v>
      </c>
      <c r="G53" s="45">
        <v>13</v>
      </c>
      <c r="H53" s="75">
        <f>IF('LISTA DE SOCIOS'!H53="SI",(IF(G53&lt;=K1,I1,I1+(G53-K1)*J1)),0)</f>
        <v>23</v>
      </c>
    </row>
    <row r="54" spans="1:8" s="20" customFormat="1" x14ac:dyDescent="0.25">
      <c r="A54" s="72">
        <v>53</v>
      </c>
      <c r="B54" s="75">
        <v>53</v>
      </c>
      <c r="C54" s="76" t="s">
        <v>245</v>
      </c>
      <c r="D54" s="76" t="s">
        <v>219</v>
      </c>
      <c r="E54" s="76" t="s">
        <v>246</v>
      </c>
      <c r="F54" s="75" t="s">
        <v>113</v>
      </c>
      <c r="G54" s="45">
        <v>16</v>
      </c>
      <c r="H54" s="75">
        <f>IF('LISTA DE SOCIOS'!H54="SI",(IF(G54&lt;=K1,I1,I1+(G54-K1)*J1)),0)</f>
        <v>29</v>
      </c>
    </row>
    <row r="55" spans="1:8" s="20" customFormat="1" x14ac:dyDescent="0.25">
      <c r="A55" s="72">
        <v>54</v>
      </c>
      <c r="B55" s="75">
        <v>54</v>
      </c>
      <c r="C55" s="76" t="s">
        <v>178</v>
      </c>
      <c r="D55" s="76" t="s">
        <v>247</v>
      </c>
      <c r="E55" s="76" t="s">
        <v>248</v>
      </c>
      <c r="F55" s="75" t="s">
        <v>113</v>
      </c>
      <c r="G55" s="45">
        <v>12</v>
      </c>
      <c r="H55" s="75">
        <f>IF('LISTA DE SOCIOS'!H55="SI",(IF(G55&lt;=K1,I1,I1+(G55-K1)*J1)),0)</f>
        <v>21</v>
      </c>
    </row>
    <row r="56" spans="1:8" s="20" customFormat="1" hidden="1" x14ac:dyDescent="0.25">
      <c r="A56" s="72">
        <v>55</v>
      </c>
      <c r="B56" s="75">
        <v>55</v>
      </c>
      <c r="C56" s="76" t="s">
        <v>249</v>
      </c>
      <c r="D56" s="76" t="s">
        <v>178</v>
      </c>
      <c r="E56" s="76" t="s">
        <v>250</v>
      </c>
      <c r="F56" s="75" t="s">
        <v>113</v>
      </c>
      <c r="G56" s="45">
        <v>0</v>
      </c>
      <c r="H56" s="75">
        <f>IF('LISTA DE SOCIOS'!H56="SI",(IF(G56&lt;=K1,I1,I1+(G56-K1)*J1)),0)</f>
        <v>7</v>
      </c>
    </row>
    <row r="57" spans="1:8" s="20" customFormat="1" x14ac:dyDescent="0.25">
      <c r="A57" s="72">
        <v>56</v>
      </c>
      <c r="B57" s="75">
        <v>56</v>
      </c>
      <c r="C57" s="76" t="s">
        <v>251</v>
      </c>
      <c r="D57" s="76" t="s">
        <v>252</v>
      </c>
      <c r="E57" s="76" t="s">
        <v>253</v>
      </c>
      <c r="F57" s="75" t="s">
        <v>113</v>
      </c>
      <c r="G57" s="45">
        <v>23</v>
      </c>
      <c r="H57" s="75">
        <f>IF('LISTA DE SOCIOS'!H57="SI",(IF(G57&lt;=K1,I1,I1+(G57-K1)*J1)),0)</f>
        <v>43</v>
      </c>
    </row>
    <row r="58" spans="1:8" s="20" customFormat="1" x14ac:dyDescent="0.25">
      <c r="A58" s="72">
        <v>57</v>
      </c>
      <c r="B58" s="75">
        <v>57</v>
      </c>
      <c r="C58" s="76" t="s">
        <v>254</v>
      </c>
      <c r="D58" s="76" t="s">
        <v>251</v>
      </c>
      <c r="E58" s="76" t="s">
        <v>255</v>
      </c>
      <c r="F58" s="75" t="s">
        <v>113</v>
      </c>
      <c r="G58" s="45">
        <v>12</v>
      </c>
      <c r="H58" s="75">
        <f>IF('LISTA DE SOCIOS'!H58="SI",(IF(G58&lt;=K1,I1,I1+(G58-K1)*J1)),0)</f>
        <v>21</v>
      </c>
    </row>
    <row r="59" spans="1:8" s="20" customFormat="1" x14ac:dyDescent="0.25">
      <c r="A59" s="72">
        <v>58</v>
      </c>
      <c r="B59" s="75">
        <v>58</v>
      </c>
      <c r="C59" s="76" t="s">
        <v>251</v>
      </c>
      <c r="D59" s="76" t="s">
        <v>256</v>
      </c>
      <c r="E59" s="76" t="s">
        <v>257</v>
      </c>
      <c r="F59" s="75" t="s">
        <v>113</v>
      </c>
      <c r="G59" s="45">
        <v>3</v>
      </c>
      <c r="H59" s="75">
        <f>IF('LISTA DE SOCIOS'!H59="SI",(IF(G59&lt;=K1,I1,I1+(G59-K1)*J1)),0)</f>
        <v>7</v>
      </c>
    </row>
    <row r="60" spans="1:8" s="20" customFormat="1" x14ac:dyDescent="0.25">
      <c r="A60" s="72">
        <v>59</v>
      </c>
      <c r="B60" s="75">
        <v>59</v>
      </c>
      <c r="C60" s="76" t="s">
        <v>240</v>
      </c>
      <c r="D60" s="76" t="s">
        <v>258</v>
      </c>
      <c r="E60" s="76" t="s">
        <v>181</v>
      </c>
      <c r="F60" s="75" t="s">
        <v>113</v>
      </c>
      <c r="G60" s="45">
        <v>5</v>
      </c>
      <c r="H60" s="75">
        <f>IF('LISTA DE SOCIOS'!H60="SI",(IF(G60&lt;=K1,I1,I1+(G60-K1)*J1)),0)</f>
        <v>7</v>
      </c>
    </row>
    <row r="61" spans="1:8" s="20" customFormat="1" x14ac:dyDescent="0.25">
      <c r="A61" s="72">
        <v>60</v>
      </c>
      <c r="B61" s="75">
        <v>60</v>
      </c>
      <c r="C61" s="76" t="s">
        <v>260</v>
      </c>
      <c r="D61" s="76" t="s">
        <v>261</v>
      </c>
      <c r="E61" s="76" t="s">
        <v>262</v>
      </c>
      <c r="F61" s="75" t="s">
        <v>113</v>
      </c>
      <c r="G61" s="45">
        <v>30</v>
      </c>
      <c r="H61" s="75">
        <f>IF('LISTA DE SOCIOS'!H61="SI",(IF(G61&lt;=K1,I1,I1+(G61-K1)*J1)),0)</f>
        <v>57</v>
      </c>
    </row>
    <row r="62" spans="1:8" s="20" customFormat="1" x14ac:dyDescent="0.25">
      <c r="A62" s="72">
        <v>61</v>
      </c>
      <c r="B62" s="75">
        <v>61</v>
      </c>
      <c r="C62" s="76" t="s">
        <v>264</v>
      </c>
      <c r="D62" s="76" t="s">
        <v>178</v>
      </c>
      <c r="E62" s="76" t="s">
        <v>265</v>
      </c>
      <c r="F62" s="75" t="s">
        <v>113</v>
      </c>
      <c r="G62" s="45">
        <v>27</v>
      </c>
      <c r="H62" s="75">
        <f>IF('LISTA DE SOCIOS'!H62="SI",(IF(G62&lt;=K1,I1,I1+(G62-K1)*J1)),0)</f>
        <v>51</v>
      </c>
    </row>
    <row r="63" spans="1:8" s="20" customFormat="1" x14ac:dyDescent="0.25">
      <c r="A63" s="72">
        <v>62</v>
      </c>
      <c r="B63" s="75">
        <v>62</v>
      </c>
      <c r="C63" s="76" t="s">
        <v>267</v>
      </c>
      <c r="D63" s="76" t="s">
        <v>178</v>
      </c>
      <c r="E63" s="76" t="s">
        <v>268</v>
      </c>
      <c r="F63" s="75" t="s">
        <v>113</v>
      </c>
      <c r="G63" s="45">
        <v>26</v>
      </c>
      <c r="H63" s="75">
        <f>IF('LISTA DE SOCIOS'!H63="SI",(IF(G63&lt;=K1,I1,I1+(G63-K1)*J1)),0)</f>
        <v>49</v>
      </c>
    </row>
    <row r="64" spans="1:8" s="20" customFormat="1" x14ac:dyDescent="0.25">
      <c r="A64" s="72">
        <v>63</v>
      </c>
      <c r="B64" s="75">
        <v>63</v>
      </c>
      <c r="C64" s="76" t="s">
        <v>170</v>
      </c>
      <c r="D64" s="76" t="s">
        <v>223</v>
      </c>
      <c r="E64" s="76" t="s">
        <v>270</v>
      </c>
      <c r="F64" s="75" t="s">
        <v>113</v>
      </c>
      <c r="G64" s="45">
        <v>76</v>
      </c>
      <c r="H64" s="75">
        <f>IF('LISTA DE SOCIOS'!H64="SI",(IF(G64&lt;=K1,I1,I1+(G64-K1)*J1)),0)</f>
        <v>149</v>
      </c>
    </row>
    <row r="65" spans="1:8" s="20" customFormat="1" x14ac:dyDescent="0.25">
      <c r="A65" s="72">
        <v>64</v>
      </c>
      <c r="B65" s="75">
        <v>64</v>
      </c>
      <c r="C65" s="76" t="s">
        <v>272</v>
      </c>
      <c r="D65" s="76" t="s">
        <v>170</v>
      </c>
      <c r="E65" s="76" t="s">
        <v>273</v>
      </c>
      <c r="F65" s="75" t="s">
        <v>113</v>
      </c>
      <c r="G65" s="45">
        <v>10</v>
      </c>
      <c r="H65" s="75">
        <f>IF('LISTA DE SOCIOS'!H65="SI",(IF(G65&lt;=K1,I1,I1+(G65-K1)*J1)),0)</f>
        <v>17</v>
      </c>
    </row>
    <row r="66" spans="1:8" s="20" customFormat="1" x14ac:dyDescent="0.25">
      <c r="A66" s="72">
        <v>65</v>
      </c>
      <c r="B66" s="75">
        <v>65</v>
      </c>
      <c r="C66" s="76" t="s">
        <v>272</v>
      </c>
      <c r="D66" s="76" t="s">
        <v>170</v>
      </c>
      <c r="E66" s="76" t="s">
        <v>275</v>
      </c>
      <c r="F66" s="75" t="s">
        <v>113</v>
      </c>
      <c r="G66" s="45">
        <v>5</v>
      </c>
      <c r="H66" s="75">
        <f>IF('LISTA DE SOCIOS'!H66="SI",(IF(G66&lt;=K1,I1,I1+(G66-K1)*J1)),0)</f>
        <v>7</v>
      </c>
    </row>
    <row r="67" spans="1:8" s="20" customFormat="1" x14ac:dyDescent="0.25">
      <c r="A67" s="72">
        <v>66</v>
      </c>
      <c r="B67" s="75">
        <v>66</v>
      </c>
      <c r="C67" s="76" t="s">
        <v>150</v>
      </c>
      <c r="D67" s="76" t="s">
        <v>277</v>
      </c>
      <c r="E67" s="76" t="s">
        <v>278</v>
      </c>
      <c r="F67" s="75" t="s">
        <v>113</v>
      </c>
      <c r="G67" s="45">
        <v>4</v>
      </c>
      <c r="H67" s="75">
        <f>IF('LISTA DE SOCIOS'!H67="SI",(IF(G67&lt;=K1,I1,I1+(G67-K1)*J1)),0)</f>
        <v>7</v>
      </c>
    </row>
    <row r="68" spans="1:8" s="20" customFormat="1" x14ac:dyDescent="0.25">
      <c r="A68" s="72">
        <v>67</v>
      </c>
      <c r="B68" s="75">
        <v>67</v>
      </c>
      <c r="C68" s="76" t="s">
        <v>112</v>
      </c>
      <c r="D68" s="76" t="s">
        <v>150</v>
      </c>
      <c r="E68" s="76" t="s">
        <v>280</v>
      </c>
      <c r="F68" s="75" t="s">
        <v>113</v>
      </c>
      <c r="G68" s="45">
        <v>4</v>
      </c>
      <c r="H68" s="75">
        <f>IF('LISTA DE SOCIOS'!H68="SI",(IF(G68&lt;=K1,I1,I1+(G68-K1)*J1)),0)</f>
        <v>7</v>
      </c>
    </row>
    <row r="69" spans="1:8" s="20" customFormat="1" x14ac:dyDescent="0.25">
      <c r="A69" s="72">
        <v>68</v>
      </c>
      <c r="B69" s="75">
        <v>68</v>
      </c>
      <c r="C69" s="76" t="s">
        <v>282</v>
      </c>
      <c r="D69" s="76" t="s">
        <v>283</v>
      </c>
      <c r="E69" s="76" t="s">
        <v>284</v>
      </c>
      <c r="F69" s="75" t="s">
        <v>113</v>
      </c>
      <c r="G69" s="45">
        <v>17</v>
      </c>
      <c r="H69" s="75">
        <f>IF('LISTA DE SOCIOS'!H69="SI",(IF(G69&lt;=K1,I1,I1+(G69-K1)*J1)),0)</f>
        <v>31</v>
      </c>
    </row>
    <row r="70" spans="1:8" s="20" customFormat="1" x14ac:dyDescent="0.25">
      <c r="A70" s="72">
        <v>69</v>
      </c>
      <c r="B70" s="75">
        <v>69</v>
      </c>
      <c r="C70" s="76" t="s">
        <v>150</v>
      </c>
      <c r="D70" s="76" t="s">
        <v>112</v>
      </c>
      <c r="E70" s="76" t="s">
        <v>285</v>
      </c>
      <c r="F70" s="75" t="s">
        <v>113</v>
      </c>
      <c r="G70" s="45">
        <v>10</v>
      </c>
      <c r="H70" s="75">
        <f>IF('LISTA DE SOCIOS'!H70="SI",(IF(G70&lt;=K1,I1,I1+(G70-K1)*J1)),0)</f>
        <v>17</v>
      </c>
    </row>
    <row r="71" spans="1:8" s="20" customFormat="1" x14ac:dyDescent="0.25">
      <c r="A71" s="72">
        <v>70</v>
      </c>
      <c r="B71" s="75">
        <v>70</v>
      </c>
      <c r="C71" s="76" t="s">
        <v>170</v>
      </c>
      <c r="D71" s="76" t="s">
        <v>196</v>
      </c>
      <c r="E71" s="76" t="s">
        <v>287</v>
      </c>
      <c r="F71" s="75" t="s">
        <v>113</v>
      </c>
      <c r="G71" s="45">
        <v>14</v>
      </c>
      <c r="H71" s="75">
        <f>IF('LISTA DE SOCIOS'!H71="SI",(IF(G71&lt;=K1,I1,I1+(G71-K1)*J1)),0)</f>
        <v>25</v>
      </c>
    </row>
    <row r="72" spans="1:8" s="20" customFormat="1" x14ac:dyDescent="0.25">
      <c r="A72" s="72">
        <v>71</v>
      </c>
      <c r="B72" s="75">
        <v>71</v>
      </c>
      <c r="C72" s="76" t="s">
        <v>170</v>
      </c>
      <c r="D72" s="76" t="s">
        <v>196</v>
      </c>
      <c r="E72" s="76" t="s">
        <v>287</v>
      </c>
      <c r="F72" s="75" t="s">
        <v>113</v>
      </c>
      <c r="G72" s="45">
        <v>13</v>
      </c>
      <c r="H72" s="75">
        <f>IF('LISTA DE SOCIOS'!H72="SI",(IF(G72&lt;=K1,I1,I1+(G72-K1)*J1)),0)</f>
        <v>23</v>
      </c>
    </row>
    <row r="73" spans="1:8" s="20" customFormat="1" x14ac:dyDescent="0.25">
      <c r="A73" s="72">
        <v>72</v>
      </c>
      <c r="B73" s="75">
        <v>72</v>
      </c>
      <c r="C73" s="76" t="s">
        <v>288</v>
      </c>
      <c r="D73" s="76" t="s">
        <v>289</v>
      </c>
      <c r="E73" s="76" t="s">
        <v>290</v>
      </c>
      <c r="F73" s="75" t="s">
        <v>113</v>
      </c>
      <c r="G73" s="45">
        <v>3</v>
      </c>
      <c r="H73" s="75">
        <f>IF('LISTA DE SOCIOS'!H73="SI",(IF(G73&lt;=K1,I1,I1+(G73-K1)*J1)),0)</f>
        <v>7</v>
      </c>
    </row>
    <row r="74" spans="1:8" s="20" customFormat="1" x14ac:dyDescent="0.25">
      <c r="A74" s="72">
        <v>73</v>
      </c>
      <c r="B74" s="75">
        <v>73</v>
      </c>
      <c r="C74" s="76" t="s">
        <v>292</v>
      </c>
      <c r="D74" s="76" t="s">
        <v>293</v>
      </c>
      <c r="E74" s="76" t="s">
        <v>278</v>
      </c>
      <c r="F74" s="75" t="s">
        <v>113</v>
      </c>
      <c r="G74" s="45">
        <v>11</v>
      </c>
      <c r="H74" s="75">
        <f>IF('LISTA DE SOCIOS'!H74="SI",(IF(G74&lt;=K1,I1,I1+(G74-K1)*J1)),0)</f>
        <v>19</v>
      </c>
    </row>
    <row r="75" spans="1:8" s="20" customFormat="1" x14ac:dyDescent="0.25">
      <c r="A75" s="72">
        <v>74</v>
      </c>
      <c r="B75" s="75">
        <v>74</v>
      </c>
      <c r="C75" s="76" t="s">
        <v>294</v>
      </c>
      <c r="D75" s="76" t="s">
        <v>295</v>
      </c>
      <c r="E75" s="76" t="s">
        <v>296</v>
      </c>
      <c r="F75" s="75" t="s">
        <v>113</v>
      </c>
      <c r="G75" s="45">
        <v>8</v>
      </c>
      <c r="H75" s="75">
        <f>IF('LISTA DE SOCIOS'!H75="SI",(IF(G75&lt;=K1,I1,I1+(G75-K1)*J1)),0)</f>
        <v>13</v>
      </c>
    </row>
    <row r="76" spans="1:8" s="20" customFormat="1" x14ac:dyDescent="0.25">
      <c r="A76" s="72">
        <v>75</v>
      </c>
      <c r="B76" s="75">
        <v>75</v>
      </c>
      <c r="C76" s="76" t="s">
        <v>297</v>
      </c>
      <c r="D76" s="76" t="s">
        <v>298</v>
      </c>
      <c r="E76" s="76" t="s">
        <v>299</v>
      </c>
      <c r="F76" s="75" t="s">
        <v>113</v>
      </c>
      <c r="G76" s="45">
        <v>25</v>
      </c>
      <c r="H76" s="75">
        <f>IF('LISTA DE SOCIOS'!H76="SI",(IF(G76&lt;=K1,I1,I1+(G76-K1)*J1)),0)</f>
        <v>47</v>
      </c>
    </row>
    <row r="77" spans="1:8" s="20" customFormat="1" x14ac:dyDescent="0.25">
      <c r="A77" s="72">
        <v>76</v>
      </c>
      <c r="B77" s="75">
        <v>76</v>
      </c>
      <c r="C77" s="76" t="s">
        <v>242</v>
      </c>
      <c r="D77" s="76" t="s">
        <v>196</v>
      </c>
      <c r="E77" s="76" t="s">
        <v>301</v>
      </c>
      <c r="F77" s="75" t="s">
        <v>113</v>
      </c>
      <c r="G77" s="45">
        <v>14</v>
      </c>
      <c r="H77" s="75">
        <f>IF('LISTA DE SOCIOS'!H77="SI",(IF(G77&lt;=K1,I1,I1+(G77-K1)*J1)),0)</f>
        <v>25</v>
      </c>
    </row>
    <row r="78" spans="1:8" s="20" customFormat="1" x14ac:dyDescent="0.25">
      <c r="A78" s="72">
        <v>77</v>
      </c>
      <c r="B78" s="75">
        <v>77</v>
      </c>
      <c r="C78" s="76" t="s">
        <v>302</v>
      </c>
      <c r="D78" s="76" t="s">
        <v>205</v>
      </c>
      <c r="E78" s="76" t="s">
        <v>303</v>
      </c>
      <c r="F78" s="75" t="s">
        <v>113</v>
      </c>
      <c r="G78" s="45">
        <v>19</v>
      </c>
      <c r="H78" s="75">
        <f>IF('LISTA DE SOCIOS'!H78="SI",(IF(G78&lt;=K1,I1,I1+(G78-K1)*J1)),0)</f>
        <v>35</v>
      </c>
    </row>
    <row r="79" spans="1:8" s="20" customFormat="1" x14ac:dyDescent="0.25">
      <c r="A79" s="72">
        <v>78</v>
      </c>
      <c r="B79" s="75">
        <v>78</v>
      </c>
      <c r="C79" s="76" t="s">
        <v>304</v>
      </c>
      <c r="D79" s="76" t="s">
        <v>305</v>
      </c>
      <c r="E79" s="76" t="s">
        <v>306</v>
      </c>
      <c r="F79" s="75" t="s">
        <v>113</v>
      </c>
      <c r="G79" s="45">
        <v>35</v>
      </c>
      <c r="H79" s="75">
        <f>IF('LISTA DE SOCIOS'!H79="SI",(IF(G79&lt;=K1,I1,I1+(G79-K1)*J1)),0)</f>
        <v>67</v>
      </c>
    </row>
    <row r="80" spans="1:8" s="20" customFormat="1" x14ac:dyDescent="0.25">
      <c r="A80" s="72">
        <v>79</v>
      </c>
      <c r="B80" s="75">
        <v>79</v>
      </c>
      <c r="C80" s="76" t="s">
        <v>308</v>
      </c>
      <c r="D80" s="76" t="s">
        <v>309</v>
      </c>
      <c r="E80" s="76" t="s">
        <v>310</v>
      </c>
      <c r="F80" s="75" t="s">
        <v>113</v>
      </c>
      <c r="G80" s="45">
        <v>4</v>
      </c>
      <c r="H80" s="75">
        <f>IF('LISTA DE SOCIOS'!H80="SI",(IF(G80&lt;=K1,I1,I1+(G80-K1)*J1)),0)</f>
        <v>7</v>
      </c>
    </row>
    <row r="81" spans="1:8" s="20" customFormat="1" x14ac:dyDescent="0.25">
      <c r="A81" s="72">
        <v>80</v>
      </c>
      <c r="B81" s="75">
        <v>80</v>
      </c>
      <c r="C81" s="76" t="s">
        <v>311</v>
      </c>
      <c r="D81" s="76" t="s">
        <v>165</v>
      </c>
      <c r="E81" s="76" t="s">
        <v>312</v>
      </c>
      <c r="F81" s="75" t="s">
        <v>113</v>
      </c>
      <c r="G81" s="45">
        <v>8</v>
      </c>
      <c r="H81" s="75">
        <f>IF('LISTA DE SOCIOS'!H81="SI",(IF(G81&lt;=K1,I1,I1+(G81-K1)*J1)),0)</f>
        <v>13</v>
      </c>
    </row>
    <row r="82" spans="1:8" s="20" customFormat="1" x14ac:dyDescent="0.25">
      <c r="A82" s="72">
        <v>81</v>
      </c>
      <c r="B82" s="75">
        <v>81</v>
      </c>
      <c r="C82" s="76" t="s">
        <v>313</v>
      </c>
      <c r="D82" s="76" t="s">
        <v>314</v>
      </c>
      <c r="E82" s="76" t="s">
        <v>315</v>
      </c>
      <c r="F82" s="75" t="s">
        <v>113</v>
      </c>
      <c r="G82" s="45">
        <v>9</v>
      </c>
      <c r="H82" s="75">
        <f>IF('LISTA DE SOCIOS'!H82="SI",(IF(G82&lt;=K1,I1,I1+(G82-K1)*J1)),0)</f>
        <v>15</v>
      </c>
    </row>
    <row r="83" spans="1:8" s="20" customFormat="1" x14ac:dyDescent="0.25">
      <c r="A83" s="72">
        <v>82</v>
      </c>
      <c r="B83" s="75">
        <v>82</v>
      </c>
      <c r="C83" s="76" t="s">
        <v>316</v>
      </c>
      <c r="D83" s="76" t="s">
        <v>242</v>
      </c>
      <c r="E83" s="76" t="s">
        <v>317</v>
      </c>
      <c r="F83" s="75" t="s">
        <v>113</v>
      </c>
      <c r="G83" s="45">
        <v>24</v>
      </c>
      <c r="H83" s="75">
        <f>IF('LISTA DE SOCIOS'!H83="SI",(IF(G83&lt;=K1,I1,I1+(G83-K1)*J1)),0)</f>
        <v>45</v>
      </c>
    </row>
    <row r="84" spans="1:8" s="20" customFormat="1" x14ac:dyDescent="0.25">
      <c r="A84" s="72">
        <v>83</v>
      </c>
      <c r="B84" s="75">
        <v>83</v>
      </c>
      <c r="C84" s="76" t="s">
        <v>240</v>
      </c>
      <c r="D84" s="76" t="s">
        <v>319</v>
      </c>
      <c r="E84" s="76" t="s">
        <v>320</v>
      </c>
      <c r="F84" s="75" t="s">
        <v>113</v>
      </c>
      <c r="G84" s="45">
        <v>11</v>
      </c>
      <c r="H84" s="75">
        <f>IF('LISTA DE SOCIOS'!H84="SI",(IF(G84&lt;=K1,I1,I1+(G84-K1)*J1)),0)</f>
        <v>19</v>
      </c>
    </row>
    <row r="85" spans="1:8" s="20" customFormat="1" x14ac:dyDescent="0.25">
      <c r="A85" s="72">
        <v>84</v>
      </c>
      <c r="B85" s="75">
        <v>84</v>
      </c>
      <c r="C85" s="76" t="s">
        <v>295</v>
      </c>
      <c r="D85" s="76" t="s">
        <v>277</v>
      </c>
      <c r="E85" s="76" t="s">
        <v>322</v>
      </c>
      <c r="F85" s="75" t="s">
        <v>113</v>
      </c>
      <c r="G85" s="45">
        <v>16</v>
      </c>
      <c r="H85" s="75">
        <f>IF('LISTA DE SOCIOS'!H85="SI",(IF(G85&lt;=K1,I1,I1+(G85-K1)*J1)),0)</f>
        <v>29</v>
      </c>
    </row>
    <row r="86" spans="1:8" s="20" customFormat="1" x14ac:dyDescent="0.25">
      <c r="A86" s="72">
        <v>85</v>
      </c>
      <c r="B86" s="75">
        <v>85</v>
      </c>
      <c r="C86" s="76" t="s">
        <v>239</v>
      </c>
      <c r="D86" s="76" t="s">
        <v>323</v>
      </c>
      <c r="E86" s="76" t="s">
        <v>324</v>
      </c>
      <c r="F86" s="75" t="s">
        <v>113</v>
      </c>
      <c r="G86" s="45">
        <v>9</v>
      </c>
      <c r="H86" s="75">
        <f>IF('LISTA DE SOCIOS'!H86="SI",(IF(G86&lt;=K1,I1,I1+(G86-K1)*J1)),0)</f>
        <v>15</v>
      </c>
    </row>
    <row r="87" spans="1:8" s="20" customFormat="1" x14ac:dyDescent="0.25">
      <c r="A87" s="72">
        <v>86</v>
      </c>
      <c r="B87" s="75">
        <v>86</v>
      </c>
      <c r="C87" s="76" t="s">
        <v>112</v>
      </c>
      <c r="D87" s="76" t="s">
        <v>326</v>
      </c>
      <c r="E87" s="76" t="s">
        <v>327</v>
      </c>
      <c r="F87" s="75" t="s">
        <v>113</v>
      </c>
      <c r="G87" s="45">
        <v>12</v>
      </c>
      <c r="H87" s="75">
        <f>IF('LISTA DE SOCIOS'!H87="SI",(IF(G87&lt;=K1,I1,I1+(G87-K1)*J1)),0)</f>
        <v>21</v>
      </c>
    </row>
    <row r="88" spans="1:8" s="20" customFormat="1" x14ac:dyDescent="0.25">
      <c r="A88" s="72">
        <v>87</v>
      </c>
      <c r="B88" s="75">
        <v>87</v>
      </c>
      <c r="C88" s="76" t="s">
        <v>258</v>
      </c>
      <c r="D88" s="76" t="s">
        <v>329</v>
      </c>
      <c r="E88" s="76" t="s">
        <v>330</v>
      </c>
      <c r="F88" s="75" t="s">
        <v>113</v>
      </c>
      <c r="G88" s="45">
        <v>14</v>
      </c>
      <c r="H88" s="75">
        <f>IF('LISTA DE SOCIOS'!H88="SI",(IF(G88&lt;=K1,I1,I1+(G88-K1)*J1)),0)</f>
        <v>25</v>
      </c>
    </row>
    <row r="89" spans="1:8" s="20" customFormat="1" x14ac:dyDescent="0.25">
      <c r="A89" s="72">
        <v>88</v>
      </c>
      <c r="B89" s="75">
        <v>88</v>
      </c>
      <c r="C89" s="76" t="s">
        <v>141</v>
      </c>
      <c r="D89" s="76" t="s">
        <v>144</v>
      </c>
      <c r="E89" s="76" t="s">
        <v>332</v>
      </c>
      <c r="F89" s="75" t="s">
        <v>113</v>
      </c>
      <c r="G89" s="45">
        <v>11</v>
      </c>
      <c r="H89" s="75">
        <f>IF('LISTA DE SOCIOS'!H89="SI",(IF(G89&lt;=K1,I1,I1+(G89-K1)*J1)),0)</f>
        <v>19</v>
      </c>
    </row>
    <row r="90" spans="1:8" s="20" customFormat="1" x14ac:dyDescent="0.25">
      <c r="A90" s="72">
        <v>89</v>
      </c>
      <c r="B90" s="75">
        <v>89</v>
      </c>
      <c r="C90" s="76" t="s">
        <v>333</v>
      </c>
      <c r="D90" s="76" t="s">
        <v>142</v>
      </c>
      <c r="E90" s="76" t="s">
        <v>334</v>
      </c>
      <c r="F90" s="75" t="s">
        <v>113</v>
      </c>
      <c r="G90" s="45">
        <v>23</v>
      </c>
      <c r="H90" s="75">
        <f>IF('LISTA DE SOCIOS'!H90="SI",(IF(G90&lt;=K1,I1,I1+(G90-K1)*J1)),0)</f>
        <v>43</v>
      </c>
    </row>
    <row r="91" spans="1:8" s="20" customFormat="1" x14ac:dyDescent="0.25">
      <c r="A91" s="72">
        <v>90</v>
      </c>
      <c r="B91" s="75">
        <v>90</v>
      </c>
      <c r="C91" s="76" t="s">
        <v>335</v>
      </c>
      <c r="D91" s="76" t="s">
        <v>142</v>
      </c>
      <c r="E91" s="76" t="s">
        <v>336</v>
      </c>
      <c r="F91" s="75" t="s">
        <v>113</v>
      </c>
      <c r="G91" s="45">
        <v>5</v>
      </c>
      <c r="H91" s="75">
        <f>IF('LISTA DE SOCIOS'!H91="SI",(IF(G91&lt;=K1,I1,I1+(G91-K1)*J1)),0)</f>
        <v>7</v>
      </c>
    </row>
    <row r="92" spans="1:8" s="20" customFormat="1" x14ac:dyDescent="0.25">
      <c r="A92" s="72">
        <v>91</v>
      </c>
      <c r="B92" s="75">
        <v>91</v>
      </c>
      <c r="C92" s="76" t="s">
        <v>337</v>
      </c>
      <c r="D92" s="76" t="s">
        <v>338</v>
      </c>
      <c r="E92" s="76" t="s">
        <v>339</v>
      </c>
      <c r="F92" s="75" t="s">
        <v>113</v>
      </c>
      <c r="G92" s="45">
        <v>4</v>
      </c>
      <c r="H92" s="75">
        <f>IF('LISTA DE SOCIOS'!H92="SI",(IF(G92&lt;=K1,I1,I1+(G92-K1)*J1)),0)</f>
        <v>7</v>
      </c>
    </row>
    <row r="93" spans="1:8" s="20" customFormat="1" hidden="1" x14ac:dyDescent="0.25">
      <c r="A93" s="72">
        <v>92</v>
      </c>
      <c r="B93" s="75">
        <v>92</v>
      </c>
      <c r="C93" s="76" t="s">
        <v>340</v>
      </c>
      <c r="D93" s="76" t="s">
        <v>341</v>
      </c>
      <c r="E93" s="76" t="s">
        <v>342</v>
      </c>
      <c r="F93" s="75" t="s">
        <v>113</v>
      </c>
      <c r="G93" s="45">
        <v>0</v>
      </c>
      <c r="H93" s="75">
        <f>IF('LISTA DE SOCIOS'!H93="SI",(IF(G93&lt;=K1,I1,I1+(G93-K1)*J1)),0)</f>
        <v>7</v>
      </c>
    </row>
    <row r="94" spans="1:8" s="20" customFormat="1" x14ac:dyDescent="0.25">
      <c r="A94" s="72">
        <v>93</v>
      </c>
      <c r="B94" s="75">
        <v>93</v>
      </c>
      <c r="C94" s="76" t="s">
        <v>213</v>
      </c>
      <c r="D94" s="76" t="s">
        <v>344</v>
      </c>
      <c r="E94" s="76" t="s">
        <v>345</v>
      </c>
      <c r="F94" s="75" t="s">
        <v>113</v>
      </c>
      <c r="G94" s="45">
        <v>2</v>
      </c>
      <c r="H94" s="75">
        <f>IF('LISTA DE SOCIOS'!H94="SI",(IF(G94&lt;=K1,I1,I1+(G94-K1)*J1)),0)</f>
        <v>7</v>
      </c>
    </row>
    <row r="95" spans="1:8" s="20" customFormat="1" x14ac:dyDescent="0.25">
      <c r="A95" s="72">
        <v>94</v>
      </c>
      <c r="B95" s="75">
        <v>94</v>
      </c>
      <c r="C95" s="76" t="s">
        <v>219</v>
      </c>
      <c r="D95" s="76" t="s">
        <v>165</v>
      </c>
      <c r="E95" s="76" t="s">
        <v>346</v>
      </c>
      <c r="F95" s="75" t="s">
        <v>113</v>
      </c>
      <c r="G95" s="45">
        <v>15</v>
      </c>
      <c r="H95" s="75">
        <f>IF('LISTA DE SOCIOS'!H95="SI",(IF(G95&lt;=K1,I1,I1+(G95-K1)*J1)),0)</f>
        <v>27</v>
      </c>
    </row>
    <row r="96" spans="1:8" s="20" customFormat="1" x14ac:dyDescent="0.25">
      <c r="A96" s="72">
        <v>95</v>
      </c>
      <c r="B96" s="75">
        <v>95</v>
      </c>
      <c r="C96" s="76" t="s">
        <v>347</v>
      </c>
      <c r="D96" s="76" t="s">
        <v>348</v>
      </c>
      <c r="E96" s="76" t="s">
        <v>181</v>
      </c>
      <c r="F96" s="75" t="s">
        <v>113</v>
      </c>
      <c r="G96" s="45">
        <v>9</v>
      </c>
      <c r="H96" s="75">
        <f>IF('LISTA DE SOCIOS'!H96="SI",(IF(G96&lt;=K1,I1,I1+(G96-K1)*J1)),0)</f>
        <v>15</v>
      </c>
    </row>
    <row r="97" spans="1:8" s="20" customFormat="1" x14ac:dyDescent="0.25">
      <c r="A97" s="72">
        <v>96</v>
      </c>
      <c r="B97" s="75">
        <v>96</v>
      </c>
      <c r="C97" s="76" t="s">
        <v>165</v>
      </c>
      <c r="D97" s="76" t="s">
        <v>165</v>
      </c>
      <c r="E97" s="76" t="s">
        <v>350</v>
      </c>
      <c r="F97" s="75" t="s">
        <v>113</v>
      </c>
      <c r="G97" s="45">
        <v>4</v>
      </c>
      <c r="H97" s="75">
        <f>IF('LISTA DE SOCIOS'!H97="SI",(IF(G97&lt;=K1,I1,I1+(G97-K1)*J1)),0)</f>
        <v>7</v>
      </c>
    </row>
    <row r="98" spans="1:8" s="20" customFormat="1" x14ac:dyDescent="0.25">
      <c r="A98" s="72">
        <v>97</v>
      </c>
      <c r="B98" s="75">
        <v>97</v>
      </c>
      <c r="C98" s="76" t="s">
        <v>351</v>
      </c>
      <c r="D98" s="76" t="s">
        <v>352</v>
      </c>
      <c r="E98" s="76" t="s">
        <v>353</v>
      </c>
      <c r="F98" s="75" t="s">
        <v>113</v>
      </c>
      <c r="G98" s="45">
        <v>8</v>
      </c>
      <c r="H98" s="75">
        <f>IF('LISTA DE SOCIOS'!H98="SI",(IF(G98&lt;=K1,I1,I1+(G98-K1)*J1)),0)</f>
        <v>13</v>
      </c>
    </row>
    <row r="99" spans="1:8" s="20" customFormat="1" x14ac:dyDescent="0.25">
      <c r="A99" s="72">
        <v>98</v>
      </c>
      <c r="B99" s="75">
        <v>98</v>
      </c>
      <c r="C99" s="76" t="s">
        <v>354</v>
      </c>
      <c r="D99" s="76" t="s">
        <v>678</v>
      </c>
      <c r="E99" s="76" t="s">
        <v>679</v>
      </c>
      <c r="F99" s="75" t="s">
        <v>113</v>
      </c>
      <c r="G99" s="45">
        <v>12</v>
      </c>
      <c r="H99" s="75">
        <f>IF('LISTA DE SOCIOS'!H99="SI",(IF(G99&lt;=K1,I1,I1+(G99-K1)*J1)),0)</f>
        <v>21</v>
      </c>
    </row>
    <row r="100" spans="1:8" s="20" customFormat="1" x14ac:dyDescent="0.25">
      <c r="A100" s="72">
        <v>99</v>
      </c>
      <c r="B100" s="75">
        <v>99</v>
      </c>
      <c r="C100" s="76" t="s">
        <v>172</v>
      </c>
      <c r="D100" s="76" t="s">
        <v>358</v>
      </c>
      <c r="E100" s="76" t="s">
        <v>359</v>
      </c>
      <c r="F100" s="75" t="s">
        <v>113</v>
      </c>
      <c r="G100" s="45">
        <v>8</v>
      </c>
      <c r="H100" s="75">
        <f>IF('LISTA DE SOCIOS'!H100="SI",(IF(G100&lt;=K1,I1,I1+(G100-K1)*J1)),0)</f>
        <v>13</v>
      </c>
    </row>
    <row r="101" spans="1:8" s="20" customFormat="1" x14ac:dyDescent="0.25">
      <c r="A101" s="72">
        <v>100</v>
      </c>
      <c r="B101" s="75">
        <v>100</v>
      </c>
      <c r="C101" s="76" t="s">
        <v>341</v>
      </c>
      <c r="D101" s="76" t="s">
        <v>360</v>
      </c>
      <c r="E101" s="76" t="s">
        <v>361</v>
      </c>
      <c r="F101" s="75" t="s">
        <v>113</v>
      </c>
      <c r="G101" s="45">
        <v>15</v>
      </c>
      <c r="H101" s="75">
        <f>IF('LISTA DE SOCIOS'!H101="SI",(IF(G101&lt;=K1,I1,I1+(G101-K1)*J1)),0)</f>
        <v>27</v>
      </c>
    </row>
    <row r="102" spans="1:8" s="20" customFormat="1" x14ac:dyDescent="0.25">
      <c r="A102" s="72">
        <v>101</v>
      </c>
      <c r="B102" s="75">
        <v>101</v>
      </c>
      <c r="C102" s="76" t="s">
        <v>165</v>
      </c>
      <c r="D102" s="76" t="s">
        <v>363</v>
      </c>
      <c r="E102" s="76" t="s">
        <v>209</v>
      </c>
      <c r="F102" s="75" t="s">
        <v>113</v>
      </c>
      <c r="G102" s="45">
        <v>11</v>
      </c>
      <c r="H102" s="75">
        <f>IF('LISTA DE SOCIOS'!H102="SI",(IF(G102&lt;=K1,I1,I1+(G102-K1)*J1)),0)</f>
        <v>19</v>
      </c>
    </row>
    <row r="103" spans="1:8" s="20" customFormat="1" x14ac:dyDescent="0.25">
      <c r="A103" s="72">
        <v>102</v>
      </c>
      <c r="B103" s="75">
        <v>102</v>
      </c>
      <c r="C103" s="76" t="s">
        <v>282</v>
      </c>
      <c r="D103" s="76" t="s">
        <v>365</v>
      </c>
      <c r="E103" s="76" t="s">
        <v>366</v>
      </c>
      <c r="F103" s="75" t="s">
        <v>113</v>
      </c>
      <c r="G103" s="45">
        <v>6</v>
      </c>
      <c r="H103" s="75">
        <f>IF('LISTA DE SOCIOS'!H103="SI",(IF(G103&lt;=K1,I1,I1+(G103-K1)*J1)),0)</f>
        <v>9</v>
      </c>
    </row>
    <row r="104" spans="1:8" s="20" customFormat="1" x14ac:dyDescent="0.25">
      <c r="A104" s="72">
        <v>103</v>
      </c>
      <c r="B104" s="75">
        <v>103</v>
      </c>
      <c r="C104" s="76" t="s">
        <v>368</v>
      </c>
      <c r="D104" s="76" t="s">
        <v>216</v>
      </c>
      <c r="E104" s="76" t="s">
        <v>369</v>
      </c>
      <c r="F104" s="75" t="s">
        <v>113</v>
      </c>
      <c r="G104" s="45">
        <v>7</v>
      </c>
      <c r="H104" s="75">
        <f>IF('LISTA DE SOCIOS'!H104="SI",(IF(G104&lt;=K1,I1,I1+(G104-K1)*J1)),0)</f>
        <v>11</v>
      </c>
    </row>
    <row r="105" spans="1:8" s="20" customFormat="1" x14ac:dyDescent="0.25">
      <c r="A105" s="72">
        <v>104</v>
      </c>
      <c r="B105" s="75">
        <v>104</v>
      </c>
      <c r="C105" s="76" t="s">
        <v>150</v>
      </c>
      <c r="D105" s="76" t="s">
        <v>680</v>
      </c>
      <c r="E105" s="76" t="s">
        <v>370</v>
      </c>
      <c r="F105" s="75" t="s">
        <v>113</v>
      </c>
      <c r="G105" s="45">
        <v>12</v>
      </c>
      <c r="H105" s="75">
        <f>IF('LISTA DE SOCIOS'!H105="SI",(IF(G105&lt;=K1,I1,I1+(G105-K1)*J1)),0)</f>
        <v>21</v>
      </c>
    </row>
    <row r="106" spans="1:8" s="20" customFormat="1" x14ac:dyDescent="0.25">
      <c r="A106" s="72">
        <v>105</v>
      </c>
      <c r="B106" s="75">
        <v>105</v>
      </c>
      <c r="C106" s="76" t="s">
        <v>170</v>
      </c>
      <c r="D106" s="76" t="s">
        <v>223</v>
      </c>
      <c r="E106" s="76" t="s">
        <v>372</v>
      </c>
      <c r="F106" s="75" t="s">
        <v>113</v>
      </c>
      <c r="G106" s="45">
        <v>20</v>
      </c>
      <c r="H106" s="75">
        <f>IF('LISTA DE SOCIOS'!H106="SI",(IF(G106&lt;=K1,I1,I1+(G106-K1)*J1)),0)</f>
        <v>37</v>
      </c>
    </row>
    <row r="107" spans="1:8" s="20" customFormat="1" x14ac:dyDescent="0.25">
      <c r="A107" s="72">
        <v>106</v>
      </c>
      <c r="B107" s="75">
        <v>106</v>
      </c>
      <c r="C107" s="76" t="s">
        <v>225</v>
      </c>
      <c r="D107" s="76" t="s">
        <v>373</v>
      </c>
      <c r="E107" s="76" t="s">
        <v>303</v>
      </c>
      <c r="F107" s="75" t="s">
        <v>113</v>
      </c>
      <c r="G107" s="45">
        <v>3</v>
      </c>
      <c r="H107" s="75">
        <f>IF('LISTA DE SOCIOS'!H107="SI",(IF(G107&lt;=K1,I1,I1+(G107-K1)*J1)),0)</f>
        <v>7</v>
      </c>
    </row>
    <row r="108" spans="1:8" s="20" customFormat="1" x14ac:dyDescent="0.25">
      <c r="A108" s="72">
        <v>107</v>
      </c>
      <c r="B108" s="75">
        <v>107</v>
      </c>
      <c r="C108" s="76" t="s">
        <v>341</v>
      </c>
      <c r="D108" s="76" t="s">
        <v>373</v>
      </c>
      <c r="E108" s="76" t="s">
        <v>375</v>
      </c>
      <c r="F108" s="75" t="s">
        <v>113</v>
      </c>
      <c r="G108" s="45">
        <v>4</v>
      </c>
      <c r="H108" s="75">
        <f>IF('LISTA DE SOCIOS'!H108="SI",(IF(G108&lt;=K1,I1,I1+(G108-K1)*J1)),0)</f>
        <v>7</v>
      </c>
    </row>
    <row r="109" spans="1:8" s="20" customFormat="1" hidden="1" x14ac:dyDescent="0.25">
      <c r="A109" s="72">
        <v>108</v>
      </c>
      <c r="B109" s="75">
        <v>108</v>
      </c>
      <c r="C109" s="76" t="s">
        <v>226</v>
      </c>
      <c r="D109" s="76" t="s">
        <v>126</v>
      </c>
      <c r="E109" s="76" t="s">
        <v>377</v>
      </c>
      <c r="F109" s="75" t="s">
        <v>113</v>
      </c>
      <c r="G109" s="45">
        <v>0</v>
      </c>
      <c r="H109" s="75">
        <f>IF('LISTA DE SOCIOS'!H109="SI",(IF(G109&lt;=K1,I1,I1+(G109-K1)*J1)),0)</f>
        <v>7</v>
      </c>
    </row>
    <row r="110" spans="1:8" s="20" customFormat="1" x14ac:dyDescent="0.25">
      <c r="A110" s="72">
        <v>109</v>
      </c>
      <c r="B110" s="75">
        <v>109</v>
      </c>
      <c r="C110" s="76" t="s">
        <v>226</v>
      </c>
      <c r="D110" s="76" t="s">
        <v>378</v>
      </c>
      <c r="E110" s="76" t="s">
        <v>356</v>
      </c>
      <c r="F110" s="75" t="s">
        <v>113</v>
      </c>
      <c r="G110" s="45">
        <v>10</v>
      </c>
      <c r="H110" s="75">
        <f>IF('LISTA DE SOCIOS'!H110="SI",(IF(G110&lt;=K1,I1,I1+(G110-K1)*J1)),0)</f>
        <v>17</v>
      </c>
    </row>
    <row r="111" spans="1:8" s="20" customFormat="1" x14ac:dyDescent="0.25">
      <c r="A111" s="72">
        <v>110</v>
      </c>
      <c r="B111" s="75">
        <v>110</v>
      </c>
      <c r="C111" s="76" t="s">
        <v>341</v>
      </c>
      <c r="D111" s="76" t="s">
        <v>380</v>
      </c>
      <c r="E111" s="76" t="s">
        <v>381</v>
      </c>
      <c r="F111" s="75" t="s">
        <v>113</v>
      </c>
      <c r="G111" s="45">
        <v>3</v>
      </c>
      <c r="H111" s="75">
        <f>IF('LISTA DE SOCIOS'!H111="SI",(IF(G111&lt;=K1,I1,I1+(G111-K1)*J1)),0)</f>
        <v>7</v>
      </c>
    </row>
    <row r="112" spans="1:8" s="20" customFormat="1" x14ac:dyDescent="0.25">
      <c r="A112" s="72">
        <v>111</v>
      </c>
      <c r="B112" s="75">
        <v>111</v>
      </c>
      <c r="C112" s="76" t="s">
        <v>144</v>
      </c>
      <c r="D112" s="76" t="s">
        <v>382</v>
      </c>
      <c r="E112" s="76" t="s">
        <v>383</v>
      </c>
      <c r="F112" s="75" t="s">
        <v>113</v>
      </c>
      <c r="G112" s="45">
        <v>24</v>
      </c>
      <c r="H112" s="75">
        <f>IF('LISTA DE SOCIOS'!H112="SI",(IF(G112&lt;=K1,I1,I1+(G112-K1)*J1)),0)</f>
        <v>45</v>
      </c>
    </row>
    <row r="113" spans="1:8" s="20" customFormat="1" x14ac:dyDescent="0.25">
      <c r="A113" s="72">
        <v>112</v>
      </c>
      <c r="B113" s="75">
        <v>112</v>
      </c>
      <c r="C113" s="76" t="s">
        <v>384</v>
      </c>
      <c r="D113" s="76" t="s">
        <v>385</v>
      </c>
      <c r="E113" s="76" t="s">
        <v>287</v>
      </c>
      <c r="F113" s="75" t="s">
        <v>113</v>
      </c>
      <c r="G113" s="45">
        <v>5</v>
      </c>
      <c r="H113" s="75">
        <f>IF('LISTA DE SOCIOS'!H113="SI",(IF(G113&lt;=K1,I1,I1+(G113-K1)*J1)),0)</f>
        <v>7</v>
      </c>
    </row>
    <row r="114" spans="1:8" s="20" customFormat="1" x14ac:dyDescent="0.25">
      <c r="A114" s="72">
        <v>113</v>
      </c>
      <c r="B114" s="75">
        <v>113</v>
      </c>
      <c r="C114" s="76" t="s">
        <v>213</v>
      </c>
      <c r="D114" s="76" t="s">
        <v>214</v>
      </c>
      <c r="E114" s="76" t="s">
        <v>215</v>
      </c>
      <c r="F114" s="75" t="s">
        <v>113</v>
      </c>
      <c r="G114" s="45">
        <v>5</v>
      </c>
      <c r="H114" s="75">
        <f>IF('LISTA DE SOCIOS'!H114="SI",(IF(G114&lt;=K1,I1,I1+(G114-K1)*J1)),0)</f>
        <v>7</v>
      </c>
    </row>
    <row r="115" spans="1:8" s="20" customFormat="1" x14ac:dyDescent="0.25">
      <c r="A115" s="72">
        <v>114</v>
      </c>
      <c r="B115" s="75">
        <v>114</v>
      </c>
      <c r="C115" s="76" t="s">
        <v>115</v>
      </c>
      <c r="D115" s="76" t="s">
        <v>226</v>
      </c>
      <c r="E115" s="76" t="s">
        <v>244</v>
      </c>
      <c r="F115" s="75" t="s">
        <v>113</v>
      </c>
      <c r="G115" s="45">
        <v>5</v>
      </c>
      <c r="H115" s="75">
        <f>IF('LISTA DE SOCIOS'!H115="SI",(IF(G115&lt;=K1,I1,I1+(G115-K1)*J1)),0)</f>
        <v>7</v>
      </c>
    </row>
    <row r="116" spans="1:8" s="20" customFormat="1" x14ac:dyDescent="0.25">
      <c r="A116" s="72">
        <v>115</v>
      </c>
      <c r="B116" s="75">
        <v>115</v>
      </c>
      <c r="C116" s="76" t="s">
        <v>223</v>
      </c>
      <c r="D116" s="76" t="s">
        <v>386</v>
      </c>
      <c r="E116" s="76" t="s">
        <v>387</v>
      </c>
      <c r="F116" s="75">
        <v>1</v>
      </c>
      <c r="G116" s="45">
        <v>5</v>
      </c>
      <c r="H116" s="75">
        <f>IF('LISTA DE SOCIOS'!H116="SI",(IF(G116&lt;=K1,I1,I1+(G116-K1)*J1)),0)</f>
        <v>7</v>
      </c>
    </row>
    <row r="117" spans="1:8" s="20" customFormat="1" x14ac:dyDescent="0.25">
      <c r="A117" s="72">
        <v>116</v>
      </c>
      <c r="B117" s="75">
        <v>116</v>
      </c>
      <c r="C117" s="76" t="s">
        <v>388</v>
      </c>
      <c r="D117" s="76" t="s">
        <v>219</v>
      </c>
      <c r="E117" s="76" t="s">
        <v>389</v>
      </c>
      <c r="F117" s="75" t="s">
        <v>113</v>
      </c>
      <c r="G117" s="45">
        <v>14</v>
      </c>
      <c r="H117" s="75">
        <f>IF('LISTA DE SOCIOS'!H117="SI",(IF(G117&lt;=K1,I1,I1+(G117-K1)*J1)),0)</f>
        <v>25</v>
      </c>
    </row>
    <row r="118" spans="1:8" s="20" customFormat="1" x14ac:dyDescent="0.25">
      <c r="A118" s="72">
        <v>117</v>
      </c>
      <c r="B118" s="75">
        <v>117</v>
      </c>
      <c r="C118" s="76" t="s">
        <v>211</v>
      </c>
      <c r="D118" s="76" t="s">
        <v>189</v>
      </c>
      <c r="E118" s="76" t="s">
        <v>390</v>
      </c>
      <c r="F118" s="75" t="s">
        <v>113</v>
      </c>
      <c r="G118" s="45">
        <v>4</v>
      </c>
      <c r="H118" s="75">
        <f>IF('LISTA DE SOCIOS'!H118="SI",(IF(G118&lt;=K1,I1,I1+(G118-K1)*J1)),0)</f>
        <v>7</v>
      </c>
    </row>
    <row r="119" spans="1:8" s="20" customFormat="1" hidden="1" x14ac:dyDescent="0.25">
      <c r="A119" s="72">
        <v>118</v>
      </c>
      <c r="B119" s="75">
        <v>118</v>
      </c>
      <c r="C119" s="76" t="s">
        <v>219</v>
      </c>
      <c r="D119" s="76" t="s">
        <v>391</v>
      </c>
      <c r="E119" s="76" t="s">
        <v>392</v>
      </c>
      <c r="F119" s="75" t="s">
        <v>113</v>
      </c>
      <c r="G119" s="45">
        <v>0</v>
      </c>
      <c r="H119" s="75">
        <f>IF('LISTA DE SOCIOS'!H119="SI",(IF(G119&lt;=K1,I1,I1+(G119-K1)*J1)),0)</f>
        <v>7</v>
      </c>
    </row>
    <row r="120" spans="1:8" s="20" customFormat="1" x14ac:dyDescent="0.25">
      <c r="A120" s="72">
        <v>119</v>
      </c>
      <c r="B120" s="75">
        <v>119</v>
      </c>
      <c r="C120" s="76" t="s">
        <v>393</v>
      </c>
      <c r="D120" s="76" t="s">
        <v>394</v>
      </c>
      <c r="E120" s="76" t="s">
        <v>395</v>
      </c>
      <c r="F120" s="75" t="s">
        <v>113</v>
      </c>
      <c r="G120" s="45">
        <v>8</v>
      </c>
      <c r="H120" s="75">
        <f>IF('LISTA DE SOCIOS'!H120="SI",(IF(G120&lt;=K1,I1,I1+(G120-K1)*J1)),0)</f>
        <v>13</v>
      </c>
    </row>
    <row r="121" spans="1:8" s="20" customFormat="1" x14ac:dyDescent="0.25">
      <c r="A121" s="72">
        <v>120</v>
      </c>
      <c r="B121" s="75">
        <v>120</v>
      </c>
      <c r="C121" s="76" t="s">
        <v>396</v>
      </c>
      <c r="D121" s="76" t="s">
        <v>399</v>
      </c>
      <c r="E121" s="76" t="s">
        <v>397</v>
      </c>
      <c r="F121" s="75" t="s">
        <v>113</v>
      </c>
      <c r="G121" s="45">
        <v>20</v>
      </c>
      <c r="H121" s="75">
        <f>IF('LISTA DE SOCIOS'!H121="SI",(IF(G121&lt;=K1,I1,I1+(G121-K1)*J1)),0)</f>
        <v>37</v>
      </c>
    </row>
    <row r="122" spans="1:8" s="20" customFormat="1" x14ac:dyDescent="0.25">
      <c r="A122" s="72">
        <v>121</v>
      </c>
      <c r="B122" s="75">
        <v>121</v>
      </c>
      <c r="C122" s="76" t="s">
        <v>399</v>
      </c>
      <c r="D122" s="76" t="s">
        <v>400</v>
      </c>
      <c r="E122" s="76" t="s">
        <v>401</v>
      </c>
      <c r="F122" s="75" t="s">
        <v>113</v>
      </c>
      <c r="G122" s="45">
        <v>2</v>
      </c>
      <c r="H122" s="75">
        <f>IF('LISTA DE SOCIOS'!H122="SI",(IF(G122&lt;=K1,I1,I1+(G122-K1)*J1)),0)</f>
        <v>7</v>
      </c>
    </row>
    <row r="123" spans="1:8" s="20" customFormat="1" x14ac:dyDescent="0.25">
      <c r="A123" s="72">
        <v>122</v>
      </c>
      <c r="B123" s="75">
        <v>122</v>
      </c>
      <c r="C123" s="76" t="s">
        <v>223</v>
      </c>
      <c r="D123" s="76" t="s">
        <v>402</v>
      </c>
      <c r="E123" s="76" t="s">
        <v>403</v>
      </c>
      <c r="F123" s="75" t="s">
        <v>113</v>
      </c>
      <c r="G123" s="45">
        <v>5</v>
      </c>
      <c r="H123" s="75">
        <f>IF('LISTA DE SOCIOS'!H123="SI",(IF(G123&lt;=K1,I1,I1+(G123-K1)*J1)),0)</f>
        <v>7</v>
      </c>
    </row>
    <row r="124" spans="1:8" s="20" customFormat="1" x14ac:dyDescent="0.25">
      <c r="A124" s="72">
        <v>123</v>
      </c>
      <c r="B124" s="75">
        <v>123</v>
      </c>
      <c r="C124" s="76" t="s">
        <v>344</v>
      </c>
      <c r="D124" s="76" t="s">
        <v>404</v>
      </c>
      <c r="E124" s="76" t="s">
        <v>405</v>
      </c>
      <c r="F124" s="75" t="s">
        <v>113</v>
      </c>
      <c r="G124" s="45">
        <v>1</v>
      </c>
      <c r="H124" s="75">
        <f>IF('LISTA DE SOCIOS'!H124="SI",(IF(G124&lt;=K1,I1,I1+(G124-K1)*J1)),0)</f>
        <v>7</v>
      </c>
    </row>
    <row r="125" spans="1:8" s="20" customFormat="1" x14ac:dyDescent="0.25">
      <c r="A125" s="72">
        <v>124</v>
      </c>
      <c r="B125" s="75">
        <v>124</v>
      </c>
      <c r="C125" s="76" t="s">
        <v>188</v>
      </c>
      <c r="D125" s="76" t="s">
        <v>196</v>
      </c>
      <c r="E125" s="76" t="s">
        <v>406</v>
      </c>
      <c r="F125" s="75" t="s">
        <v>113</v>
      </c>
      <c r="G125" s="45">
        <v>9</v>
      </c>
      <c r="H125" s="75">
        <f>IF('LISTA DE SOCIOS'!H125="SI",(IF(G125&lt;=K1,I1,I1+(G125-K1)*J1)),0)</f>
        <v>15</v>
      </c>
    </row>
    <row r="126" spans="1:8" s="20" customFormat="1" x14ac:dyDescent="0.25">
      <c r="A126" s="72">
        <v>125</v>
      </c>
      <c r="B126" s="75">
        <v>125</v>
      </c>
      <c r="C126" s="76" t="s">
        <v>188</v>
      </c>
      <c r="D126" s="76" t="s">
        <v>407</v>
      </c>
      <c r="E126" s="76" t="s">
        <v>303</v>
      </c>
      <c r="F126" s="75" t="s">
        <v>113</v>
      </c>
      <c r="G126" s="45">
        <v>6</v>
      </c>
      <c r="H126" s="75">
        <f>IF('LISTA DE SOCIOS'!H126="SI",(IF(G126&lt;=K1,I1,I1+(G126-K1)*J1)),0)</f>
        <v>9</v>
      </c>
    </row>
    <row r="127" spans="1:8" s="20" customFormat="1" x14ac:dyDescent="0.25">
      <c r="A127" s="72">
        <v>126</v>
      </c>
      <c r="B127" s="75">
        <v>126</v>
      </c>
      <c r="C127" s="76" t="s">
        <v>147</v>
      </c>
      <c r="D127" s="76" t="s">
        <v>148</v>
      </c>
      <c r="E127" s="76" t="s">
        <v>409</v>
      </c>
      <c r="F127" s="75" t="s">
        <v>113</v>
      </c>
      <c r="G127" s="45">
        <v>6</v>
      </c>
      <c r="H127" s="75">
        <f>IF('LISTA DE SOCIOS'!H127="SI",(IF(G127&lt;=K1,I1,I1+(G127-K1)*J1)),0)</f>
        <v>9</v>
      </c>
    </row>
    <row r="128" spans="1:8" s="20" customFormat="1" x14ac:dyDescent="0.25">
      <c r="A128" s="72">
        <v>127</v>
      </c>
      <c r="B128" s="75">
        <v>127</v>
      </c>
      <c r="C128" s="76" t="s">
        <v>152</v>
      </c>
      <c r="D128" s="76" t="s">
        <v>198</v>
      </c>
      <c r="E128" s="76" t="s">
        <v>410</v>
      </c>
      <c r="F128" s="75" t="s">
        <v>113</v>
      </c>
      <c r="G128" s="45">
        <v>9</v>
      </c>
      <c r="H128" s="75">
        <f>IF('LISTA DE SOCIOS'!H128="SI",(IF(G128&lt;=K1,I1,I1+(G128-K1)*J1)),0)</f>
        <v>15</v>
      </c>
    </row>
    <row r="129" spans="1:8" s="20" customFormat="1" hidden="1" x14ac:dyDescent="0.25">
      <c r="A129" s="72">
        <v>128</v>
      </c>
      <c r="B129" s="75">
        <v>128</v>
      </c>
      <c r="C129" s="76" t="s">
        <v>393</v>
      </c>
      <c r="D129" s="76" t="s">
        <v>411</v>
      </c>
      <c r="E129" s="76" t="s">
        <v>350</v>
      </c>
      <c r="F129" s="75" t="s">
        <v>113</v>
      </c>
      <c r="G129" s="45">
        <v>0</v>
      </c>
      <c r="H129" s="75">
        <f>IF('LISTA DE SOCIOS'!H129="SI",(IF(G129&lt;=K1,I1,I1+(G129-K1)*J1)),0)</f>
        <v>7</v>
      </c>
    </row>
    <row r="130" spans="1:8" s="20" customFormat="1" x14ac:dyDescent="0.25">
      <c r="A130" s="72">
        <v>129</v>
      </c>
      <c r="B130" s="75">
        <v>129</v>
      </c>
      <c r="C130" s="76" t="s">
        <v>178</v>
      </c>
      <c r="D130" s="76" t="s">
        <v>115</v>
      </c>
      <c r="E130" s="76" t="s">
        <v>412</v>
      </c>
      <c r="F130" s="75" t="s">
        <v>113</v>
      </c>
      <c r="G130" s="45">
        <v>16</v>
      </c>
      <c r="H130" s="75">
        <f>IF('LISTA DE SOCIOS'!H130="SI",(IF(G130&lt;=K1,I1,I1+(G130-K1)*J1)),0)</f>
        <v>29</v>
      </c>
    </row>
    <row r="131" spans="1:8" s="20" customFormat="1" x14ac:dyDescent="0.25">
      <c r="A131" s="72">
        <v>130</v>
      </c>
      <c r="B131" s="75">
        <v>130</v>
      </c>
      <c r="C131" s="76" t="s">
        <v>115</v>
      </c>
      <c r="D131" s="76" t="s">
        <v>226</v>
      </c>
      <c r="E131" s="76" t="s">
        <v>413</v>
      </c>
      <c r="F131" s="75" t="s">
        <v>113</v>
      </c>
      <c r="G131" s="45">
        <v>1</v>
      </c>
      <c r="H131" s="75">
        <f>IF('LISTA DE SOCIOS'!H131="SI",(IF(G131&lt;=K1,I1,I1+(G131-K1)*J1)),0)</f>
        <v>7</v>
      </c>
    </row>
    <row r="132" spans="1:8" s="20" customFormat="1" x14ac:dyDescent="0.25">
      <c r="A132" s="72">
        <v>131</v>
      </c>
      <c r="B132" s="75">
        <v>131</v>
      </c>
      <c r="C132" s="76" t="s">
        <v>414</v>
      </c>
      <c r="D132" s="76" t="s">
        <v>415</v>
      </c>
      <c r="E132" s="76" t="s">
        <v>416</v>
      </c>
      <c r="F132" s="75" t="s">
        <v>113</v>
      </c>
      <c r="G132" s="45">
        <v>20</v>
      </c>
      <c r="H132" s="75">
        <f>IF('LISTA DE SOCIOS'!H132="SI",(IF(G132&lt;=K1,I1,I1+(G132-K1)*J1)),0)</f>
        <v>37</v>
      </c>
    </row>
    <row r="133" spans="1:8" s="20" customFormat="1" x14ac:dyDescent="0.25">
      <c r="A133" s="72">
        <v>132</v>
      </c>
      <c r="B133" s="75">
        <v>132</v>
      </c>
      <c r="C133" s="76" t="s">
        <v>417</v>
      </c>
      <c r="D133" s="76" t="s">
        <v>418</v>
      </c>
      <c r="E133" s="76" t="s">
        <v>184</v>
      </c>
      <c r="F133" s="75" t="s">
        <v>113</v>
      </c>
      <c r="G133" s="45">
        <v>6</v>
      </c>
      <c r="H133" s="75">
        <f>IF('LISTA DE SOCIOS'!H133="SI",(IF(G133&lt;=K1,I1,I1+(G133-K1)*J1)),0)</f>
        <v>9</v>
      </c>
    </row>
    <row r="134" spans="1:8" s="20" customFormat="1" x14ac:dyDescent="0.25">
      <c r="A134" s="72">
        <v>133</v>
      </c>
      <c r="B134" s="75">
        <v>133</v>
      </c>
      <c r="C134" s="76" t="s">
        <v>282</v>
      </c>
      <c r="D134" s="76" t="s">
        <v>112</v>
      </c>
      <c r="E134" s="76" t="s">
        <v>419</v>
      </c>
      <c r="F134" s="75" t="s">
        <v>113</v>
      </c>
      <c r="G134" s="45">
        <v>4</v>
      </c>
      <c r="H134" s="75">
        <f>IF('LISTA DE SOCIOS'!H134="SI",(IF(G134&lt;=K1,I1,I1+(G134-K1)*J1)),0)</f>
        <v>7</v>
      </c>
    </row>
    <row r="135" spans="1:8" s="20" customFormat="1" x14ac:dyDescent="0.25">
      <c r="A135" s="72">
        <v>134</v>
      </c>
      <c r="B135" s="75">
        <v>134</v>
      </c>
      <c r="C135" s="76" t="s">
        <v>420</v>
      </c>
      <c r="D135" s="76" t="s">
        <v>112</v>
      </c>
      <c r="E135" s="76" t="s">
        <v>244</v>
      </c>
      <c r="F135" s="75" t="s">
        <v>113</v>
      </c>
      <c r="G135" s="45">
        <v>9</v>
      </c>
      <c r="H135" s="75">
        <f>IF('LISTA DE SOCIOS'!H135="SI",(IF(G135&lt;=K1,I1,I1+(G135-K1)*J1)),0)</f>
        <v>15</v>
      </c>
    </row>
    <row r="136" spans="1:8" s="20" customFormat="1" x14ac:dyDescent="0.25">
      <c r="A136" s="72">
        <v>135</v>
      </c>
      <c r="B136" s="75">
        <v>135</v>
      </c>
      <c r="C136" s="76" t="s">
        <v>282</v>
      </c>
      <c r="D136" s="76" t="s">
        <v>112</v>
      </c>
      <c r="E136" s="76" t="s">
        <v>421</v>
      </c>
      <c r="F136" s="75" t="s">
        <v>113</v>
      </c>
      <c r="G136" s="45">
        <v>6</v>
      </c>
      <c r="H136" s="75">
        <f>IF('LISTA DE SOCIOS'!H136="SI",(IF(G136&lt;=K1,I1,I1+(G136-K1)*J1)),0)</f>
        <v>9</v>
      </c>
    </row>
    <row r="137" spans="1:8" s="20" customFormat="1" x14ac:dyDescent="0.25">
      <c r="A137" s="72">
        <v>136</v>
      </c>
      <c r="B137" s="75">
        <v>136</v>
      </c>
      <c r="C137" s="76" t="s">
        <v>422</v>
      </c>
      <c r="D137" s="76" t="s">
        <v>423</v>
      </c>
      <c r="E137" s="76" t="s">
        <v>424</v>
      </c>
      <c r="F137" s="75" t="s">
        <v>113</v>
      </c>
      <c r="G137" s="45">
        <v>9</v>
      </c>
      <c r="H137" s="75">
        <f>IF('LISTA DE SOCIOS'!H137="SI",(IF(G137&lt;=K1,I1,I1+(G137-K1)*J1)),0)</f>
        <v>15</v>
      </c>
    </row>
    <row r="138" spans="1:8" s="20" customFormat="1" x14ac:dyDescent="0.25">
      <c r="A138" s="72">
        <v>137</v>
      </c>
      <c r="B138" s="75">
        <v>137</v>
      </c>
      <c r="C138" s="76" t="s">
        <v>282</v>
      </c>
      <c r="D138" s="76" t="s">
        <v>283</v>
      </c>
      <c r="E138" s="76" t="s">
        <v>183</v>
      </c>
      <c r="F138" s="75" t="s">
        <v>113</v>
      </c>
      <c r="G138" s="45">
        <v>19</v>
      </c>
      <c r="H138" s="75">
        <f>IF('LISTA DE SOCIOS'!H138="SI",(IF(G138&lt;=K1,I1,I1+(G138-K1)*J1)),0)</f>
        <v>35</v>
      </c>
    </row>
    <row r="139" spans="1:8" s="20" customFormat="1" x14ac:dyDescent="0.25">
      <c r="A139" s="72">
        <v>138</v>
      </c>
      <c r="B139" s="75">
        <v>138</v>
      </c>
      <c r="C139" s="76" t="s">
        <v>196</v>
      </c>
      <c r="D139" s="76" t="s">
        <v>223</v>
      </c>
      <c r="E139" s="76" t="s">
        <v>694</v>
      </c>
      <c r="F139" s="75" t="s">
        <v>113</v>
      </c>
      <c r="G139" s="45">
        <v>3</v>
      </c>
      <c r="H139" s="75">
        <f>IF('LISTA DE SOCIOS'!H139="SI",(IF(G139&lt;=K1,I1,I1+(G139-K1)*J1)),0)</f>
        <v>7</v>
      </c>
    </row>
    <row r="140" spans="1:8" s="20" customFormat="1" hidden="1" x14ac:dyDescent="0.25">
      <c r="A140" s="72">
        <v>139</v>
      </c>
      <c r="B140" s="75">
        <v>139</v>
      </c>
      <c r="C140" s="76" t="s">
        <v>213</v>
      </c>
      <c r="D140" s="76" t="s">
        <v>142</v>
      </c>
      <c r="E140" s="76" t="s">
        <v>425</v>
      </c>
      <c r="F140" s="75" t="s">
        <v>113</v>
      </c>
      <c r="G140" s="45">
        <v>0</v>
      </c>
      <c r="H140" s="75">
        <f>IF('LISTA DE SOCIOS'!H140="SI",(IF(G140&lt;=K1,I1,I1+(G140-K1)*J1)),0)</f>
        <v>7</v>
      </c>
    </row>
    <row r="141" spans="1:8" s="20" customFormat="1" x14ac:dyDescent="0.25">
      <c r="A141" s="72">
        <v>140</v>
      </c>
      <c r="B141" s="75">
        <v>140</v>
      </c>
      <c r="C141" s="76" t="s">
        <v>426</v>
      </c>
      <c r="D141" s="76" t="s">
        <v>427</v>
      </c>
      <c r="E141" s="76" t="s">
        <v>364</v>
      </c>
      <c r="F141" s="75" t="s">
        <v>113</v>
      </c>
      <c r="G141" s="45">
        <v>11</v>
      </c>
      <c r="H141" s="75">
        <f>IF('LISTA DE SOCIOS'!H141="SI",(IF(G141&lt;=K1,I1,I1+(G141-K1)*J1)),0)</f>
        <v>19</v>
      </c>
    </row>
    <row r="142" spans="1:8" s="20" customFormat="1" x14ac:dyDescent="0.25">
      <c r="A142" s="72">
        <v>141</v>
      </c>
      <c r="B142" s="75">
        <v>141</v>
      </c>
      <c r="C142" s="76" t="s">
        <v>304</v>
      </c>
      <c r="D142" s="76" t="s">
        <v>428</v>
      </c>
      <c r="E142" s="76" t="s">
        <v>429</v>
      </c>
      <c r="F142" s="75" t="s">
        <v>113</v>
      </c>
      <c r="G142" s="45">
        <v>67</v>
      </c>
      <c r="H142" s="75">
        <f>IF('LISTA DE SOCIOS'!H142="SI",(IF(G142&lt;=K1,I1,I1+(G142-K1)*J1)),0)</f>
        <v>131</v>
      </c>
    </row>
    <row r="143" spans="1:8" s="20" customFormat="1" x14ac:dyDescent="0.25">
      <c r="A143" s="72">
        <v>142</v>
      </c>
      <c r="B143" s="75">
        <v>142</v>
      </c>
      <c r="C143" s="76" t="s">
        <v>188</v>
      </c>
      <c r="D143" s="76" t="s">
        <v>430</v>
      </c>
      <c r="E143" s="76" t="s">
        <v>431</v>
      </c>
      <c r="F143" s="75" t="s">
        <v>113</v>
      </c>
      <c r="G143" s="45">
        <v>13</v>
      </c>
      <c r="H143" s="75">
        <f>IF('LISTA DE SOCIOS'!H143="SI",(IF(G143&lt;=K1,I1,I1+(G143-K1)*J1)),0)</f>
        <v>23</v>
      </c>
    </row>
    <row r="144" spans="1:8" s="20" customFormat="1" x14ac:dyDescent="0.25">
      <c r="A144" s="72">
        <v>143</v>
      </c>
      <c r="B144" s="75">
        <v>143</v>
      </c>
      <c r="C144" s="76" t="s">
        <v>382</v>
      </c>
      <c r="D144" s="76" t="s">
        <v>198</v>
      </c>
      <c r="E144" s="76" t="s">
        <v>432</v>
      </c>
      <c r="F144" s="75" t="s">
        <v>113</v>
      </c>
      <c r="G144" s="45">
        <v>20</v>
      </c>
      <c r="H144" s="75">
        <f>IF('LISTA DE SOCIOS'!H144="SI",(IF(G144&lt;=K1,I1,I1+(G144-K1)*J1)),0)</f>
        <v>37</v>
      </c>
    </row>
    <row r="145" spans="1:8" s="20" customFormat="1" x14ac:dyDescent="0.25">
      <c r="A145" s="72">
        <v>144</v>
      </c>
      <c r="B145" s="75">
        <v>144</v>
      </c>
      <c r="C145" s="76" t="s">
        <v>434</v>
      </c>
      <c r="D145" s="76" t="s">
        <v>435</v>
      </c>
      <c r="E145" s="76" t="s">
        <v>436</v>
      </c>
      <c r="F145" s="75" t="s">
        <v>113</v>
      </c>
      <c r="G145" s="45">
        <v>9</v>
      </c>
      <c r="H145" s="75">
        <f>IF('LISTA DE SOCIOS'!H145="SI",(IF(G145&lt;=K1,I1,I1+(G145-K1)*J1)),0)</f>
        <v>15</v>
      </c>
    </row>
    <row r="146" spans="1:8" s="20" customFormat="1" x14ac:dyDescent="0.25">
      <c r="A146" s="72">
        <v>145</v>
      </c>
      <c r="B146" s="75">
        <v>145</v>
      </c>
      <c r="C146" s="76" t="s">
        <v>326</v>
      </c>
      <c r="D146" s="76" t="s">
        <v>414</v>
      </c>
      <c r="E146" s="76" t="s">
        <v>437</v>
      </c>
      <c r="F146" s="75" t="s">
        <v>113</v>
      </c>
      <c r="G146" s="45">
        <v>9</v>
      </c>
      <c r="H146" s="75">
        <f>IF('LISTA DE SOCIOS'!H146="SI",(IF(G146&lt;=K1,I1,I1+(G146-K1)*J1)),0)</f>
        <v>15</v>
      </c>
    </row>
    <row r="147" spans="1:8" s="20" customFormat="1" x14ac:dyDescent="0.25">
      <c r="A147" s="72">
        <v>146</v>
      </c>
      <c r="B147" s="75">
        <v>146</v>
      </c>
      <c r="C147" s="76" t="s">
        <v>277</v>
      </c>
      <c r="D147" s="76" t="s">
        <v>148</v>
      </c>
      <c r="E147" s="76" t="s">
        <v>439</v>
      </c>
      <c r="F147" s="75" t="s">
        <v>113</v>
      </c>
      <c r="G147" s="45">
        <v>16</v>
      </c>
      <c r="H147" s="75">
        <f>IF('LISTA DE SOCIOS'!H147="SI",(IF(G147&lt;=K1,I1,I1+(G147-K1)*J1)),0)</f>
        <v>29</v>
      </c>
    </row>
    <row r="148" spans="1:8" s="20" customFormat="1" x14ac:dyDescent="0.25">
      <c r="A148" s="72">
        <v>147</v>
      </c>
      <c r="B148" s="75">
        <v>147</v>
      </c>
      <c r="C148" s="76" t="s">
        <v>440</v>
      </c>
      <c r="D148" s="76" t="s">
        <v>441</v>
      </c>
      <c r="E148" s="76" t="s">
        <v>442</v>
      </c>
      <c r="F148" s="75" t="s">
        <v>113</v>
      </c>
      <c r="G148" s="45">
        <v>8</v>
      </c>
      <c r="H148" s="75">
        <f>IF('LISTA DE SOCIOS'!H148="SI",(IF(G148&lt;=K1,I1,I1+(G148-K1)*J1)),0)</f>
        <v>13</v>
      </c>
    </row>
    <row r="149" spans="1:8" s="20" customFormat="1" x14ac:dyDescent="0.25">
      <c r="A149" s="72">
        <v>148</v>
      </c>
      <c r="B149" s="75">
        <v>148</v>
      </c>
      <c r="C149" s="76" t="s">
        <v>235</v>
      </c>
      <c r="D149" s="76" t="s">
        <v>188</v>
      </c>
      <c r="E149" s="76" t="s">
        <v>443</v>
      </c>
      <c r="F149" s="75" t="s">
        <v>113</v>
      </c>
      <c r="G149" s="45">
        <v>6</v>
      </c>
      <c r="H149" s="75">
        <f>IF('LISTA DE SOCIOS'!H149="SI",(IF(G149&lt;=K1,I1,I1+(G149-K1)*J1)),0)</f>
        <v>9</v>
      </c>
    </row>
    <row r="150" spans="1:8" s="20" customFormat="1" x14ac:dyDescent="0.25">
      <c r="A150" s="72">
        <v>149</v>
      </c>
      <c r="B150" s="75">
        <v>149</v>
      </c>
      <c r="C150" s="76" t="s">
        <v>292</v>
      </c>
      <c r="D150" s="76" t="s">
        <v>444</v>
      </c>
      <c r="E150" s="76" t="s">
        <v>445</v>
      </c>
      <c r="F150" s="75" t="s">
        <v>113</v>
      </c>
      <c r="G150" s="45">
        <v>9</v>
      </c>
      <c r="H150" s="75">
        <f>IF('LISTA DE SOCIOS'!H150="SI",(IF(G150&lt;=K1,I1,I1+(G150-K1)*J1)),0)</f>
        <v>15</v>
      </c>
    </row>
    <row r="151" spans="1:8" s="20" customFormat="1" x14ac:dyDescent="0.25">
      <c r="A151" s="72">
        <v>150</v>
      </c>
      <c r="B151" s="75">
        <v>150</v>
      </c>
      <c r="C151" s="76" t="s">
        <v>245</v>
      </c>
      <c r="D151" s="76" t="s">
        <v>385</v>
      </c>
      <c r="E151" s="76" t="s">
        <v>389</v>
      </c>
      <c r="F151" s="75" t="s">
        <v>113</v>
      </c>
      <c r="G151" s="45">
        <v>2</v>
      </c>
      <c r="H151" s="75">
        <f>IF('LISTA DE SOCIOS'!H151="SI",(IF(G151&lt;=K1,I1,I1+(G151-K1)*J1)),0)</f>
        <v>7</v>
      </c>
    </row>
    <row r="152" spans="1:8" s="20" customFormat="1" x14ac:dyDescent="0.25">
      <c r="A152" s="72">
        <v>151</v>
      </c>
      <c r="B152" s="75">
        <v>151</v>
      </c>
      <c r="C152" s="76" t="s">
        <v>170</v>
      </c>
      <c r="D152" s="76" t="s">
        <v>170</v>
      </c>
      <c r="E152" s="76" t="s">
        <v>166</v>
      </c>
      <c r="F152" s="75" t="s">
        <v>113</v>
      </c>
      <c r="G152" s="45">
        <v>27</v>
      </c>
      <c r="H152" s="75">
        <f>IF('LISTA DE SOCIOS'!H152="SI",(IF(G152&lt;=K1,I1,I1+(G152-K1)*J1)),0)</f>
        <v>51</v>
      </c>
    </row>
    <row r="153" spans="1:8" s="20" customFormat="1" x14ac:dyDescent="0.25">
      <c r="A153" s="72">
        <v>152</v>
      </c>
      <c r="B153" s="75">
        <v>152</v>
      </c>
      <c r="C153" s="76" t="s">
        <v>254</v>
      </c>
      <c r="D153" s="76" t="s">
        <v>188</v>
      </c>
      <c r="E153" s="76" t="s">
        <v>447</v>
      </c>
      <c r="F153" s="75" t="s">
        <v>113</v>
      </c>
      <c r="G153" s="45">
        <v>8</v>
      </c>
      <c r="H153" s="75">
        <f>IF('LISTA DE SOCIOS'!H153="SI",(IF(G153&lt;=K1,I1,I1+(G153-K1)*J1)),0)</f>
        <v>13</v>
      </c>
    </row>
    <row r="154" spans="1:8" s="20" customFormat="1" x14ac:dyDescent="0.25">
      <c r="A154" s="72">
        <v>153</v>
      </c>
      <c r="B154" s="75">
        <v>153</v>
      </c>
      <c r="C154" s="76" t="s">
        <v>448</v>
      </c>
      <c r="D154" s="76" t="s">
        <v>449</v>
      </c>
      <c r="E154" s="76" t="s">
        <v>450</v>
      </c>
      <c r="F154" s="75" t="s">
        <v>113</v>
      </c>
      <c r="G154" s="45">
        <v>7</v>
      </c>
      <c r="H154" s="75">
        <f>IF('LISTA DE SOCIOS'!H154="SI",(IF(G154&lt;=K1,I1,I1+(G154-K1)*J1)),0)</f>
        <v>11</v>
      </c>
    </row>
    <row r="155" spans="1:8" s="20" customFormat="1" x14ac:dyDescent="0.25">
      <c r="A155" s="72">
        <v>154</v>
      </c>
      <c r="B155" s="75">
        <v>154</v>
      </c>
      <c r="C155" s="76" t="s">
        <v>191</v>
      </c>
      <c r="D155" s="76" t="s">
        <v>452</v>
      </c>
      <c r="E155" s="76" t="s">
        <v>453</v>
      </c>
      <c r="F155" s="75" t="s">
        <v>113</v>
      </c>
      <c r="G155" s="45">
        <v>10</v>
      </c>
      <c r="H155" s="75">
        <f>IF('LISTA DE SOCIOS'!H155="SI",(IF(G155&lt;=K1,I1,I1+(G155-K1)*J1)),0)</f>
        <v>17</v>
      </c>
    </row>
    <row r="156" spans="1:8" s="20" customFormat="1" x14ac:dyDescent="0.25">
      <c r="A156" s="72">
        <v>155</v>
      </c>
      <c r="B156" s="75">
        <v>155</v>
      </c>
      <c r="C156" s="76" t="s">
        <v>191</v>
      </c>
      <c r="D156" s="76" t="s">
        <v>363</v>
      </c>
      <c r="E156" s="76" t="s">
        <v>454</v>
      </c>
      <c r="F156" s="75" t="s">
        <v>113</v>
      </c>
      <c r="G156" s="45">
        <v>6</v>
      </c>
      <c r="H156" s="75">
        <f>IF('LISTA DE SOCIOS'!H156="SI",(IF(G156&lt;=K1,I1,I1+(G156-K1)*J1)),0)</f>
        <v>9</v>
      </c>
    </row>
    <row r="157" spans="1:8" s="20" customFormat="1" x14ac:dyDescent="0.25">
      <c r="A157" s="72">
        <v>156</v>
      </c>
      <c r="B157" s="75">
        <v>156</v>
      </c>
      <c r="C157" s="76" t="s">
        <v>455</v>
      </c>
      <c r="D157" s="76" t="s">
        <v>456</v>
      </c>
      <c r="E157" s="76" t="s">
        <v>457</v>
      </c>
      <c r="F157" s="75" t="s">
        <v>113</v>
      </c>
      <c r="G157" s="45">
        <v>13</v>
      </c>
      <c r="H157" s="75">
        <f>IF('LISTA DE SOCIOS'!H157="SI",(IF(G157&lt;=K1,I1,I1+(G157-K1)*J1)),0)</f>
        <v>23</v>
      </c>
    </row>
    <row r="158" spans="1:8" s="20" customFormat="1" x14ac:dyDescent="0.25">
      <c r="A158" s="72">
        <v>157</v>
      </c>
      <c r="B158" s="75">
        <v>157</v>
      </c>
      <c r="C158" s="76" t="s">
        <v>458</v>
      </c>
      <c r="D158" s="76" t="s">
        <v>165</v>
      </c>
      <c r="E158" s="76" t="s">
        <v>459</v>
      </c>
      <c r="F158" s="75" t="s">
        <v>113</v>
      </c>
      <c r="G158" s="45">
        <v>7</v>
      </c>
      <c r="H158" s="75">
        <f>IF('LISTA DE SOCIOS'!H158="SI",(IF(G158&lt;=K1,I1,I1+(G158-K1)*J1)),0)</f>
        <v>11</v>
      </c>
    </row>
    <row r="159" spans="1:8" s="20" customFormat="1" x14ac:dyDescent="0.25">
      <c r="A159" s="72">
        <v>158</v>
      </c>
      <c r="B159" s="75">
        <v>158</v>
      </c>
      <c r="C159" s="76" t="s">
        <v>415</v>
      </c>
      <c r="D159" s="76" t="s">
        <v>460</v>
      </c>
      <c r="E159" s="76" t="s">
        <v>461</v>
      </c>
      <c r="F159" s="75" t="s">
        <v>113</v>
      </c>
      <c r="G159" s="45">
        <v>22</v>
      </c>
      <c r="H159" s="75">
        <f>IF('LISTA DE SOCIOS'!H159="SI",(IF(G159&lt;=K1,I1,I1+(G159-K1)*J1)),0)</f>
        <v>41</v>
      </c>
    </row>
    <row r="160" spans="1:8" s="20" customFormat="1" x14ac:dyDescent="0.25">
      <c r="A160" s="72">
        <v>159</v>
      </c>
      <c r="B160" s="75">
        <v>159</v>
      </c>
      <c r="C160" s="76" t="s">
        <v>448</v>
      </c>
      <c r="D160" s="76" t="s">
        <v>462</v>
      </c>
      <c r="E160" s="76" t="s">
        <v>463</v>
      </c>
      <c r="F160" s="75" t="s">
        <v>113</v>
      </c>
      <c r="G160" s="45">
        <v>11</v>
      </c>
      <c r="H160" s="75">
        <f>IF('LISTA DE SOCIOS'!H160="SI",(IF(G160&lt;=K1,I1,I1+(G160-K1)*J1)),0)</f>
        <v>19</v>
      </c>
    </row>
    <row r="161" spans="1:8" s="20" customFormat="1" x14ac:dyDescent="0.25">
      <c r="A161" s="72">
        <v>160</v>
      </c>
      <c r="B161" s="75">
        <v>160</v>
      </c>
      <c r="C161" s="76" t="s">
        <v>449</v>
      </c>
      <c r="D161" s="76" t="s">
        <v>464</v>
      </c>
      <c r="E161" s="76" t="s">
        <v>465</v>
      </c>
      <c r="F161" s="75" t="s">
        <v>113</v>
      </c>
      <c r="G161" s="45">
        <v>26</v>
      </c>
      <c r="H161" s="75">
        <f>IF('LISTA DE SOCIOS'!H161="SI",(IF(G161&lt;=K1,I1,I1+(G161-K1)*J1)),0)</f>
        <v>49</v>
      </c>
    </row>
    <row r="162" spans="1:8" s="20" customFormat="1" x14ac:dyDescent="0.25">
      <c r="A162" s="72">
        <v>161</v>
      </c>
      <c r="B162" s="75">
        <v>161</v>
      </c>
      <c r="C162" s="76" t="s">
        <v>466</v>
      </c>
      <c r="D162" s="76" t="s">
        <v>440</v>
      </c>
      <c r="E162" s="76" t="s">
        <v>446</v>
      </c>
      <c r="F162" s="75" t="s">
        <v>113</v>
      </c>
      <c r="G162" s="45">
        <v>10</v>
      </c>
      <c r="H162" s="75">
        <f>IF('LISTA DE SOCIOS'!H162="SI",(IF(G162&lt;=K1,I1,I1+(G162-K1)*J1)),0)</f>
        <v>17</v>
      </c>
    </row>
    <row r="163" spans="1:8" s="20" customFormat="1" x14ac:dyDescent="0.25">
      <c r="A163" s="72">
        <v>162</v>
      </c>
      <c r="B163" s="75">
        <v>162</v>
      </c>
      <c r="C163" s="76" t="s">
        <v>382</v>
      </c>
      <c r="D163" s="76" t="s">
        <v>467</v>
      </c>
      <c r="E163" s="76" t="s">
        <v>353</v>
      </c>
      <c r="F163" s="75" t="s">
        <v>113</v>
      </c>
      <c r="G163" s="45">
        <v>1</v>
      </c>
      <c r="H163" s="75">
        <f>IF('LISTA DE SOCIOS'!H163="SI",(IF(G163&lt;=K1,I1,I1+(G163-K1)*J1)),0)</f>
        <v>7</v>
      </c>
    </row>
    <row r="164" spans="1:8" s="20" customFormat="1" x14ac:dyDescent="0.25">
      <c r="A164" s="72">
        <v>163</v>
      </c>
      <c r="B164" s="75">
        <v>163</v>
      </c>
      <c r="C164" s="76" t="s">
        <v>468</v>
      </c>
      <c r="D164" s="76" t="s">
        <v>469</v>
      </c>
      <c r="E164" s="76" t="s">
        <v>470</v>
      </c>
      <c r="F164" s="75" t="s">
        <v>113</v>
      </c>
      <c r="G164" s="45">
        <v>2</v>
      </c>
      <c r="H164" s="75">
        <f>IF('LISTA DE SOCIOS'!H164="SI",(IF(G164&lt;=K1,I1,I1+(G164-K1)*J1)),0)</f>
        <v>7</v>
      </c>
    </row>
    <row r="165" spans="1:8" s="20" customFormat="1" x14ac:dyDescent="0.25">
      <c r="A165" s="72">
        <v>164</v>
      </c>
      <c r="B165" s="75">
        <v>164</v>
      </c>
      <c r="C165" s="76" t="s">
        <v>219</v>
      </c>
      <c r="D165" s="76" t="s">
        <v>373</v>
      </c>
      <c r="E165" s="76" t="s">
        <v>471</v>
      </c>
      <c r="F165" s="75" t="s">
        <v>113</v>
      </c>
      <c r="G165" s="45">
        <v>4</v>
      </c>
      <c r="H165" s="75">
        <f>IF('LISTA DE SOCIOS'!H165="SI",(IF(G165&lt;=K1,I1,I1+(G165-K1)*J1)),0)</f>
        <v>7</v>
      </c>
    </row>
    <row r="166" spans="1:8" s="20" customFormat="1" x14ac:dyDescent="0.25">
      <c r="A166" s="72">
        <v>165</v>
      </c>
      <c r="B166" s="75">
        <v>165</v>
      </c>
      <c r="C166" s="76" t="s">
        <v>473</v>
      </c>
      <c r="D166" s="76" t="s">
        <v>242</v>
      </c>
      <c r="E166" s="76" t="s">
        <v>474</v>
      </c>
      <c r="F166" s="75" t="s">
        <v>113</v>
      </c>
      <c r="G166" s="45">
        <v>4</v>
      </c>
      <c r="H166" s="75">
        <f>IF('LISTA DE SOCIOS'!H166="SI",(IF(G166&lt;=K1,I1,I1+(G166-K1)*J1)),0)</f>
        <v>7</v>
      </c>
    </row>
    <row r="167" spans="1:8" s="20" customFormat="1" x14ac:dyDescent="0.25">
      <c r="A167" s="72">
        <v>166</v>
      </c>
      <c r="B167" s="75">
        <v>166</v>
      </c>
      <c r="C167" s="76" t="s">
        <v>448</v>
      </c>
      <c r="D167" s="76" t="s">
        <v>462</v>
      </c>
      <c r="E167" s="76" t="s">
        <v>475</v>
      </c>
      <c r="F167" s="75" t="s">
        <v>113</v>
      </c>
      <c r="G167" s="45">
        <v>26</v>
      </c>
      <c r="H167" s="75">
        <f>IF('LISTA DE SOCIOS'!H167="SI",(IF(G167&lt;=K1,I1,I1+(G167-K1)*J1)),0)</f>
        <v>49</v>
      </c>
    </row>
    <row r="168" spans="1:8" s="20" customFormat="1" hidden="1" x14ac:dyDescent="0.25">
      <c r="A168" s="72">
        <v>167</v>
      </c>
      <c r="B168" s="75">
        <v>167</v>
      </c>
      <c r="C168" s="76" t="s">
        <v>444</v>
      </c>
      <c r="D168" s="76" t="s">
        <v>277</v>
      </c>
      <c r="E168" s="76" t="s">
        <v>476</v>
      </c>
      <c r="F168" s="75" t="s">
        <v>113</v>
      </c>
      <c r="G168" s="45">
        <v>0</v>
      </c>
      <c r="H168" s="75">
        <f>IF('LISTA DE SOCIOS'!H168="SI",(IF(G168&lt;=K1,I1,I1+(G168-K1)*J1)),0)</f>
        <v>7</v>
      </c>
    </row>
    <row r="169" spans="1:8" s="20" customFormat="1" x14ac:dyDescent="0.25">
      <c r="A169" s="72">
        <v>168</v>
      </c>
      <c r="B169" s="75">
        <v>168</v>
      </c>
      <c r="C169" s="76" t="s">
        <v>473</v>
      </c>
      <c r="D169" s="76" t="s">
        <v>242</v>
      </c>
      <c r="E169" s="76" t="s">
        <v>477</v>
      </c>
      <c r="F169" s="75" t="s">
        <v>113</v>
      </c>
      <c r="G169" s="45">
        <v>4</v>
      </c>
      <c r="H169" s="75">
        <f>IF('LISTA DE SOCIOS'!H169="SI",(IF(G169&lt;=K1,I1,I1+(G169-K1)*J1)),0)</f>
        <v>7</v>
      </c>
    </row>
    <row r="170" spans="1:8" s="20" customFormat="1" x14ac:dyDescent="0.25">
      <c r="A170" s="72">
        <v>169</v>
      </c>
      <c r="B170" s="75">
        <v>169</v>
      </c>
      <c r="C170" s="76" t="s">
        <v>473</v>
      </c>
      <c r="D170" s="76" t="s">
        <v>242</v>
      </c>
      <c r="E170" s="76" t="s">
        <v>478</v>
      </c>
      <c r="F170" s="75" t="s">
        <v>113</v>
      </c>
      <c r="G170" s="45">
        <v>6</v>
      </c>
      <c r="H170" s="75">
        <f>IF('LISTA DE SOCIOS'!H170="SI",(IF(G170&lt;=K1,I1,I1+(G170-K1)*J1)),0)</f>
        <v>9</v>
      </c>
    </row>
    <row r="171" spans="1:8" s="20" customFormat="1" hidden="1" x14ac:dyDescent="0.25">
      <c r="A171" s="72">
        <v>170</v>
      </c>
      <c r="B171" s="75">
        <v>170</v>
      </c>
      <c r="C171" s="76" t="s">
        <v>368</v>
      </c>
      <c r="D171" s="76" t="s">
        <v>292</v>
      </c>
      <c r="E171" s="76" t="s">
        <v>479</v>
      </c>
      <c r="F171" s="75" t="s">
        <v>113</v>
      </c>
      <c r="G171" s="45">
        <v>0</v>
      </c>
      <c r="H171" s="75">
        <f>IF('LISTA DE SOCIOS'!H171="SI",(IF(G171&lt;=K1,I1,I1+(G171-K1)*J1)),0)</f>
        <v>7</v>
      </c>
    </row>
    <row r="172" spans="1:8" s="20" customFormat="1" hidden="1" x14ac:dyDescent="0.25">
      <c r="A172" s="72">
        <v>171</v>
      </c>
      <c r="B172" s="75">
        <v>171</v>
      </c>
      <c r="C172" s="76" t="s">
        <v>480</v>
      </c>
      <c r="D172" s="76" t="s">
        <v>170</v>
      </c>
      <c r="E172" s="76" t="s">
        <v>429</v>
      </c>
      <c r="F172" s="75" t="s">
        <v>113</v>
      </c>
      <c r="G172" s="45">
        <v>0</v>
      </c>
      <c r="H172" s="75">
        <f>IF('LISTA DE SOCIOS'!H172="SI",(IF(G172&lt;=K1,I1,I1+(G172-K1)*J1)),0)</f>
        <v>7</v>
      </c>
    </row>
    <row r="173" spans="1:8" s="20" customFormat="1" x14ac:dyDescent="0.25">
      <c r="A173" s="72">
        <v>172</v>
      </c>
      <c r="B173" s="75">
        <v>172</v>
      </c>
      <c r="C173" s="76" t="s">
        <v>481</v>
      </c>
      <c r="D173" s="76" t="s">
        <v>482</v>
      </c>
      <c r="E173" s="76" t="s">
        <v>483</v>
      </c>
      <c r="F173" s="75" t="s">
        <v>113</v>
      </c>
      <c r="G173" s="45">
        <v>20</v>
      </c>
      <c r="H173" s="75">
        <f>IF('LISTA DE SOCIOS'!H173="SI",(IF(G173&lt;=K1,I1,I1+(G173-K1)*J1)),0)</f>
        <v>37</v>
      </c>
    </row>
    <row r="174" spans="1:8" s="20" customFormat="1" x14ac:dyDescent="0.25">
      <c r="A174" s="72">
        <v>173</v>
      </c>
      <c r="B174" s="75">
        <v>173</v>
      </c>
      <c r="C174" s="76" t="s">
        <v>170</v>
      </c>
      <c r="D174" s="76" t="s">
        <v>170</v>
      </c>
      <c r="E174" s="76" t="s">
        <v>484</v>
      </c>
      <c r="F174" s="75" t="s">
        <v>113</v>
      </c>
      <c r="G174" s="45">
        <v>19</v>
      </c>
      <c r="H174" s="75">
        <f>IF('LISTA DE SOCIOS'!H174="SI",(IF(G174&lt;=K1,I1,I1+(G174-K1)*J1)),0)</f>
        <v>35</v>
      </c>
    </row>
    <row r="175" spans="1:8" s="20" customFormat="1" x14ac:dyDescent="0.25">
      <c r="A175" s="72">
        <v>174</v>
      </c>
      <c r="B175" s="75">
        <v>174</v>
      </c>
      <c r="C175" s="76" t="s">
        <v>485</v>
      </c>
      <c r="D175" s="76" t="s">
        <v>486</v>
      </c>
      <c r="E175" s="76" t="s">
        <v>479</v>
      </c>
      <c r="F175" s="75" t="s">
        <v>113</v>
      </c>
      <c r="G175" s="45">
        <v>8</v>
      </c>
      <c r="H175" s="75">
        <f>IF('LISTA DE SOCIOS'!H175="SI",(IF(G175&lt;=K1,I1,I1+(G175-K1)*J1)),0)</f>
        <v>13</v>
      </c>
    </row>
    <row r="176" spans="1:8" s="20" customFormat="1" x14ac:dyDescent="0.25">
      <c r="A176" s="72">
        <v>175</v>
      </c>
      <c r="B176" s="75">
        <v>175</v>
      </c>
      <c r="C176" s="76" t="s">
        <v>487</v>
      </c>
      <c r="D176" s="76" t="s">
        <v>488</v>
      </c>
      <c r="E176" s="76" t="s">
        <v>238</v>
      </c>
      <c r="F176" s="75" t="s">
        <v>113</v>
      </c>
      <c r="G176" s="45">
        <v>4</v>
      </c>
      <c r="H176" s="75">
        <f>IF('LISTA DE SOCIOS'!H176="SI",(IF(G176&lt;=K1,I1,I1+(G176-K1)*J1)),0)</f>
        <v>7</v>
      </c>
    </row>
    <row r="177" spans="1:8" s="20" customFormat="1" x14ac:dyDescent="0.25">
      <c r="A177" s="72">
        <v>176</v>
      </c>
      <c r="B177" s="75">
        <v>176</v>
      </c>
      <c r="C177" s="76" t="s">
        <v>489</v>
      </c>
      <c r="D177" s="76" t="s">
        <v>115</v>
      </c>
      <c r="E177" s="76" t="s">
        <v>490</v>
      </c>
      <c r="F177" s="75" t="s">
        <v>113</v>
      </c>
      <c r="G177" s="45">
        <v>6</v>
      </c>
      <c r="H177" s="75">
        <f>IF('LISTA DE SOCIOS'!H177="SI",(IF(G177&lt;=K1,I1,I1+(G177-K1)*J1)),0)</f>
        <v>9</v>
      </c>
    </row>
    <row r="178" spans="1:8" s="20" customFormat="1" x14ac:dyDescent="0.25">
      <c r="A178" s="72">
        <v>177</v>
      </c>
      <c r="B178" s="75">
        <v>177</v>
      </c>
      <c r="C178" s="76" t="s">
        <v>170</v>
      </c>
      <c r="D178" s="76" t="s">
        <v>252</v>
      </c>
      <c r="E178" s="76" t="s">
        <v>220</v>
      </c>
      <c r="F178" s="75" t="s">
        <v>113</v>
      </c>
      <c r="G178" s="45">
        <v>9</v>
      </c>
      <c r="H178" s="75">
        <f>IF('LISTA DE SOCIOS'!H178="SI",(IF(G178&lt;=K1,I1,I1+(G178-K1)*J1)),0)</f>
        <v>15</v>
      </c>
    </row>
    <row r="179" spans="1:8" s="20" customFormat="1" x14ac:dyDescent="0.25">
      <c r="A179" s="72">
        <v>178</v>
      </c>
      <c r="B179" s="75">
        <v>178</v>
      </c>
      <c r="C179" s="76" t="s">
        <v>170</v>
      </c>
      <c r="D179" s="76" t="s">
        <v>196</v>
      </c>
      <c r="E179" s="76" t="s">
        <v>491</v>
      </c>
      <c r="F179" s="75" t="s">
        <v>113</v>
      </c>
      <c r="G179" s="45">
        <v>6</v>
      </c>
      <c r="H179" s="75">
        <f>IF('LISTA DE SOCIOS'!H179="SI",(IF(G179&lt;=K1,I1,I1+(G179-K1)*J1)),0)</f>
        <v>9</v>
      </c>
    </row>
    <row r="180" spans="1:8" s="20" customFormat="1" x14ac:dyDescent="0.25">
      <c r="A180" s="72">
        <v>179</v>
      </c>
      <c r="B180" s="75">
        <v>179</v>
      </c>
      <c r="C180" s="76" t="s">
        <v>295</v>
      </c>
      <c r="D180" s="76" t="s">
        <v>676</v>
      </c>
      <c r="E180" s="76" t="s">
        <v>677</v>
      </c>
      <c r="F180" s="75" t="s">
        <v>113</v>
      </c>
      <c r="G180" s="45">
        <v>8</v>
      </c>
      <c r="H180" s="75">
        <f>IF('LISTA DE SOCIOS'!H180="SI",(IF(G180&lt;=K1,I1,I1+(G180-K1)*J1)),0)</f>
        <v>13</v>
      </c>
    </row>
    <row r="181" spans="1:8" s="20" customFormat="1" x14ac:dyDescent="0.25">
      <c r="A181" s="72">
        <v>180</v>
      </c>
      <c r="B181" s="75">
        <v>180</v>
      </c>
      <c r="C181" s="76" t="s">
        <v>492</v>
      </c>
      <c r="D181" s="76" t="s">
        <v>493</v>
      </c>
      <c r="E181" s="76" t="s">
        <v>494</v>
      </c>
      <c r="F181" s="75" t="s">
        <v>113</v>
      </c>
      <c r="G181" s="45">
        <v>1</v>
      </c>
      <c r="H181" s="75">
        <f>IF('LISTA DE SOCIOS'!H181="SI",(IF(G181&lt;=K1,I1,I1+(G181-K1)*J1)),0)</f>
        <v>7</v>
      </c>
    </row>
    <row r="182" spans="1:8" s="20" customFormat="1" hidden="1" x14ac:dyDescent="0.25">
      <c r="A182" s="72">
        <v>181</v>
      </c>
      <c r="B182" s="75">
        <v>181</v>
      </c>
      <c r="C182" s="76" t="s">
        <v>341</v>
      </c>
      <c r="D182" s="76" t="s">
        <v>196</v>
      </c>
      <c r="E182" s="76" t="s">
        <v>495</v>
      </c>
      <c r="F182" s="75" t="s">
        <v>113</v>
      </c>
      <c r="G182" s="45"/>
      <c r="H182" s="75">
        <f>IF('LISTA DE SOCIOS'!H182="SI",(IF(G182&lt;=K1,I1,I1+(G182-K1)*J1)),0)</f>
        <v>0</v>
      </c>
    </row>
    <row r="183" spans="1:8" s="20" customFormat="1" x14ac:dyDescent="0.25">
      <c r="A183" s="72">
        <v>182</v>
      </c>
      <c r="B183" s="75">
        <v>182</v>
      </c>
      <c r="C183" s="76" t="s">
        <v>302</v>
      </c>
      <c r="D183" s="76" t="s">
        <v>277</v>
      </c>
      <c r="E183" s="76" t="s">
        <v>370</v>
      </c>
      <c r="F183" s="75" t="s">
        <v>113</v>
      </c>
      <c r="G183" s="45">
        <v>19</v>
      </c>
      <c r="H183" s="75">
        <f>IF('LISTA DE SOCIOS'!H183="SI",(IF(G183&lt;=K1,I1,I1+(G183-K1)*J1)),0)</f>
        <v>35</v>
      </c>
    </row>
    <row r="184" spans="1:8" s="20" customFormat="1" x14ac:dyDescent="0.25">
      <c r="A184" s="72">
        <v>183</v>
      </c>
      <c r="B184" s="75">
        <v>183</v>
      </c>
      <c r="C184" s="76" t="s">
        <v>204</v>
      </c>
      <c r="D184" s="76" t="s">
        <v>205</v>
      </c>
      <c r="E184" s="76" t="s">
        <v>498</v>
      </c>
      <c r="F184" s="75" t="s">
        <v>113</v>
      </c>
      <c r="G184" s="45">
        <v>16</v>
      </c>
      <c r="H184" s="75">
        <f>IF('LISTA DE SOCIOS'!H184="SI",(IF(G184&lt;=K1,I1,I1+(G184-K1)*J1)),0)</f>
        <v>29</v>
      </c>
    </row>
    <row r="185" spans="1:8" s="20" customFormat="1" x14ac:dyDescent="0.25">
      <c r="A185" s="72">
        <v>184</v>
      </c>
      <c r="B185" s="75">
        <v>184</v>
      </c>
      <c r="C185" s="76" t="s">
        <v>178</v>
      </c>
      <c r="D185" s="76" t="s">
        <v>247</v>
      </c>
      <c r="E185" s="76" t="s">
        <v>499</v>
      </c>
      <c r="F185" s="75" t="s">
        <v>113</v>
      </c>
      <c r="G185" s="45">
        <v>28</v>
      </c>
      <c r="H185" s="75">
        <f>IF('LISTA DE SOCIOS'!H185="SI",(IF(G185&lt;=K1,I1,I1+(G185-K1)*J1)),0)</f>
        <v>53</v>
      </c>
    </row>
    <row r="186" spans="1:8" s="20" customFormat="1" x14ac:dyDescent="0.25">
      <c r="A186" s="72">
        <v>185</v>
      </c>
      <c r="B186" s="75">
        <v>185</v>
      </c>
      <c r="C186" s="76" t="s">
        <v>178</v>
      </c>
      <c r="D186" s="76" t="s">
        <v>500</v>
      </c>
      <c r="E186" s="76" t="s">
        <v>501</v>
      </c>
      <c r="F186" s="75" t="s">
        <v>113</v>
      </c>
      <c r="G186" s="45">
        <v>26</v>
      </c>
      <c r="H186" s="75">
        <f>IF('LISTA DE SOCIOS'!H186="SI",(IF(G186&lt;=K1,I1,I1+(G186-K1)*J1)),0)</f>
        <v>49</v>
      </c>
    </row>
    <row r="187" spans="1:8" s="20" customFormat="1" x14ac:dyDescent="0.25">
      <c r="A187" s="72">
        <v>186</v>
      </c>
      <c r="B187" s="75">
        <v>186</v>
      </c>
      <c r="C187" s="76" t="s">
        <v>500</v>
      </c>
      <c r="D187" s="76" t="s">
        <v>502</v>
      </c>
      <c r="E187" s="76" t="s">
        <v>366</v>
      </c>
      <c r="F187" s="75" t="s">
        <v>113</v>
      </c>
      <c r="G187" s="45">
        <v>19</v>
      </c>
      <c r="H187" s="75">
        <f>IF('LISTA DE SOCIOS'!H187="SI",(IF(G187&lt;=K1,I1,I1+(G187-K1)*J1)),0)</f>
        <v>35</v>
      </c>
    </row>
    <row r="188" spans="1:8" s="20" customFormat="1" x14ac:dyDescent="0.25">
      <c r="A188" s="72">
        <v>187</v>
      </c>
      <c r="B188" s="75">
        <v>187</v>
      </c>
      <c r="C188" s="76" t="s">
        <v>351</v>
      </c>
      <c r="D188" s="76" t="s">
        <v>385</v>
      </c>
      <c r="E188" s="76" t="s">
        <v>350</v>
      </c>
      <c r="F188" s="75" t="s">
        <v>113</v>
      </c>
      <c r="G188" s="45">
        <v>5</v>
      </c>
      <c r="H188" s="75">
        <f>IF('LISTA DE SOCIOS'!H188="SI",(IF(G188&lt;=K1,I1,I1+(G188-K1)*J1)),0)</f>
        <v>7</v>
      </c>
    </row>
    <row r="189" spans="1:8" s="20" customFormat="1" x14ac:dyDescent="0.25">
      <c r="A189" s="72">
        <v>188</v>
      </c>
      <c r="B189" s="75">
        <v>188</v>
      </c>
      <c r="C189" s="76" t="s">
        <v>126</v>
      </c>
      <c r="D189" s="76" t="s">
        <v>503</v>
      </c>
      <c r="E189" s="76" t="s">
        <v>504</v>
      </c>
      <c r="F189" s="75" t="s">
        <v>113</v>
      </c>
      <c r="G189" s="45">
        <v>5</v>
      </c>
      <c r="H189" s="75">
        <f>IF('LISTA DE SOCIOS'!H189="SI",(IF(G189&lt;=K1,I1,I1+(G189-K1)*J1)),0)</f>
        <v>7</v>
      </c>
    </row>
    <row r="190" spans="1:8" s="20" customFormat="1" hidden="1" x14ac:dyDescent="0.25">
      <c r="A190" s="72">
        <v>189</v>
      </c>
      <c r="B190" s="75">
        <v>189</v>
      </c>
      <c r="C190" s="76" t="s">
        <v>126</v>
      </c>
      <c r="D190" s="76" t="s">
        <v>204</v>
      </c>
      <c r="E190" s="76" t="s">
        <v>505</v>
      </c>
      <c r="F190" s="75" t="s">
        <v>113</v>
      </c>
      <c r="G190" s="45">
        <v>0</v>
      </c>
      <c r="H190" s="75">
        <f>IF('LISTA DE SOCIOS'!H190="SI",(IF(G190&lt;=K1,I1,I1+(G190-K1)*J1)),0)</f>
        <v>7</v>
      </c>
    </row>
    <row r="191" spans="1:8" s="20" customFormat="1" x14ac:dyDescent="0.25">
      <c r="A191" s="72">
        <v>190</v>
      </c>
      <c r="B191" s="75">
        <v>190</v>
      </c>
      <c r="C191" s="76" t="s">
        <v>506</v>
      </c>
      <c r="D191" s="76" t="s">
        <v>221</v>
      </c>
      <c r="E191" s="76" t="s">
        <v>507</v>
      </c>
      <c r="F191" s="75" t="s">
        <v>113</v>
      </c>
      <c r="G191" s="45">
        <v>4</v>
      </c>
      <c r="H191" s="75">
        <f>IF('LISTA DE SOCIOS'!H191="SI",(IF(G191&lt;=K1,I1,I1+(G191-K1)*J1)),0)</f>
        <v>7</v>
      </c>
    </row>
    <row r="192" spans="1:8" s="20" customFormat="1" x14ac:dyDescent="0.25">
      <c r="A192" s="72">
        <v>191</v>
      </c>
      <c r="B192" s="75">
        <v>191</v>
      </c>
      <c r="C192" s="76" t="s">
        <v>508</v>
      </c>
      <c r="D192" s="76" t="s">
        <v>115</v>
      </c>
      <c r="E192" s="76" t="s">
        <v>244</v>
      </c>
      <c r="F192" s="75" t="s">
        <v>113</v>
      </c>
      <c r="G192" s="45">
        <v>23</v>
      </c>
      <c r="H192" s="75">
        <f>IF('LISTA DE SOCIOS'!H192="SI",(IF(G192&lt;=K1,I1,I1+(G192-K1)*J1)),0)</f>
        <v>43</v>
      </c>
    </row>
    <row r="193" spans="1:8" s="20" customFormat="1" x14ac:dyDescent="0.25">
      <c r="A193" s="72">
        <v>192</v>
      </c>
      <c r="B193" s="75">
        <v>192</v>
      </c>
      <c r="C193" s="76" t="s">
        <v>508</v>
      </c>
      <c r="D193" s="76" t="s">
        <v>165</v>
      </c>
      <c r="E193" s="76" t="s">
        <v>270</v>
      </c>
      <c r="F193" s="75" t="s">
        <v>113</v>
      </c>
      <c r="G193" s="45">
        <v>11</v>
      </c>
      <c r="H193" s="75">
        <f>IF('LISTA DE SOCIOS'!H193="SI",(IF(G193&lt;=K1,I1,I1+(G193-K1)*J1)),0)</f>
        <v>19</v>
      </c>
    </row>
    <row r="194" spans="1:8" s="20" customFormat="1" x14ac:dyDescent="0.25">
      <c r="A194" s="72">
        <v>193</v>
      </c>
      <c r="B194" s="75">
        <v>193</v>
      </c>
      <c r="C194" s="76" t="s">
        <v>258</v>
      </c>
      <c r="D194" s="76" t="s">
        <v>178</v>
      </c>
      <c r="E194" s="76" t="s">
        <v>509</v>
      </c>
      <c r="F194" s="75" t="s">
        <v>113</v>
      </c>
      <c r="G194" s="45">
        <v>9</v>
      </c>
      <c r="H194" s="75">
        <f>IF('LISTA DE SOCIOS'!H194="SI",(IF(G194&lt;=K1,I1,I1+(G194-K1)*J1)),0)</f>
        <v>15</v>
      </c>
    </row>
    <row r="195" spans="1:8" s="20" customFormat="1" x14ac:dyDescent="0.25">
      <c r="A195" s="72">
        <v>194</v>
      </c>
      <c r="B195" s="75">
        <v>194</v>
      </c>
      <c r="C195" s="76" t="s">
        <v>142</v>
      </c>
      <c r="D195" s="76" t="s">
        <v>258</v>
      </c>
      <c r="E195" s="76" t="s">
        <v>510</v>
      </c>
      <c r="F195" s="75" t="s">
        <v>113</v>
      </c>
      <c r="G195" s="45">
        <v>8</v>
      </c>
      <c r="H195" s="75">
        <f>IF('LISTA DE SOCIOS'!H195="SI",(IF(G195&lt;=K1,I1,I1+(G195-K1)*J1)),0)</f>
        <v>13</v>
      </c>
    </row>
    <row r="196" spans="1:8" s="20" customFormat="1" x14ac:dyDescent="0.25">
      <c r="A196" s="72">
        <v>195</v>
      </c>
      <c r="B196" s="75">
        <v>195</v>
      </c>
      <c r="C196" s="76" t="s">
        <v>142</v>
      </c>
      <c r="D196" s="76" t="s">
        <v>512</v>
      </c>
      <c r="E196" s="76" t="s">
        <v>513</v>
      </c>
      <c r="F196" s="75" t="s">
        <v>113</v>
      </c>
      <c r="G196" s="45">
        <v>26</v>
      </c>
      <c r="H196" s="75">
        <f>IF('LISTA DE SOCIOS'!H196="SI",(IF(G196&lt;=K1,I1,I1+(G196-K1)*J1)),0)</f>
        <v>49</v>
      </c>
    </row>
    <row r="197" spans="1:8" s="20" customFormat="1" x14ac:dyDescent="0.25">
      <c r="A197" s="72">
        <v>196</v>
      </c>
      <c r="B197" s="75">
        <v>196</v>
      </c>
      <c r="C197" s="76" t="s">
        <v>352</v>
      </c>
      <c r="D197" s="76" t="s">
        <v>514</v>
      </c>
      <c r="E197" s="76" t="s">
        <v>515</v>
      </c>
      <c r="F197" s="75" t="s">
        <v>113</v>
      </c>
      <c r="G197" s="45">
        <v>7</v>
      </c>
      <c r="H197" s="75">
        <f>IF('LISTA DE SOCIOS'!H197="SI",(IF(G197&lt;=K1,I1,I1+(G197-K1)*J1)),0)</f>
        <v>11</v>
      </c>
    </row>
    <row r="198" spans="1:8" s="20" customFormat="1" x14ac:dyDescent="0.25">
      <c r="A198" s="72">
        <v>197</v>
      </c>
      <c r="B198" s="75">
        <v>197</v>
      </c>
      <c r="C198" s="76" t="s">
        <v>516</v>
      </c>
      <c r="D198" s="76" t="s">
        <v>517</v>
      </c>
      <c r="E198" s="76" t="s">
        <v>518</v>
      </c>
      <c r="F198" s="75" t="s">
        <v>113</v>
      </c>
      <c r="G198" s="45">
        <v>3</v>
      </c>
      <c r="H198" s="75">
        <f>IF('LISTA DE SOCIOS'!H198="SI",(IF(G198&lt;=K1,I1,I1+(G198-K1)*J1)),0)</f>
        <v>7</v>
      </c>
    </row>
    <row r="199" spans="1:8" s="20" customFormat="1" x14ac:dyDescent="0.25">
      <c r="A199" s="72">
        <v>198</v>
      </c>
      <c r="B199" s="75">
        <v>198</v>
      </c>
      <c r="C199" s="76" t="s">
        <v>142</v>
      </c>
      <c r="D199" s="76" t="s">
        <v>516</v>
      </c>
      <c r="E199" s="76" t="s">
        <v>519</v>
      </c>
      <c r="F199" s="75" t="s">
        <v>113</v>
      </c>
      <c r="G199" s="45">
        <v>1</v>
      </c>
      <c r="H199" s="75">
        <f>IF('LISTA DE SOCIOS'!H199="SI",(IF(G199&lt;=K1,I1,I1+(G199-K1)*J1)),0)</f>
        <v>7</v>
      </c>
    </row>
    <row r="200" spans="1:8" s="20" customFormat="1" x14ac:dyDescent="0.25">
      <c r="A200" s="72">
        <v>199</v>
      </c>
      <c r="B200" s="75">
        <v>199</v>
      </c>
      <c r="C200" s="76" t="s">
        <v>142</v>
      </c>
      <c r="D200" s="76" t="s">
        <v>520</v>
      </c>
      <c r="E200" s="76" t="s">
        <v>220</v>
      </c>
      <c r="F200" s="75" t="s">
        <v>113</v>
      </c>
      <c r="G200" s="45">
        <v>15</v>
      </c>
      <c r="H200" s="75">
        <f>IF('LISTA DE SOCIOS'!H200="SI",(IF(G200&lt;=K1,I1,I1+(G200-K1)*J1)),0)</f>
        <v>27</v>
      </c>
    </row>
    <row r="201" spans="1:8" s="20" customFormat="1" x14ac:dyDescent="0.25">
      <c r="A201" s="72">
        <v>200</v>
      </c>
      <c r="B201" s="75">
        <v>200</v>
      </c>
      <c r="C201" s="76" t="s">
        <v>514</v>
      </c>
      <c r="D201" s="76" t="s">
        <v>521</v>
      </c>
      <c r="E201" s="76" t="s">
        <v>322</v>
      </c>
      <c r="F201" s="75" t="s">
        <v>113</v>
      </c>
      <c r="G201" s="45">
        <v>5</v>
      </c>
      <c r="H201" s="75">
        <f>IF('LISTA DE SOCIOS'!H201="SI",(IF(G201&lt;=K1,I1,I1+(G201-K1)*J1)),0)</f>
        <v>7</v>
      </c>
    </row>
    <row r="202" spans="1:8" s="20" customFormat="1" x14ac:dyDescent="0.25">
      <c r="A202" s="72">
        <v>201</v>
      </c>
      <c r="B202" s="75">
        <v>201</v>
      </c>
      <c r="C202" s="76" t="s">
        <v>223</v>
      </c>
      <c r="D202" s="76" t="s">
        <v>165</v>
      </c>
      <c r="E202" s="76" t="s">
        <v>590</v>
      </c>
      <c r="F202" s="75" t="s">
        <v>113</v>
      </c>
      <c r="G202" s="45">
        <v>5</v>
      </c>
      <c r="H202" s="75">
        <f>IF('LISTA DE SOCIOS'!H202="SI",(IF(G202&lt;=K1,I1,I1+(G202-K1)*J1)),0)</f>
        <v>7</v>
      </c>
    </row>
    <row r="203" spans="1:8" s="20" customFormat="1" x14ac:dyDescent="0.25">
      <c r="A203" s="72">
        <v>202</v>
      </c>
      <c r="B203" s="75">
        <v>202</v>
      </c>
      <c r="C203" s="76" t="s">
        <v>165</v>
      </c>
      <c r="D203" s="76" t="s">
        <v>522</v>
      </c>
      <c r="E203" s="76" t="s">
        <v>523</v>
      </c>
      <c r="F203" s="75" t="s">
        <v>113</v>
      </c>
      <c r="G203" s="45">
        <v>5</v>
      </c>
      <c r="H203" s="75">
        <f>IF('LISTA DE SOCIOS'!H203="SI",(IF(G203&lt;=K1,I1,I1+(G203-K1)*J1)),0)</f>
        <v>7</v>
      </c>
    </row>
    <row r="204" spans="1:8" s="20" customFormat="1" x14ac:dyDescent="0.25">
      <c r="A204" s="72">
        <v>203</v>
      </c>
      <c r="B204" s="75">
        <v>203</v>
      </c>
      <c r="C204" s="76" t="s">
        <v>524</v>
      </c>
      <c r="D204" s="76" t="s">
        <v>525</v>
      </c>
      <c r="E204" s="76" t="s">
        <v>526</v>
      </c>
      <c r="F204" s="75" t="s">
        <v>113</v>
      </c>
      <c r="G204" s="45">
        <v>4</v>
      </c>
      <c r="H204" s="75">
        <f>IF('LISTA DE SOCIOS'!H204="SI",(IF(G204&lt;=K1,I1,I1+(G204-K1)*J1)),0)</f>
        <v>7</v>
      </c>
    </row>
    <row r="205" spans="1:8" s="20" customFormat="1" x14ac:dyDescent="0.25">
      <c r="A205" s="72">
        <v>204</v>
      </c>
      <c r="B205" s="75">
        <v>204</v>
      </c>
      <c r="C205" s="76" t="s">
        <v>525</v>
      </c>
      <c r="D205" s="76" t="s">
        <v>393</v>
      </c>
      <c r="E205" s="76" t="s">
        <v>303</v>
      </c>
      <c r="F205" s="75" t="s">
        <v>113</v>
      </c>
      <c r="G205" s="45">
        <v>3</v>
      </c>
      <c r="H205" s="75">
        <f>IF('LISTA DE SOCIOS'!H205="SI",(IF(G205&lt;=K1,I1,I1+(G205-K1)*J1)),0)</f>
        <v>7</v>
      </c>
    </row>
    <row r="206" spans="1:8" s="20" customFormat="1" x14ac:dyDescent="0.25">
      <c r="A206" s="72">
        <v>205</v>
      </c>
      <c r="B206" s="75">
        <v>205</v>
      </c>
      <c r="C206" s="76" t="s">
        <v>126</v>
      </c>
      <c r="D206" s="76" t="s">
        <v>204</v>
      </c>
      <c r="E206" s="76" t="s">
        <v>527</v>
      </c>
      <c r="F206" s="75" t="s">
        <v>113</v>
      </c>
      <c r="G206" s="45">
        <v>49</v>
      </c>
      <c r="H206" s="75">
        <f>IF('LISTA DE SOCIOS'!H206="SI",(IF(G206&lt;=K1,I1,I1+(G206-K1)*J1)),0)</f>
        <v>95</v>
      </c>
    </row>
    <row r="207" spans="1:8" s="20" customFormat="1" hidden="1" x14ac:dyDescent="0.25">
      <c r="A207" s="72">
        <v>206</v>
      </c>
      <c r="B207" s="75">
        <v>206</v>
      </c>
      <c r="C207" s="76" t="s">
        <v>148</v>
      </c>
      <c r="D207" s="76" t="s">
        <v>521</v>
      </c>
      <c r="E207" s="76" t="s">
        <v>528</v>
      </c>
      <c r="F207" s="75" t="s">
        <v>113</v>
      </c>
      <c r="G207" s="45">
        <v>0</v>
      </c>
      <c r="H207" s="75">
        <f>IF('LISTA DE SOCIOS'!H207="SI",(IF(G207&lt;=K1,I1,I1+(G207-K1)*J1)),0)</f>
        <v>7</v>
      </c>
    </row>
    <row r="208" spans="1:8" s="20" customFormat="1" x14ac:dyDescent="0.25">
      <c r="A208" s="72">
        <v>207</v>
      </c>
      <c r="B208" s="75">
        <v>207</v>
      </c>
      <c r="C208" s="76" t="s">
        <v>115</v>
      </c>
      <c r="D208" s="76" t="s">
        <v>226</v>
      </c>
      <c r="E208" s="76" t="s">
        <v>183</v>
      </c>
      <c r="F208" s="75" t="s">
        <v>113</v>
      </c>
      <c r="G208" s="45">
        <v>8</v>
      </c>
      <c r="H208" s="75">
        <f>IF('LISTA DE SOCIOS'!H208="SI",(IF(G208&lt;=K1,I1,I1+(G208-K1)*J1)),0)</f>
        <v>13</v>
      </c>
    </row>
    <row r="209" spans="1:8" s="20" customFormat="1" x14ac:dyDescent="0.25">
      <c r="A209" s="72">
        <v>208</v>
      </c>
      <c r="B209" s="75">
        <v>208</v>
      </c>
      <c r="C209" s="76" t="s">
        <v>252</v>
      </c>
      <c r="D209" s="76" t="s">
        <v>247</v>
      </c>
      <c r="E209" s="76" t="s">
        <v>477</v>
      </c>
      <c r="F209" s="75" t="s">
        <v>113</v>
      </c>
      <c r="G209" s="45">
        <v>3</v>
      </c>
      <c r="H209" s="75">
        <f>IF('LISTA DE SOCIOS'!H209="SI",(IF(G209&lt;=K1,I1,I1+(G209-K1)*J1)),0)</f>
        <v>7</v>
      </c>
    </row>
    <row r="210" spans="1:8" s="20" customFormat="1" x14ac:dyDescent="0.25">
      <c r="A210" s="72">
        <v>209</v>
      </c>
      <c r="B210" s="75">
        <v>209</v>
      </c>
      <c r="C210" s="76" t="s">
        <v>204</v>
      </c>
      <c r="D210" s="76" t="s">
        <v>205</v>
      </c>
      <c r="E210" s="76" t="s">
        <v>529</v>
      </c>
      <c r="F210" s="75" t="s">
        <v>113</v>
      </c>
      <c r="G210" s="45">
        <v>36</v>
      </c>
      <c r="H210" s="75">
        <f>IF('LISTA DE SOCIOS'!H210="SI",(IF(G210&lt;=K1,I1,I1+(G210-K1)*J1)),0)</f>
        <v>69</v>
      </c>
    </row>
    <row r="211" spans="1:8" s="20" customFormat="1" x14ac:dyDescent="0.25">
      <c r="A211" s="72">
        <v>210</v>
      </c>
      <c r="B211" s="75">
        <v>210</v>
      </c>
      <c r="C211" s="76" t="s">
        <v>358</v>
      </c>
      <c r="D211" s="76" t="s">
        <v>530</v>
      </c>
      <c r="E211" s="76" t="s">
        <v>531</v>
      </c>
      <c r="F211" s="75" t="s">
        <v>113</v>
      </c>
      <c r="G211" s="45">
        <v>13</v>
      </c>
      <c r="H211" s="75">
        <f>IF('LISTA DE SOCIOS'!H211="SI",(IF(G211&lt;=K1,I1,I1+(G211-K1)*J1)),0)</f>
        <v>23</v>
      </c>
    </row>
    <row r="212" spans="1:8" s="20" customFormat="1" x14ac:dyDescent="0.25">
      <c r="A212" s="72">
        <v>211</v>
      </c>
      <c r="B212" s="75">
        <v>211</v>
      </c>
      <c r="C212" s="76" t="s">
        <v>172</v>
      </c>
      <c r="D212" s="76" t="s">
        <v>115</v>
      </c>
      <c r="E212" s="76" t="s">
        <v>491</v>
      </c>
      <c r="F212" s="75" t="s">
        <v>113</v>
      </c>
      <c r="G212" s="45">
        <v>11</v>
      </c>
      <c r="H212" s="75">
        <f>IF('LISTA DE SOCIOS'!H212="SI",(IF(G212&lt;=K1,I1,I1+(G212-K1)*J1)),0)</f>
        <v>19</v>
      </c>
    </row>
    <row r="213" spans="1:8" s="20" customFormat="1" x14ac:dyDescent="0.25">
      <c r="A213" s="72">
        <v>212</v>
      </c>
      <c r="B213" s="75">
        <v>212</v>
      </c>
      <c r="C213" s="76" t="s">
        <v>172</v>
      </c>
      <c r="D213" s="76" t="s">
        <v>532</v>
      </c>
      <c r="E213" s="76" t="s">
        <v>533</v>
      </c>
      <c r="F213" s="75" t="s">
        <v>113</v>
      </c>
      <c r="G213" s="45">
        <v>4</v>
      </c>
      <c r="H213" s="75">
        <f>IF('LISTA DE SOCIOS'!H213="SI",(IF(G213&lt;=K1,I1,I1+(G213-K1)*J1)),0)</f>
        <v>7</v>
      </c>
    </row>
    <row r="214" spans="1:8" s="20" customFormat="1" x14ac:dyDescent="0.25">
      <c r="A214" s="72">
        <v>213</v>
      </c>
      <c r="B214" s="75">
        <v>213</v>
      </c>
      <c r="C214" s="76" t="s">
        <v>297</v>
      </c>
      <c r="D214" s="76" t="s">
        <v>211</v>
      </c>
      <c r="E214" s="76" t="s">
        <v>534</v>
      </c>
      <c r="F214" s="75" t="s">
        <v>113</v>
      </c>
      <c r="G214" s="45">
        <v>12</v>
      </c>
      <c r="H214" s="75">
        <f>IF('LISTA DE SOCIOS'!H214="SI",(IF(G214&lt;=K1,I1,I1+(G214-K1)*J1)),0)</f>
        <v>21</v>
      </c>
    </row>
    <row r="215" spans="1:8" s="20" customFormat="1" x14ac:dyDescent="0.25">
      <c r="A215" s="72">
        <v>214</v>
      </c>
      <c r="B215" s="75">
        <v>214</v>
      </c>
      <c r="C215" s="76" t="s">
        <v>170</v>
      </c>
      <c r="D215" s="76" t="s">
        <v>223</v>
      </c>
      <c r="E215" s="76" t="s">
        <v>535</v>
      </c>
      <c r="F215" s="75" t="s">
        <v>113</v>
      </c>
      <c r="G215" s="45">
        <v>15</v>
      </c>
      <c r="H215" s="75">
        <f>IF('LISTA DE SOCIOS'!H215="SI",(IF(G215&lt;=K1,I1,I1+(G215-K1)*J1)),0)</f>
        <v>27</v>
      </c>
    </row>
    <row r="216" spans="1:8" s="20" customFormat="1" x14ac:dyDescent="0.25">
      <c r="A216" s="72">
        <v>215</v>
      </c>
      <c r="B216" s="75">
        <v>215</v>
      </c>
      <c r="C216" s="76" t="s">
        <v>170</v>
      </c>
      <c r="D216" s="76" t="s">
        <v>223</v>
      </c>
      <c r="E216" s="76" t="s">
        <v>536</v>
      </c>
      <c r="F216" s="75" t="s">
        <v>113</v>
      </c>
      <c r="G216" s="45">
        <v>15</v>
      </c>
      <c r="H216" s="75">
        <f>IF('LISTA DE SOCIOS'!H216="SI",(IF(G216&lt;=K1,I1,I1+(G216-K1)*J1)),0)</f>
        <v>27</v>
      </c>
    </row>
    <row r="217" spans="1:8" s="20" customFormat="1" x14ac:dyDescent="0.25">
      <c r="A217" s="72">
        <v>216</v>
      </c>
      <c r="B217" s="75">
        <v>216</v>
      </c>
      <c r="C217" s="76" t="s">
        <v>537</v>
      </c>
      <c r="D217" s="76" t="s">
        <v>170</v>
      </c>
      <c r="E217" s="76" t="s">
        <v>538</v>
      </c>
      <c r="F217" s="75" t="s">
        <v>113</v>
      </c>
      <c r="G217" s="45">
        <v>6</v>
      </c>
      <c r="H217" s="75">
        <f>IF('LISTA DE SOCIOS'!H217="SI",(IF(G217&lt;=K1,I1,I1+(G217-K1)*J1)),0)</f>
        <v>9</v>
      </c>
    </row>
    <row r="218" spans="1:8" s="20" customFormat="1" x14ac:dyDescent="0.25">
      <c r="A218" s="72">
        <v>217</v>
      </c>
      <c r="B218" s="75">
        <v>217</v>
      </c>
      <c r="C218" s="76" t="s">
        <v>179</v>
      </c>
      <c r="D218" s="76" t="s">
        <v>414</v>
      </c>
      <c r="E218" s="76" t="s">
        <v>539</v>
      </c>
      <c r="F218" s="75" t="s">
        <v>113</v>
      </c>
      <c r="G218" s="45">
        <v>6</v>
      </c>
      <c r="H218" s="75">
        <f>IF('LISTA DE SOCIOS'!H218="SI",(IF(G218&lt;=K1,I1,I1+(G218-K1)*J1)),0)</f>
        <v>9</v>
      </c>
    </row>
    <row r="219" spans="1:8" s="20" customFormat="1" x14ac:dyDescent="0.25">
      <c r="A219" s="72">
        <v>218</v>
      </c>
      <c r="B219" s="75">
        <v>218</v>
      </c>
      <c r="C219" s="76" t="s">
        <v>179</v>
      </c>
      <c r="D219" s="76" t="s">
        <v>217</v>
      </c>
      <c r="E219" s="76" t="s">
        <v>499</v>
      </c>
      <c r="F219" s="75" t="s">
        <v>113</v>
      </c>
      <c r="G219" s="45">
        <v>14</v>
      </c>
      <c r="H219" s="75">
        <f>IF('LISTA DE SOCIOS'!H219="SI",(IF(G219&lt;=K1,I1,I1+(G219-K1)*J1)),0)</f>
        <v>25</v>
      </c>
    </row>
    <row r="220" spans="1:8" s="20" customFormat="1" hidden="1" x14ac:dyDescent="0.25">
      <c r="A220" s="72">
        <v>219</v>
      </c>
      <c r="B220" s="75">
        <v>219</v>
      </c>
      <c r="C220" s="76" t="s">
        <v>142</v>
      </c>
      <c r="D220" s="76" t="s">
        <v>126</v>
      </c>
      <c r="E220" s="76" t="s">
        <v>540</v>
      </c>
      <c r="F220" s="75" t="s">
        <v>113</v>
      </c>
      <c r="G220" s="45">
        <v>0</v>
      </c>
      <c r="H220" s="75">
        <f>IF('LISTA DE SOCIOS'!H220="SI",(IF(G220&lt;=K1,I1,I1+(G220-K1)*J1)),0)</f>
        <v>7</v>
      </c>
    </row>
    <row r="221" spans="1:8" s="20" customFormat="1" x14ac:dyDescent="0.25">
      <c r="A221" s="72">
        <v>220</v>
      </c>
      <c r="B221" s="75">
        <v>220</v>
      </c>
      <c r="C221" s="76" t="s">
        <v>282</v>
      </c>
      <c r="D221" s="76" t="s">
        <v>237</v>
      </c>
      <c r="E221" s="76" t="s">
        <v>541</v>
      </c>
      <c r="F221" s="75" t="s">
        <v>113</v>
      </c>
      <c r="G221" s="45">
        <v>1</v>
      </c>
      <c r="H221" s="75">
        <f>IF('LISTA DE SOCIOS'!H221="SI",(IF(G221&lt;=K1,I1,I1+(G221-K1)*J1)),0)</f>
        <v>7</v>
      </c>
    </row>
    <row r="222" spans="1:8" s="20" customFormat="1" x14ac:dyDescent="0.25">
      <c r="A222" s="72">
        <v>221</v>
      </c>
      <c r="B222" s="75">
        <v>221</v>
      </c>
      <c r="C222" s="76" t="s">
        <v>126</v>
      </c>
      <c r="D222" s="76" t="s">
        <v>282</v>
      </c>
      <c r="E222" s="76" t="s">
        <v>200</v>
      </c>
      <c r="F222" s="75" t="s">
        <v>113</v>
      </c>
      <c r="G222" s="45">
        <v>21</v>
      </c>
      <c r="H222" s="75">
        <f>IF('LISTA DE SOCIOS'!H222="SI",(IF(G222&lt;=K1,I1,I1+(G222-K1)*J1)),0)</f>
        <v>39</v>
      </c>
    </row>
    <row r="223" spans="1:8" s="20" customFormat="1" x14ac:dyDescent="0.25">
      <c r="A223" s="72">
        <v>222</v>
      </c>
      <c r="B223" s="75">
        <v>222</v>
      </c>
      <c r="C223" s="76" t="s">
        <v>508</v>
      </c>
      <c r="D223" s="76" t="s">
        <v>115</v>
      </c>
      <c r="E223" s="76" t="s">
        <v>542</v>
      </c>
      <c r="F223" s="75" t="s">
        <v>113</v>
      </c>
      <c r="G223" s="45">
        <v>6</v>
      </c>
      <c r="H223" s="75">
        <f>IF('LISTA DE SOCIOS'!H223="SI",(IF(G223&lt;=K1,I1,I1+(G223-K1)*J1)),0)</f>
        <v>9</v>
      </c>
    </row>
    <row r="224" spans="1:8" s="20" customFormat="1" x14ac:dyDescent="0.25">
      <c r="A224" s="72">
        <v>223</v>
      </c>
      <c r="B224" s="75">
        <v>223</v>
      </c>
      <c r="C224" s="76" t="s">
        <v>508</v>
      </c>
      <c r="D224" s="76" t="s">
        <v>115</v>
      </c>
      <c r="E224" s="76" t="s">
        <v>543</v>
      </c>
      <c r="F224" s="75" t="s">
        <v>113</v>
      </c>
      <c r="G224" s="45">
        <v>4</v>
      </c>
      <c r="H224" s="75">
        <f>IF('LISTA DE SOCIOS'!H224="SI",(IF(G224&lt;=K1,I1,I1+(G224-K1)*J1)),0)</f>
        <v>7</v>
      </c>
    </row>
    <row r="225" spans="1:8" s="20" customFormat="1" hidden="1" x14ac:dyDescent="0.25">
      <c r="A225" s="72">
        <v>224</v>
      </c>
      <c r="B225" s="75">
        <v>224</v>
      </c>
      <c r="C225" s="76" t="s">
        <v>142</v>
      </c>
      <c r="D225" s="76" t="s">
        <v>304</v>
      </c>
      <c r="E225" s="76" t="s">
        <v>544</v>
      </c>
      <c r="F225" s="75" t="s">
        <v>113</v>
      </c>
      <c r="G225" s="45"/>
      <c r="H225" s="75">
        <f>IF('LISTA DE SOCIOS'!H225="SI",(IF(G225&lt;=K1,I1,I1+(G225-K1)*J1)),0)</f>
        <v>7</v>
      </c>
    </row>
    <row r="226" spans="1:8" s="20" customFormat="1" x14ac:dyDescent="0.25">
      <c r="A226" s="72">
        <v>225</v>
      </c>
      <c r="B226" s="75">
        <v>225</v>
      </c>
      <c r="C226" s="76" t="s">
        <v>456</v>
      </c>
      <c r="D226" s="76" t="s">
        <v>489</v>
      </c>
      <c r="E226" s="76" t="s">
        <v>545</v>
      </c>
      <c r="F226" s="75" t="s">
        <v>113</v>
      </c>
      <c r="G226" s="45">
        <v>4</v>
      </c>
      <c r="H226" s="75">
        <f>IF('LISTA DE SOCIOS'!H226="SI",(IF(G226&lt;=K1,I1,I1+(G226-K1)*J1)),0)</f>
        <v>7</v>
      </c>
    </row>
    <row r="227" spans="1:8" s="20" customFormat="1" x14ac:dyDescent="0.25">
      <c r="A227" s="72">
        <v>226</v>
      </c>
      <c r="B227" s="75">
        <v>226</v>
      </c>
      <c r="C227" s="76" t="s">
        <v>126</v>
      </c>
      <c r="D227" s="76" t="s">
        <v>208</v>
      </c>
      <c r="E227" s="76" t="s">
        <v>255</v>
      </c>
      <c r="F227" s="75" t="s">
        <v>113</v>
      </c>
      <c r="G227" s="45">
        <v>2</v>
      </c>
      <c r="H227" s="75">
        <f>IF('LISTA DE SOCIOS'!H227="SI",(IF(G227&lt;=K1,I1,I1+(G227-K1)*J1)),0)</f>
        <v>7</v>
      </c>
    </row>
    <row r="228" spans="1:8" s="20" customFormat="1" x14ac:dyDescent="0.25">
      <c r="A228" s="72">
        <v>227</v>
      </c>
      <c r="B228" s="75">
        <v>227</v>
      </c>
      <c r="C228" s="76" t="s">
        <v>240</v>
      </c>
      <c r="D228" s="76" t="s">
        <v>205</v>
      </c>
      <c r="E228" s="76" t="s">
        <v>546</v>
      </c>
      <c r="F228" s="75" t="s">
        <v>113</v>
      </c>
      <c r="G228" s="45">
        <v>7</v>
      </c>
      <c r="H228" s="75">
        <f>IF('LISTA DE SOCIOS'!H228="SI",(IF(G228&lt;=K1,I1,I1+(G228-K1)*J1)),0)</f>
        <v>11</v>
      </c>
    </row>
    <row r="229" spans="1:8" s="20" customFormat="1" x14ac:dyDescent="0.25">
      <c r="A229" s="72">
        <v>228</v>
      </c>
      <c r="B229" s="75">
        <v>228</v>
      </c>
      <c r="C229" s="76" t="s">
        <v>226</v>
      </c>
      <c r="D229" s="76" t="s">
        <v>126</v>
      </c>
      <c r="E229" s="76" t="s">
        <v>403</v>
      </c>
      <c r="F229" s="75" t="s">
        <v>113</v>
      </c>
      <c r="G229" s="45">
        <v>3</v>
      </c>
      <c r="H229" s="75">
        <f>IF('LISTA DE SOCIOS'!H229="SI",(IF(G229&lt;=K1,I1,I1+(G229-K1)*J1)),0)</f>
        <v>7</v>
      </c>
    </row>
    <row r="230" spans="1:8" s="20" customFormat="1" x14ac:dyDescent="0.25">
      <c r="A230" s="72">
        <v>229</v>
      </c>
      <c r="B230" s="75">
        <v>229</v>
      </c>
      <c r="C230" s="76" t="s">
        <v>297</v>
      </c>
      <c r="D230" s="76" t="s">
        <v>126</v>
      </c>
      <c r="E230" s="76" t="s">
        <v>547</v>
      </c>
      <c r="F230" s="75" t="s">
        <v>113</v>
      </c>
      <c r="G230" s="45">
        <v>12</v>
      </c>
      <c r="H230" s="75">
        <f>IF('LISTA DE SOCIOS'!H230="SI",(IF(G230&lt;=K1,I1,I1+(G230-K1)*J1)),0)</f>
        <v>21</v>
      </c>
    </row>
    <row r="231" spans="1:8" s="20" customFormat="1" x14ac:dyDescent="0.25">
      <c r="A231" s="72">
        <v>230</v>
      </c>
      <c r="B231" s="75">
        <v>230</v>
      </c>
      <c r="C231" s="76" t="s">
        <v>261</v>
      </c>
      <c r="D231" s="76" t="s">
        <v>126</v>
      </c>
      <c r="E231" s="76" t="s">
        <v>548</v>
      </c>
      <c r="F231" s="75" t="s">
        <v>113</v>
      </c>
      <c r="G231" s="45">
        <v>5</v>
      </c>
      <c r="H231" s="75">
        <f>IF('LISTA DE SOCIOS'!H231="SI",(IF(G231&lt;=K1,I1,I1+(G231-K1)*J1)),0)</f>
        <v>7</v>
      </c>
    </row>
    <row r="232" spans="1:8" s="20" customFormat="1" hidden="1" x14ac:dyDescent="0.25">
      <c r="A232" s="72">
        <v>231</v>
      </c>
      <c r="B232" s="75">
        <v>231</v>
      </c>
      <c r="C232" s="76" t="s">
        <v>549</v>
      </c>
      <c r="D232" s="76" t="s">
        <v>126</v>
      </c>
      <c r="E232" s="76" t="s">
        <v>550</v>
      </c>
      <c r="F232" s="75" t="s">
        <v>113</v>
      </c>
      <c r="G232" s="45">
        <v>0</v>
      </c>
      <c r="H232" s="75">
        <f>IF('LISTA DE SOCIOS'!H232="SI",(IF(G232&lt;=K1,I1,I1+(G232-K1)*J1)),0)</f>
        <v>7</v>
      </c>
    </row>
    <row r="233" spans="1:8" s="20" customFormat="1" x14ac:dyDescent="0.25">
      <c r="A233" s="72">
        <v>232</v>
      </c>
      <c r="B233" s="75">
        <v>232</v>
      </c>
      <c r="C233" s="76" t="s">
        <v>551</v>
      </c>
      <c r="D233" s="76" t="s">
        <v>126</v>
      </c>
      <c r="E233" s="76" t="s">
        <v>552</v>
      </c>
      <c r="F233" s="75" t="s">
        <v>113</v>
      </c>
      <c r="G233" s="45">
        <v>10</v>
      </c>
      <c r="H233" s="75">
        <f>IF('LISTA DE SOCIOS'!H233="SI",(IF(G233&lt;=K1,I1,I1+(G233-K1)*J1)),0)</f>
        <v>17</v>
      </c>
    </row>
    <row r="234" spans="1:8" s="20" customFormat="1" x14ac:dyDescent="0.25">
      <c r="A234" s="72">
        <v>233</v>
      </c>
      <c r="B234" s="75">
        <v>233</v>
      </c>
      <c r="C234" s="76" t="s">
        <v>553</v>
      </c>
      <c r="D234" s="76" t="s">
        <v>216</v>
      </c>
      <c r="E234" s="76" t="s">
        <v>554</v>
      </c>
      <c r="F234" s="75" t="s">
        <v>113</v>
      </c>
      <c r="G234" s="45">
        <v>7</v>
      </c>
      <c r="H234" s="75">
        <f>IF('LISTA DE SOCIOS'!H234="SI",(IF(G234&lt;=K1,I1,I1+(G234-K1)*J1)),0)</f>
        <v>11</v>
      </c>
    </row>
    <row r="235" spans="1:8" s="20" customFormat="1" x14ac:dyDescent="0.25">
      <c r="A235" s="72">
        <v>234</v>
      </c>
      <c r="B235" s="75">
        <v>234</v>
      </c>
      <c r="C235" s="76" t="s">
        <v>555</v>
      </c>
      <c r="D235" s="76" t="s">
        <v>304</v>
      </c>
      <c r="E235" s="76" t="s">
        <v>419</v>
      </c>
      <c r="F235" s="75" t="s">
        <v>113</v>
      </c>
      <c r="G235" s="45">
        <v>3</v>
      </c>
      <c r="H235" s="75">
        <f>IF('LISTA DE SOCIOS'!H235="SI",(IF(G235&lt;=K1,I1,I1+(G235-K1)*J1)),0)</f>
        <v>7</v>
      </c>
    </row>
    <row r="236" spans="1:8" s="20" customFormat="1" x14ac:dyDescent="0.25">
      <c r="A236" s="72">
        <v>235</v>
      </c>
      <c r="B236" s="75">
        <v>235</v>
      </c>
      <c r="C236" s="76" t="s">
        <v>414</v>
      </c>
      <c r="D236" s="76" t="s">
        <v>452</v>
      </c>
      <c r="E236" s="76" t="s">
        <v>556</v>
      </c>
      <c r="F236" s="75" t="s">
        <v>113</v>
      </c>
      <c r="G236" s="45">
        <v>3</v>
      </c>
      <c r="H236" s="75">
        <f>IF('LISTA DE SOCIOS'!H236="SI",(IF(G236&lt;=K1,I1,I1+(G236-K1)*J1)),0)</f>
        <v>7</v>
      </c>
    </row>
    <row r="237" spans="1:8" s="20" customFormat="1" x14ac:dyDescent="0.25">
      <c r="A237" s="72">
        <v>236</v>
      </c>
      <c r="B237" s="75">
        <v>236</v>
      </c>
      <c r="C237" s="76" t="s">
        <v>277</v>
      </c>
      <c r="D237" s="76" t="s">
        <v>557</v>
      </c>
      <c r="E237" s="76" t="s">
        <v>558</v>
      </c>
      <c r="F237" s="75" t="s">
        <v>113</v>
      </c>
      <c r="G237" s="45">
        <v>7</v>
      </c>
      <c r="H237" s="75">
        <f>IF('LISTA DE SOCIOS'!H237="SI",(IF(G237&lt;=K1,I1,I1+(G237-K1)*J1)),0)</f>
        <v>11</v>
      </c>
    </row>
    <row r="238" spans="1:8" s="20" customFormat="1" x14ac:dyDescent="0.25">
      <c r="A238" s="72">
        <v>237</v>
      </c>
      <c r="B238" s="75">
        <v>237</v>
      </c>
      <c r="C238" s="76" t="s">
        <v>304</v>
      </c>
      <c r="D238" s="76" t="s">
        <v>559</v>
      </c>
      <c r="E238" s="76" t="s">
        <v>560</v>
      </c>
      <c r="F238" s="75" t="s">
        <v>113</v>
      </c>
      <c r="G238" s="45">
        <v>15</v>
      </c>
      <c r="H238" s="75">
        <f>IF('LISTA DE SOCIOS'!H238="SI",(IF(G238&lt;=K1,I1,I1+(G238-K1)*J1)),0)</f>
        <v>27</v>
      </c>
    </row>
    <row r="239" spans="1:8" s="20" customFormat="1" x14ac:dyDescent="0.25">
      <c r="A239" s="72">
        <v>238</v>
      </c>
      <c r="B239" s="75">
        <v>238</v>
      </c>
      <c r="C239" s="76" t="s">
        <v>304</v>
      </c>
      <c r="D239" s="76" t="s">
        <v>223</v>
      </c>
      <c r="E239" s="76" t="s">
        <v>561</v>
      </c>
      <c r="F239" s="75" t="s">
        <v>113</v>
      </c>
      <c r="G239" s="45">
        <v>12</v>
      </c>
      <c r="H239" s="75">
        <f>IF('LISTA DE SOCIOS'!H239="SI",(IF(G239&lt;=K1,I1,I1+(G239-K1)*J1)),0)</f>
        <v>21</v>
      </c>
    </row>
    <row r="240" spans="1:8" s="20" customFormat="1" x14ac:dyDescent="0.25">
      <c r="A240" s="72">
        <v>239</v>
      </c>
      <c r="B240" s="75">
        <v>239</v>
      </c>
      <c r="C240" s="76" t="s">
        <v>126</v>
      </c>
      <c r="D240" s="76" t="s">
        <v>178</v>
      </c>
      <c r="E240" s="76" t="s">
        <v>562</v>
      </c>
      <c r="F240" s="75" t="s">
        <v>113</v>
      </c>
      <c r="G240" s="45">
        <v>19</v>
      </c>
      <c r="H240" s="75">
        <f>IF('LISTA DE SOCIOS'!H240="SI",(IF(G240&lt;=K1,I1,I1+(G240-K1)*J1)),0)</f>
        <v>35</v>
      </c>
    </row>
    <row r="241" spans="1:8" s="20" customFormat="1" x14ac:dyDescent="0.25">
      <c r="A241" s="72">
        <v>240</v>
      </c>
      <c r="B241" s="75">
        <v>240</v>
      </c>
      <c r="C241" s="76" t="s">
        <v>563</v>
      </c>
      <c r="D241" s="76" t="s">
        <v>564</v>
      </c>
      <c r="E241" s="76" t="s">
        <v>565</v>
      </c>
      <c r="F241" s="75" t="s">
        <v>113</v>
      </c>
      <c r="G241" s="45">
        <v>134</v>
      </c>
      <c r="H241" s="75">
        <f>IF('LISTA DE SOCIOS'!H241="SI",(IF(G241&lt;=K1,I1,I1+(G241-K1)*J1)),0)</f>
        <v>265</v>
      </c>
    </row>
    <row r="242" spans="1:8" s="20" customFormat="1" x14ac:dyDescent="0.25">
      <c r="A242" s="72">
        <v>241</v>
      </c>
      <c r="B242" s="75">
        <v>241</v>
      </c>
      <c r="C242" s="76" t="s">
        <v>323</v>
      </c>
      <c r="D242" s="76" t="s">
        <v>441</v>
      </c>
      <c r="E242" s="76" t="s">
        <v>566</v>
      </c>
      <c r="F242" s="75" t="s">
        <v>113</v>
      </c>
      <c r="G242" s="45">
        <v>7</v>
      </c>
      <c r="H242" s="75">
        <f>IF('LISTA DE SOCIOS'!H242="SI",(IF(G242&lt;=K1,I1,I1+(G242-K1)*J1)),0)</f>
        <v>11</v>
      </c>
    </row>
    <row r="243" spans="1:8" s="20" customFormat="1" hidden="1" x14ac:dyDescent="0.25">
      <c r="A243" s="72">
        <v>242</v>
      </c>
      <c r="B243" s="75">
        <v>242</v>
      </c>
      <c r="C243" s="76" t="s">
        <v>323</v>
      </c>
      <c r="D243" s="76" t="s">
        <v>441</v>
      </c>
      <c r="E243" s="76" t="s">
        <v>303</v>
      </c>
      <c r="F243" s="75" t="s">
        <v>113</v>
      </c>
      <c r="G243" s="45">
        <v>0</v>
      </c>
      <c r="H243" s="75">
        <f>IF('LISTA DE SOCIOS'!H243="SI",(IF(G243&lt;=K1,I1,I1+(G243-K1)*J1)),0)</f>
        <v>7</v>
      </c>
    </row>
    <row r="244" spans="1:8" s="20" customFormat="1" x14ac:dyDescent="0.25">
      <c r="A244" s="72">
        <v>243</v>
      </c>
      <c r="B244" s="75">
        <v>243</v>
      </c>
      <c r="C244" s="76" t="s">
        <v>567</v>
      </c>
      <c r="D244" s="76" t="s">
        <v>532</v>
      </c>
      <c r="E244" s="76" t="s">
        <v>568</v>
      </c>
      <c r="F244" s="75" t="s">
        <v>113</v>
      </c>
      <c r="G244" s="45">
        <v>4</v>
      </c>
      <c r="H244" s="75">
        <f>IF('LISTA DE SOCIOS'!H244="SI",(IF(G244&lt;=K1,I1,I1+(G244-K1)*J1)),0)</f>
        <v>7</v>
      </c>
    </row>
    <row r="245" spans="1:8" s="20" customFormat="1" x14ac:dyDescent="0.25">
      <c r="A245" s="72">
        <v>244</v>
      </c>
      <c r="B245" s="75">
        <v>244</v>
      </c>
      <c r="C245" s="76" t="s">
        <v>684</v>
      </c>
      <c r="D245" s="76" t="s">
        <v>569</v>
      </c>
      <c r="E245" s="76" t="s">
        <v>570</v>
      </c>
      <c r="F245" s="75" t="s">
        <v>113</v>
      </c>
      <c r="G245" s="45">
        <v>5</v>
      </c>
      <c r="H245" s="75">
        <f>IF('LISTA DE SOCIOS'!H245="SI",(IF(G245&lt;=K1,I1,I1+(G245-K1)*J1)),0)</f>
        <v>7</v>
      </c>
    </row>
    <row r="246" spans="1:8" s="20" customFormat="1" x14ac:dyDescent="0.25">
      <c r="A246" s="72">
        <v>245</v>
      </c>
      <c r="B246" s="75">
        <v>245</v>
      </c>
      <c r="C246" s="76" t="s">
        <v>571</v>
      </c>
      <c r="D246" s="76" t="s">
        <v>572</v>
      </c>
      <c r="E246" s="76" t="s">
        <v>350</v>
      </c>
      <c r="F246" s="75" t="s">
        <v>113</v>
      </c>
      <c r="G246" s="45">
        <v>4</v>
      </c>
      <c r="H246" s="75">
        <f>IF('LISTA DE SOCIOS'!H246="SI",(IF(G246&lt;=K1,I1,I1+(G246-K1)*J1)),0)</f>
        <v>7</v>
      </c>
    </row>
    <row r="247" spans="1:8" s="20" customFormat="1" x14ac:dyDescent="0.25">
      <c r="A247" s="72">
        <v>246</v>
      </c>
      <c r="B247" s="75">
        <v>246</v>
      </c>
      <c r="C247" s="76" t="s">
        <v>571</v>
      </c>
      <c r="D247" s="76" t="s">
        <v>572</v>
      </c>
      <c r="E247" s="76" t="s">
        <v>143</v>
      </c>
      <c r="F247" s="75" t="s">
        <v>113</v>
      </c>
      <c r="G247" s="45">
        <v>1</v>
      </c>
      <c r="H247" s="75">
        <f>IF('LISTA DE SOCIOS'!H247="SI",(IF(G247&lt;=K1,I1,I1+(G247-K1)*J1)),0)</f>
        <v>7</v>
      </c>
    </row>
    <row r="248" spans="1:8" s="20" customFormat="1" x14ac:dyDescent="0.25">
      <c r="A248" s="72">
        <v>247</v>
      </c>
      <c r="B248" s="75">
        <v>247</v>
      </c>
      <c r="C248" s="76" t="s">
        <v>573</v>
      </c>
      <c r="D248" s="76" t="s">
        <v>574</v>
      </c>
      <c r="E248" s="76" t="s">
        <v>575</v>
      </c>
      <c r="F248" s="75" t="s">
        <v>113</v>
      </c>
      <c r="G248" s="45">
        <v>16</v>
      </c>
      <c r="H248" s="75">
        <f>IF('LISTA DE SOCIOS'!H248="SI",(IF(G248&lt;=K1,I1,I1+(G248-K1)*J1)),0)</f>
        <v>29</v>
      </c>
    </row>
    <row r="249" spans="1:8" s="20" customFormat="1" x14ac:dyDescent="0.25">
      <c r="A249" s="72">
        <v>248</v>
      </c>
      <c r="B249" s="75">
        <v>248</v>
      </c>
      <c r="C249" s="76" t="s">
        <v>152</v>
      </c>
      <c r="D249" s="76" t="s">
        <v>576</v>
      </c>
      <c r="E249" s="76" t="s">
        <v>687</v>
      </c>
      <c r="F249" s="75" t="s">
        <v>113</v>
      </c>
      <c r="G249" s="45">
        <v>3</v>
      </c>
      <c r="H249" s="75">
        <f>IF('LISTA DE SOCIOS'!H249="SI",(IF(G249&lt;=K1,I1,I1+(G249-K1)*J1)),0)</f>
        <v>7</v>
      </c>
    </row>
    <row r="250" spans="1:8" s="20" customFormat="1" x14ac:dyDescent="0.25">
      <c r="A250" s="72">
        <v>249</v>
      </c>
      <c r="B250" s="75">
        <v>249</v>
      </c>
      <c r="C250" s="76" t="s">
        <v>500</v>
      </c>
      <c r="D250" s="76" t="s">
        <v>204</v>
      </c>
      <c r="E250" s="76" t="s">
        <v>577</v>
      </c>
      <c r="F250" s="75" t="s">
        <v>113</v>
      </c>
      <c r="G250" s="45">
        <v>8</v>
      </c>
      <c r="H250" s="75">
        <f>IF('LISTA DE SOCIOS'!H250="SI",(IF(G250&lt;=K1,I1,I1+(G250-K1)*J1)),0)</f>
        <v>13</v>
      </c>
    </row>
    <row r="251" spans="1:8" s="20" customFormat="1" x14ac:dyDescent="0.25">
      <c r="A251" s="72">
        <v>250</v>
      </c>
      <c r="B251" s="75">
        <v>250</v>
      </c>
      <c r="C251" s="76" t="s">
        <v>578</v>
      </c>
      <c r="D251" s="76" t="s">
        <v>242</v>
      </c>
      <c r="E251" s="76" t="s">
        <v>579</v>
      </c>
      <c r="F251" s="75" t="s">
        <v>113</v>
      </c>
      <c r="G251" s="45">
        <v>11</v>
      </c>
      <c r="H251" s="75">
        <f>IF('LISTA DE SOCIOS'!H251="SI",(IF(G251&lt;=K1,I1,I1+(G251-K1)*J1)),0)</f>
        <v>19</v>
      </c>
    </row>
    <row r="252" spans="1:8" s="20" customFormat="1" x14ac:dyDescent="0.25">
      <c r="A252" s="72">
        <v>251</v>
      </c>
      <c r="B252" s="75">
        <v>251</v>
      </c>
      <c r="C252" s="76" t="s">
        <v>578</v>
      </c>
      <c r="D252" s="76" t="s">
        <v>242</v>
      </c>
      <c r="E252" s="76" t="s">
        <v>580</v>
      </c>
      <c r="F252" s="75" t="s">
        <v>113</v>
      </c>
      <c r="G252" s="45">
        <v>20</v>
      </c>
      <c r="H252" s="75">
        <f>IF('LISTA DE SOCIOS'!H252="SI",(IF(G252&lt;=K1,I1,I1+(G252-K1)*J1)),0)</f>
        <v>37</v>
      </c>
    </row>
    <row r="253" spans="1:8" s="20" customFormat="1" x14ac:dyDescent="0.25">
      <c r="A253" s="72">
        <v>252</v>
      </c>
      <c r="B253" s="75">
        <v>252</v>
      </c>
      <c r="C253" s="76" t="s">
        <v>581</v>
      </c>
      <c r="D253" s="76" t="s">
        <v>152</v>
      </c>
      <c r="E253" s="76" t="s">
        <v>582</v>
      </c>
      <c r="F253" s="75" t="s">
        <v>113</v>
      </c>
      <c r="G253" s="45">
        <v>5</v>
      </c>
      <c r="H253" s="75">
        <f>IF('LISTA DE SOCIOS'!H253="SI",(IF(G253&lt;=K1,I1,I1+(G253-K1)*J1)),0)</f>
        <v>7</v>
      </c>
    </row>
    <row r="254" spans="1:8" s="20" customFormat="1" x14ac:dyDescent="0.25">
      <c r="A254" s="72">
        <v>253</v>
      </c>
      <c r="B254" s="75">
        <v>253</v>
      </c>
      <c r="C254" s="76" t="s">
        <v>152</v>
      </c>
      <c r="D254" s="76" t="s">
        <v>576</v>
      </c>
      <c r="E254" s="76" t="s">
        <v>255</v>
      </c>
      <c r="F254" s="75" t="s">
        <v>113</v>
      </c>
      <c r="G254" s="45">
        <v>10</v>
      </c>
      <c r="H254" s="75">
        <f>IF('LISTA DE SOCIOS'!H254="SI",(IF(G254&lt;=K1,I1,I1+(G254-K1)*J1)),0)</f>
        <v>17</v>
      </c>
    </row>
    <row r="255" spans="1:8" s="20" customFormat="1" x14ac:dyDescent="0.25">
      <c r="A255" s="72">
        <v>254</v>
      </c>
      <c r="B255" s="75">
        <v>254</v>
      </c>
      <c r="C255" s="76" t="s">
        <v>155</v>
      </c>
      <c r="D255" s="76" t="s">
        <v>583</v>
      </c>
      <c r="E255" s="76" t="s">
        <v>584</v>
      </c>
      <c r="F255" s="75" t="s">
        <v>113</v>
      </c>
      <c r="G255" s="45">
        <v>8</v>
      </c>
      <c r="H255" s="75">
        <f>IF('LISTA DE SOCIOS'!H255="SI",(IF(G255&lt;=K1,I1,I1+(G255-K1)*J1)),0)</f>
        <v>13</v>
      </c>
    </row>
    <row r="256" spans="1:8" s="20" customFormat="1" x14ac:dyDescent="0.25">
      <c r="A256" s="72">
        <v>255</v>
      </c>
      <c r="B256" s="75">
        <v>255</v>
      </c>
      <c r="C256" s="76" t="s">
        <v>585</v>
      </c>
      <c r="D256" s="76" t="s">
        <v>586</v>
      </c>
      <c r="E256" s="76" t="s">
        <v>587</v>
      </c>
      <c r="F256" s="75" t="s">
        <v>113</v>
      </c>
      <c r="G256" s="45">
        <v>6</v>
      </c>
      <c r="H256" s="75">
        <f>IF('LISTA DE SOCIOS'!H256="SI",(IF(G256&lt;=K1,I1,I1+(G256-K1)*J1)),0)</f>
        <v>9</v>
      </c>
    </row>
    <row r="257" spans="1:8" s="20" customFormat="1" x14ac:dyDescent="0.25">
      <c r="A257" s="72">
        <v>256</v>
      </c>
      <c r="B257" s="75">
        <v>256</v>
      </c>
      <c r="C257" s="76" t="s">
        <v>588</v>
      </c>
      <c r="D257" s="76" t="s">
        <v>589</v>
      </c>
      <c r="E257" s="76" t="s">
        <v>590</v>
      </c>
      <c r="F257" s="75" t="s">
        <v>113</v>
      </c>
      <c r="G257" s="45">
        <v>20</v>
      </c>
      <c r="H257" s="75">
        <f>IF('LISTA DE SOCIOS'!H257="SI",(IF(G257&lt;=K1,I1,I1+(G257-K1)*J1)),0)</f>
        <v>37</v>
      </c>
    </row>
    <row r="258" spans="1:8" s="20" customFormat="1" x14ac:dyDescent="0.25">
      <c r="A258" s="72">
        <v>257</v>
      </c>
      <c r="B258" s="75">
        <v>257</v>
      </c>
      <c r="C258" s="76" t="s">
        <v>591</v>
      </c>
      <c r="D258" s="76" t="s">
        <v>592</v>
      </c>
      <c r="E258" s="76" t="s">
        <v>593</v>
      </c>
      <c r="F258" s="75" t="s">
        <v>113</v>
      </c>
      <c r="G258" s="45">
        <v>131</v>
      </c>
      <c r="H258" s="75">
        <f>IF('LISTA DE SOCIOS'!H258="SI",(IF(G258&lt;=K1,I1,I1+(G258-K1)*J1)),0)</f>
        <v>259</v>
      </c>
    </row>
    <row r="259" spans="1:8" s="20" customFormat="1" x14ac:dyDescent="0.25">
      <c r="A259" s="72">
        <v>258</v>
      </c>
      <c r="B259" s="75">
        <v>258</v>
      </c>
      <c r="C259" s="76" t="s">
        <v>594</v>
      </c>
      <c r="D259" s="76" t="s">
        <v>358</v>
      </c>
      <c r="E259" s="76" t="s">
        <v>595</v>
      </c>
      <c r="F259" s="75" t="s">
        <v>113</v>
      </c>
      <c r="G259" s="45">
        <v>13</v>
      </c>
      <c r="H259" s="75">
        <f>IF('LISTA DE SOCIOS'!H259="SI",(IF(G259&lt;=K1,I1,I1+(G259-K1)*J1)),0)</f>
        <v>23</v>
      </c>
    </row>
    <row r="260" spans="1:8" s="20" customFormat="1" x14ac:dyDescent="0.25">
      <c r="A260" s="72">
        <v>259</v>
      </c>
      <c r="B260" s="75">
        <v>259</v>
      </c>
      <c r="C260" s="76" t="s">
        <v>596</v>
      </c>
      <c r="D260" s="76" t="s">
        <v>597</v>
      </c>
      <c r="E260" s="76" t="s">
        <v>598</v>
      </c>
      <c r="F260" s="75" t="s">
        <v>113</v>
      </c>
      <c r="G260" s="45">
        <v>10</v>
      </c>
      <c r="H260" s="75">
        <f>IF('LISTA DE SOCIOS'!H260="SI",(IF(G260&lt;=K1,I1,I1+(G260-K1)*J1)),0)</f>
        <v>17</v>
      </c>
    </row>
    <row r="261" spans="1:8" s="20" customFormat="1" x14ac:dyDescent="0.25">
      <c r="A261" s="72">
        <v>260</v>
      </c>
      <c r="B261" s="75">
        <v>260</v>
      </c>
      <c r="C261" s="76" t="s">
        <v>217</v>
      </c>
      <c r="D261" s="76" t="s">
        <v>294</v>
      </c>
      <c r="E261" s="76" t="s">
        <v>599</v>
      </c>
      <c r="F261" s="75" t="s">
        <v>113</v>
      </c>
      <c r="G261" s="45">
        <v>10</v>
      </c>
      <c r="H261" s="75">
        <f>IF('LISTA DE SOCIOS'!H261="SI",(IF(G261&lt;=K1,I1,I1+(G261-K1)*J1)),0)</f>
        <v>17</v>
      </c>
    </row>
    <row r="262" spans="1:8" s="20" customFormat="1" x14ac:dyDescent="0.25">
      <c r="A262" s="72">
        <v>261</v>
      </c>
      <c r="B262" s="75">
        <v>261</v>
      </c>
      <c r="C262" s="76" t="s">
        <v>600</v>
      </c>
      <c r="D262" s="76" t="s">
        <v>600</v>
      </c>
      <c r="E262" s="76" t="s">
        <v>601</v>
      </c>
      <c r="F262" s="75" t="s">
        <v>113</v>
      </c>
      <c r="G262" s="45">
        <v>8</v>
      </c>
      <c r="H262" s="75">
        <f>IF('LISTA DE SOCIOS'!H262="SI",(IF(G262&lt;=K1,I1,I1+(G262-K1)*J1)),0)</f>
        <v>13</v>
      </c>
    </row>
    <row r="263" spans="1:8" s="20" customFormat="1" x14ac:dyDescent="0.25">
      <c r="A263" s="72">
        <v>262</v>
      </c>
      <c r="B263" s="75">
        <v>262</v>
      </c>
      <c r="C263" s="76" t="s">
        <v>525</v>
      </c>
      <c r="D263" s="76" t="s">
        <v>355</v>
      </c>
      <c r="E263" s="76" t="s">
        <v>602</v>
      </c>
      <c r="F263" s="75" t="s">
        <v>113</v>
      </c>
      <c r="G263" s="45">
        <v>18</v>
      </c>
      <c r="H263" s="75">
        <f>IF('LISTA DE SOCIOS'!H263="SI",(IF(G263&lt;=K1,I1,I1+(G263-K1)*J1)),0)</f>
        <v>33</v>
      </c>
    </row>
    <row r="264" spans="1:8" s="20" customFormat="1" x14ac:dyDescent="0.25">
      <c r="A264" s="72">
        <v>263</v>
      </c>
      <c r="B264" s="75">
        <v>263</v>
      </c>
      <c r="C264" s="76" t="s">
        <v>126</v>
      </c>
      <c r="D264" s="76" t="s">
        <v>603</v>
      </c>
      <c r="E264" s="76" t="s">
        <v>604</v>
      </c>
      <c r="F264" s="75" t="s">
        <v>113</v>
      </c>
      <c r="G264" s="45">
        <v>3</v>
      </c>
      <c r="H264" s="75">
        <f>IF('LISTA DE SOCIOS'!H264="SI",(IF(G264&lt;=K1,I1,I1+(G264-K1)*J1)),0)</f>
        <v>7</v>
      </c>
    </row>
    <row r="265" spans="1:8" s="20" customFormat="1" x14ac:dyDescent="0.25">
      <c r="A265" s="72">
        <v>264</v>
      </c>
      <c r="B265" s="75">
        <v>264</v>
      </c>
      <c r="C265" s="76" t="s">
        <v>455</v>
      </c>
      <c r="D265" s="76" t="s">
        <v>605</v>
      </c>
      <c r="E265" s="76" t="s">
        <v>606</v>
      </c>
      <c r="F265" s="75" t="s">
        <v>113</v>
      </c>
      <c r="G265" s="45">
        <v>11</v>
      </c>
      <c r="H265" s="75">
        <f>IF('LISTA DE SOCIOS'!H265="SI",(IF(G265&lt;=K1,I1,I1+(G265-K1)*J1)),0)</f>
        <v>19</v>
      </c>
    </row>
    <row r="266" spans="1:8" s="20" customFormat="1" x14ac:dyDescent="0.25">
      <c r="A266" s="72">
        <v>265</v>
      </c>
      <c r="B266" s="75">
        <v>265</v>
      </c>
      <c r="C266" s="76" t="s">
        <v>191</v>
      </c>
      <c r="D266" s="76" t="s">
        <v>152</v>
      </c>
      <c r="E266" s="76" t="s">
        <v>607</v>
      </c>
      <c r="F266" s="75" t="s">
        <v>113</v>
      </c>
      <c r="G266" s="45">
        <v>13</v>
      </c>
      <c r="H266" s="75">
        <f>IF('LISTA DE SOCIOS'!H266="SI",(IF(G266&lt;=K1,I1,I1+(G266-K1)*J1)),0)</f>
        <v>23</v>
      </c>
    </row>
    <row r="267" spans="1:8" s="20" customFormat="1" x14ac:dyDescent="0.25">
      <c r="A267" s="72">
        <v>266</v>
      </c>
      <c r="B267" s="75">
        <v>266</v>
      </c>
      <c r="C267" s="76" t="s">
        <v>684</v>
      </c>
      <c r="D267" s="76" t="s">
        <v>685</v>
      </c>
      <c r="E267" s="76" t="s">
        <v>686</v>
      </c>
      <c r="F267" s="75" t="s">
        <v>113</v>
      </c>
      <c r="G267" s="45">
        <v>1</v>
      </c>
      <c r="H267" s="75">
        <f>IF('LISTA DE SOCIOS'!H267="SI",(IF(G267&lt;=K1,I1,I1+(G267-K1)*J1)),0)</f>
        <v>7</v>
      </c>
    </row>
    <row r="268" spans="1:8" s="20" customFormat="1" x14ac:dyDescent="0.25">
      <c r="A268" s="72">
        <v>267</v>
      </c>
      <c r="B268" s="75">
        <v>267</v>
      </c>
      <c r="C268" s="76" t="s">
        <v>608</v>
      </c>
      <c r="D268" s="76" t="s">
        <v>363</v>
      </c>
      <c r="E268" s="76" t="s">
        <v>609</v>
      </c>
      <c r="F268" s="75" t="s">
        <v>113</v>
      </c>
      <c r="G268" s="45">
        <v>22</v>
      </c>
      <c r="H268" s="75">
        <f>IF('LISTA DE SOCIOS'!H268="SI",(IF(G268&lt;=K1,I1,I1+(G268-K1)*J1)),0)</f>
        <v>41</v>
      </c>
    </row>
    <row r="269" spans="1:8" s="20" customFormat="1" x14ac:dyDescent="0.25">
      <c r="A269" s="72">
        <v>268</v>
      </c>
      <c r="B269" s="75">
        <v>268</v>
      </c>
      <c r="C269" s="76" t="s">
        <v>610</v>
      </c>
      <c r="D269" s="76" t="s">
        <v>196</v>
      </c>
      <c r="E269" s="76" t="s">
        <v>611</v>
      </c>
      <c r="F269" s="75" t="s">
        <v>113</v>
      </c>
      <c r="G269" s="45">
        <v>12</v>
      </c>
      <c r="H269" s="75">
        <f>IF('LISTA DE SOCIOS'!H269="SI",(IF(G269&lt;=K1,I1,I1+(G269-K1)*J1)),0)</f>
        <v>21</v>
      </c>
    </row>
    <row r="270" spans="1:8" s="20" customFormat="1" x14ac:dyDescent="0.25">
      <c r="A270" s="72">
        <v>269</v>
      </c>
      <c r="B270" s="75">
        <v>269</v>
      </c>
      <c r="C270" s="76" t="s">
        <v>567</v>
      </c>
      <c r="D270" s="76" t="s">
        <v>196</v>
      </c>
      <c r="E270" s="76" t="s">
        <v>197</v>
      </c>
      <c r="F270" s="75" t="s">
        <v>113</v>
      </c>
      <c r="G270" s="45">
        <v>5</v>
      </c>
      <c r="H270" s="75">
        <f>IF('LISTA DE SOCIOS'!H270="SI",(IF(G270&lt;=K1,I1,I1+(G270-K1)*J1)),0)</f>
        <v>7</v>
      </c>
    </row>
    <row r="271" spans="1:8" s="20" customFormat="1" x14ac:dyDescent="0.25">
      <c r="A271" s="72">
        <v>270</v>
      </c>
      <c r="B271" s="75">
        <v>270</v>
      </c>
      <c r="C271" s="76" t="s">
        <v>612</v>
      </c>
      <c r="D271" s="76" t="s">
        <v>613</v>
      </c>
      <c r="E271" s="76" t="s">
        <v>330</v>
      </c>
      <c r="F271" s="75" t="s">
        <v>113</v>
      </c>
      <c r="G271" s="45">
        <v>15</v>
      </c>
      <c r="H271" s="75">
        <f>IF('LISTA DE SOCIOS'!H271="SI",(IF(G271&lt;=K1,I1,I1+(G271-K1)*J1)),0)</f>
        <v>27</v>
      </c>
    </row>
    <row r="272" spans="1:8" s="20" customFormat="1" x14ac:dyDescent="0.25">
      <c r="A272" s="72">
        <v>271</v>
      </c>
      <c r="B272" s="75">
        <v>271</v>
      </c>
      <c r="C272" s="76" t="s">
        <v>614</v>
      </c>
      <c r="D272" s="76" t="s">
        <v>323</v>
      </c>
      <c r="E272" s="76" t="s">
        <v>615</v>
      </c>
      <c r="F272" s="75" t="s">
        <v>113</v>
      </c>
      <c r="G272" s="45">
        <v>5</v>
      </c>
      <c r="H272" s="75">
        <f>IF('LISTA DE SOCIOS'!H272="SI",(IF(G272&lt;=K1,I1,I1+(G272-K1)*J1)),0)</f>
        <v>7</v>
      </c>
    </row>
    <row r="273" spans="1:8" s="20" customFormat="1" x14ac:dyDescent="0.25">
      <c r="A273" s="72">
        <v>272</v>
      </c>
      <c r="B273" s="75">
        <v>272</v>
      </c>
      <c r="C273" s="76" t="s">
        <v>616</v>
      </c>
      <c r="D273" s="76" t="s">
        <v>617</v>
      </c>
      <c r="E273" s="76" t="s">
        <v>353</v>
      </c>
      <c r="F273" s="75" t="s">
        <v>113</v>
      </c>
      <c r="G273" s="45">
        <v>7</v>
      </c>
      <c r="H273" s="75">
        <f>IF('LISTA DE SOCIOS'!H273="SI",(IF(G273&lt;=K1,I1,I1+(G273-K1)*J1)),0)</f>
        <v>11</v>
      </c>
    </row>
    <row r="274" spans="1:8" s="20" customFormat="1" hidden="1" x14ac:dyDescent="0.25">
      <c r="A274" s="72">
        <v>273</v>
      </c>
      <c r="B274" s="75">
        <v>273</v>
      </c>
      <c r="C274" s="76" t="s">
        <v>616</v>
      </c>
      <c r="D274" s="76" t="s">
        <v>126</v>
      </c>
      <c r="E274" s="76" t="s">
        <v>238</v>
      </c>
      <c r="F274" s="75" t="s">
        <v>113</v>
      </c>
      <c r="G274" s="45">
        <v>0</v>
      </c>
      <c r="H274" s="75">
        <f>IF('LISTA DE SOCIOS'!H274="SI",(IF(G274&lt;=K1,I1,I1+(G274-K1)*J1)),0)</f>
        <v>7</v>
      </c>
    </row>
    <row r="275" spans="1:8" s="20" customFormat="1" x14ac:dyDescent="0.25">
      <c r="A275" s="72">
        <v>274</v>
      </c>
      <c r="B275" s="75">
        <v>274</v>
      </c>
      <c r="C275" s="76" t="s">
        <v>304</v>
      </c>
      <c r="D275" s="76" t="s">
        <v>196</v>
      </c>
      <c r="E275" s="76" t="s">
        <v>575</v>
      </c>
      <c r="F275" s="75" t="s">
        <v>113</v>
      </c>
      <c r="G275" s="45">
        <v>13</v>
      </c>
      <c r="H275" s="75">
        <f>IF('LISTA DE SOCIOS'!H275="SI",(IF(G275&lt;=K1,I1,I1+(G275-K1)*J1)),0)</f>
        <v>23</v>
      </c>
    </row>
    <row r="276" spans="1:8" s="20" customFormat="1" x14ac:dyDescent="0.25">
      <c r="A276" s="72">
        <v>275</v>
      </c>
      <c r="B276" s="75">
        <v>275</v>
      </c>
      <c r="C276" s="76" t="s">
        <v>304</v>
      </c>
      <c r="D276" s="76" t="s">
        <v>618</v>
      </c>
      <c r="E276" s="76" t="s">
        <v>257</v>
      </c>
      <c r="F276" s="75" t="s">
        <v>113</v>
      </c>
      <c r="G276" s="45">
        <v>7</v>
      </c>
      <c r="H276" s="75">
        <f>IF('LISTA DE SOCIOS'!H276="SI",(IF(G276&lt;=K1,I1,I1+(G276-K1)*J1)),0)</f>
        <v>11</v>
      </c>
    </row>
    <row r="277" spans="1:8" s="20" customFormat="1" x14ac:dyDescent="0.25">
      <c r="A277" s="72">
        <v>276</v>
      </c>
      <c r="B277" s="75">
        <v>276</v>
      </c>
      <c r="C277" s="76" t="s">
        <v>555</v>
      </c>
      <c r="D277" s="76" t="s">
        <v>304</v>
      </c>
      <c r="E277" s="76" t="s">
        <v>620</v>
      </c>
      <c r="F277" s="75" t="s">
        <v>113</v>
      </c>
      <c r="G277" s="45">
        <v>5</v>
      </c>
      <c r="H277" s="75">
        <f>IF('LISTA DE SOCIOS'!H277="SI",(IF(G277&lt;=K1,I1,I1+(G277-K1)*J1)),0)</f>
        <v>7</v>
      </c>
    </row>
    <row r="278" spans="1:8" s="20" customFormat="1" x14ac:dyDescent="0.25">
      <c r="A278" s="72">
        <v>277</v>
      </c>
      <c r="B278" s="75">
        <v>277</v>
      </c>
      <c r="C278" s="76" t="s">
        <v>348</v>
      </c>
      <c r="D278" s="76" t="s">
        <v>622</v>
      </c>
      <c r="E278" s="76" t="s">
        <v>301</v>
      </c>
      <c r="F278" s="75" t="s">
        <v>113</v>
      </c>
      <c r="G278" s="45">
        <v>13</v>
      </c>
      <c r="H278" s="75">
        <f>IF('LISTA DE SOCIOS'!H278="SI",(IF(G278&lt;=K1,I1,I1+(G278-K1)*J1)),0)</f>
        <v>23</v>
      </c>
    </row>
    <row r="279" spans="1:8" s="20" customFormat="1" x14ac:dyDescent="0.25">
      <c r="A279" s="72">
        <v>278</v>
      </c>
      <c r="B279" s="75">
        <v>278</v>
      </c>
      <c r="C279" s="76" t="s">
        <v>115</v>
      </c>
      <c r="D279" s="76" t="s">
        <v>226</v>
      </c>
      <c r="E279" s="76" t="s">
        <v>623</v>
      </c>
      <c r="F279" s="75" t="s">
        <v>113</v>
      </c>
      <c r="G279" s="45">
        <v>15</v>
      </c>
      <c r="H279" s="75">
        <f>IF('LISTA DE SOCIOS'!H279="SI",(IF(G279&lt;=K1,I1,I1+(G279-K1)*J1)),0)</f>
        <v>27</v>
      </c>
    </row>
    <row r="280" spans="1:8" s="20" customFormat="1" x14ac:dyDescent="0.25">
      <c r="A280" s="72">
        <v>279</v>
      </c>
      <c r="B280" s="75">
        <v>279</v>
      </c>
      <c r="C280" s="76" t="s">
        <v>624</v>
      </c>
      <c r="D280" s="76" t="s">
        <v>625</v>
      </c>
      <c r="E280" s="76" t="s">
        <v>437</v>
      </c>
      <c r="F280" s="75" t="s">
        <v>113</v>
      </c>
      <c r="G280" s="45">
        <v>6</v>
      </c>
      <c r="H280" s="75">
        <f>IF('LISTA DE SOCIOS'!H280="SI",(IF(G280&lt;=K1,I1,I1+(G280-K1)*J1)),0)</f>
        <v>9</v>
      </c>
    </row>
    <row r="281" spans="1:8" s="20" customFormat="1" x14ac:dyDescent="0.25">
      <c r="A281" s="72">
        <v>280</v>
      </c>
      <c r="B281" s="75">
        <v>280</v>
      </c>
      <c r="C281" s="76" t="s">
        <v>115</v>
      </c>
      <c r="D281" s="76" t="s">
        <v>627</v>
      </c>
      <c r="E281" s="76" t="s">
        <v>369</v>
      </c>
      <c r="F281" s="75" t="s">
        <v>113</v>
      </c>
      <c r="G281" s="45">
        <v>21</v>
      </c>
      <c r="H281" s="75">
        <f>IF('LISTA DE SOCIOS'!H281="SI",(IF(G281&lt;=K1,I1,I1+(G281-K1)*J1)),0)</f>
        <v>39</v>
      </c>
    </row>
    <row r="282" spans="1:8" s="20" customFormat="1" x14ac:dyDescent="0.25">
      <c r="A282" s="72">
        <v>281</v>
      </c>
      <c r="B282" s="75">
        <v>281</v>
      </c>
      <c r="C282" s="76" t="s">
        <v>297</v>
      </c>
      <c r="D282" s="76" t="s">
        <v>115</v>
      </c>
      <c r="E282" s="76" t="s">
        <v>187</v>
      </c>
      <c r="F282" s="75" t="s">
        <v>113</v>
      </c>
      <c r="G282" s="45">
        <v>3</v>
      </c>
      <c r="H282" s="75">
        <f>IF('LISTA DE SOCIOS'!H282="SI",(IF(G282&lt;=K1,I1,I1+(G282-K1)*J1)),0)</f>
        <v>7</v>
      </c>
    </row>
    <row r="283" spans="1:8" s="20" customFormat="1" x14ac:dyDescent="0.25">
      <c r="A283" s="72">
        <v>282</v>
      </c>
      <c r="B283" s="75">
        <v>282</v>
      </c>
      <c r="C283" s="76" t="s">
        <v>551</v>
      </c>
      <c r="D283" s="76" t="s">
        <v>126</v>
      </c>
      <c r="E283" s="76" t="s">
        <v>628</v>
      </c>
      <c r="F283" s="75" t="s">
        <v>113</v>
      </c>
      <c r="G283" s="45">
        <v>1</v>
      </c>
      <c r="H283" s="75">
        <f>IF('LISTA DE SOCIOS'!H283="SI",(IF(G283&lt;=K1,I1,I1+(G283-K1)*J1)),0)</f>
        <v>7</v>
      </c>
    </row>
    <row r="284" spans="1:8" s="20" customFormat="1" x14ac:dyDescent="0.25">
      <c r="A284" s="72">
        <v>283</v>
      </c>
      <c r="B284" s="75">
        <v>283</v>
      </c>
      <c r="C284" s="76" t="s">
        <v>551</v>
      </c>
      <c r="D284" s="76" t="s">
        <v>308</v>
      </c>
      <c r="E284" s="76" t="s">
        <v>630</v>
      </c>
      <c r="F284" s="75" t="s">
        <v>113</v>
      </c>
      <c r="G284" s="45">
        <v>3</v>
      </c>
      <c r="H284" s="75">
        <f>IF('LISTA DE SOCIOS'!H284="SI",(IF(G284&lt;=K1,I1,I1+(G284-K1)*J1)),0)</f>
        <v>7</v>
      </c>
    </row>
    <row r="285" spans="1:8" s="20" customFormat="1" x14ac:dyDescent="0.25">
      <c r="A285" s="72">
        <v>284</v>
      </c>
      <c r="B285" s="75">
        <v>284</v>
      </c>
      <c r="C285" s="76" t="s">
        <v>258</v>
      </c>
      <c r="D285" s="76" t="s">
        <v>126</v>
      </c>
      <c r="E285" s="76" t="s">
        <v>632</v>
      </c>
      <c r="F285" s="75" t="s">
        <v>113</v>
      </c>
      <c r="G285" s="45">
        <v>7</v>
      </c>
      <c r="H285" s="75">
        <f>IF('LISTA DE SOCIOS'!H285="SI",(IF(G285&lt;=K1,I1,I1+(G285-K1)*J1)),0)</f>
        <v>11</v>
      </c>
    </row>
    <row r="286" spans="1:8" s="20" customFormat="1" hidden="1" x14ac:dyDescent="0.25">
      <c r="A286" s="72">
        <v>285</v>
      </c>
      <c r="B286" s="75">
        <v>285</v>
      </c>
      <c r="C286" s="76" t="s">
        <v>549</v>
      </c>
      <c r="D286" s="76" t="s">
        <v>126</v>
      </c>
      <c r="E286" s="76" t="s">
        <v>633</v>
      </c>
      <c r="F286" s="75" t="s">
        <v>113</v>
      </c>
      <c r="G286" s="45">
        <v>0</v>
      </c>
      <c r="H286" s="75">
        <f>IF('LISTA DE SOCIOS'!H286="SI",(IF(G286&lt;=K1,I1,I1+(G286-K1)*J1)),0)</f>
        <v>7</v>
      </c>
    </row>
    <row r="287" spans="1:8" s="20" customFormat="1" x14ac:dyDescent="0.25">
      <c r="A287" s="72">
        <v>286</v>
      </c>
      <c r="B287" s="75">
        <v>286</v>
      </c>
      <c r="C287" s="76" t="s">
        <v>399</v>
      </c>
      <c r="D287" s="76" t="s">
        <v>634</v>
      </c>
      <c r="E287" s="76" t="s">
        <v>183</v>
      </c>
      <c r="F287" s="75" t="s">
        <v>113</v>
      </c>
      <c r="G287" s="45">
        <v>8</v>
      </c>
      <c r="H287" s="75">
        <f>IF('LISTA DE SOCIOS'!H287="SI",(IF(G287&lt;=K1,I1,I1+(G287-K1)*J1)),0)</f>
        <v>13</v>
      </c>
    </row>
    <row r="288" spans="1:8" s="20" customFormat="1" x14ac:dyDescent="0.25">
      <c r="A288" s="72">
        <v>287</v>
      </c>
      <c r="B288" s="75">
        <v>287</v>
      </c>
      <c r="C288" s="76" t="s">
        <v>636</v>
      </c>
      <c r="D288" s="76" t="s">
        <v>637</v>
      </c>
      <c r="E288" s="76" t="s">
        <v>638</v>
      </c>
      <c r="F288" s="75" t="s">
        <v>113</v>
      </c>
      <c r="G288" s="45">
        <v>11</v>
      </c>
      <c r="H288" s="75">
        <f>IF('LISTA DE SOCIOS'!H288="SI",(IF(G288&lt;=K1,I1,I1+(G288-K1)*J1)),0)</f>
        <v>19</v>
      </c>
    </row>
    <row r="289" spans="1:8" s="20" customFormat="1" x14ac:dyDescent="0.25">
      <c r="A289" s="72">
        <v>288</v>
      </c>
      <c r="B289" s="75">
        <v>288</v>
      </c>
      <c r="C289" s="76" t="s">
        <v>126</v>
      </c>
      <c r="D289" s="76" t="s">
        <v>508</v>
      </c>
      <c r="E289" s="76" t="s">
        <v>195</v>
      </c>
      <c r="F289" s="75" t="s">
        <v>113</v>
      </c>
      <c r="G289" s="45">
        <v>14</v>
      </c>
      <c r="H289" s="75">
        <f>IF('LISTA DE SOCIOS'!H289="SI",(IF(G289&lt;=K1,I1,I1+(G289-K1)*J1)),0)</f>
        <v>25</v>
      </c>
    </row>
    <row r="290" spans="1:8" s="20" customFormat="1" x14ac:dyDescent="0.25">
      <c r="A290" s="72">
        <v>289</v>
      </c>
      <c r="B290" s="75">
        <v>289</v>
      </c>
      <c r="C290" s="76" t="s">
        <v>211</v>
      </c>
      <c r="D290" s="76" t="s">
        <v>219</v>
      </c>
      <c r="E290" s="76" t="s">
        <v>639</v>
      </c>
      <c r="F290" s="75" t="s">
        <v>113</v>
      </c>
      <c r="G290" s="45">
        <v>3</v>
      </c>
      <c r="H290" s="75">
        <f>IF('LISTA DE SOCIOS'!H290="SI",(IF(G290&lt;=K1,I1,I1+(G290-K1)*J1)),0)</f>
        <v>7</v>
      </c>
    </row>
    <row r="291" spans="1:8" s="20" customFormat="1" x14ac:dyDescent="0.25">
      <c r="A291" s="72">
        <v>290</v>
      </c>
      <c r="B291" s="75">
        <v>290</v>
      </c>
      <c r="C291" s="76" t="s">
        <v>551</v>
      </c>
      <c r="D291" s="76" t="s">
        <v>308</v>
      </c>
      <c r="E291" s="76" t="s">
        <v>640</v>
      </c>
      <c r="F291" s="75" t="s">
        <v>113</v>
      </c>
      <c r="G291" s="45">
        <v>16</v>
      </c>
      <c r="H291" s="75">
        <f>IF('LISTA DE SOCIOS'!H291="SI",(IF(G291&lt;=K1,I1,I1+(G291-K1)*J1)),0)</f>
        <v>29</v>
      </c>
    </row>
    <row r="292" spans="1:8" s="20" customFormat="1" hidden="1" x14ac:dyDescent="0.25">
      <c r="A292" s="72">
        <v>291</v>
      </c>
      <c r="B292" s="75">
        <v>291</v>
      </c>
      <c r="C292" s="76" t="s">
        <v>126</v>
      </c>
      <c r="D292" s="76" t="s">
        <v>142</v>
      </c>
      <c r="E292" s="76" t="s">
        <v>642</v>
      </c>
      <c r="F292" s="75" t="s">
        <v>113</v>
      </c>
      <c r="G292" s="45">
        <v>0</v>
      </c>
      <c r="H292" s="75">
        <f>IF('LISTA DE SOCIOS'!H292="SI",(IF(G292&lt;=K1,I1,I1+(G292-K1)*J1)),0)</f>
        <v>7</v>
      </c>
    </row>
    <row r="293" spans="1:8" s="20" customFormat="1" x14ac:dyDescent="0.25">
      <c r="A293" s="72">
        <v>292</v>
      </c>
      <c r="B293" s="75">
        <v>292</v>
      </c>
      <c r="C293" s="76" t="s">
        <v>126</v>
      </c>
      <c r="D293" s="76" t="s">
        <v>208</v>
      </c>
      <c r="E293" s="76" t="s">
        <v>643</v>
      </c>
      <c r="F293" s="75" t="s">
        <v>113</v>
      </c>
      <c r="G293" s="45">
        <v>5</v>
      </c>
      <c r="H293" s="75">
        <f>IF('LISTA DE SOCIOS'!H293="SI",(IF(G293&lt;=K1,I1,I1+(G293-K1)*J1)),0)</f>
        <v>7</v>
      </c>
    </row>
    <row r="294" spans="1:8" s="20" customFormat="1" x14ac:dyDescent="0.25">
      <c r="A294" s="72">
        <v>293</v>
      </c>
      <c r="B294" s="75">
        <v>293</v>
      </c>
      <c r="C294" s="76" t="s">
        <v>323</v>
      </c>
      <c r="D294" s="76" t="s">
        <v>525</v>
      </c>
      <c r="E294" s="76" t="s">
        <v>645</v>
      </c>
      <c r="F294" s="75" t="s">
        <v>113</v>
      </c>
      <c r="G294" s="45">
        <v>8</v>
      </c>
      <c r="H294" s="75">
        <f>IF('LISTA DE SOCIOS'!H294="SI",(IF(G294&lt;=K1,I1,I1+(G294-K1)*J1)),0)</f>
        <v>13</v>
      </c>
    </row>
    <row r="295" spans="1:8" s="20" customFormat="1" x14ac:dyDescent="0.25">
      <c r="A295" s="72">
        <v>294</v>
      </c>
      <c r="B295" s="75">
        <v>294</v>
      </c>
      <c r="C295" s="76" t="s">
        <v>225</v>
      </c>
      <c r="D295" s="76" t="s">
        <v>115</v>
      </c>
      <c r="E295" s="76" t="s">
        <v>646</v>
      </c>
      <c r="F295" s="75" t="s">
        <v>113</v>
      </c>
      <c r="G295" s="45">
        <v>20</v>
      </c>
      <c r="H295" s="75">
        <f>IF('LISTA DE SOCIOS'!H295="SI",(IF(G295&lt;=K1,I1,I1+(G295-K1)*J1)),0)</f>
        <v>37</v>
      </c>
    </row>
    <row r="296" spans="1:8" s="20" customFormat="1" x14ac:dyDescent="0.25">
      <c r="A296" s="72">
        <v>295</v>
      </c>
      <c r="B296" s="75">
        <v>295</v>
      </c>
      <c r="C296" s="76" t="s">
        <v>157</v>
      </c>
      <c r="D296" s="76" t="s">
        <v>178</v>
      </c>
      <c r="E296" s="76" t="s">
        <v>648</v>
      </c>
      <c r="F296" s="75" t="s">
        <v>113</v>
      </c>
      <c r="G296" s="45">
        <v>13</v>
      </c>
      <c r="H296" s="75">
        <f>IF('LISTA DE SOCIOS'!H296="SI",(IF(G296&lt;=K1,I1,I1+(G296-K1)*J1)),0)</f>
        <v>23</v>
      </c>
    </row>
    <row r="297" spans="1:8" s="20" customFormat="1" x14ac:dyDescent="0.25">
      <c r="A297" s="72">
        <v>296</v>
      </c>
      <c r="B297" s="75">
        <v>296</v>
      </c>
      <c r="C297" s="76" t="s">
        <v>252</v>
      </c>
      <c r="D297" s="76" t="s">
        <v>247</v>
      </c>
      <c r="E297" s="76" t="s">
        <v>649</v>
      </c>
      <c r="F297" s="75" t="s">
        <v>113</v>
      </c>
      <c r="G297" s="45">
        <v>5</v>
      </c>
      <c r="H297" s="75">
        <f>IF('LISTA DE SOCIOS'!H297="SI",(IF(G297&lt;=K1,I1,I1+(G297-K1)*J1)),0)</f>
        <v>7</v>
      </c>
    </row>
    <row r="298" spans="1:8" s="20" customFormat="1" hidden="1" x14ac:dyDescent="0.25">
      <c r="A298" s="72">
        <v>297</v>
      </c>
      <c r="B298" s="75">
        <v>297</v>
      </c>
      <c r="C298" s="76" t="s">
        <v>170</v>
      </c>
      <c r="D298" s="76" t="s">
        <v>252</v>
      </c>
      <c r="E298" s="76" t="s">
        <v>650</v>
      </c>
      <c r="F298" s="75" t="s">
        <v>113</v>
      </c>
      <c r="G298" s="45">
        <v>0</v>
      </c>
      <c r="H298" s="75">
        <f>IF('LISTA DE SOCIOS'!H298="SI",(IF(G298&lt;=K1,I1,I1+(G298-K1)*J1)),0)</f>
        <v>7</v>
      </c>
    </row>
    <row r="299" spans="1:8" s="20" customFormat="1" x14ac:dyDescent="0.25">
      <c r="A299" s="72">
        <v>298</v>
      </c>
      <c r="B299" s="75">
        <v>298</v>
      </c>
      <c r="C299" s="76" t="s">
        <v>178</v>
      </c>
      <c r="D299" s="76" t="s">
        <v>247</v>
      </c>
      <c r="E299" s="76" t="s">
        <v>584</v>
      </c>
      <c r="F299" s="75" t="s">
        <v>113</v>
      </c>
      <c r="G299" s="45">
        <v>8</v>
      </c>
      <c r="H299" s="75">
        <f>IF('LISTA DE SOCIOS'!H299="SI",(IF(G299&lt;=K1,I1,I1+(G299-K1)*J1)),0)</f>
        <v>13</v>
      </c>
    </row>
    <row r="300" spans="1:8" s="20" customFormat="1" x14ac:dyDescent="0.25">
      <c r="A300" s="72">
        <v>299</v>
      </c>
      <c r="B300" s="75">
        <v>299</v>
      </c>
      <c r="C300" s="76" t="s">
        <v>170</v>
      </c>
      <c r="D300" s="76" t="s">
        <v>637</v>
      </c>
      <c r="E300" s="76" t="s">
        <v>303</v>
      </c>
      <c r="F300" s="75" t="s">
        <v>113</v>
      </c>
      <c r="G300" s="45">
        <v>5</v>
      </c>
      <c r="H300" s="75">
        <f>IF('LISTA DE SOCIOS'!H300="SI",(IF(G300&lt;=K1,I1,I1+(G300-K1)*J1)),0)</f>
        <v>7</v>
      </c>
    </row>
    <row r="301" spans="1:8" s="20" customFormat="1" x14ac:dyDescent="0.25">
      <c r="A301" s="72">
        <v>300</v>
      </c>
      <c r="B301" s="75">
        <v>300</v>
      </c>
      <c r="C301" s="76" t="s">
        <v>219</v>
      </c>
      <c r="D301" s="76" t="s">
        <v>178</v>
      </c>
      <c r="E301" s="76" t="s">
        <v>244</v>
      </c>
      <c r="F301" s="75" t="s">
        <v>113</v>
      </c>
      <c r="G301" s="45">
        <v>31</v>
      </c>
      <c r="H301" s="75">
        <f>IF('LISTA DE SOCIOS'!H301="SI",(IF(G301&lt;=K1,I1,I1+(G301-K1)*J1)),0)</f>
        <v>59</v>
      </c>
    </row>
    <row r="302" spans="1:8" s="20" customFormat="1" hidden="1" x14ac:dyDescent="0.25">
      <c r="A302" s="72">
        <v>301</v>
      </c>
      <c r="B302" s="75">
        <v>301</v>
      </c>
      <c r="C302" s="76" t="s">
        <v>219</v>
      </c>
      <c r="D302" s="76" t="s">
        <v>652</v>
      </c>
      <c r="E302" s="76" t="s">
        <v>653</v>
      </c>
      <c r="F302" s="75" t="s">
        <v>113</v>
      </c>
      <c r="G302" s="45">
        <v>0</v>
      </c>
      <c r="H302" s="75">
        <f>IF('LISTA DE SOCIOS'!H302="SI",(IF(G302&lt;=K1,I1,I1+(G302-K1)*J1)),0)</f>
        <v>7</v>
      </c>
    </row>
    <row r="303" spans="1:8" s="20" customFormat="1" x14ac:dyDescent="0.25">
      <c r="A303" s="72">
        <v>302</v>
      </c>
      <c r="B303" s="75">
        <v>302</v>
      </c>
      <c r="C303" s="76" t="s">
        <v>142</v>
      </c>
      <c r="D303" s="76" t="s">
        <v>258</v>
      </c>
      <c r="E303" s="76" t="s">
        <v>655</v>
      </c>
      <c r="F303" s="75" t="s">
        <v>113</v>
      </c>
      <c r="G303" s="45">
        <v>6</v>
      </c>
      <c r="H303" s="75">
        <f>IF('LISTA DE SOCIOS'!H303="SI",(IF(G303&lt;=K1,I1,I1+(G303-K1)*J1)),0)</f>
        <v>9</v>
      </c>
    </row>
    <row r="304" spans="1:8" s="20" customFormat="1" hidden="1" x14ac:dyDescent="0.25">
      <c r="A304" s="72">
        <v>303</v>
      </c>
      <c r="B304" s="75">
        <v>303</v>
      </c>
      <c r="C304" s="76" t="s">
        <v>223</v>
      </c>
      <c r="D304" s="76" t="s">
        <v>165</v>
      </c>
      <c r="E304" s="76" t="s">
        <v>561</v>
      </c>
      <c r="F304" s="75" t="s">
        <v>113</v>
      </c>
      <c r="G304" s="45">
        <v>0</v>
      </c>
      <c r="H304" s="75">
        <f>IF('LISTA DE SOCIOS'!H304="SI",(IF(G304&lt;=K1,I1,I1+(G304-K1)*J1)),0)</f>
        <v>7</v>
      </c>
    </row>
    <row r="305" spans="1:8" s="20" customFormat="1" hidden="1" x14ac:dyDescent="0.25">
      <c r="A305" s="72">
        <v>304</v>
      </c>
      <c r="B305" s="75">
        <v>304</v>
      </c>
      <c r="C305" s="76" t="s">
        <v>656</v>
      </c>
      <c r="D305" s="76" t="s">
        <v>223</v>
      </c>
      <c r="E305" s="76" t="s">
        <v>657</v>
      </c>
      <c r="F305" s="75" t="s">
        <v>113</v>
      </c>
      <c r="G305" s="45">
        <v>0</v>
      </c>
      <c r="H305" s="75">
        <f>IF('LISTA DE SOCIOS'!H305="SI",(IF(G305&lt;=K1,I1,I1+(G305-K1)*J1)),0)</f>
        <v>7</v>
      </c>
    </row>
    <row r="306" spans="1:8" s="20" customFormat="1" x14ac:dyDescent="0.25">
      <c r="A306" s="72">
        <v>305</v>
      </c>
      <c r="B306" s="75">
        <v>305</v>
      </c>
      <c r="C306" s="76" t="s">
        <v>341</v>
      </c>
      <c r="D306" s="76" t="s">
        <v>223</v>
      </c>
      <c r="E306" s="76" t="s">
        <v>186</v>
      </c>
      <c r="F306" s="75" t="s">
        <v>113</v>
      </c>
      <c r="G306" s="45">
        <v>6</v>
      </c>
      <c r="H306" s="75">
        <f>IF('LISTA DE SOCIOS'!H306="SI",(IF(G306&lt;=K1,I1,I1+(G306-K1)*J1)),0)</f>
        <v>9</v>
      </c>
    </row>
    <row r="307" spans="1:8" s="20" customFormat="1" x14ac:dyDescent="0.25">
      <c r="A307" s="72">
        <v>306</v>
      </c>
      <c r="B307" s="75">
        <v>306</v>
      </c>
      <c r="C307" s="76" t="s">
        <v>473</v>
      </c>
      <c r="D307" s="76" t="s">
        <v>658</v>
      </c>
      <c r="E307" s="76" t="s">
        <v>659</v>
      </c>
      <c r="F307" s="75" t="s">
        <v>113</v>
      </c>
      <c r="G307" s="45">
        <v>3</v>
      </c>
      <c r="H307" s="75">
        <f>IF('LISTA DE SOCIOS'!H307="SI",(IF(G307&lt;=K1,I1,I1+(G307-K1)*J1)),0)</f>
        <v>7</v>
      </c>
    </row>
    <row r="308" spans="1:8" s="20" customFormat="1" x14ac:dyDescent="0.25">
      <c r="A308" s="72">
        <v>307</v>
      </c>
      <c r="B308" s="75">
        <v>307</v>
      </c>
      <c r="C308" s="76" t="s">
        <v>382</v>
      </c>
      <c r="D308" s="76" t="s">
        <v>660</v>
      </c>
      <c r="E308" s="76" t="s">
        <v>648</v>
      </c>
      <c r="F308" s="75" t="s">
        <v>113</v>
      </c>
      <c r="G308" s="45">
        <v>5</v>
      </c>
      <c r="H308" s="75">
        <f>IF('LISTA DE SOCIOS'!H308="SI",(IF(G308&lt;=K1,I1,I1+(G308-K1)*J1)),0)</f>
        <v>7</v>
      </c>
    </row>
    <row r="309" spans="1:8" s="20" customFormat="1" x14ac:dyDescent="0.25">
      <c r="A309" s="72">
        <v>308</v>
      </c>
      <c r="B309" s="75">
        <v>308</v>
      </c>
      <c r="C309" s="76" t="s">
        <v>344</v>
      </c>
      <c r="D309" s="76" t="s">
        <v>661</v>
      </c>
      <c r="E309" s="76" t="s">
        <v>662</v>
      </c>
      <c r="F309" s="75" t="s">
        <v>113</v>
      </c>
      <c r="G309" s="45">
        <v>5</v>
      </c>
      <c r="H309" s="75">
        <f>IF('LISTA DE SOCIOS'!H309="SI",(IF(G309&lt;=K1,I1,I1+(G309-K1)*J1)),0)</f>
        <v>7</v>
      </c>
    </row>
    <row r="310" spans="1:8" s="20" customFormat="1" x14ac:dyDescent="0.25">
      <c r="A310" s="72">
        <v>309</v>
      </c>
      <c r="B310" s="75">
        <v>309</v>
      </c>
      <c r="C310" s="76" t="s">
        <v>142</v>
      </c>
      <c r="D310" s="76" t="s">
        <v>258</v>
      </c>
      <c r="E310" s="76" t="s">
        <v>322</v>
      </c>
      <c r="F310" s="75" t="s">
        <v>113</v>
      </c>
      <c r="G310" s="45">
        <v>3</v>
      </c>
      <c r="H310" s="75">
        <f>IF('LISTA DE SOCIOS'!H310="SI",(IF(G310&lt;=K1,I1,I1+(G310-K1)*J1)),0)</f>
        <v>7</v>
      </c>
    </row>
    <row r="311" spans="1:8" s="20" customFormat="1" x14ac:dyDescent="0.25">
      <c r="A311" s="72">
        <v>310</v>
      </c>
      <c r="B311" s="75">
        <v>310</v>
      </c>
      <c r="C311" s="76" t="s">
        <v>142</v>
      </c>
      <c r="D311" s="76" t="s">
        <v>663</v>
      </c>
      <c r="E311" s="76" t="s">
        <v>664</v>
      </c>
      <c r="F311" s="75" t="s">
        <v>113</v>
      </c>
      <c r="G311" s="45">
        <v>4</v>
      </c>
      <c r="H311" s="75">
        <f>IF('LISTA DE SOCIOS'!H311="SI",(IF(G311&lt;=K1,I1,I1+(G311-K1)*J1)),0)</f>
        <v>7</v>
      </c>
    </row>
    <row r="312" spans="1:8" s="20" customFormat="1" x14ac:dyDescent="0.25">
      <c r="A312" s="72">
        <v>311</v>
      </c>
      <c r="B312" s="75">
        <v>311</v>
      </c>
      <c r="C312" s="76" t="s">
        <v>142</v>
      </c>
      <c r="D312" s="76" t="s">
        <v>258</v>
      </c>
      <c r="E312" s="76" t="s">
        <v>665</v>
      </c>
      <c r="F312" s="75" t="s">
        <v>113</v>
      </c>
      <c r="G312" s="45">
        <v>8</v>
      </c>
      <c r="H312" s="75">
        <f>IF('LISTA DE SOCIOS'!H312="SI",(IF(G312&lt;=K1,I1,I1+(G312-K1)*J1)),0)</f>
        <v>13</v>
      </c>
    </row>
    <row r="313" spans="1:8" s="20" customFormat="1" x14ac:dyDescent="0.25">
      <c r="A313" s="72">
        <v>312</v>
      </c>
      <c r="B313" s="75">
        <v>312</v>
      </c>
      <c r="C313" s="76" t="s">
        <v>162</v>
      </c>
      <c r="D313" s="76" t="s">
        <v>608</v>
      </c>
      <c r="E313" s="76" t="s">
        <v>666</v>
      </c>
      <c r="F313" s="75" t="s">
        <v>113</v>
      </c>
      <c r="G313" s="45">
        <v>5</v>
      </c>
      <c r="H313" s="75">
        <f>IF('LISTA DE SOCIOS'!H313="SI",(IF(G313&lt;=K1,I1,I1+(G313-K1)*J1)),0)</f>
        <v>7</v>
      </c>
    </row>
    <row r="314" spans="1:8" s="20" customFormat="1" x14ac:dyDescent="0.25">
      <c r="A314" s="72">
        <v>313</v>
      </c>
      <c r="B314" s="75">
        <v>313</v>
      </c>
      <c r="C314" s="76" t="s">
        <v>667</v>
      </c>
      <c r="D314" s="76" t="s">
        <v>189</v>
      </c>
      <c r="E314" s="76" t="s">
        <v>668</v>
      </c>
      <c r="F314" s="75" t="s">
        <v>113</v>
      </c>
      <c r="G314" s="45">
        <v>19</v>
      </c>
      <c r="H314" s="75">
        <f>IF('LISTA DE SOCIOS'!H314="SI",(IF(G314&lt;=K1,I1,I1+(G314-K1)*J1)),0)</f>
        <v>35</v>
      </c>
    </row>
    <row r="315" spans="1:8" s="20" customFormat="1" x14ac:dyDescent="0.25">
      <c r="A315" s="72">
        <v>314</v>
      </c>
      <c r="B315" s="75">
        <v>314</v>
      </c>
      <c r="C315" s="76" t="s">
        <v>188</v>
      </c>
      <c r="D315" s="76" t="s">
        <v>189</v>
      </c>
      <c r="E315" s="76" t="s">
        <v>669</v>
      </c>
      <c r="F315" s="75" t="s">
        <v>113</v>
      </c>
      <c r="G315" s="45">
        <v>24</v>
      </c>
      <c r="H315" s="75">
        <f>IF('LISTA DE SOCIOS'!H315="SI",(IF(G315&lt;=K1,I1,I1+(G315-K1)*J1)),0)</f>
        <v>45</v>
      </c>
    </row>
    <row r="316" spans="1:8" s="20" customFormat="1" x14ac:dyDescent="0.25">
      <c r="A316" s="72">
        <v>315</v>
      </c>
      <c r="B316" s="75">
        <v>315</v>
      </c>
      <c r="C316" s="76" t="s">
        <v>188</v>
      </c>
      <c r="D316" s="76" t="s">
        <v>189</v>
      </c>
      <c r="E316" s="76" t="s">
        <v>248</v>
      </c>
      <c r="F316" s="75" t="s">
        <v>113</v>
      </c>
      <c r="G316" s="45">
        <v>2</v>
      </c>
      <c r="H316" s="75">
        <f>IF('LISTA DE SOCIOS'!H316="SI",(IF(G316&lt;=K1,I1,I1+(G316-K1)*J1)),0)</f>
        <v>7</v>
      </c>
    </row>
    <row r="317" spans="1:8" s="20" customFormat="1" x14ac:dyDescent="0.25">
      <c r="A317" s="72">
        <v>316</v>
      </c>
      <c r="B317" s="75">
        <v>316</v>
      </c>
      <c r="C317" s="76" t="s">
        <v>188</v>
      </c>
      <c r="D317" s="76" t="s">
        <v>671</v>
      </c>
      <c r="E317" s="76" t="s">
        <v>114</v>
      </c>
      <c r="F317" s="75" t="s">
        <v>113</v>
      </c>
      <c r="G317" s="45">
        <v>1</v>
      </c>
      <c r="H317" s="75">
        <f>IF('LISTA DE SOCIOS'!H317="SI",(IF(G317&lt;=K1,I1,I1+(G317-K1)*J1)),0)</f>
        <v>7</v>
      </c>
    </row>
    <row r="318" spans="1:8" s="20" customFormat="1" x14ac:dyDescent="0.25">
      <c r="A318" s="72">
        <v>317</v>
      </c>
      <c r="B318" s="75">
        <v>317</v>
      </c>
      <c r="C318" s="76" t="s">
        <v>672</v>
      </c>
      <c r="D318" s="76" t="s">
        <v>673</v>
      </c>
      <c r="E318" s="76" t="s">
        <v>674</v>
      </c>
      <c r="F318" s="75" t="s">
        <v>113</v>
      </c>
      <c r="G318" s="45">
        <v>13</v>
      </c>
      <c r="H318" s="75">
        <f>IF('LISTA DE SOCIOS'!H318="SI",(IF(G318&lt;=K1,I1,I1+(G318-K1)*J1)),0)</f>
        <v>23</v>
      </c>
    </row>
    <row r="319" spans="1:8" s="20" customFormat="1" x14ac:dyDescent="0.25">
      <c r="A319" s="72">
        <v>318</v>
      </c>
      <c r="B319" s="75">
        <v>318</v>
      </c>
      <c r="C319" s="76" t="s">
        <v>448</v>
      </c>
      <c r="D319" s="76" t="s">
        <v>449</v>
      </c>
      <c r="E319" s="76" t="s">
        <v>675</v>
      </c>
      <c r="F319" s="75" t="s">
        <v>113</v>
      </c>
      <c r="G319" s="45">
        <v>8</v>
      </c>
      <c r="H319" s="75">
        <f>IF('LISTA DE SOCIOS'!H319="SI",(IF(G319&lt;=K1,I1,I1+(G319-K1)*J1)),0)</f>
        <v>13</v>
      </c>
    </row>
    <row r="320" spans="1:8" s="20" customFormat="1" hidden="1" x14ac:dyDescent="0.25">
      <c r="A320" s="72">
        <v>319</v>
      </c>
      <c r="B320" s="75">
        <v>319</v>
      </c>
      <c r="C320" s="76" t="s">
        <v>414</v>
      </c>
      <c r="D320" s="76" t="s">
        <v>382</v>
      </c>
      <c r="E320" s="76" t="s">
        <v>688</v>
      </c>
      <c r="F320" s="75" t="s">
        <v>113</v>
      </c>
      <c r="G320" s="45">
        <v>0</v>
      </c>
      <c r="H320" s="75">
        <f>IF('LISTA DE SOCIOS'!H320="SI",(IF(G320&lt;=K1,I1,I1+(G320-K1)*J1)),0)</f>
        <v>7</v>
      </c>
    </row>
    <row r="321" spans="1:8" s="20" customFormat="1" x14ac:dyDescent="0.25">
      <c r="A321" s="72">
        <v>320</v>
      </c>
      <c r="B321" s="75">
        <v>320</v>
      </c>
      <c r="C321" s="76" t="s">
        <v>170</v>
      </c>
      <c r="D321" s="76" t="s">
        <v>170</v>
      </c>
      <c r="E321" s="76" t="s">
        <v>306</v>
      </c>
      <c r="F321" s="75" t="s">
        <v>113</v>
      </c>
      <c r="G321" s="45">
        <v>12</v>
      </c>
      <c r="H321" s="75">
        <f>IF('LISTA DE SOCIOS'!H321="SI",(IF(G321&lt;=K1,I1,I1+(G321-K1)*J1)),0)</f>
        <v>21</v>
      </c>
    </row>
    <row r="322" spans="1:8" s="20" customFormat="1" x14ac:dyDescent="0.25">
      <c r="A322" s="72">
        <v>321</v>
      </c>
      <c r="B322" s="75">
        <v>321</v>
      </c>
      <c r="C322" s="76" t="s">
        <v>682</v>
      </c>
      <c r="D322" s="76" t="s">
        <v>415</v>
      </c>
      <c r="E322" s="76" t="s">
        <v>683</v>
      </c>
      <c r="F322" s="75" t="s">
        <v>113</v>
      </c>
      <c r="G322" s="45">
        <v>5</v>
      </c>
      <c r="H322" s="75">
        <f>IF('LISTA DE SOCIOS'!H322="SI",(IF(G322&lt;=K1,I1,I1+(G322-K1)*J1)),0)</f>
        <v>7</v>
      </c>
    </row>
    <row r="323" spans="1:8" s="20" customFormat="1" x14ac:dyDescent="0.25">
      <c r="A323" s="72">
        <v>322</v>
      </c>
      <c r="B323" s="75">
        <v>322</v>
      </c>
      <c r="C323" s="76" t="s">
        <v>585</v>
      </c>
      <c r="D323" s="76" t="s">
        <v>691</v>
      </c>
      <c r="E323" s="76" t="s">
        <v>692</v>
      </c>
      <c r="F323" s="75" t="s">
        <v>113</v>
      </c>
      <c r="G323" s="45">
        <v>11</v>
      </c>
      <c r="H323" s="75">
        <f>IF('LISTA DE SOCIOS'!H323="SI",(IF(G323&lt;=K1,I1,I1+(G323-K1)*J1)),0)</f>
        <v>19</v>
      </c>
    </row>
    <row r="324" spans="1:8" s="20" customFormat="1" hidden="1" x14ac:dyDescent="0.25">
      <c r="A324" s="72">
        <v>323</v>
      </c>
      <c r="B324" s="75">
        <v>323</v>
      </c>
      <c r="C324" s="76" t="s">
        <v>211</v>
      </c>
      <c r="D324" s="76" t="s">
        <v>219</v>
      </c>
      <c r="E324" s="76" t="s">
        <v>693</v>
      </c>
      <c r="F324" s="75" t="s">
        <v>113</v>
      </c>
      <c r="G324" s="45"/>
      <c r="H324" s="75">
        <f>IF('LISTA DE SOCIOS'!H324="SI",(IF(G324&lt;=K1,I1,I1+(G324-K1)*J1)),0)</f>
        <v>0</v>
      </c>
    </row>
    <row r="325" spans="1:8" s="20" customFormat="1" x14ac:dyDescent="0.25">
      <c r="A325" s="72"/>
      <c r="B325" s="75"/>
      <c r="C325" s="76"/>
      <c r="D325" s="76"/>
      <c r="E325" s="76"/>
      <c r="F325" s="75"/>
      <c r="G325" s="45"/>
      <c r="H325" s="75"/>
    </row>
    <row r="326" spans="1:8" s="20" customFormat="1" hidden="1" x14ac:dyDescent="0.25">
      <c r="A326" s="72"/>
      <c r="B326" s="75"/>
      <c r="C326" s="76"/>
      <c r="D326" s="76"/>
      <c r="E326" s="76"/>
      <c r="F326" s="75"/>
      <c r="G326" s="45"/>
      <c r="H326" s="75"/>
    </row>
    <row r="327" spans="1:8" s="20" customFormat="1" x14ac:dyDescent="0.25">
      <c r="B327" s="21"/>
      <c r="C327" s="35"/>
      <c r="D327" s="35"/>
      <c r="E327" s="35"/>
      <c r="F327" s="21"/>
      <c r="G327" s="21"/>
      <c r="H327" s="21"/>
    </row>
    <row r="328" spans="1:8" s="20" customFormat="1" x14ac:dyDescent="0.25">
      <c r="B328" s="21"/>
      <c r="C328" s="35"/>
      <c r="D328" s="35"/>
      <c r="E328" s="35"/>
      <c r="F328" s="21"/>
      <c r="G328" s="21"/>
      <c r="H328" s="21"/>
    </row>
    <row r="329" spans="1:8" s="20" customFormat="1" x14ac:dyDescent="0.25">
      <c r="B329" s="21"/>
      <c r="C329" s="35"/>
      <c r="D329" s="35"/>
      <c r="E329" s="35"/>
      <c r="F329" s="21"/>
      <c r="G329" s="21"/>
      <c r="H329" s="21"/>
    </row>
    <row r="330" spans="1:8" s="20" customFormat="1" x14ac:dyDescent="0.25">
      <c r="B330" s="21"/>
      <c r="C330" s="35"/>
      <c r="D330" s="35"/>
      <c r="E330" s="35"/>
      <c r="F330" s="21"/>
      <c r="G330" s="21"/>
      <c r="H330" s="21"/>
    </row>
    <row r="331" spans="1:8" s="20" customFormat="1" x14ac:dyDescent="0.25">
      <c r="B331" s="21"/>
      <c r="C331" s="35"/>
      <c r="D331" s="35"/>
      <c r="E331" s="35"/>
      <c r="F331" s="21"/>
      <c r="G331" s="21"/>
      <c r="H331" s="21"/>
    </row>
    <row r="332" spans="1:8" s="20" customFormat="1" x14ac:dyDescent="0.25">
      <c r="B332" s="21"/>
      <c r="C332" s="35"/>
      <c r="D332" s="35"/>
      <c r="E332" s="35"/>
      <c r="F332" s="21"/>
      <c r="G332" s="21"/>
      <c r="H332" s="21"/>
    </row>
    <row r="333" spans="1:8" s="20" customFormat="1" x14ac:dyDescent="0.25">
      <c r="B333" s="21"/>
      <c r="C333" s="35"/>
      <c r="D333" s="35"/>
      <c r="E333" s="35"/>
      <c r="F333" s="21"/>
      <c r="G333" s="21"/>
      <c r="H333" s="21"/>
    </row>
    <row r="334" spans="1:8" s="20" customFormat="1" x14ac:dyDescent="0.25">
      <c r="B334" s="21"/>
      <c r="C334" s="35"/>
      <c r="D334" s="35"/>
      <c r="E334" s="35"/>
      <c r="F334" s="21"/>
      <c r="G334" s="21"/>
      <c r="H334" s="21"/>
    </row>
    <row r="335" spans="1:8" s="20" customFormat="1" x14ac:dyDescent="0.25">
      <c r="B335" s="21"/>
      <c r="C335" s="35"/>
      <c r="D335" s="35"/>
      <c r="E335" s="35"/>
      <c r="F335" s="21"/>
      <c r="G335" s="21"/>
      <c r="H335" s="21"/>
    </row>
    <row r="336" spans="1:8" s="20" customFormat="1" x14ac:dyDescent="0.25">
      <c r="B336" s="21"/>
      <c r="C336" s="35"/>
      <c r="D336" s="35"/>
      <c r="E336" s="35"/>
      <c r="F336" s="21"/>
      <c r="G336" s="21"/>
      <c r="H336" s="21"/>
    </row>
    <row r="337" spans="2:8" s="20" customFormat="1" x14ac:dyDescent="0.25">
      <c r="B337" s="21"/>
      <c r="C337" s="35"/>
      <c r="D337" s="35"/>
      <c r="E337" s="35"/>
      <c r="F337" s="21"/>
      <c r="G337" s="21" t="s">
        <v>28</v>
      </c>
      <c r="H337" s="21"/>
    </row>
    <row r="338" spans="2:8" s="20" customFormat="1" x14ac:dyDescent="0.25">
      <c r="B338" s="21"/>
      <c r="C338" s="35"/>
      <c r="D338" s="35"/>
      <c r="E338" s="35"/>
      <c r="F338" s="21"/>
      <c r="G338" s="21"/>
      <c r="H338" s="21"/>
    </row>
    <row r="339" spans="2:8" s="20" customFormat="1" x14ac:dyDescent="0.25">
      <c r="B339" s="21"/>
      <c r="C339" s="35"/>
      <c r="D339" s="35"/>
      <c r="E339" s="35"/>
      <c r="F339" s="21"/>
      <c r="G339" s="21"/>
      <c r="H339" s="21"/>
    </row>
    <row r="340" spans="2:8" s="20" customFormat="1" x14ac:dyDescent="0.25">
      <c r="B340" s="21"/>
      <c r="C340" s="35"/>
      <c r="D340" s="35"/>
      <c r="E340" s="35"/>
      <c r="F340" s="21"/>
      <c r="G340" s="21"/>
      <c r="H340" s="21"/>
    </row>
    <row r="341" spans="2:8" s="20" customFormat="1" x14ac:dyDescent="0.25">
      <c r="B341" s="21"/>
      <c r="C341" s="35"/>
      <c r="D341" s="35"/>
      <c r="E341" s="35"/>
      <c r="F341" s="21"/>
      <c r="G341" s="21"/>
      <c r="H341" s="21"/>
    </row>
    <row r="342" spans="2:8" s="20" customFormat="1" x14ac:dyDescent="0.25">
      <c r="B342" s="21"/>
      <c r="C342" s="35"/>
      <c r="D342" s="35"/>
      <c r="E342" s="35"/>
      <c r="F342" s="21"/>
      <c r="G342" s="21"/>
      <c r="H342" s="21"/>
    </row>
    <row r="343" spans="2:8" s="20" customFormat="1" x14ac:dyDescent="0.25">
      <c r="B343" s="21"/>
      <c r="C343" s="35"/>
      <c r="D343" s="35"/>
      <c r="E343" s="35"/>
      <c r="F343" s="21"/>
      <c r="G343" s="21"/>
      <c r="H343" s="21"/>
    </row>
    <row r="344" spans="2:8" s="20" customFormat="1" x14ac:dyDescent="0.25">
      <c r="B344" s="21"/>
      <c r="C344" s="35"/>
      <c r="D344" s="35"/>
      <c r="E344" s="35"/>
      <c r="F344" s="21"/>
      <c r="G344" s="21"/>
      <c r="H344" s="21"/>
    </row>
    <row r="345" spans="2:8" s="20" customFormat="1" x14ac:dyDescent="0.25">
      <c r="B345" s="21"/>
      <c r="C345" s="35"/>
      <c r="D345" s="35"/>
      <c r="E345" s="35"/>
      <c r="F345" s="21"/>
      <c r="G345" s="21"/>
      <c r="H345" s="21"/>
    </row>
    <row r="346" spans="2:8" s="20" customFormat="1" x14ac:dyDescent="0.25">
      <c r="B346" s="21"/>
      <c r="C346" s="35"/>
      <c r="D346" s="35"/>
      <c r="E346" s="35"/>
      <c r="F346" s="21"/>
      <c r="G346" s="21"/>
      <c r="H346" s="21"/>
    </row>
    <row r="347" spans="2:8" s="20" customFormat="1" x14ac:dyDescent="0.25">
      <c r="B347" s="21"/>
      <c r="C347" s="35"/>
      <c r="D347" s="35"/>
      <c r="E347" s="35"/>
      <c r="F347" s="21"/>
      <c r="G347" s="21"/>
      <c r="H347" s="21"/>
    </row>
    <row r="348" spans="2:8" s="20" customFormat="1" x14ac:dyDescent="0.25">
      <c r="B348" s="21"/>
      <c r="C348" s="35"/>
      <c r="D348" s="35"/>
      <c r="E348" s="35"/>
      <c r="F348" s="21"/>
      <c r="G348" s="21"/>
      <c r="H348" s="21"/>
    </row>
    <row r="349" spans="2:8" s="20" customFormat="1" x14ac:dyDescent="0.25">
      <c r="B349" s="21"/>
      <c r="C349" s="35"/>
      <c r="D349" s="35"/>
      <c r="E349" s="35"/>
      <c r="F349" s="21"/>
      <c r="G349" s="21"/>
      <c r="H349" s="21"/>
    </row>
    <row r="350" spans="2:8" s="20" customFormat="1" x14ac:dyDescent="0.25">
      <c r="B350" s="21"/>
      <c r="C350" s="35"/>
      <c r="D350" s="35"/>
      <c r="E350" s="35"/>
      <c r="F350" s="21"/>
      <c r="G350" s="21"/>
      <c r="H350" s="21"/>
    </row>
    <row r="351" spans="2:8" s="20" customFormat="1" x14ac:dyDescent="0.25">
      <c r="B351" s="21"/>
      <c r="C351" s="35"/>
      <c r="D351" s="35"/>
      <c r="E351" s="35"/>
      <c r="F351" s="21"/>
      <c r="G351" s="21"/>
      <c r="H351" s="21"/>
    </row>
    <row r="352" spans="2:8" s="20" customFormat="1" x14ac:dyDescent="0.25">
      <c r="B352" s="21"/>
      <c r="C352" s="35"/>
      <c r="D352" s="35"/>
      <c r="E352" s="35"/>
      <c r="F352" s="21"/>
      <c r="G352" s="21"/>
      <c r="H352" s="21"/>
    </row>
    <row r="353" spans="2:8" s="20" customFormat="1" x14ac:dyDescent="0.25">
      <c r="B353" s="21"/>
      <c r="C353" s="35"/>
      <c r="D353" s="35"/>
      <c r="E353" s="35"/>
      <c r="F353" s="21"/>
      <c r="G353" s="21"/>
      <c r="H353" s="21"/>
    </row>
    <row r="354" spans="2:8" s="20" customFormat="1" x14ac:dyDescent="0.25">
      <c r="B354" s="21"/>
      <c r="C354" s="35"/>
      <c r="D354" s="35"/>
      <c r="E354" s="35"/>
      <c r="F354" s="21"/>
      <c r="G354" s="21"/>
      <c r="H354" s="21"/>
    </row>
    <row r="355" spans="2:8" s="20" customFormat="1" x14ac:dyDescent="0.25">
      <c r="B355" s="21"/>
      <c r="C355" s="35"/>
      <c r="D355" s="35"/>
      <c r="E355" s="35"/>
      <c r="F355" s="21"/>
      <c r="G355" s="21"/>
      <c r="H355" s="21"/>
    </row>
    <row r="356" spans="2:8" s="20" customFormat="1" x14ac:dyDescent="0.25">
      <c r="B356" s="21"/>
      <c r="C356" s="35"/>
      <c r="D356" s="35"/>
      <c r="E356" s="35"/>
      <c r="F356" s="21"/>
      <c r="G356" s="21"/>
      <c r="H356" s="21"/>
    </row>
    <row r="357" spans="2:8" s="20" customFormat="1" x14ac:dyDescent="0.25">
      <c r="B357" s="21"/>
      <c r="C357" s="35"/>
      <c r="D357" s="35"/>
      <c r="E357" s="35"/>
      <c r="F357" s="21"/>
      <c r="G357" s="21"/>
      <c r="H357" s="21"/>
    </row>
    <row r="358" spans="2:8" s="20" customFormat="1" x14ac:dyDescent="0.25">
      <c r="B358" s="21"/>
      <c r="C358" s="35"/>
      <c r="D358" s="35"/>
      <c r="E358" s="35"/>
      <c r="F358" s="21"/>
      <c r="G358" s="21"/>
      <c r="H358" s="21"/>
    </row>
    <row r="359" spans="2:8" s="20" customFormat="1" x14ac:dyDescent="0.25">
      <c r="B359" s="21"/>
      <c r="C359" s="35"/>
      <c r="D359" s="35"/>
      <c r="E359" s="35"/>
      <c r="F359" s="21"/>
      <c r="G359" s="21"/>
      <c r="H359" s="21"/>
    </row>
    <row r="360" spans="2:8" s="20" customFormat="1" x14ac:dyDescent="0.25">
      <c r="B360" s="21"/>
      <c r="C360" s="35"/>
      <c r="D360" s="35"/>
      <c r="E360" s="35"/>
      <c r="F360" s="21"/>
      <c r="G360" s="21"/>
      <c r="H360" s="21"/>
    </row>
    <row r="361" spans="2:8" s="20" customFormat="1" x14ac:dyDescent="0.25">
      <c r="B361" s="21"/>
      <c r="C361" s="35"/>
      <c r="D361" s="35"/>
      <c r="E361" s="35"/>
      <c r="F361" s="21"/>
      <c r="G361" s="21"/>
      <c r="H361" s="21"/>
    </row>
    <row r="362" spans="2:8" s="20" customFormat="1" x14ac:dyDescent="0.25">
      <c r="B362" s="21"/>
      <c r="C362" s="35"/>
      <c r="D362" s="35"/>
      <c r="E362" s="35"/>
      <c r="F362" s="21"/>
      <c r="G362" s="21"/>
      <c r="H362" s="21"/>
    </row>
    <row r="363" spans="2:8" s="20" customFormat="1" x14ac:dyDescent="0.25">
      <c r="B363" s="21"/>
      <c r="C363" s="35"/>
      <c r="D363" s="35"/>
      <c r="E363" s="35"/>
      <c r="F363" s="21"/>
      <c r="G363" s="21"/>
      <c r="H363" s="21"/>
    </row>
    <row r="364" spans="2:8" s="20" customFormat="1" x14ac:dyDescent="0.25">
      <c r="B364" s="21"/>
      <c r="C364" s="35"/>
      <c r="D364" s="35"/>
      <c r="E364" s="35"/>
      <c r="F364" s="21"/>
      <c r="G364" s="21"/>
      <c r="H364" s="21"/>
    </row>
    <row r="365" spans="2:8" s="20" customFormat="1" x14ac:dyDescent="0.25">
      <c r="B365" s="21"/>
      <c r="C365" s="35"/>
      <c r="D365" s="35"/>
      <c r="E365" s="35"/>
      <c r="F365" s="21"/>
      <c r="G365" s="21"/>
      <c r="H365" s="21"/>
    </row>
    <row r="366" spans="2:8" s="20" customFormat="1" x14ac:dyDescent="0.25">
      <c r="B366" s="21"/>
      <c r="C366" s="35"/>
      <c r="D366" s="35"/>
      <c r="E366" s="35"/>
      <c r="F366" s="21"/>
      <c r="G366" s="21"/>
      <c r="H366" s="21"/>
    </row>
    <row r="367" spans="2:8" s="20" customFormat="1" x14ac:dyDescent="0.25">
      <c r="B367" s="21"/>
      <c r="C367" s="35"/>
      <c r="D367" s="35"/>
      <c r="E367" s="35"/>
      <c r="F367" s="21"/>
      <c r="G367" s="21"/>
      <c r="H367" s="21"/>
    </row>
    <row r="368" spans="2:8" s="20" customFormat="1" x14ac:dyDescent="0.25">
      <c r="B368" s="21"/>
      <c r="C368" s="35"/>
      <c r="D368" s="35"/>
      <c r="E368" s="35"/>
      <c r="F368" s="21"/>
      <c r="G368" s="21"/>
      <c r="H368" s="21"/>
    </row>
    <row r="369" spans="2:8" s="20" customFormat="1" x14ac:dyDescent="0.25">
      <c r="B369" s="21"/>
      <c r="C369" s="35"/>
      <c r="D369" s="35"/>
      <c r="E369" s="35"/>
      <c r="F369" s="21"/>
      <c r="G369" s="21"/>
      <c r="H369" s="21"/>
    </row>
    <row r="370" spans="2:8" s="20" customFormat="1" x14ac:dyDescent="0.25">
      <c r="B370" s="21"/>
      <c r="C370" s="35"/>
      <c r="D370" s="35"/>
      <c r="E370" s="35"/>
      <c r="F370" s="21"/>
      <c r="G370" s="21"/>
      <c r="H370" s="21"/>
    </row>
    <row r="371" spans="2:8" s="20" customFormat="1" x14ac:dyDescent="0.25">
      <c r="B371" s="21"/>
      <c r="C371" s="35"/>
      <c r="D371" s="35"/>
      <c r="E371" s="35"/>
      <c r="F371" s="21"/>
      <c r="G371" s="21"/>
      <c r="H371" s="21"/>
    </row>
    <row r="372" spans="2:8" s="20" customFormat="1" x14ac:dyDescent="0.25">
      <c r="B372" s="21"/>
      <c r="C372" s="35"/>
      <c r="D372" s="35"/>
      <c r="E372" s="35"/>
      <c r="F372" s="21"/>
      <c r="G372" s="21"/>
      <c r="H372" s="21"/>
    </row>
    <row r="373" spans="2:8" s="20" customFormat="1" x14ac:dyDescent="0.25">
      <c r="B373" s="21"/>
      <c r="C373" s="35"/>
      <c r="D373" s="35"/>
      <c r="E373" s="35"/>
      <c r="F373" s="21"/>
      <c r="G373" s="21"/>
      <c r="H373" s="21"/>
    </row>
    <row r="374" spans="2:8" s="20" customFormat="1" x14ac:dyDescent="0.25">
      <c r="B374" s="21"/>
      <c r="C374" s="35"/>
      <c r="D374" s="35"/>
      <c r="E374" s="35"/>
      <c r="F374" s="21"/>
      <c r="G374" s="21"/>
      <c r="H374" s="21"/>
    </row>
    <row r="375" spans="2:8" s="20" customFormat="1" x14ac:dyDescent="0.25">
      <c r="B375" s="21"/>
      <c r="C375" s="35"/>
      <c r="D375" s="35"/>
      <c r="E375" s="35"/>
      <c r="F375" s="21"/>
      <c r="G375" s="21"/>
      <c r="H375" s="21"/>
    </row>
    <row r="376" spans="2:8" s="20" customFormat="1" x14ac:dyDescent="0.25">
      <c r="B376" s="21"/>
      <c r="C376" s="35"/>
      <c r="D376" s="35"/>
      <c r="E376" s="35"/>
      <c r="F376" s="21"/>
      <c r="G376" s="21"/>
      <c r="H376" s="21"/>
    </row>
    <row r="377" spans="2:8" s="20" customFormat="1" x14ac:dyDescent="0.25">
      <c r="B377" s="21"/>
      <c r="C377" s="35"/>
      <c r="D377" s="35"/>
      <c r="E377" s="35"/>
      <c r="F377" s="21"/>
      <c r="G377" s="21"/>
      <c r="H377" s="21"/>
    </row>
    <row r="378" spans="2:8" s="20" customFormat="1" x14ac:dyDescent="0.25">
      <c r="B378" s="21"/>
      <c r="C378" s="35"/>
      <c r="D378" s="35"/>
      <c r="E378" s="35"/>
      <c r="F378" s="21"/>
      <c r="G378" s="21"/>
      <c r="H378" s="21"/>
    </row>
    <row r="379" spans="2:8" s="20" customFormat="1" x14ac:dyDescent="0.25">
      <c r="B379" s="21"/>
      <c r="C379" s="35"/>
      <c r="D379" s="35"/>
      <c r="E379" s="35"/>
      <c r="F379" s="21"/>
      <c r="G379" s="21"/>
      <c r="H379" s="21"/>
    </row>
    <row r="380" spans="2:8" s="20" customFormat="1" x14ac:dyDescent="0.25">
      <c r="B380" s="21"/>
      <c r="C380" s="35"/>
      <c r="D380" s="35"/>
      <c r="E380" s="35"/>
      <c r="F380" s="21"/>
      <c r="G380" s="21"/>
      <c r="H380" s="21"/>
    </row>
    <row r="381" spans="2:8" s="20" customFormat="1" x14ac:dyDescent="0.25">
      <c r="B381" s="21"/>
      <c r="C381" s="35"/>
      <c r="D381" s="35"/>
      <c r="E381" s="35"/>
      <c r="F381" s="21"/>
      <c r="G381" s="21"/>
      <c r="H381" s="21"/>
    </row>
  </sheetData>
  <sheetProtection algorithmName="SHA-512" hashValue="Tyyc1jut53ydPj0G06SDKMWcQRGLedKcBVnaTjRv6g6nKvUZEvFP5HcS3sAtLYQh6MDGRQIfBlcfNBzD/vZu7A==" saltValue="26l5satWEuV6mM/FmbPQLQ==" spinCount="100000" sheet="1" objects="1" scenarios="1"/>
  <customSheetViews>
    <customSheetView guid="{495BE3EC-E5E9-4D7F-B5B8-2F63438A1D49}" zeroValues="0" hiddenRows="1" state="hidden">
      <pane ySplit="1" topLeftCell="A2" activePane="bottomLeft" state="frozen"/>
      <selection pane="bottomLeft" activeCell="K38" sqref="K38"/>
      <colBreaks count="1" manualBreakCount="1">
        <brk id="8" max="1048575" man="1"/>
      </colBreaks>
      <pageMargins left="0.7" right="0.7" top="0.75" bottom="0.75" header="0.3" footer="0.3"/>
      <pageSetup scale="97" orientation="portrait" r:id="rId1"/>
    </customSheetView>
  </customSheetViews>
  <dataValidations count="1">
    <dataValidation type="custom" allowBlank="1" showInputMessage="1" showErrorMessage="1" errorTitle="ERROR" error="Solo puede ingresar numeros en las celdas de esta hoja." sqref="K1 G2:G326">
      <formula1>ISNUMBER(G1)</formula1>
    </dataValidation>
  </dataValidations>
  <pageMargins left="0.7" right="0.7" top="0.75" bottom="0.75" header="0.3" footer="0.3"/>
  <pageSetup scale="97" orientation="portrait" r:id="rId2"/>
  <colBreaks count="1" manualBreakCount="1">
    <brk id="8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84E1F0"/>
  </sheetPr>
  <dimension ref="A1:X491"/>
  <sheetViews>
    <sheetView showZeros="0" zoomScaleNormal="100" zoomScaleSheetLayoutView="98" workbookViewId="0">
      <pane xSplit="6" ySplit="1" topLeftCell="G315" activePane="bottomRight" state="frozen"/>
      <selection activeCell="C58" sqref="C58"/>
      <selection pane="topRight" activeCell="C58" sqref="C58"/>
      <selection pane="bottomLeft" activeCell="C58" sqref="C58"/>
      <selection pane="bottomRight" activeCell="G327" sqref="G327"/>
    </sheetView>
  </sheetViews>
  <sheetFormatPr baseColWidth="10" defaultColWidth="11.5546875" defaultRowHeight="14.4" x14ac:dyDescent="0.3"/>
  <cols>
    <col min="1" max="2" width="4.5546875" style="42" customWidth="1"/>
    <col min="3" max="5" width="15.6640625" style="12" customWidth="1"/>
    <col min="6" max="6" width="4.33203125" style="42" customWidth="1"/>
    <col min="7" max="13" width="8.44140625" style="42" customWidth="1"/>
    <col min="14" max="17" width="11.5546875" style="12"/>
    <col min="18" max="18" width="4.109375" style="12" customWidth="1"/>
    <col min="19" max="16384" width="11.5546875" style="12"/>
  </cols>
  <sheetData>
    <row r="1" spans="1:24" ht="45" customHeight="1" x14ac:dyDescent="0.3">
      <c r="A1" s="102" t="s">
        <v>72</v>
      </c>
      <c r="B1" s="103" t="s">
        <v>79</v>
      </c>
      <c r="C1" s="102" t="s">
        <v>3</v>
      </c>
      <c r="D1" s="102" t="s">
        <v>4</v>
      </c>
      <c r="E1" s="102" t="s">
        <v>2</v>
      </c>
      <c r="F1" s="104" t="s">
        <v>18</v>
      </c>
      <c r="G1" s="105" t="s">
        <v>44</v>
      </c>
      <c r="H1" s="105" t="s">
        <v>45</v>
      </c>
      <c r="I1" s="106" t="s">
        <v>46</v>
      </c>
      <c r="J1" s="106" t="s">
        <v>47</v>
      </c>
      <c r="K1" s="106" t="s">
        <v>17</v>
      </c>
      <c r="L1" s="106" t="s">
        <v>48</v>
      </c>
      <c r="M1" s="107" t="s">
        <v>103</v>
      </c>
      <c r="N1" s="281" t="s">
        <v>57</v>
      </c>
      <c r="O1" s="282"/>
      <c r="P1" s="283"/>
      <c r="Q1" s="284"/>
      <c r="R1" s="235" t="s">
        <v>121</v>
      </c>
      <c r="S1" s="11"/>
      <c r="T1" s="11"/>
      <c r="U1" s="11"/>
      <c r="V1" s="11"/>
      <c r="W1" s="11"/>
      <c r="X1" s="11"/>
    </row>
    <row r="2" spans="1:24" ht="12" customHeight="1" x14ac:dyDescent="0.3">
      <c r="A2" s="71">
        <v>1</v>
      </c>
      <c r="B2" s="71">
        <v>1</v>
      </c>
      <c r="C2" s="72" t="s">
        <v>126</v>
      </c>
      <c r="D2" s="72" t="s">
        <v>127</v>
      </c>
      <c r="E2" s="72" t="s">
        <v>128</v>
      </c>
      <c r="F2" s="71" t="s">
        <v>113</v>
      </c>
      <c r="G2" s="46"/>
      <c r="H2" s="46"/>
      <c r="I2" s="46"/>
      <c r="J2" s="46"/>
      <c r="K2" s="46"/>
      <c r="L2" s="46"/>
      <c r="M2" s="8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4" ht="12" customHeight="1" x14ac:dyDescent="0.3">
      <c r="A3" s="71">
        <v>2</v>
      </c>
      <c r="B3" s="71">
        <v>2</v>
      </c>
      <c r="C3" s="72" t="s">
        <v>126</v>
      </c>
      <c r="D3" s="72" t="s">
        <v>127</v>
      </c>
      <c r="E3" s="72" t="s">
        <v>130</v>
      </c>
      <c r="F3" s="71" t="s">
        <v>113</v>
      </c>
      <c r="G3" s="46"/>
      <c r="H3" s="46"/>
      <c r="I3" s="46"/>
      <c r="J3" s="46"/>
      <c r="K3" s="46"/>
      <c r="L3" s="46"/>
      <c r="M3" s="8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1:24" ht="12" customHeight="1" x14ac:dyDescent="0.3">
      <c r="A4" s="71">
        <v>3</v>
      </c>
      <c r="B4" s="71">
        <v>3</v>
      </c>
      <c r="C4" s="72" t="s">
        <v>141</v>
      </c>
      <c r="D4" s="72" t="s">
        <v>142</v>
      </c>
      <c r="E4" s="72" t="s">
        <v>143</v>
      </c>
      <c r="F4" s="71" t="s">
        <v>113</v>
      </c>
      <c r="G4" s="46"/>
      <c r="H4" s="46"/>
      <c r="I4" s="46"/>
      <c r="J4" s="46"/>
      <c r="K4" s="46"/>
      <c r="L4" s="46"/>
      <c r="M4" s="8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</row>
    <row r="5" spans="1:24" ht="12" customHeight="1" x14ac:dyDescent="0.3">
      <c r="A5" s="71">
        <v>4</v>
      </c>
      <c r="B5" s="71">
        <v>4</v>
      </c>
      <c r="C5" s="72" t="s">
        <v>141</v>
      </c>
      <c r="D5" s="72" t="s">
        <v>144</v>
      </c>
      <c r="E5" s="72" t="s">
        <v>145</v>
      </c>
      <c r="F5" s="71" t="s">
        <v>113</v>
      </c>
      <c r="G5" s="46"/>
      <c r="H5" s="46"/>
      <c r="I5" s="46"/>
      <c r="J5" s="46"/>
      <c r="K5" s="46"/>
      <c r="L5" s="46"/>
      <c r="M5" s="8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</row>
    <row r="6" spans="1:24" ht="12" customHeight="1" x14ac:dyDescent="0.3">
      <c r="A6" s="71">
        <v>5</v>
      </c>
      <c r="B6" s="71">
        <v>5</v>
      </c>
      <c r="C6" s="72" t="s">
        <v>147</v>
      </c>
      <c r="D6" s="72" t="s">
        <v>148</v>
      </c>
      <c r="E6" s="72" t="s">
        <v>149</v>
      </c>
      <c r="F6" s="71" t="s">
        <v>113</v>
      </c>
      <c r="G6" s="46"/>
      <c r="H6" s="46"/>
      <c r="I6" s="46"/>
      <c r="J6" s="46"/>
      <c r="K6" s="46"/>
      <c r="L6" s="46"/>
      <c r="M6" s="8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</row>
    <row r="7" spans="1:24" ht="12" customHeight="1" x14ac:dyDescent="0.3">
      <c r="A7" s="71">
        <v>6</v>
      </c>
      <c r="B7" s="71">
        <v>6</v>
      </c>
      <c r="C7" s="72" t="s">
        <v>112</v>
      </c>
      <c r="D7" s="72" t="s">
        <v>150</v>
      </c>
      <c r="E7" s="72" t="s">
        <v>151</v>
      </c>
      <c r="F7" s="71" t="s">
        <v>113</v>
      </c>
      <c r="G7" s="46"/>
      <c r="H7" s="46"/>
      <c r="I7" s="46"/>
      <c r="J7" s="46"/>
      <c r="K7" s="46"/>
      <c r="L7" s="46"/>
      <c r="M7" s="8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</row>
    <row r="8" spans="1:24" ht="12" customHeight="1" x14ac:dyDescent="0.3">
      <c r="A8" s="71">
        <v>7</v>
      </c>
      <c r="B8" s="71">
        <v>7</v>
      </c>
      <c r="C8" s="72" t="s">
        <v>152</v>
      </c>
      <c r="D8" s="72" t="s">
        <v>153</v>
      </c>
      <c r="E8" s="72" t="s">
        <v>154</v>
      </c>
      <c r="F8" s="71" t="s">
        <v>113</v>
      </c>
      <c r="G8" s="46"/>
      <c r="H8" s="46"/>
      <c r="I8" s="46"/>
      <c r="J8" s="46"/>
      <c r="K8" s="46"/>
      <c r="L8" s="46"/>
      <c r="M8" s="8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12" customHeight="1" x14ac:dyDescent="0.3">
      <c r="A9" s="71">
        <v>8</v>
      </c>
      <c r="B9" s="71">
        <v>8</v>
      </c>
      <c r="C9" s="72" t="s">
        <v>155</v>
      </c>
      <c r="D9" s="72" t="s">
        <v>155</v>
      </c>
      <c r="E9" s="72" t="s">
        <v>156</v>
      </c>
      <c r="F9" s="71" t="s">
        <v>113</v>
      </c>
      <c r="G9" s="46"/>
      <c r="H9" s="46"/>
      <c r="I9" s="46"/>
      <c r="J9" s="46"/>
      <c r="K9" s="46"/>
      <c r="L9" s="46"/>
      <c r="M9" s="8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</row>
    <row r="10" spans="1:24" ht="12" hidden="1" customHeight="1" x14ac:dyDescent="0.3">
      <c r="A10" s="71">
        <v>9</v>
      </c>
      <c r="B10" s="71">
        <v>9</v>
      </c>
      <c r="C10" s="72" t="s">
        <v>157</v>
      </c>
      <c r="D10" s="72" t="s">
        <v>158</v>
      </c>
      <c r="E10" s="72" t="s">
        <v>159</v>
      </c>
      <c r="F10" s="71" t="s">
        <v>113</v>
      </c>
      <c r="G10" s="46"/>
      <c r="H10" s="46"/>
      <c r="I10" s="46"/>
      <c r="J10" s="46"/>
      <c r="K10" s="46"/>
      <c r="L10" s="46"/>
      <c r="M10" s="8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</row>
    <row r="11" spans="1:24" ht="12" customHeight="1" x14ac:dyDescent="0.3">
      <c r="A11" s="71">
        <v>10</v>
      </c>
      <c r="B11" s="71">
        <v>10</v>
      </c>
      <c r="C11" s="72" t="s">
        <v>126</v>
      </c>
      <c r="D11" s="72" t="s">
        <v>160</v>
      </c>
      <c r="E11" s="72" t="s">
        <v>161</v>
      </c>
      <c r="F11" s="71" t="s">
        <v>113</v>
      </c>
      <c r="G11" s="46"/>
      <c r="H11" s="46"/>
      <c r="I11" s="46"/>
      <c r="J11" s="46"/>
      <c r="K11" s="46"/>
      <c r="L11" s="46"/>
      <c r="M11" s="8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</row>
    <row r="12" spans="1:24" ht="12" customHeight="1" x14ac:dyDescent="0.3">
      <c r="A12" s="71">
        <v>11</v>
      </c>
      <c r="B12" s="71">
        <v>11</v>
      </c>
      <c r="C12" s="72" t="s">
        <v>162</v>
      </c>
      <c r="D12" s="72" t="s">
        <v>142</v>
      </c>
      <c r="E12" s="72" t="s">
        <v>163</v>
      </c>
      <c r="F12" s="71" t="s">
        <v>113</v>
      </c>
      <c r="G12" s="46"/>
      <c r="H12" s="46"/>
      <c r="I12" s="46"/>
      <c r="J12" s="46"/>
      <c r="K12" s="46"/>
      <c r="L12" s="46"/>
      <c r="M12" s="8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</row>
    <row r="13" spans="1:24" ht="12" customHeight="1" x14ac:dyDescent="0.3">
      <c r="A13" s="71">
        <v>12</v>
      </c>
      <c r="B13" s="71">
        <v>12</v>
      </c>
      <c r="C13" s="72" t="s">
        <v>164</v>
      </c>
      <c r="D13" s="72" t="s">
        <v>165</v>
      </c>
      <c r="E13" s="72" t="s">
        <v>166</v>
      </c>
      <c r="F13" s="71" t="s">
        <v>113</v>
      </c>
      <c r="G13" s="46"/>
      <c r="H13" s="46"/>
      <c r="I13" s="46"/>
      <c r="J13" s="46"/>
      <c r="K13" s="46"/>
      <c r="L13" s="46"/>
      <c r="M13" s="8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</row>
    <row r="14" spans="1:24" ht="12" customHeight="1" x14ac:dyDescent="0.3">
      <c r="A14" s="71">
        <v>13</v>
      </c>
      <c r="B14" s="71">
        <v>13</v>
      </c>
      <c r="C14" s="72" t="s">
        <v>167</v>
      </c>
      <c r="D14" s="72" t="s">
        <v>168</v>
      </c>
      <c r="E14" s="72" t="s">
        <v>169</v>
      </c>
      <c r="F14" s="71" t="s">
        <v>113</v>
      </c>
      <c r="G14" s="46"/>
      <c r="H14" s="46"/>
      <c r="I14" s="46"/>
      <c r="J14" s="46"/>
      <c r="K14" s="46"/>
      <c r="L14" s="46"/>
      <c r="M14" s="8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4" ht="12" customHeight="1" x14ac:dyDescent="0.3">
      <c r="A15" s="71">
        <v>14</v>
      </c>
      <c r="B15" s="71">
        <v>14</v>
      </c>
      <c r="C15" s="72" t="s">
        <v>170</v>
      </c>
      <c r="D15" s="72" t="s">
        <v>170</v>
      </c>
      <c r="E15" s="72" t="s">
        <v>171</v>
      </c>
      <c r="F15" s="71" t="s">
        <v>113</v>
      </c>
      <c r="G15" s="46"/>
      <c r="H15" s="46"/>
      <c r="I15" s="46"/>
      <c r="J15" s="46"/>
      <c r="K15" s="46"/>
      <c r="L15" s="46"/>
      <c r="M15" s="8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4" ht="12" customHeight="1" x14ac:dyDescent="0.3">
      <c r="A16" s="71">
        <v>15</v>
      </c>
      <c r="B16" s="71">
        <v>15</v>
      </c>
      <c r="C16" s="72" t="s">
        <v>172</v>
      </c>
      <c r="D16" s="72" t="s">
        <v>115</v>
      </c>
      <c r="E16" s="72" t="s">
        <v>173</v>
      </c>
      <c r="F16" s="71" t="s">
        <v>113</v>
      </c>
      <c r="G16" s="46"/>
      <c r="H16" s="46"/>
      <c r="I16" s="46"/>
      <c r="J16" s="46"/>
      <c r="K16" s="46"/>
      <c r="L16" s="46"/>
      <c r="M16" s="8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</row>
    <row r="17" spans="1:24" ht="12" customHeight="1" x14ac:dyDescent="0.3">
      <c r="A17" s="71">
        <v>16</v>
      </c>
      <c r="B17" s="71">
        <v>16</v>
      </c>
      <c r="C17" s="72" t="s">
        <v>174</v>
      </c>
      <c r="D17" s="72" t="s">
        <v>175</v>
      </c>
      <c r="E17" s="72" t="s">
        <v>176</v>
      </c>
      <c r="F17" s="71" t="s">
        <v>113</v>
      </c>
      <c r="G17" s="46"/>
      <c r="H17" s="46"/>
      <c r="I17" s="46"/>
      <c r="J17" s="46"/>
      <c r="K17" s="46"/>
      <c r="L17" s="46"/>
      <c r="M17" s="8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12" hidden="1" customHeight="1" x14ac:dyDescent="0.3">
      <c r="A18" s="71">
        <v>17</v>
      </c>
      <c r="B18" s="71">
        <v>17</v>
      </c>
      <c r="C18" s="72" t="s">
        <v>148</v>
      </c>
      <c r="D18" s="72" t="s">
        <v>155</v>
      </c>
      <c r="E18" s="72" t="s">
        <v>177</v>
      </c>
      <c r="F18" s="71" t="s">
        <v>113</v>
      </c>
      <c r="G18" s="46"/>
      <c r="H18" s="46"/>
      <c r="I18" s="46"/>
      <c r="J18" s="46"/>
      <c r="K18" s="46"/>
      <c r="L18" s="46"/>
      <c r="M18" s="8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</row>
    <row r="19" spans="1:24" ht="12" hidden="1" customHeight="1" x14ac:dyDescent="0.3">
      <c r="A19" s="71">
        <v>18</v>
      </c>
      <c r="B19" s="71">
        <v>18</v>
      </c>
      <c r="C19" s="72" t="s">
        <v>178</v>
      </c>
      <c r="D19" s="72" t="s">
        <v>179</v>
      </c>
      <c r="E19" s="72" t="s">
        <v>180</v>
      </c>
      <c r="F19" s="71" t="s">
        <v>113</v>
      </c>
      <c r="G19" s="46"/>
      <c r="H19" s="46"/>
      <c r="I19" s="46"/>
      <c r="J19" s="46"/>
      <c r="K19" s="46"/>
      <c r="L19" s="46"/>
      <c r="M19" s="8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</row>
    <row r="20" spans="1:24" ht="12" customHeight="1" x14ac:dyDescent="0.3">
      <c r="A20" s="71">
        <v>19</v>
      </c>
      <c r="B20" s="71">
        <v>19</v>
      </c>
      <c r="C20" s="72" t="s">
        <v>178</v>
      </c>
      <c r="D20" s="72" t="s">
        <v>115</v>
      </c>
      <c r="E20" s="72" t="s">
        <v>181</v>
      </c>
      <c r="F20" s="71" t="s">
        <v>113</v>
      </c>
      <c r="G20" s="46"/>
      <c r="H20" s="46"/>
      <c r="I20" s="46"/>
      <c r="J20" s="46"/>
      <c r="K20" s="46"/>
      <c r="L20" s="46"/>
      <c r="M20" s="8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4" ht="12" customHeight="1" x14ac:dyDescent="0.3">
      <c r="A21" s="71">
        <v>20</v>
      </c>
      <c r="B21" s="71">
        <v>20</v>
      </c>
      <c r="C21" s="72" t="s">
        <v>182</v>
      </c>
      <c r="D21" s="72" t="s">
        <v>127</v>
      </c>
      <c r="E21" s="72" t="s">
        <v>183</v>
      </c>
      <c r="F21" s="71" t="s">
        <v>113</v>
      </c>
      <c r="G21" s="46"/>
      <c r="H21" s="46"/>
      <c r="I21" s="46"/>
      <c r="J21" s="46"/>
      <c r="K21" s="46"/>
      <c r="L21" s="46"/>
      <c r="M21" s="8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4" ht="12" customHeight="1" x14ac:dyDescent="0.3">
      <c r="A22" s="71">
        <v>21</v>
      </c>
      <c r="B22" s="71">
        <v>21</v>
      </c>
      <c r="C22" s="72" t="s">
        <v>178</v>
      </c>
      <c r="D22" s="72" t="s">
        <v>115</v>
      </c>
      <c r="E22" s="72" t="s">
        <v>184</v>
      </c>
      <c r="F22" s="71" t="s">
        <v>113</v>
      </c>
      <c r="G22" s="46"/>
      <c r="H22" s="46"/>
      <c r="I22" s="46"/>
      <c r="J22" s="46"/>
      <c r="K22" s="46"/>
      <c r="L22" s="46"/>
      <c r="M22" s="8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24" ht="12" customHeight="1" x14ac:dyDescent="0.3">
      <c r="A23" s="71">
        <v>22</v>
      </c>
      <c r="B23" s="71">
        <v>22</v>
      </c>
      <c r="C23" s="72" t="s">
        <v>178</v>
      </c>
      <c r="D23" s="72" t="s">
        <v>115</v>
      </c>
      <c r="E23" s="72" t="s">
        <v>185</v>
      </c>
      <c r="F23" s="71" t="s">
        <v>113</v>
      </c>
      <c r="G23" s="46"/>
      <c r="H23" s="46"/>
      <c r="I23" s="46"/>
      <c r="J23" s="46"/>
      <c r="K23" s="46"/>
      <c r="L23" s="46"/>
      <c r="M23" s="8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</row>
    <row r="24" spans="1:24" ht="12" customHeight="1" x14ac:dyDescent="0.3">
      <c r="A24" s="71">
        <v>23</v>
      </c>
      <c r="B24" s="71">
        <v>23</v>
      </c>
      <c r="C24" s="72" t="s">
        <v>178</v>
      </c>
      <c r="D24" s="72" t="s">
        <v>115</v>
      </c>
      <c r="E24" s="72" t="s">
        <v>186</v>
      </c>
      <c r="F24" s="71" t="s">
        <v>113</v>
      </c>
      <c r="G24" s="46"/>
      <c r="H24" s="46"/>
      <c r="I24" s="46"/>
      <c r="J24" s="46"/>
      <c r="K24" s="46"/>
      <c r="L24" s="46"/>
      <c r="M24" s="8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  <row r="25" spans="1:24" ht="12" hidden="1" customHeight="1" x14ac:dyDescent="0.3">
      <c r="A25" s="71">
        <v>24</v>
      </c>
      <c r="B25" s="71">
        <v>24</v>
      </c>
      <c r="C25" s="72" t="s">
        <v>178</v>
      </c>
      <c r="D25" s="72" t="s">
        <v>115</v>
      </c>
      <c r="E25" s="72" t="s">
        <v>187</v>
      </c>
      <c r="F25" s="71" t="s">
        <v>113</v>
      </c>
      <c r="G25" s="46"/>
      <c r="H25" s="46"/>
      <c r="I25" s="46"/>
      <c r="J25" s="46"/>
      <c r="K25" s="46"/>
      <c r="L25" s="46"/>
      <c r="M25" s="8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</row>
    <row r="26" spans="1:24" ht="12" customHeight="1" x14ac:dyDescent="0.3">
      <c r="A26" s="71">
        <v>25</v>
      </c>
      <c r="B26" s="71">
        <v>25</v>
      </c>
      <c r="C26" s="72" t="s">
        <v>188</v>
      </c>
      <c r="D26" s="72" t="s">
        <v>189</v>
      </c>
      <c r="E26" s="72" t="s">
        <v>190</v>
      </c>
      <c r="F26" s="71" t="s">
        <v>113</v>
      </c>
      <c r="G26" s="46"/>
      <c r="H26" s="46"/>
      <c r="I26" s="46"/>
      <c r="J26" s="46"/>
      <c r="K26" s="46"/>
      <c r="L26" s="46"/>
      <c r="M26" s="8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</row>
    <row r="27" spans="1:24" ht="12" hidden="1" customHeight="1" x14ac:dyDescent="0.3">
      <c r="A27" s="71">
        <v>26</v>
      </c>
      <c r="B27" s="71">
        <v>26</v>
      </c>
      <c r="C27" s="72" t="s">
        <v>191</v>
      </c>
      <c r="D27" s="72" t="s">
        <v>192</v>
      </c>
      <c r="E27" s="72" t="s">
        <v>193</v>
      </c>
      <c r="F27" s="71" t="s">
        <v>113</v>
      </c>
      <c r="G27" s="46"/>
      <c r="H27" s="46"/>
      <c r="I27" s="46"/>
      <c r="J27" s="46"/>
      <c r="K27" s="46"/>
      <c r="L27" s="46"/>
      <c r="M27" s="8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</row>
    <row r="28" spans="1:24" ht="12" customHeight="1" x14ac:dyDescent="0.3">
      <c r="A28" s="71">
        <v>27</v>
      </c>
      <c r="B28" s="71">
        <v>27</v>
      </c>
      <c r="C28" s="72" t="s">
        <v>191</v>
      </c>
      <c r="D28" s="72" t="s">
        <v>194</v>
      </c>
      <c r="E28" s="72" t="s">
        <v>195</v>
      </c>
      <c r="F28" s="71" t="s">
        <v>113</v>
      </c>
      <c r="G28" s="46"/>
      <c r="H28" s="46"/>
      <c r="I28" s="46"/>
      <c r="J28" s="46"/>
      <c r="K28" s="46"/>
      <c r="L28" s="46"/>
      <c r="M28" s="8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</row>
    <row r="29" spans="1:24" ht="12" customHeight="1" x14ac:dyDescent="0.3">
      <c r="A29" s="71">
        <v>28</v>
      </c>
      <c r="B29" s="71">
        <v>28</v>
      </c>
      <c r="C29" s="72" t="s">
        <v>188</v>
      </c>
      <c r="D29" s="72" t="s">
        <v>196</v>
      </c>
      <c r="E29" s="72" t="s">
        <v>197</v>
      </c>
      <c r="F29" s="71" t="s">
        <v>113</v>
      </c>
      <c r="G29" s="46"/>
      <c r="H29" s="46"/>
      <c r="I29" s="46"/>
      <c r="J29" s="46"/>
      <c r="K29" s="46"/>
      <c r="L29" s="46"/>
      <c r="M29" s="8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ht="12" customHeight="1" x14ac:dyDescent="0.3">
      <c r="A30" s="71">
        <v>29</v>
      </c>
      <c r="B30" s="71">
        <v>29</v>
      </c>
      <c r="C30" s="72" t="s">
        <v>198</v>
      </c>
      <c r="D30" s="72" t="s">
        <v>199</v>
      </c>
      <c r="E30" s="72" t="s">
        <v>200</v>
      </c>
      <c r="F30" s="71" t="s">
        <v>113</v>
      </c>
      <c r="G30" s="46"/>
      <c r="H30" s="46"/>
      <c r="I30" s="46"/>
      <c r="J30" s="46"/>
      <c r="K30" s="46"/>
      <c r="L30" s="46"/>
      <c r="M30" s="8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1:24" ht="12" customHeight="1" x14ac:dyDescent="0.3">
      <c r="A31" s="71">
        <v>30</v>
      </c>
      <c r="B31" s="71">
        <v>30</v>
      </c>
      <c r="C31" s="72" t="s">
        <v>201</v>
      </c>
      <c r="D31" s="72" t="s">
        <v>202</v>
      </c>
      <c r="E31" s="72" t="s">
        <v>203</v>
      </c>
      <c r="F31" s="71" t="s">
        <v>113</v>
      </c>
      <c r="G31" s="46"/>
      <c r="H31" s="46"/>
      <c r="I31" s="46"/>
      <c r="J31" s="46"/>
      <c r="K31" s="46"/>
      <c r="L31" s="46"/>
      <c r="M31" s="8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</row>
    <row r="32" spans="1:24" ht="12" hidden="1" customHeight="1" x14ac:dyDescent="0.3">
      <c r="A32" s="71">
        <v>31</v>
      </c>
      <c r="B32" s="71">
        <v>31</v>
      </c>
      <c r="C32" s="72" t="s">
        <v>204</v>
      </c>
      <c r="D32" s="72" t="s">
        <v>205</v>
      </c>
      <c r="E32" s="72" t="s">
        <v>206</v>
      </c>
      <c r="F32" s="71" t="s">
        <v>113</v>
      </c>
      <c r="G32" s="46"/>
      <c r="H32" s="46"/>
      <c r="I32" s="46"/>
      <c r="J32" s="46"/>
      <c r="K32" s="46"/>
      <c r="L32" s="46"/>
      <c r="M32" s="8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</row>
    <row r="33" spans="1:24" ht="12" customHeight="1" x14ac:dyDescent="0.3">
      <c r="A33" s="71">
        <v>32</v>
      </c>
      <c r="B33" s="71">
        <v>32</v>
      </c>
      <c r="C33" s="72" t="s">
        <v>204</v>
      </c>
      <c r="D33" s="72" t="s">
        <v>205</v>
      </c>
      <c r="E33" s="72" t="s">
        <v>206</v>
      </c>
      <c r="F33" s="71" t="s">
        <v>113</v>
      </c>
      <c r="G33" s="46"/>
      <c r="H33" s="46"/>
      <c r="I33" s="46"/>
      <c r="J33" s="46"/>
      <c r="K33" s="46"/>
      <c r="L33" s="46"/>
      <c r="M33" s="8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ht="12" customHeight="1" x14ac:dyDescent="0.3">
      <c r="A34" s="71">
        <v>33</v>
      </c>
      <c r="B34" s="71">
        <v>33</v>
      </c>
      <c r="C34" s="72" t="s">
        <v>204</v>
      </c>
      <c r="D34" s="72" t="s">
        <v>205</v>
      </c>
      <c r="E34" s="72" t="s">
        <v>207</v>
      </c>
      <c r="F34" s="71" t="s">
        <v>113</v>
      </c>
      <c r="G34" s="46"/>
      <c r="H34" s="46"/>
      <c r="I34" s="46"/>
      <c r="J34" s="46"/>
      <c r="K34" s="46"/>
      <c r="L34" s="46"/>
      <c r="M34" s="8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</row>
    <row r="35" spans="1:24" ht="12" customHeight="1" x14ac:dyDescent="0.3">
      <c r="A35" s="71">
        <v>34</v>
      </c>
      <c r="B35" s="71">
        <v>34</v>
      </c>
      <c r="C35" s="72" t="s">
        <v>126</v>
      </c>
      <c r="D35" s="72" t="s">
        <v>208</v>
      </c>
      <c r="E35" s="72" t="s">
        <v>209</v>
      </c>
      <c r="F35" s="71" t="s">
        <v>113</v>
      </c>
      <c r="G35" s="46"/>
      <c r="H35" s="46"/>
      <c r="I35" s="46"/>
      <c r="J35" s="46"/>
      <c r="K35" s="46"/>
      <c r="L35" s="46"/>
      <c r="M35" s="8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</row>
    <row r="36" spans="1:24" ht="12" customHeight="1" x14ac:dyDescent="0.3">
      <c r="A36" s="71">
        <v>35</v>
      </c>
      <c r="B36" s="71">
        <v>35</v>
      </c>
      <c r="C36" s="72" t="s">
        <v>126</v>
      </c>
      <c r="D36" s="72" t="s">
        <v>204</v>
      </c>
      <c r="E36" s="72" t="s">
        <v>210</v>
      </c>
      <c r="F36" s="71" t="s">
        <v>113</v>
      </c>
      <c r="G36" s="46"/>
      <c r="H36" s="46"/>
      <c r="I36" s="46"/>
      <c r="J36" s="46"/>
      <c r="K36" s="46"/>
      <c r="L36" s="46"/>
      <c r="M36" s="8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 ht="12" customHeight="1" x14ac:dyDescent="0.3">
      <c r="A37" s="71">
        <v>36</v>
      </c>
      <c r="B37" s="71">
        <v>36</v>
      </c>
      <c r="C37" s="72" t="s">
        <v>205</v>
      </c>
      <c r="D37" s="72" t="s">
        <v>211</v>
      </c>
      <c r="E37" s="72" t="s">
        <v>212</v>
      </c>
      <c r="F37" s="71" t="s">
        <v>113</v>
      </c>
      <c r="G37" s="46"/>
      <c r="H37" s="46"/>
      <c r="I37" s="46"/>
      <c r="J37" s="46"/>
      <c r="K37" s="46"/>
      <c r="L37" s="46"/>
      <c r="M37" s="8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ht="12" hidden="1" customHeight="1" x14ac:dyDescent="0.3">
      <c r="A38" s="71">
        <v>37</v>
      </c>
      <c r="B38" s="71">
        <v>37</v>
      </c>
      <c r="C38" s="72" t="s">
        <v>213</v>
      </c>
      <c r="D38" s="72" t="s">
        <v>214</v>
      </c>
      <c r="E38" s="72" t="s">
        <v>215</v>
      </c>
      <c r="F38" s="71" t="s">
        <v>113</v>
      </c>
      <c r="G38" s="46"/>
      <c r="H38" s="46"/>
      <c r="I38" s="46"/>
      <c r="J38" s="46"/>
      <c r="K38" s="46"/>
      <c r="L38" s="46"/>
      <c r="M38" s="8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 ht="12" customHeight="1" x14ac:dyDescent="0.3">
      <c r="A39" s="71">
        <v>38</v>
      </c>
      <c r="B39" s="71">
        <v>38</v>
      </c>
      <c r="C39" s="72" t="s">
        <v>216</v>
      </c>
      <c r="D39" s="72" t="s">
        <v>217</v>
      </c>
      <c r="E39" s="72" t="s">
        <v>218</v>
      </c>
      <c r="F39" s="71" t="s">
        <v>113</v>
      </c>
      <c r="G39" s="46"/>
      <c r="H39" s="46"/>
      <c r="I39" s="46"/>
      <c r="J39" s="46"/>
      <c r="K39" s="46"/>
      <c r="L39" s="46"/>
      <c r="M39" s="8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 ht="12" customHeight="1" x14ac:dyDescent="0.3">
      <c r="A40" s="71">
        <v>39</v>
      </c>
      <c r="B40" s="71">
        <v>39</v>
      </c>
      <c r="C40" s="72" t="s">
        <v>211</v>
      </c>
      <c r="D40" s="72" t="s">
        <v>219</v>
      </c>
      <c r="E40" s="72" t="s">
        <v>220</v>
      </c>
      <c r="F40" s="71" t="s">
        <v>113</v>
      </c>
      <c r="G40" s="46"/>
      <c r="H40" s="46"/>
      <c r="I40" s="46"/>
      <c r="J40" s="46"/>
      <c r="K40" s="46"/>
      <c r="L40" s="46"/>
      <c r="M40" s="8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ht="12" customHeight="1" x14ac:dyDescent="0.3">
      <c r="A41" s="71">
        <v>40</v>
      </c>
      <c r="B41" s="71">
        <v>40</v>
      </c>
      <c r="C41" s="72" t="s">
        <v>160</v>
      </c>
      <c r="D41" s="72" t="s">
        <v>221</v>
      </c>
      <c r="E41" s="72" t="s">
        <v>222</v>
      </c>
      <c r="F41" s="71" t="s">
        <v>113</v>
      </c>
      <c r="G41" s="46"/>
      <c r="H41" s="46"/>
      <c r="I41" s="46"/>
      <c r="J41" s="46"/>
      <c r="K41" s="46"/>
      <c r="L41" s="46"/>
      <c r="M41" s="8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 ht="12" customHeight="1" x14ac:dyDescent="0.3">
      <c r="A42" s="71">
        <v>41</v>
      </c>
      <c r="B42" s="71">
        <v>41</v>
      </c>
      <c r="C42" s="72" t="s">
        <v>115</v>
      </c>
      <c r="D42" s="72" t="s">
        <v>223</v>
      </c>
      <c r="E42" s="72" t="s">
        <v>224</v>
      </c>
      <c r="F42" s="71" t="s">
        <v>113</v>
      </c>
      <c r="G42" s="46"/>
      <c r="H42" s="46"/>
      <c r="I42" s="46"/>
      <c r="J42" s="46"/>
      <c r="K42" s="46"/>
      <c r="L42" s="46"/>
      <c r="M42" s="8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 ht="12" customHeight="1" x14ac:dyDescent="0.3">
      <c r="A43" s="71">
        <v>42</v>
      </c>
      <c r="B43" s="71">
        <v>42</v>
      </c>
      <c r="C43" s="72" t="s">
        <v>213</v>
      </c>
      <c r="D43" s="72" t="s">
        <v>214</v>
      </c>
      <c r="E43" s="72" t="s">
        <v>215</v>
      </c>
      <c r="F43" s="71">
        <v>1</v>
      </c>
      <c r="G43" s="46"/>
      <c r="H43" s="46"/>
      <c r="I43" s="46"/>
      <c r="J43" s="46"/>
      <c r="K43" s="46"/>
      <c r="L43" s="46"/>
      <c r="M43" s="8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</row>
    <row r="44" spans="1:24" ht="12" customHeight="1" x14ac:dyDescent="0.3">
      <c r="A44" s="71">
        <v>43</v>
      </c>
      <c r="B44" s="71">
        <v>43</v>
      </c>
      <c r="C44" s="72" t="s">
        <v>225</v>
      </c>
      <c r="D44" s="72" t="s">
        <v>226</v>
      </c>
      <c r="E44" s="72" t="s">
        <v>227</v>
      </c>
      <c r="F44" s="71" t="s">
        <v>113</v>
      </c>
      <c r="G44" s="46"/>
      <c r="H44" s="46"/>
      <c r="I44" s="46"/>
      <c r="J44" s="46"/>
      <c r="K44" s="46"/>
      <c r="L44" s="46"/>
      <c r="M44" s="8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</row>
    <row r="45" spans="1:24" ht="12" customHeight="1" x14ac:dyDescent="0.3">
      <c r="A45" s="71">
        <v>44</v>
      </c>
      <c r="B45" s="71">
        <v>44</v>
      </c>
      <c r="C45" s="72" t="s">
        <v>225</v>
      </c>
      <c r="D45" s="72" t="s">
        <v>226</v>
      </c>
      <c r="E45" s="72" t="s">
        <v>228</v>
      </c>
      <c r="F45" s="71" t="s">
        <v>113</v>
      </c>
      <c r="G45" s="46"/>
      <c r="H45" s="46"/>
      <c r="I45" s="46"/>
      <c r="J45" s="46"/>
      <c r="K45" s="46"/>
      <c r="L45" s="46"/>
      <c r="M45" s="8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</row>
    <row r="46" spans="1:24" ht="12" hidden="1" customHeight="1" x14ac:dyDescent="0.3">
      <c r="A46" s="71">
        <v>45</v>
      </c>
      <c r="B46" s="71">
        <v>45</v>
      </c>
      <c r="C46" s="72" t="s">
        <v>112</v>
      </c>
      <c r="D46" s="72" t="s">
        <v>115</v>
      </c>
      <c r="E46" s="72" t="s">
        <v>114</v>
      </c>
      <c r="F46" s="71" t="s">
        <v>113</v>
      </c>
      <c r="G46" s="46"/>
      <c r="H46" s="46"/>
      <c r="I46" s="46"/>
      <c r="J46" s="46"/>
      <c r="K46" s="46"/>
      <c r="L46" s="46"/>
      <c r="M46" s="8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</row>
    <row r="47" spans="1:24" ht="12" customHeight="1" x14ac:dyDescent="0.3">
      <c r="A47" s="71">
        <v>46</v>
      </c>
      <c r="B47" s="71">
        <v>46</v>
      </c>
      <c r="C47" s="72" t="s">
        <v>112</v>
      </c>
      <c r="D47" s="72" t="s">
        <v>178</v>
      </c>
      <c r="E47" s="72" t="s">
        <v>230</v>
      </c>
      <c r="F47" s="71" t="s">
        <v>113</v>
      </c>
      <c r="G47" s="46"/>
      <c r="H47" s="46"/>
      <c r="I47" s="46"/>
      <c r="J47" s="46"/>
      <c r="K47" s="46"/>
      <c r="L47" s="46"/>
      <c r="M47" s="8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</row>
    <row r="48" spans="1:24" ht="12" hidden="1" customHeight="1" x14ac:dyDescent="0.3">
      <c r="A48" s="71">
        <v>47</v>
      </c>
      <c r="B48" s="71">
        <v>47</v>
      </c>
      <c r="C48" s="72" t="s">
        <v>231</v>
      </c>
      <c r="D48" s="72" t="s">
        <v>231</v>
      </c>
      <c r="E48" s="72" t="s">
        <v>232</v>
      </c>
      <c r="F48" s="71" t="s">
        <v>113</v>
      </c>
      <c r="G48" s="46"/>
      <c r="H48" s="46"/>
      <c r="I48" s="46"/>
      <c r="J48" s="46"/>
      <c r="K48" s="46"/>
      <c r="L48" s="46"/>
      <c r="M48" s="8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</row>
    <row r="49" spans="1:24" ht="12" customHeight="1" x14ac:dyDescent="0.3">
      <c r="A49" s="71">
        <v>48</v>
      </c>
      <c r="B49" s="71">
        <v>48</v>
      </c>
      <c r="C49" s="72" t="s">
        <v>188</v>
      </c>
      <c r="D49" s="72" t="s">
        <v>233</v>
      </c>
      <c r="E49" s="72" t="s">
        <v>234</v>
      </c>
      <c r="F49" s="71" t="s">
        <v>113</v>
      </c>
      <c r="G49" s="46"/>
      <c r="H49" s="46"/>
      <c r="I49" s="46"/>
      <c r="J49" s="46"/>
      <c r="K49" s="46"/>
      <c r="L49" s="46"/>
      <c r="M49" s="8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ht="12" customHeight="1" x14ac:dyDescent="0.3">
      <c r="A50" s="71">
        <v>49</v>
      </c>
      <c r="B50" s="71">
        <v>49</v>
      </c>
      <c r="C50" s="72" t="s">
        <v>205</v>
      </c>
      <c r="D50" s="72" t="s">
        <v>235</v>
      </c>
      <c r="E50" s="72" t="s">
        <v>186</v>
      </c>
      <c r="F50" s="71" t="s">
        <v>113</v>
      </c>
      <c r="G50" s="46"/>
      <c r="H50" s="46"/>
      <c r="I50" s="46"/>
      <c r="J50" s="46"/>
      <c r="K50" s="46"/>
      <c r="L50" s="46"/>
      <c r="M50" s="8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</row>
    <row r="51" spans="1:24" ht="12" customHeight="1" x14ac:dyDescent="0.3">
      <c r="A51" s="71">
        <v>50</v>
      </c>
      <c r="B51" s="71">
        <v>50</v>
      </c>
      <c r="C51" s="72" t="s">
        <v>236</v>
      </c>
      <c r="D51" s="72" t="s">
        <v>237</v>
      </c>
      <c r="E51" s="72" t="s">
        <v>238</v>
      </c>
      <c r="F51" s="71" t="s">
        <v>113</v>
      </c>
      <c r="G51" s="46"/>
      <c r="H51" s="46"/>
      <c r="I51" s="46"/>
      <c r="J51" s="46"/>
      <c r="K51" s="46"/>
      <c r="L51" s="46"/>
      <c r="M51" s="8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</row>
    <row r="52" spans="1:24" ht="12" customHeight="1" x14ac:dyDescent="0.3">
      <c r="A52" s="71">
        <v>51</v>
      </c>
      <c r="B52" s="71">
        <v>51</v>
      </c>
      <c r="C52" s="72" t="s">
        <v>239</v>
      </c>
      <c r="D52" s="72" t="s">
        <v>240</v>
      </c>
      <c r="E52" s="72" t="s">
        <v>241</v>
      </c>
      <c r="F52" s="71" t="s">
        <v>113</v>
      </c>
      <c r="G52" s="46"/>
      <c r="H52" s="46"/>
      <c r="I52" s="46"/>
      <c r="J52" s="46"/>
      <c r="K52" s="46"/>
      <c r="L52" s="46"/>
      <c r="M52" s="8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</row>
    <row r="53" spans="1:24" ht="12" customHeight="1" x14ac:dyDescent="0.3">
      <c r="A53" s="71">
        <v>52</v>
      </c>
      <c r="B53" s="71">
        <v>52</v>
      </c>
      <c r="C53" s="72" t="s">
        <v>242</v>
      </c>
      <c r="D53" s="72" t="s">
        <v>243</v>
      </c>
      <c r="E53" s="72" t="s">
        <v>244</v>
      </c>
      <c r="F53" s="71" t="s">
        <v>113</v>
      </c>
      <c r="G53" s="46"/>
      <c r="H53" s="46"/>
      <c r="I53" s="46"/>
      <c r="J53" s="46"/>
      <c r="K53" s="46"/>
      <c r="L53" s="46"/>
      <c r="M53" s="8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</row>
    <row r="54" spans="1:24" ht="12" customHeight="1" x14ac:dyDescent="0.3">
      <c r="A54" s="71">
        <v>53</v>
      </c>
      <c r="B54" s="71">
        <v>53</v>
      </c>
      <c r="C54" s="72" t="s">
        <v>245</v>
      </c>
      <c r="D54" s="72" t="s">
        <v>219</v>
      </c>
      <c r="E54" s="72" t="s">
        <v>246</v>
      </c>
      <c r="F54" s="71" t="s">
        <v>113</v>
      </c>
      <c r="G54" s="46"/>
      <c r="H54" s="46"/>
      <c r="I54" s="46"/>
      <c r="J54" s="46"/>
      <c r="K54" s="46"/>
      <c r="L54" s="46"/>
      <c r="M54" s="8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24" ht="12" hidden="1" customHeight="1" x14ac:dyDescent="0.3">
      <c r="A55" s="71">
        <v>54</v>
      </c>
      <c r="B55" s="71">
        <v>54</v>
      </c>
      <c r="C55" s="72" t="s">
        <v>178</v>
      </c>
      <c r="D55" s="72" t="s">
        <v>247</v>
      </c>
      <c r="E55" s="72" t="s">
        <v>248</v>
      </c>
      <c r="F55" s="71" t="s">
        <v>113</v>
      </c>
      <c r="G55" s="46"/>
      <c r="H55" s="46"/>
      <c r="I55" s="46"/>
      <c r="J55" s="46"/>
      <c r="K55" s="46"/>
      <c r="L55" s="46"/>
      <c r="M55" s="8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1:24" ht="12" hidden="1" customHeight="1" x14ac:dyDescent="0.3">
      <c r="A56" s="71">
        <v>55</v>
      </c>
      <c r="B56" s="71">
        <v>55</v>
      </c>
      <c r="C56" s="72" t="s">
        <v>249</v>
      </c>
      <c r="D56" s="72" t="s">
        <v>178</v>
      </c>
      <c r="E56" s="72" t="s">
        <v>250</v>
      </c>
      <c r="F56" s="71" t="s">
        <v>113</v>
      </c>
      <c r="G56" s="46"/>
      <c r="H56" s="46"/>
      <c r="I56" s="46"/>
      <c r="J56" s="46"/>
      <c r="K56" s="46"/>
      <c r="L56" s="46"/>
      <c r="M56" s="8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1:24" ht="12" customHeight="1" x14ac:dyDescent="0.3">
      <c r="A57" s="71">
        <v>56</v>
      </c>
      <c r="B57" s="71">
        <v>56</v>
      </c>
      <c r="C57" s="72" t="s">
        <v>251</v>
      </c>
      <c r="D57" s="72" t="s">
        <v>252</v>
      </c>
      <c r="E57" s="72" t="s">
        <v>253</v>
      </c>
      <c r="F57" s="71" t="s">
        <v>113</v>
      </c>
      <c r="G57" s="46"/>
      <c r="H57" s="46"/>
      <c r="I57" s="46"/>
      <c r="J57" s="46"/>
      <c r="K57" s="46"/>
      <c r="L57" s="46"/>
      <c r="M57" s="8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</row>
    <row r="58" spans="1:24" ht="12" customHeight="1" x14ac:dyDescent="0.3">
      <c r="A58" s="71">
        <v>57</v>
      </c>
      <c r="B58" s="71">
        <v>57</v>
      </c>
      <c r="C58" s="72" t="s">
        <v>254</v>
      </c>
      <c r="D58" s="72" t="s">
        <v>251</v>
      </c>
      <c r="E58" s="72" t="s">
        <v>255</v>
      </c>
      <c r="F58" s="71" t="s">
        <v>113</v>
      </c>
      <c r="G58" s="46"/>
      <c r="H58" s="46"/>
      <c r="I58" s="46"/>
      <c r="J58" s="46"/>
      <c r="K58" s="46"/>
      <c r="L58" s="46"/>
      <c r="M58" s="8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</row>
    <row r="59" spans="1:24" ht="12" customHeight="1" x14ac:dyDescent="0.3">
      <c r="A59" s="71">
        <v>58</v>
      </c>
      <c r="B59" s="71">
        <v>58</v>
      </c>
      <c r="C59" s="72" t="s">
        <v>251</v>
      </c>
      <c r="D59" s="72" t="s">
        <v>256</v>
      </c>
      <c r="E59" s="72" t="s">
        <v>257</v>
      </c>
      <c r="F59" s="71" t="s">
        <v>113</v>
      </c>
      <c r="G59" s="46"/>
      <c r="H59" s="46"/>
      <c r="I59" s="46"/>
      <c r="J59" s="46"/>
      <c r="K59" s="46"/>
      <c r="L59" s="46"/>
      <c r="M59" s="8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 ht="12" customHeight="1" x14ac:dyDescent="0.3">
      <c r="A60" s="71">
        <v>59</v>
      </c>
      <c r="B60" s="71">
        <v>59</v>
      </c>
      <c r="C60" s="72" t="s">
        <v>240</v>
      </c>
      <c r="D60" s="72" t="s">
        <v>258</v>
      </c>
      <c r="E60" s="72" t="s">
        <v>181</v>
      </c>
      <c r="F60" s="71" t="s">
        <v>113</v>
      </c>
      <c r="G60" s="46"/>
      <c r="H60" s="46"/>
      <c r="I60" s="46"/>
      <c r="J60" s="46"/>
      <c r="K60" s="46"/>
      <c r="L60" s="46"/>
      <c r="M60" s="8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</row>
    <row r="61" spans="1:24" ht="12" customHeight="1" x14ac:dyDescent="0.3">
      <c r="A61" s="71">
        <v>60</v>
      </c>
      <c r="B61" s="71">
        <v>60</v>
      </c>
      <c r="C61" s="72" t="s">
        <v>260</v>
      </c>
      <c r="D61" s="72" t="s">
        <v>261</v>
      </c>
      <c r="E61" s="72" t="s">
        <v>262</v>
      </c>
      <c r="F61" s="71" t="s">
        <v>113</v>
      </c>
      <c r="G61" s="46"/>
      <c r="H61" s="46"/>
      <c r="I61" s="46"/>
      <c r="J61" s="46"/>
      <c r="K61" s="46"/>
      <c r="L61" s="46"/>
      <c r="M61" s="8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</row>
    <row r="62" spans="1:24" ht="12" customHeight="1" x14ac:dyDescent="0.3">
      <c r="A62" s="71">
        <v>61</v>
      </c>
      <c r="B62" s="71">
        <v>61</v>
      </c>
      <c r="C62" s="72" t="s">
        <v>264</v>
      </c>
      <c r="D62" s="72" t="s">
        <v>178</v>
      </c>
      <c r="E62" s="72" t="s">
        <v>265</v>
      </c>
      <c r="F62" s="71" t="s">
        <v>113</v>
      </c>
      <c r="G62" s="46"/>
      <c r="H62" s="46"/>
      <c r="I62" s="46"/>
      <c r="J62" s="46"/>
      <c r="K62" s="46"/>
      <c r="L62" s="46"/>
      <c r="M62" s="8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</row>
    <row r="63" spans="1:24" ht="12" customHeight="1" x14ac:dyDescent="0.3">
      <c r="A63" s="71">
        <v>62</v>
      </c>
      <c r="B63" s="71">
        <v>62</v>
      </c>
      <c r="C63" s="72" t="s">
        <v>267</v>
      </c>
      <c r="D63" s="72" t="s">
        <v>178</v>
      </c>
      <c r="E63" s="72" t="s">
        <v>268</v>
      </c>
      <c r="F63" s="71" t="s">
        <v>113</v>
      </c>
      <c r="G63" s="46"/>
      <c r="H63" s="46"/>
      <c r="I63" s="46"/>
      <c r="J63" s="46"/>
      <c r="K63" s="46"/>
      <c r="L63" s="46"/>
      <c r="M63" s="8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</row>
    <row r="64" spans="1:24" ht="12" customHeight="1" x14ac:dyDescent="0.3">
      <c r="A64" s="71">
        <v>63</v>
      </c>
      <c r="B64" s="71">
        <v>63</v>
      </c>
      <c r="C64" s="72" t="s">
        <v>170</v>
      </c>
      <c r="D64" s="72" t="s">
        <v>223</v>
      </c>
      <c r="E64" s="72" t="s">
        <v>270</v>
      </c>
      <c r="F64" s="71" t="s">
        <v>113</v>
      </c>
      <c r="G64" s="46"/>
      <c r="H64" s="46"/>
      <c r="I64" s="46"/>
      <c r="J64" s="46"/>
      <c r="K64" s="46"/>
      <c r="L64" s="46"/>
      <c r="M64" s="8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</row>
    <row r="65" spans="1:24" ht="12" customHeight="1" x14ac:dyDescent="0.3">
      <c r="A65" s="71">
        <v>64</v>
      </c>
      <c r="B65" s="71">
        <v>64</v>
      </c>
      <c r="C65" s="72" t="s">
        <v>272</v>
      </c>
      <c r="D65" s="72" t="s">
        <v>170</v>
      </c>
      <c r="E65" s="72" t="s">
        <v>273</v>
      </c>
      <c r="F65" s="71" t="s">
        <v>113</v>
      </c>
      <c r="G65" s="46"/>
      <c r="H65" s="46"/>
      <c r="I65" s="46"/>
      <c r="J65" s="46"/>
      <c r="K65" s="46"/>
      <c r="L65" s="46"/>
      <c r="M65" s="8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</row>
    <row r="66" spans="1:24" ht="12" customHeight="1" x14ac:dyDescent="0.3">
      <c r="A66" s="71">
        <v>65</v>
      </c>
      <c r="B66" s="71">
        <v>65</v>
      </c>
      <c r="C66" s="72" t="s">
        <v>272</v>
      </c>
      <c r="D66" s="72" t="s">
        <v>170</v>
      </c>
      <c r="E66" s="72" t="s">
        <v>275</v>
      </c>
      <c r="F66" s="71" t="s">
        <v>113</v>
      </c>
      <c r="G66" s="46"/>
      <c r="H66" s="46"/>
      <c r="I66" s="46"/>
      <c r="J66" s="46"/>
      <c r="K66" s="46"/>
      <c r="L66" s="46"/>
      <c r="M66" s="8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</row>
    <row r="67" spans="1:24" ht="12" hidden="1" customHeight="1" x14ac:dyDescent="0.3">
      <c r="A67" s="71">
        <v>66</v>
      </c>
      <c r="B67" s="71">
        <v>66</v>
      </c>
      <c r="C67" s="72" t="s">
        <v>150</v>
      </c>
      <c r="D67" s="72" t="s">
        <v>277</v>
      </c>
      <c r="E67" s="72" t="s">
        <v>278</v>
      </c>
      <c r="F67" s="71" t="s">
        <v>113</v>
      </c>
      <c r="G67" s="46"/>
      <c r="H67" s="46"/>
      <c r="I67" s="46"/>
      <c r="J67" s="46"/>
      <c r="K67" s="46"/>
      <c r="L67" s="46"/>
      <c r="M67" s="8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</row>
    <row r="68" spans="1:24" ht="12" customHeight="1" x14ac:dyDescent="0.3">
      <c r="A68" s="71">
        <v>67</v>
      </c>
      <c r="B68" s="71">
        <v>67</v>
      </c>
      <c r="C68" s="72" t="s">
        <v>112</v>
      </c>
      <c r="D68" s="72" t="s">
        <v>150</v>
      </c>
      <c r="E68" s="72" t="s">
        <v>280</v>
      </c>
      <c r="F68" s="71" t="s">
        <v>113</v>
      </c>
      <c r="G68" s="46"/>
      <c r="H68" s="46"/>
      <c r="I68" s="46"/>
      <c r="J68" s="46"/>
      <c r="K68" s="46"/>
      <c r="L68" s="46"/>
      <c r="M68" s="8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</row>
    <row r="69" spans="1:24" ht="12" customHeight="1" x14ac:dyDescent="0.3">
      <c r="A69" s="71">
        <v>68</v>
      </c>
      <c r="B69" s="71">
        <v>68</v>
      </c>
      <c r="C69" s="72" t="s">
        <v>282</v>
      </c>
      <c r="D69" s="72" t="s">
        <v>283</v>
      </c>
      <c r="E69" s="72" t="s">
        <v>284</v>
      </c>
      <c r="F69" s="71" t="s">
        <v>113</v>
      </c>
      <c r="G69" s="46"/>
      <c r="H69" s="46"/>
      <c r="I69" s="46"/>
      <c r="J69" s="46"/>
      <c r="K69" s="46"/>
      <c r="L69" s="46"/>
      <c r="M69" s="8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</row>
    <row r="70" spans="1:24" ht="12" customHeight="1" x14ac:dyDescent="0.3">
      <c r="A70" s="71">
        <v>69</v>
      </c>
      <c r="B70" s="71">
        <v>69</v>
      </c>
      <c r="C70" s="72" t="s">
        <v>150</v>
      </c>
      <c r="D70" s="72" t="s">
        <v>112</v>
      </c>
      <c r="E70" s="72" t="s">
        <v>285</v>
      </c>
      <c r="F70" s="71" t="s">
        <v>113</v>
      </c>
      <c r="G70" s="46"/>
      <c r="H70" s="46"/>
      <c r="I70" s="46"/>
      <c r="J70" s="46"/>
      <c r="K70" s="46"/>
      <c r="L70" s="46"/>
      <c r="M70" s="8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</row>
    <row r="71" spans="1:24" ht="12" customHeight="1" x14ac:dyDescent="0.3">
      <c r="A71" s="71">
        <v>70</v>
      </c>
      <c r="B71" s="71">
        <v>70</v>
      </c>
      <c r="C71" s="72" t="s">
        <v>170</v>
      </c>
      <c r="D71" s="72" t="s">
        <v>196</v>
      </c>
      <c r="E71" s="72" t="s">
        <v>287</v>
      </c>
      <c r="F71" s="71" t="s">
        <v>113</v>
      </c>
      <c r="G71" s="46"/>
      <c r="H71" s="46"/>
      <c r="I71" s="46"/>
      <c r="J71" s="46"/>
      <c r="K71" s="46"/>
      <c r="L71" s="46"/>
      <c r="M71" s="8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</row>
    <row r="72" spans="1:24" ht="12" customHeight="1" x14ac:dyDescent="0.3">
      <c r="A72" s="71">
        <v>71</v>
      </c>
      <c r="B72" s="71">
        <v>71</v>
      </c>
      <c r="C72" s="72" t="s">
        <v>170</v>
      </c>
      <c r="D72" s="72" t="s">
        <v>196</v>
      </c>
      <c r="E72" s="72" t="s">
        <v>287</v>
      </c>
      <c r="F72" s="71" t="s">
        <v>113</v>
      </c>
      <c r="G72" s="46"/>
      <c r="H72" s="46"/>
      <c r="I72" s="46"/>
      <c r="J72" s="46"/>
      <c r="K72" s="46"/>
      <c r="L72" s="46"/>
      <c r="M72" s="8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</row>
    <row r="73" spans="1:24" ht="12" hidden="1" customHeight="1" x14ac:dyDescent="0.3">
      <c r="A73" s="71">
        <v>72</v>
      </c>
      <c r="B73" s="71">
        <v>72</v>
      </c>
      <c r="C73" s="72" t="s">
        <v>288</v>
      </c>
      <c r="D73" s="72" t="s">
        <v>289</v>
      </c>
      <c r="E73" s="72" t="s">
        <v>290</v>
      </c>
      <c r="F73" s="71" t="s">
        <v>113</v>
      </c>
      <c r="G73" s="46"/>
      <c r="H73" s="46"/>
      <c r="I73" s="46"/>
      <c r="J73" s="46"/>
      <c r="K73" s="46"/>
      <c r="L73" s="46"/>
      <c r="M73" s="8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</row>
    <row r="74" spans="1:24" ht="12" customHeight="1" x14ac:dyDescent="0.3">
      <c r="A74" s="71">
        <v>73</v>
      </c>
      <c r="B74" s="71">
        <v>73</v>
      </c>
      <c r="C74" s="72" t="s">
        <v>292</v>
      </c>
      <c r="D74" s="72" t="s">
        <v>293</v>
      </c>
      <c r="E74" s="72" t="s">
        <v>278</v>
      </c>
      <c r="F74" s="71" t="s">
        <v>113</v>
      </c>
      <c r="G74" s="46"/>
      <c r="H74" s="46"/>
      <c r="I74" s="46"/>
      <c r="J74" s="46"/>
      <c r="K74" s="46"/>
      <c r="L74" s="46"/>
      <c r="M74" s="8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</row>
    <row r="75" spans="1:24" ht="12" customHeight="1" x14ac:dyDescent="0.3">
      <c r="A75" s="71">
        <v>74</v>
      </c>
      <c r="B75" s="71">
        <v>74</v>
      </c>
      <c r="C75" s="72" t="s">
        <v>294</v>
      </c>
      <c r="D75" s="72" t="s">
        <v>295</v>
      </c>
      <c r="E75" s="72" t="s">
        <v>296</v>
      </c>
      <c r="F75" s="71" t="s">
        <v>113</v>
      </c>
      <c r="G75" s="46"/>
      <c r="H75" s="46"/>
      <c r="I75" s="46"/>
      <c r="J75" s="46"/>
      <c r="K75" s="46"/>
      <c r="L75" s="46"/>
      <c r="M75" s="8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</row>
    <row r="76" spans="1:24" ht="12" customHeight="1" x14ac:dyDescent="0.3">
      <c r="A76" s="71">
        <v>75</v>
      </c>
      <c r="B76" s="71">
        <v>75</v>
      </c>
      <c r="C76" s="72" t="s">
        <v>297</v>
      </c>
      <c r="D76" s="72" t="s">
        <v>298</v>
      </c>
      <c r="E76" s="72" t="s">
        <v>299</v>
      </c>
      <c r="F76" s="71" t="s">
        <v>113</v>
      </c>
      <c r="G76" s="46"/>
      <c r="H76" s="46"/>
      <c r="I76" s="46"/>
      <c r="J76" s="46"/>
      <c r="K76" s="46"/>
      <c r="L76" s="46"/>
      <c r="M76" s="8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</row>
    <row r="77" spans="1:24" ht="12" customHeight="1" x14ac:dyDescent="0.3">
      <c r="A77" s="71">
        <v>76</v>
      </c>
      <c r="B77" s="71">
        <v>76</v>
      </c>
      <c r="C77" s="72" t="s">
        <v>242</v>
      </c>
      <c r="D77" s="72" t="s">
        <v>196</v>
      </c>
      <c r="E77" s="72" t="s">
        <v>301</v>
      </c>
      <c r="F77" s="71" t="s">
        <v>113</v>
      </c>
      <c r="G77" s="46"/>
      <c r="H77" s="46"/>
      <c r="I77" s="46"/>
      <c r="J77" s="46"/>
      <c r="K77" s="46"/>
      <c r="L77" s="46"/>
      <c r="M77" s="8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</row>
    <row r="78" spans="1:24" ht="12" customHeight="1" x14ac:dyDescent="0.3">
      <c r="A78" s="71">
        <v>77</v>
      </c>
      <c r="B78" s="71">
        <v>77</v>
      </c>
      <c r="C78" s="72" t="s">
        <v>302</v>
      </c>
      <c r="D78" s="72" t="s">
        <v>205</v>
      </c>
      <c r="E78" s="72" t="s">
        <v>303</v>
      </c>
      <c r="F78" s="71" t="s">
        <v>113</v>
      </c>
      <c r="G78" s="46"/>
      <c r="H78" s="46"/>
      <c r="I78" s="46"/>
      <c r="J78" s="46"/>
      <c r="K78" s="46"/>
      <c r="L78" s="46"/>
      <c r="M78" s="8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</row>
    <row r="79" spans="1:24" ht="12" customHeight="1" x14ac:dyDescent="0.3">
      <c r="A79" s="71">
        <v>78</v>
      </c>
      <c r="B79" s="71">
        <v>78</v>
      </c>
      <c r="C79" s="72" t="s">
        <v>304</v>
      </c>
      <c r="D79" s="72" t="s">
        <v>305</v>
      </c>
      <c r="E79" s="72" t="s">
        <v>306</v>
      </c>
      <c r="F79" s="71" t="s">
        <v>113</v>
      </c>
      <c r="G79" s="46"/>
      <c r="H79" s="46"/>
      <c r="I79" s="46"/>
      <c r="J79" s="46"/>
      <c r="K79" s="46"/>
      <c r="L79" s="46"/>
      <c r="M79" s="8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</row>
    <row r="80" spans="1:24" ht="12" customHeight="1" x14ac:dyDescent="0.3">
      <c r="A80" s="71">
        <v>79</v>
      </c>
      <c r="B80" s="71">
        <v>79</v>
      </c>
      <c r="C80" s="72" t="s">
        <v>308</v>
      </c>
      <c r="D80" s="72" t="s">
        <v>309</v>
      </c>
      <c r="E80" s="72" t="s">
        <v>310</v>
      </c>
      <c r="F80" s="71" t="s">
        <v>113</v>
      </c>
      <c r="G80" s="46"/>
      <c r="H80" s="46"/>
      <c r="I80" s="46"/>
      <c r="J80" s="46"/>
      <c r="K80" s="46"/>
      <c r="L80" s="46"/>
      <c r="M80" s="8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</row>
    <row r="81" spans="1:24" ht="12" customHeight="1" x14ac:dyDescent="0.3">
      <c r="A81" s="71">
        <v>80</v>
      </c>
      <c r="B81" s="71">
        <v>80</v>
      </c>
      <c r="C81" s="72" t="s">
        <v>311</v>
      </c>
      <c r="D81" s="72" t="s">
        <v>165</v>
      </c>
      <c r="E81" s="72" t="s">
        <v>312</v>
      </c>
      <c r="F81" s="71" t="s">
        <v>113</v>
      </c>
      <c r="G81" s="46"/>
      <c r="H81" s="46"/>
      <c r="I81" s="46"/>
      <c r="J81" s="46"/>
      <c r="K81" s="46"/>
      <c r="L81" s="46"/>
      <c r="M81" s="8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</row>
    <row r="82" spans="1:24" ht="12" customHeight="1" x14ac:dyDescent="0.3">
      <c r="A82" s="71">
        <v>81</v>
      </c>
      <c r="B82" s="71">
        <v>81</v>
      </c>
      <c r="C82" s="72" t="s">
        <v>313</v>
      </c>
      <c r="D82" s="72" t="s">
        <v>314</v>
      </c>
      <c r="E82" s="72" t="s">
        <v>315</v>
      </c>
      <c r="F82" s="71" t="s">
        <v>113</v>
      </c>
      <c r="G82" s="46"/>
      <c r="H82" s="46"/>
      <c r="I82" s="46"/>
      <c r="J82" s="46"/>
      <c r="K82" s="46"/>
      <c r="L82" s="46"/>
      <c r="M82" s="8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</row>
    <row r="83" spans="1:24" ht="12" customHeight="1" x14ac:dyDescent="0.3">
      <c r="A83" s="71">
        <v>82</v>
      </c>
      <c r="B83" s="71">
        <v>82</v>
      </c>
      <c r="C83" s="72" t="s">
        <v>316</v>
      </c>
      <c r="D83" s="72" t="s">
        <v>242</v>
      </c>
      <c r="E83" s="72" t="s">
        <v>317</v>
      </c>
      <c r="F83" s="71" t="s">
        <v>113</v>
      </c>
      <c r="G83" s="46"/>
      <c r="H83" s="46"/>
      <c r="I83" s="46"/>
      <c r="J83" s="46"/>
      <c r="K83" s="46"/>
      <c r="L83" s="46"/>
      <c r="M83" s="8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</row>
    <row r="84" spans="1:24" ht="12" customHeight="1" x14ac:dyDescent="0.3">
      <c r="A84" s="71">
        <v>83</v>
      </c>
      <c r="B84" s="71">
        <v>83</v>
      </c>
      <c r="C84" s="72" t="s">
        <v>240</v>
      </c>
      <c r="D84" s="72" t="s">
        <v>319</v>
      </c>
      <c r="E84" s="72" t="s">
        <v>320</v>
      </c>
      <c r="F84" s="71" t="s">
        <v>113</v>
      </c>
      <c r="G84" s="46"/>
      <c r="H84" s="46"/>
      <c r="I84" s="46"/>
      <c r="J84" s="46"/>
      <c r="K84" s="46"/>
      <c r="L84" s="46"/>
      <c r="M84" s="8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</row>
    <row r="85" spans="1:24" ht="12" customHeight="1" x14ac:dyDescent="0.3">
      <c r="A85" s="71">
        <v>84</v>
      </c>
      <c r="B85" s="71">
        <v>84</v>
      </c>
      <c r="C85" s="72" t="s">
        <v>295</v>
      </c>
      <c r="D85" s="72" t="s">
        <v>277</v>
      </c>
      <c r="E85" s="72" t="s">
        <v>322</v>
      </c>
      <c r="F85" s="71" t="s">
        <v>113</v>
      </c>
      <c r="G85" s="46"/>
      <c r="H85" s="46"/>
      <c r="I85" s="46"/>
      <c r="J85" s="46"/>
      <c r="K85" s="46"/>
      <c r="L85" s="46"/>
      <c r="M85" s="8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</row>
    <row r="86" spans="1:24" ht="12" customHeight="1" x14ac:dyDescent="0.3">
      <c r="A86" s="71">
        <v>85</v>
      </c>
      <c r="B86" s="71">
        <v>85</v>
      </c>
      <c r="C86" s="72" t="s">
        <v>239</v>
      </c>
      <c r="D86" s="72" t="s">
        <v>323</v>
      </c>
      <c r="E86" s="72" t="s">
        <v>324</v>
      </c>
      <c r="F86" s="71" t="s">
        <v>113</v>
      </c>
      <c r="G86" s="46"/>
      <c r="H86" s="46"/>
      <c r="I86" s="46"/>
      <c r="J86" s="46"/>
      <c r="K86" s="46"/>
      <c r="L86" s="46"/>
      <c r="M86" s="8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</row>
    <row r="87" spans="1:24" ht="12" customHeight="1" x14ac:dyDescent="0.3">
      <c r="A87" s="71">
        <v>86</v>
      </c>
      <c r="B87" s="71">
        <v>86</v>
      </c>
      <c r="C87" s="72" t="s">
        <v>112</v>
      </c>
      <c r="D87" s="72" t="s">
        <v>326</v>
      </c>
      <c r="E87" s="72" t="s">
        <v>327</v>
      </c>
      <c r="F87" s="71" t="s">
        <v>113</v>
      </c>
      <c r="G87" s="46"/>
      <c r="H87" s="46"/>
      <c r="I87" s="46"/>
      <c r="J87" s="46"/>
      <c r="K87" s="46"/>
      <c r="L87" s="46"/>
      <c r="M87" s="8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</row>
    <row r="88" spans="1:24" ht="12" hidden="1" customHeight="1" x14ac:dyDescent="0.3">
      <c r="A88" s="71">
        <v>87</v>
      </c>
      <c r="B88" s="71">
        <v>87</v>
      </c>
      <c r="C88" s="72" t="s">
        <v>258</v>
      </c>
      <c r="D88" s="72" t="s">
        <v>329</v>
      </c>
      <c r="E88" s="72" t="s">
        <v>330</v>
      </c>
      <c r="F88" s="71" t="s">
        <v>113</v>
      </c>
      <c r="G88" s="46"/>
      <c r="H88" s="46"/>
      <c r="I88" s="46"/>
      <c r="J88" s="46"/>
      <c r="K88" s="46"/>
      <c r="L88" s="46"/>
      <c r="M88" s="8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</row>
    <row r="89" spans="1:24" ht="12" customHeight="1" x14ac:dyDescent="0.3">
      <c r="A89" s="71">
        <v>88</v>
      </c>
      <c r="B89" s="71">
        <v>88</v>
      </c>
      <c r="C89" s="72" t="s">
        <v>141</v>
      </c>
      <c r="D89" s="72" t="s">
        <v>144</v>
      </c>
      <c r="E89" s="72" t="s">
        <v>332</v>
      </c>
      <c r="F89" s="71" t="s">
        <v>113</v>
      </c>
      <c r="G89" s="46"/>
      <c r="H89" s="46"/>
      <c r="I89" s="46"/>
      <c r="J89" s="46"/>
      <c r="K89" s="46"/>
      <c r="L89" s="46"/>
      <c r="M89" s="8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</row>
    <row r="90" spans="1:24" ht="12" customHeight="1" x14ac:dyDescent="0.3">
      <c r="A90" s="71">
        <v>89</v>
      </c>
      <c r="B90" s="71">
        <v>89</v>
      </c>
      <c r="C90" s="72" t="s">
        <v>333</v>
      </c>
      <c r="D90" s="72" t="s">
        <v>142</v>
      </c>
      <c r="E90" s="72" t="s">
        <v>334</v>
      </c>
      <c r="F90" s="71" t="s">
        <v>113</v>
      </c>
      <c r="G90" s="46"/>
      <c r="H90" s="46"/>
      <c r="I90" s="46"/>
      <c r="J90" s="46"/>
      <c r="K90" s="46"/>
      <c r="L90" s="46"/>
      <c r="M90" s="8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</row>
    <row r="91" spans="1:24" ht="12" customHeight="1" x14ac:dyDescent="0.3">
      <c r="A91" s="71">
        <v>90</v>
      </c>
      <c r="B91" s="71">
        <v>90</v>
      </c>
      <c r="C91" s="72" t="s">
        <v>335</v>
      </c>
      <c r="D91" s="72" t="s">
        <v>142</v>
      </c>
      <c r="E91" s="72" t="s">
        <v>336</v>
      </c>
      <c r="F91" s="71" t="s">
        <v>113</v>
      </c>
      <c r="G91" s="46"/>
      <c r="H91" s="46"/>
      <c r="I91" s="46"/>
      <c r="J91" s="46"/>
      <c r="K91" s="46"/>
      <c r="L91" s="46"/>
      <c r="M91" s="8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</row>
    <row r="92" spans="1:24" ht="12" customHeight="1" x14ac:dyDescent="0.3">
      <c r="A92" s="71">
        <v>91</v>
      </c>
      <c r="B92" s="71">
        <v>91</v>
      </c>
      <c r="C92" s="72" t="s">
        <v>337</v>
      </c>
      <c r="D92" s="72" t="s">
        <v>338</v>
      </c>
      <c r="E92" s="72" t="s">
        <v>339</v>
      </c>
      <c r="F92" s="71" t="s">
        <v>113</v>
      </c>
      <c r="G92" s="46"/>
      <c r="H92" s="46"/>
      <c r="I92" s="46"/>
      <c r="J92" s="46"/>
      <c r="K92" s="46"/>
      <c r="L92" s="46"/>
      <c r="M92" s="8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</row>
    <row r="93" spans="1:24" ht="12" hidden="1" customHeight="1" x14ac:dyDescent="0.3">
      <c r="A93" s="71">
        <v>92</v>
      </c>
      <c r="B93" s="71">
        <v>92</v>
      </c>
      <c r="C93" s="72" t="s">
        <v>340</v>
      </c>
      <c r="D93" s="72" t="s">
        <v>341</v>
      </c>
      <c r="E93" s="72" t="s">
        <v>342</v>
      </c>
      <c r="F93" s="71" t="s">
        <v>113</v>
      </c>
      <c r="G93" s="46"/>
      <c r="H93" s="46"/>
      <c r="I93" s="46"/>
      <c r="J93" s="46"/>
      <c r="K93" s="46"/>
      <c r="L93" s="46"/>
      <c r="M93" s="8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</row>
    <row r="94" spans="1:24" ht="12" hidden="1" customHeight="1" x14ac:dyDescent="0.3">
      <c r="A94" s="71">
        <v>93</v>
      </c>
      <c r="B94" s="71">
        <v>93</v>
      </c>
      <c r="C94" s="72" t="s">
        <v>213</v>
      </c>
      <c r="D94" s="72" t="s">
        <v>344</v>
      </c>
      <c r="E94" s="72" t="s">
        <v>345</v>
      </c>
      <c r="F94" s="71" t="s">
        <v>113</v>
      </c>
      <c r="G94" s="46"/>
      <c r="H94" s="46"/>
      <c r="I94" s="46"/>
      <c r="J94" s="46"/>
      <c r="K94" s="46"/>
      <c r="L94" s="46"/>
      <c r="M94" s="8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</row>
    <row r="95" spans="1:24" ht="12" customHeight="1" x14ac:dyDescent="0.3">
      <c r="A95" s="71">
        <v>94</v>
      </c>
      <c r="B95" s="71">
        <v>94</v>
      </c>
      <c r="C95" s="72" t="s">
        <v>219</v>
      </c>
      <c r="D95" s="72" t="s">
        <v>165</v>
      </c>
      <c r="E95" s="72" t="s">
        <v>346</v>
      </c>
      <c r="F95" s="71" t="s">
        <v>113</v>
      </c>
      <c r="G95" s="46"/>
      <c r="H95" s="46"/>
      <c r="I95" s="46"/>
      <c r="J95" s="46"/>
      <c r="K95" s="46"/>
      <c r="L95" s="46"/>
      <c r="M95" s="8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</row>
    <row r="96" spans="1:24" ht="12" customHeight="1" x14ac:dyDescent="0.3">
      <c r="A96" s="71">
        <v>95</v>
      </c>
      <c r="B96" s="71">
        <v>95</v>
      </c>
      <c r="C96" s="72" t="s">
        <v>347</v>
      </c>
      <c r="D96" s="72" t="s">
        <v>348</v>
      </c>
      <c r="E96" s="72" t="s">
        <v>181</v>
      </c>
      <c r="F96" s="71" t="s">
        <v>113</v>
      </c>
      <c r="G96" s="46"/>
      <c r="H96" s="46"/>
      <c r="I96" s="46"/>
      <c r="J96" s="46"/>
      <c r="K96" s="46"/>
      <c r="L96" s="46"/>
      <c r="M96" s="8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</row>
    <row r="97" spans="1:24" ht="12" hidden="1" customHeight="1" x14ac:dyDescent="0.3">
      <c r="A97" s="71">
        <v>96</v>
      </c>
      <c r="B97" s="71">
        <v>96</v>
      </c>
      <c r="C97" s="72" t="s">
        <v>165</v>
      </c>
      <c r="D97" s="72" t="s">
        <v>165</v>
      </c>
      <c r="E97" s="72" t="s">
        <v>350</v>
      </c>
      <c r="F97" s="71" t="s">
        <v>113</v>
      </c>
      <c r="G97" s="46"/>
      <c r="H97" s="46"/>
      <c r="I97" s="46"/>
      <c r="J97" s="46"/>
      <c r="K97" s="46"/>
      <c r="L97" s="46"/>
      <c r="M97" s="8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</row>
    <row r="98" spans="1:24" ht="12" customHeight="1" x14ac:dyDescent="0.3">
      <c r="A98" s="71">
        <v>97</v>
      </c>
      <c r="B98" s="71">
        <v>97</v>
      </c>
      <c r="C98" s="72" t="s">
        <v>351</v>
      </c>
      <c r="D98" s="72" t="s">
        <v>352</v>
      </c>
      <c r="E98" s="72" t="s">
        <v>353</v>
      </c>
      <c r="F98" s="71" t="s">
        <v>113</v>
      </c>
      <c r="G98" s="46"/>
      <c r="H98" s="46"/>
      <c r="I98" s="46"/>
      <c r="J98" s="46"/>
      <c r="K98" s="46"/>
      <c r="L98" s="46"/>
      <c r="M98" s="8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</row>
    <row r="99" spans="1:24" ht="12" customHeight="1" x14ac:dyDescent="0.3">
      <c r="A99" s="71">
        <v>98</v>
      </c>
      <c r="B99" s="71">
        <v>98</v>
      </c>
      <c r="C99" s="72" t="s">
        <v>354</v>
      </c>
      <c r="D99" s="72" t="s">
        <v>678</v>
      </c>
      <c r="E99" s="72" t="s">
        <v>679</v>
      </c>
      <c r="F99" s="71" t="s">
        <v>113</v>
      </c>
      <c r="G99" s="46"/>
      <c r="H99" s="46"/>
      <c r="I99" s="46"/>
      <c r="J99" s="46"/>
      <c r="K99" s="46"/>
      <c r="L99" s="46"/>
      <c r="M99" s="8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</row>
    <row r="100" spans="1:24" ht="12" customHeight="1" x14ac:dyDescent="0.3">
      <c r="A100" s="71">
        <v>99</v>
      </c>
      <c r="B100" s="71">
        <v>99</v>
      </c>
      <c r="C100" s="72" t="s">
        <v>172</v>
      </c>
      <c r="D100" s="72" t="s">
        <v>358</v>
      </c>
      <c r="E100" s="72" t="s">
        <v>359</v>
      </c>
      <c r="F100" s="71" t="s">
        <v>113</v>
      </c>
      <c r="G100" s="46"/>
      <c r="H100" s="46"/>
      <c r="I100" s="46"/>
      <c r="J100" s="46"/>
      <c r="K100" s="46"/>
      <c r="L100" s="46"/>
      <c r="M100" s="8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</row>
    <row r="101" spans="1:24" ht="12" customHeight="1" x14ac:dyDescent="0.3">
      <c r="A101" s="71">
        <v>100</v>
      </c>
      <c r="B101" s="71">
        <v>100</v>
      </c>
      <c r="C101" s="72" t="s">
        <v>341</v>
      </c>
      <c r="D101" s="72" t="s">
        <v>360</v>
      </c>
      <c r="E101" s="72" t="s">
        <v>361</v>
      </c>
      <c r="F101" s="71" t="s">
        <v>113</v>
      </c>
      <c r="G101" s="46"/>
      <c r="H101" s="46"/>
      <c r="I101" s="46"/>
      <c r="J101" s="46"/>
      <c r="K101" s="46"/>
      <c r="L101" s="46"/>
      <c r="M101" s="8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</row>
    <row r="102" spans="1:24" ht="12" customHeight="1" x14ac:dyDescent="0.3">
      <c r="A102" s="71">
        <v>101</v>
      </c>
      <c r="B102" s="71">
        <v>101</v>
      </c>
      <c r="C102" s="72" t="s">
        <v>165</v>
      </c>
      <c r="D102" s="72" t="s">
        <v>363</v>
      </c>
      <c r="E102" s="72" t="s">
        <v>209</v>
      </c>
      <c r="F102" s="71" t="s">
        <v>113</v>
      </c>
      <c r="G102" s="46"/>
      <c r="H102" s="46"/>
      <c r="I102" s="46"/>
      <c r="J102" s="46"/>
      <c r="K102" s="46"/>
      <c r="L102" s="46"/>
      <c r="M102" s="8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</row>
    <row r="103" spans="1:24" ht="12" customHeight="1" x14ac:dyDescent="0.3">
      <c r="A103" s="71">
        <v>102</v>
      </c>
      <c r="B103" s="71">
        <v>102</v>
      </c>
      <c r="C103" s="72" t="s">
        <v>282</v>
      </c>
      <c r="D103" s="72" t="s">
        <v>365</v>
      </c>
      <c r="E103" s="72" t="s">
        <v>366</v>
      </c>
      <c r="F103" s="71" t="s">
        <v>113</v>
      </c>
      <c r="G103" s="46"/>
      <c r="H103" s="46"/>
      <c r="I103" s="46"/>
      <c r="J103" s="46"/>
      <c r="K103" s="46"/>
      <c r="L103" s="46"/>
      <c r="M103" s="8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</row>
    <row r="104" spans="1:24" ht="12" customHeight="1" x14ac:dyDescent="0.3">
      <c r="A104" s="71">
        <v>103</v>
      </c>
      <c r="B104" s="71">
        <v>103</v>
      </c>
      <c r="C104" s="72" t="s">
        <v>368</v>
      </c>
      <c r="D104" s="72" t="s">
        <v>216</v>
      </c>
      <c r="E104" s="72" t="s">
        <v>369</v>
      </c>
      <c r="F104" s="71" t="s">
        <v>113</v>
      </c>
      <c r="G104" s="46"/>
      <c r="H104" s="46"/>
      <c r="I104" s="46"/>
      <c r="J104" s="46"/>
      <c r="K104" s="46"/>
      <c r="L104" s="46"/>
      <c r="M104" s="8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</row>
    <row r="105" spans="1:24" ht="12" hidden="1" customHeight="1" x14ac:dyDescent="0.3">
      <c r="A105" s="71">
        <v>104</v>
      </c>
      <c r="B105" s="71">
        <v>104</v>
      </c>
      <c r="C105" s="72" t="s">
        <v>150</v>
      </c>
      <c r="D105" s="72" t="s">
        <v>680</v>
      </c>
      <c r="E105" s="72" t="s">
        <v>370</v>
      </c>
      <c r="F105" s="71" t="s">
        <v>113</v>
      </c>
      <c r="G105" s="46"/>
      <c r="H105" s="46"/>
      <c r="I105" s="46"/>
      <c r="J105" s="46"/>
      <c r="K105" s="46"/>
      <c r="L105" s="46"/>
      <c r="M105" s="8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</row>
    <row r="106" spans="1:24" ht="12" customHeight="1" x14ac:dyDescent="0.3">
      <c r="A106" s="71">
        <v>105</v>
      </c>
      <c r="B106" s="71">
        <v>105</v>
      </c>
      <c r="C106" s="72" t="s">
        <v>170</v>
      </c>
      <c r="D106" s="72" t="s">
        <v>223</v>
      </c>
      <c r="E106" s="72" t="s">
        <v>372</v>
      </c>
      <c r="F106" s="71" t="s">
        <v>113</v>
      </c>
      <c r="G106" s="46"/>
      <c r="H106" s="46"/>
      <c r="I106" s="46"/>
      <c r="J106" s="46"/>
      <c r="K106" s="46"/>
      <c r="L106" s="46"/>
      <c r="M106" s="8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</row>
    <row r="107" spans="1:24" ht="12" customHeight="1" x14ac:dyDescent="0.3">
      <c r="A107" s="71">
        <v>106</v>
      </c>
      <c r="B107" s="71">
        <v>106</v>
      </c>
      <c r="C107" s="72" t="s">
        <v>225</v>
      </c>
      <c r="D107" s="72" t="s">
        <v>373</v>
      </c>
      <c r="E107" s="72" t="s">
        <v>303</v>
      </c>
      <c r="F107" s="71" t="s">
        <v>113</v>
      </c>
      <c r="G107" s="46"/>
      <c r="H107" s="46"/>
      <c r="I107" s="46"/>
      <c r="J107" s="46"/>
      <c r="K107" s="46"/>
      <c r="L107" s="46"/>
      <c r="M107" s="8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</row>
    <row r="108" spans="1:24" ht="12" customHeight="1" x14ac:dyDescent="0.3">
      <c r="A108" s="71">
        <v>107</v>
      </c>
      <c r="B108" s="71">
        <v>107</v>
      </c>
      <c r="C108" s="72" t="s">
        <v>341</v>
      </c>
      <c r="D108" s="72" t="s">
        <v>373</v>
      </c>
      <c r="E108" s="72" t="s">
        <v>375</v>
      </c>
      <c r="F108" s="71" t="s">
        <v>113</v>
      </c>
      <c r="G108" s="46"/>
      <c r="H108" s="46"/>
      <c r="I108" s="46"/>
      <c r="J108" s="46"/>
      <c r="K108" s="46"/>
      <c r="L108" s="46"/>
      <c r="M108" s="8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</row>
    <row r="109" spans="1:24" ht="12" hidden="1" customHeight="1" x14ac:dyDescent="0.3">
      <c r="A109" s="71">
        <v>108</v>
      </c>
      <c r="B109" s="71">
        <v>108</v>
      </c>
      <c r="C109" s="72" t="s">
        <v>226</v>
      </c>
      <c r="D109" s="72" t="s">
        <v>126</v>
      </c>
      <c r="E109" s="72" t="s">
        <v>377</v>
      </c>
      <c r="F109" s="71" t="s">
        <v>113</v>
      </c>
      <c r="G109" s="46"/>
      <c r="H109" s="46"/>
      <c r="I109" s="46"/>
      <c r="J109" s="46"/>
      <c r="K109" s="46"/>
      <c r="L109" s="46"/>
      <c r="M109" s="8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</row>
    <row r="110" spans="1:24" ht="12" customHeight="1" x14ac:dyDescent="0.3">
      <c r="A110" s="71">
        <v>109</v>
      </c>
      <c r="B110" s="71">
        <v>109</v>
      </c>
      <c r="C110" s="72" t="s">
        <v>226</v>
      </c>
      <c r="D110" s="72" t="s">
        <v>378</v>
      </c>
      <c r="E110" s="72" t="s">
        <v>356</v>
      </c>
      <c r="F110" s="71" t="s">
        <v>113</v>
      </c>
      <c r="G110" s="46"/>
      <c r="H110" s="46"/>
      <c r="I110" s="46"/>
      <c r="J110" s="46"/>
      <c r="K110" s="46"/>
      <c r="L110" s="46"/>
      <c r="M110" s="8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</row>
    <row r="111" spans="1:24" ht="12" customHeight="1" x14ac:dyDescent="0.3">
      <c r="A111" s="71">
        <v>110</v>
      </c>
      <c r="B111" s="71">
        <v>110</v>
      </c>
      <c r="C111" s="72" t="s">
        <v>341</v>
      </c>
      <c r="D111" s="72" t="s">
        <v>380</v>
      </c>
      <c r="E111" s="72" t="s">
        <v>381</v>
      </c>
      <c r="F111" s="71" t="s">
        <v>113</v>
      </c>
      <c r="G111" s="46"/>
      <c r="H111" s="46"/>
      <c r="I111" s="46"/>
      <c r="J111" s="46"/>
      <c r="K111" s="46"/>
      <c r="L111" s="46"/>
      <c r="M111" s="8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</row>
    <row r="112" spans="1:24" ht="12" customHeight="1" x14ac:dyDescent="0.3">
      <c r="A112" s="71">
        <v>111</v>
      </c>
      <c r="B112" s="71">
        <v>111</v>
      </c>
      <c r="C112" s="72" t="s">
        <v>144</v>
      </c>
      <c r="D112" s="72" t="s">
        <v>382</v>
      </c>
      <c r="E112" s="72" t="s">
        <v>383</v>
      </c>
      <c r="F112" s="71" t="s">
        <v>113</v>
      </c>
      <c r="G112" s="46"/>
      <c r="H112" s="46"/>
      <c r="I112" s="46"/>
      <c r="J112" s="46"/>
      <c r="K112" s="46"/>
      <c r="L112" s="46"/>
      <c r="M112" s="8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</row>
    <row r="113" spans="1:24" ht="12" customHeight="1" x14ac:dyDescent="0.3">
      <c r="A113" s="71">
        <v>112</v>
      </c>
      <c r="B113" s="71">
        <v>112</v>
      </c>
      <c r="C113" s="72" t="s">
        <v>384</v>
      </c>
      <c r="D113" s="72" t="s">
        <v>385</v>
      </c>
      <c r="E113" s="72" t="s">
        <v>287</v>
      </c>
      <c r="F113" s="71" t="s">
        <v>113</v>
      </c>
      <c r="G113" s="46"/>
      <c r="H113" s="46"/>
      <c r="I113" s="46"/>
      <c r="J113" s="46"/>
      <c r="K113" s="46"/>
      <c r="L113" s="46"/>
      <c r="M113" s="8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</row>
    <row r="114" spans="1:24" ht="12" customHeight="1" x14ac:dyDescent="0.3">
      <c r="A114" s="71">
        <v>113</v>
      </c>
      <c r="B114" s="71">
        <v>113</v>
      </c>
      <c r="C114" s="72" t="s">
        <v>213</v>
      </c>
      <c r="D114" s="72" t="s">
        <v>214</v>
      </c>
      <c r="E114" s="72" t="s">
        <v>215</v>
      </c>
      <c r="F114" s="71" t="s">
        <v>113</v>
      </c>
      <c r="G114" s="46"/>
      <c r="H114" s="46"/>
      <c r="I114" s="46"/>
      <c r="J114" s="46"/>
      <c r="K114" s="46"/>
      <c r="L114" s="46"/>
      <c r="M114" s="8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</row>
    <row r="115" spans="1:24" ht="12" hidden="1" customHeight="1" x14ac:dyDescent="0.3">
      <c r="A115" s="71">
        <v>114</v>
      </c>
      <c r="B115" s="71">
        <v>114</v>
      </c>
      <c r="C115" s="72" t="s">
        <v>115</v>
      </c>
      <c r="D115" s="72" t="s">
        <v>226</v>
      </c>
      <c r="E115" s="72" t="s">
        <v>244</v>
      </c>
      <c r="F115" s="71" t="s">
        <v>113</v>
      </c>
      <c r="G115" s="46"/>
      <c r="H115" s="46"/>
      <c r="I115" s="46"/>
      <c r="J115" s="46"/>
      <c r="K115" s="46"/>
      <c r="L115" s="46"/>
      <c r="M115" s="8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</row>
    <row r="116" spans="1:24" ht="12" customHeight="1" x14ac:dyDescent="0.3">
      <c r="A116" s="71">
        <v>115</v>
      </c>
      <c r="B116" s="71">
        <v>115</v>
      </c>
      <c r="C116" s="72" t="s">
        <v>223</v>
      </c>
      <c r="D116" s="72" t="s">
        <v>386</v>
      </c>
      <c r="E116" s="72" t="s">
        <v>387</v>
      </c>
      <c r="F116" s="71">
        <v>1</v>
      </c>
      <c r="G116" s="46"/>
      <c r="H116" s="46"/>
      <c r="I116" s="46"/>
      <c r="J116" s="46"/>
      <c r="K116" s="46"/>
      <c r="L116" s="46"/>
      <c r="M116" s="8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</row>
    <row r="117" spans="1:24" ht="12" customHeight="1" x14ac:dyDescent="0.3">
      <c r="A117" s="71">
        <v>116</v>
      </c>
      <c r="B117" s="71">
        <v>116</v>
      </c>
      <c r="C117" s="72" t="s">
        <v>388</v>
      </c>
      <c r="D117" s="72" t="s">
        <v>219</v>
      </c>
      <c r="E117" s="72" t="s">
        <v>389</v>
      </c>
      <c r="F117" s="71" t="s">
        <v>113</v>
      </c>
      <c r="G117" s="46"/>
      <c r="H117" s="46"/>
      <c r="I117" s="46"/>
      <c r="J117" s="46"/>
      <c r="K117" s="46"/>
      <c r="L117" s="46"/>
      <c r="M117" s="8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</row>
    <row r="118" spans="1:24" ht="12" hidden="1" customHeight="1" x14ac:dyDescent="0.3">
      <c r="A118" s="71">
        <v>117</v>
      </c>
      <c r="B118" s="71">
        <v>117</v>
      </c>
      <c r="C118" s="72" t="s">
        <v>211</v>
      </c>
      <c r="D118" s="72" t="s">
        <v>189</v>
      </c>
      <c r="E118" s="72" t="s">
        <v>390</v>
      </c>
      <c r="F118" s="71" t="s">
        <v>113</v>
      </c>
      <c r="G118" s="46"/>
      <c r="H118" s="46"/>
      <c r="I118" s="46"/>
      <c r="J118" s="46"/>
      <c r="K118" s="46"/>
      <c r="L118" s="46"/>
      <c r="M118" s="8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</row>
    <row r="119" spans="1:24" ht="12" hidden="1" customHeight="1" x14ac:dyDescent="0.3">
      <c r="A119" s="71">
        <v>118</v>
      </c>
      <c r="B119" s="71">
        <v>118</v>
      </c>
      <c r="C119" s="72" t="s">
        <v>219</v>
      </c>
      <c r="D119" s="72" t="s">
        <v>391</v>
      </c>
      <c r="E119" s="72" t="s">
        <v>392</v>
      </c>
      <c r="F119" s="71" t="s">
        <v>113</v>
      </c>
      <c r="G119" s="46"/>
      <c r="H119" s="46"/>
      <c r="I119" s="46"/>
      <c r="J119" s="46"/>
      <c r="K119" s="46"/>
      <c r="L119" s="46"/>
      <c r="M119" s="8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</row>
    <row r="120" spans="1:24" ht="12" customHeight="1" x14ac:dyDescent="0.3">
      <c r="A120" s="71">
        <v>119</v>
      </c>
      <c r="B120" s="71">
        <v>119</v>
      </c>
      <c r="C120" s="72" t="s">
        <v>393</v>
      </c>
      <c r="D120" s="72" t="s">
        <v>394</v>
      </c>
      <c r="E120" s="72" t="s">
        <v>395</v>
      </c>
      <c r="F120" s="71" t="s">
        <v>113</v>
      </c>
      <c r="G120" s="46"/>
      <c r="H120" s="46"/>
      <c r="I120" s="46"/>
      <c r="J120" s="46"/>
      <c r="K120" s="46"/>
      <c r="L120" s="46"/>
      <c r="M120" s="8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</row>
    <row r="121" spans="1:24" ht="12" customHeight="1" x14ac:dyDescent="0.3">
      <c r="A121" s="71">
        <v>120</v>
      </c>
      <c r="B121" s="71">
        <v>120</v>
      </c>
      <c r="C121" s="72" t="s">
        <v>396</v>
      </c>
      <c r="D121" s="72" t="s">
        <v>399</v>
      </c>
      <c r="E121" s="72" t="s">
        <v>397</v>
      </c>
      <c r="F121" s="71" t="s">
        <v>113</v>
      </c>
      <c r="G121" s="46"/>
      <c r="H121" s="46"/>
      <c r="I121" s="46"/>
      <c r="J121" s="46"/>
      <c r="K121" s="46"/>
      <c r="L121" s="46"/>
      <c r="M121" s="8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</row>
    <row r="122" spans="1:24" ht="12" hidden="1" customHeight="1" x14ac:dyDescent="0.3">
      <c r="A122" s="71">
        <v>121</v>
      </c>
      <c r="B122" s="71">
        <v>121</v>
      </c>
      <c r="C122" s="72" t="s">
        <v>399</v>
      </c>
      <c r="D122" s="72" t="s">
        <v>400</v>
      </c>
      <c r="E122" s="72" t="s">
        <v>401</v>
      </c>
      <c r="F122" s="71" t="s">
        <v>113</v>
      </c>
      <c r="G122" s="46"/>
      <c r="H122" s="46"/>
      <c r="I122" s="46"/>
      <c r="J122" s="46"/>
      <c r="K122" s="46"/>
      <c r="L122" s="46"/>
      <c r="M122" s="8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</row>
    <row r="123" spans="1:24" ht="12" hidden="1" customHeight="1" x14ac:dyDescent="0.3">
      <c r="A123" s="71">
        <v>122</v>
      </c>
      <c r="B123" s="71">
        <v>122</v>
      </c>
      <c r="C123" s="72" t="s">
        <v>223</v>
      </c>
      <c r="D123" s="72" t="s">
        <v>402</v>
      </c>
      <c r="E123" s="72" t="s">
        <v>403</v>
      </c>
      <c r="F123" s="71" t="s">
        <v>113</v>
      </c>
      <c r="G123" s="46"/>
      <c r="H123" s="46"/>
      <c r="I123" s="46"/>
      <c r="J123" s="46"/>
      <c r="K123" s="46"/>
      <c r="L123" s="46"/>
      <c r="M123" s="8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</row>
    <row r="124" spans="1:24" ht="12" customHeight="1" x14ac:dyDescent="0.3">
      <c r="A124" s="71">
        <v>123</v>
      </c>
      <c r="B124" s="71">
        <v>123</v>
      </c>
      <c r="C124" s="72" t="s">
        <v>344</v>
      </c>
      <c r="D124" s="72" t="s">
        <v>404</v>
      </c>
      <c r="E124" s="72" t="s">
        <v>405</v>
      </c>
      <c r="F124" s="71" t="s">
        <v>113</v>
      </c>
      <c r="G124" s="46"/>
      <c r="H124" s="46"/>
      <c r="I124" s="46"/>
      <c r="J124" s="46"/>
      <c r="K124" s="46"/>
      <c r="L124" s="46"/>
      <c r="M124" s="8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</row>
    <row r="125" spans="1:24" ht="12" customHeight="1" x14ac:dyDescent="0.3">
      <c r="A125" s="71">
        <v>124</v>
      </c>
      <c r="B125" s="71">
        <v>124</v>
      </c>
      <c r="C125" s="72" t="s">
        <v>188</v>
      </c>
      <c r="D125" s="72" t="s">
        <v>196</v>
      </c>
      <c r="E125" s="72" t="s">
        <v>406</v>
      </c>
      <c r="F125" s="71" t="s">
        <v>113</v>
      </c>
      <c r="G125" s="46"/>
      <c r="H125" s="46"/>
      <c r="I125" s="46"/>
      <c r="J125" s="46"/>
      <c r="K125" s="46"/>
      <c r="L125" s="46"/>
      <c r="M125" s="8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</row>
    <row r="126" spans="1:24" ht="12" customHeight="1" x14ac:dyDescent="0.3">
      <c r="A126" s="71">
        <v>125</v>
      </c>
      <c r="B126" s="71">
        <v>125</v>
      </c>
      <c r="C126" s="72" t="s">
        <v>188</v>
      </c>
      <c r="D126" s="72" t="s">
        <v>407</v>
      </c>
      <c r="E126" s="72" t="s">
        <v>303</v>
      </c>
      <c r="F126" s="71" t="s">
        <v>113</v>
      </c>
      <c r="G126" s="46"/>
      <c r="H126" s="46"/>
      <c r="I126" s="46"/>
      <c r="J126" s="46"/>
      <c r="K126" s="46"/>
      <c r="L126" s="46"/>
      <c r="M126" s="8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</row>
    <row r="127" spans="1:24" ht="12" hidden="1" customHeight="1" x14ac:dyDescent="0.3">
      <c r="A127" s="71">
        <v>126</v>
      </c>
      <c r="B127" s="71">
        <v>126</v>
      </c>
      <c r="C127" s="72" t="s">
        <v>147</v>
      </c>
      <c r="D127" s="72" t="s">
        <v>148</v>
      </c>
      <c r="E127" s="72" t="s">
        <v>409</v>
      </c>
      <c r="F127" s="71" t="s">
        <v>113</v>
      </c>
      <c r="G127" s="46"/>
      <c r="H127" s="46"/>
      <c r="I127" s="46"/>
      <c r="J127" s="46"/>
      <c r="K127" s="46"/>
      <c r="L127" s="46"/>
      <c r="M127" s="8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</row>
    <row r="128" spans="1:24" ht="12" customHeight="1" x14ac:dyDescent="0.3">
      <c r="A128" s="71">
        <v>127</v>
      </c>
      <c r="B128" s="71">
        <v>127</v>
      </c>
      <c r="C128" s="72" t="s">
        <v>152</v>
      </c>
      <c r="D128" s="72" t="s">
        <v>198</v>
      </c>
      <c r="E128" s="72" t="s">
        <v>410</v>
      </c>
      <c r="F128" s="71" t="s">
        <v>113</v>
      </c>
      <c r="G128" s="46"/>
      <c r="H128" s="46"/>
      <c r="I128" s="46"/>
      <c r="J128" s="46"/>
      <c r="K128" s="46"/>
      <c r="L128" s="46"/>
      <c r="M128" s="8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</row>
    <row r="129" spans="1:24" ht="12" hidden="1" customHeight="1" x14ac:dyDescent="0.3">
      <c r="A129" s="71">
        <v>128</v>
      </c>
      <c r="B129" s="71">
        <v>128</v>
      </c>
      <c r="C129" s="72" t="s">
        <v>393</v>
      </c>
      <c r="D129" s="72" t="s">
        <v>411</v>
      </c>
      <c r="E129" s="72" t="s">
        <v>350</v>
      </c>
      <c r="F129" s="71" t="s">
        <v>113</v>
      </c>
      <c r="G129" s="46"/>
      <c r="H129" s="46"/>
      <c r="I129" s="46"/>
      <c r="J129" s="46"/>
      <c r="K129" s="46"/>
      <c r="L129" s="46"/>
      <c r="M129" s="8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</row>
    <row r="130" spans="1:24" ht="12" customHeight="1" x14ac:dyDescent="0.3">
      <c r="A130" s="71">
        <v>129</v>
      </c>
      <c r="B130" s="71">
        <v>129</v>
      </c>
      <c r="C130" s="72" t="s">
        <v>178</v>
      </c>
      <c r="D130" s="72" t="s">
        <v>115</v>
      </c>
      <c r="E130" s="72" t="s">
        <v>412</v>
      </c>
      <c r="F130" s="71" t="s">
        <v>113</v>
      </c>
      <c r="G130" s="46"/>
      <c r="H130" s="46"/>
      <c r="I130" s="46"/>
      <c r="J130" s="46"/>
      <c r="K130" s="46"/>
      <c r="L130" s="46"/>
      <c r="M130" s="8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</row>
    <row r="131" spans="1:24" ht="12" hidden="1" customHeight="1" x14ac:dyDescent="0.3">
      <c r="A131" s="71">
        <v>130</v>
      </c>
      <c r="B131" s="71">
        <v>130</v>
      </c>
      <c r="C131" s="72" t="s">
        <v>115</v>
      </c>
      <c r="D131" s="72" t="s">
        <v>226</v>
      </c>
      <c r="E131" s="72" t="s">
        <v>413</v>
      </c>
      <c r="F131" s="71" t="s">
        <v>113</v>
      </c>
      <c r="G131" s="46"/>
      <c r="H131" s="46"/>
      <c r="I131" s="46"/>
      <c r="J131" s="46"/>
      <c r="K131" s="46"/>
      <c r="L131" s="46"/>
      <c r="M131" s="8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</row>
    <row r="132" spans="1:24" ht="12" customHeight="1" x14ac:dyDescent="0.3">
      <c r="A132" s="71">
        <v>131</v>
      </c>
      <c r="B132" s="71">
        <v>131</v>
      </c>
      <c r="C132" s="72" t="s">
        <v>414</v>
      </c>
      <c r="D132" s="72" t="s">
        <v>415</v>
      </c>
      <c r="E132" s="72" t="s">
        <v>416</v>
      </c>
      <c r="F132" s="71" t="s">
        <v>113</v>
      </c>
      <c r="G132" s="46"/>
      <c r="H132" s="46"/>
      <c r="I132" s="46"/>
      <c r="J132" s="46"/>
      <c r="K132" s="46"/>
      <c r="L132" s="46"/>
      <c r="M132" s="8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</row>
    <row r="133" spans="1:24" ht="12" customHeight="1" x14ac:dyDescent="0.3">
      <c r="A133" s="71">
        <v>132</v>
      </c>
      <c r="B133" s="71">
        <v>132</v>
      </c>
      <c r="C133" s="72" t="s">
        <v>417</v>
      </c>
      <c r="D133" s="72" t="s">
        <v>418</v>
      </c>
      <c r="E133" s="72" t="s">
        <v>184</v>
      </c>
      <c r="F133" s="71" t="s">
        <v>113</v>
      </c>
      <c r="G133" s="46"/>
      <c r="H133" s="46"/>
      <c r="I133" s="46"/>
      <c r="J133" s="46"/>
      <c r="K133" s="46"/>
      <c r="L133" s="46"/>
      <c r="M133" s="8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</row>
    <row r="134" spans="1:24" ht="12" customHeight="1" x14ac:dyDescent="0.3">
      <c r="A134" s="71">
        <v>133</v>
      </c>
      <c r="B134" s="71">
        <v>133</v>
      </c>
      <c r="C134" s="72" t="s">
        <v>282</v>
      </c>
      <c r="D134" s="72" t="s">
        <v>112</v>
      </c>
      <c r="E134" s="72" t="s">
        <v>419</v>
      </c>
      <c r="F134" s="71" t="s">
        <v>113</v>
      </c>
      <c r="G134" s="46"/>
      <c r="H134" s="46"/>
      <c r="I134" s="46"/>
      <c r="J134" s="46"/>
      <c r="K134" s="46"/>
      <c r="L134" s="46"/>
      <c r="M134" s="8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</row>
    <row r="135" spans="1:24" ht="12" customHeight="1" x14ac:dyDescent="0.3">
      <c r="A135" s="71">
        <v>134</v>
      </c>
      <c r="B135" s="71">
        <v>134</v>
      </c>
      <c r="C135" s="72" t="s">
        <v>420</v>
      </c>
      <c r="D135" s="72" t="s">
        <v>112</v>
      </c>
      <c r="E135" s="72" t="s">
        <v>244</v>
      </c>
      <c r="F135" s="71" t="s">
        <v>113</v>
      </c>
      <c r="G135" s="46"/>
      <c r="H135" s="46"/>
      <c r="I135" s="46"/>
      <c r="J135" s="46"/>
      <c r="K135" s="46"/>
      <c r="L135" s="46"/>
      <c r="M135" s="8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</row>
    <row r="136" spans="1:24" ht="12" customHeight="1" x14ac:dyDescent="0.3">
      <c r="A136" s="71">
        <v>135</v>
      </c>
      <c r="B136" s="71">
        <v>135</v>
      </c>
      <c r="C136" s="72" t="s">
        <v>282</v>
      </c>
      <c r="D136" s="72" t="s">
        <v>112</v>
      </c>
      <c r="E136" s="72" t="s">
        <v>421</v>
      </c>
      <c r="F136" s="71" t="s">
        <v>113</v>
      </c>
      <c r="G136" s="46"/>
      <c r="H136" s="46"/>
      <c r="I136" s="46"/>
      <c r="J136" s="46"/>
      <c r="K136" s="46"/>
      <c r="L136" s="46"/>
      <c r="M136" s="8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</row>
    <row r="137" spans="1:24" ht="12" customHeight="1" x14ac:dyDescent="0.3">
      <c r="A137" s="71">
        <v>136</v>
      </c>
      <c r="B137" s="71">
        <v>136</v>
      </c>
      <c r="C137" s="72" t="s">
        <v>422</v>
      </c>
      <c r="D137" s="72" t="s">
        <v>423</v>
      </c>
      <c r="E137" s="72" t="s">
        <v>424</v>
      </c>
      <c r="F137" s="71" t="s">
        <v>113</v>
      </c>
      <c r="G137" s="46"/>
      <c r="H137" s="46"/>
      <c r="I137" s="46"/>
      <c r="J137" s="46"/>
      <c r="K137" s="46"/>
      <c r="L137" s="46"/>
      <c r="M137" s="8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</row>
    <row r="138" spans="1:24" ht="12" customHeight="1" x14ac:dyDescent="0.3">
      <c r="A138" s="71">
        <v>137</v>
      </c>
      <c r="B138" s="71">
        <v>137</v>
      </c>
      <c r="C138" s="72" t="s">
        <v>282</v>
      </c>
      <c r="D138" s="72" t="s">
        <v>283</v>
      </c>
      <c r="E138" s="72" t="s">
        <v>183</v>
      </c>
      <c r="F138" s="71" t="s">
        <v>113</v>
      </c>
      <c r="G138" s="46"/>
      <c r="H138" s="46"/>
      <c r="I138" s="46"/>
      <c r="J138" s="46"/>
      <c r="K138" s="46"/>
      <c r="L138" s="46"/>
      <c r="M138" s="8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</row>
    <row r="139" spans="1:24" ht="12" hidden="1" customHeight="1" x14ac:dyDescent="0.3">
      <c r="A139" s="71">
        <v>138</v>
      </c>
      <c r="B139" s="71">
        <v>138</v>
      </c>
      <c r="C139" s="72" t="s">
        <v>196</v>
      </c>
      <c r="D139" s="72" t="s">
        <v>223</v>
      </c>
      <c r="E139" s="72" t="s">
        <v>694</v>
      </c>
      <c r="F139" s="71" t="s">
        <v>113</v>
      </c>
      <c r="G139" s="46"/>
      <c r="H139" s="46"/>
      <c r="I139" s="46"/>
      <c r="J139" s="46"/>
      <c r="K139" s="46"/>
      <c r="L139" s="46"/>
      <c r="M139" s="8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</row>
    <row r="140" spans="1:24" ht="12" hidden="1" customHeight="1" x14ac:dyDescent="0.3">
      <c r="A140" s="71">
        <v>139</v>
      </c>
      <c r="B140" s="71">
        <v>139</v>
      </c>
      <c r="C140" s="72" t="s">
        <v>213</v>
      </c>
      <c r="D140" s="72" t="s">
        <v>142</v>
      </c>
      <c r="E140" s="72" t="s">
        <v>425</v>
      </c>
      <c r="F140" s="71" t="s">
        <v>113</v>
      </c>
      <c r="G140" s="46"/>
      <c r="H140" s="46"/>
      <c r="I140" s="46"/>
      <c r="J140" s="46"/>
      <c r="K140" s="46"/>
      <c r="L140" s="46"/>
      <c r="M140" s="8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</row>
    <row r="141" spans="1:24" ht="12" customHeight="1" x14ac:dyDescent="0.3">
      <c r="A141" s="71">
        <v>140</v>
      </c>
      <c r="B141" s="71">
        <v>140</v>
      </c>
      <c r="C141" s="72" t="s">
        <v>426</v>
      </c>
      <c r="D141" s="72" t="s">
        <v>427</v>
      </c>
      <c r="E141" s="72" t="s">
        <v>364</v>
      </c>
      <c r="F141" s="71" t="s">
        <v>113</v>
      </c>
      <c r="G141" s="46"/>
      <c r="H141" s="46"/>
      <c r="I141" s="46"/>
      <c r="J141" s="46"/>
      <c r="K141" s="46"/>
      <c r="L141" s="46"/>
      <c r="M141" s="8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</row>
    <row r="142" spans="1:24" ht="12" customHeight="1" x14ac:dyDescent="0.3">
      <c r="A142" s="71">
        <v>141</v>
      </c>
      <c r="B142" s="71">
        <v>141</v>
      </c>
      <c r="C142" s="72" t="s">
        <v>304</v>
      </c>
      <c r="D142" s="72" t="s">
        <v>428</v>
      </c>
      <c r="E142" s="72" t="s">
        <v>429</v>
      </c>
      <c r="F142" s="71" t="s">
        <v>113</v>
      </c>
      <c r="G142" s="46"/>
      <c r="H142" s="46"/>
      <c r="I142" s="46"/>
      <c r="J142" s="46"/>
      <c r="K142" s="46"/>
      <c r="L142" s="46"/>
      <c r="M142" s="8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</row>
    <row r="143" spans="1:24" ht="12" customHeight="1" x14ac:dyDescent="0.3">
      <c r="A143" s="71">
        <v>142</v>
      </c>
      <c r="B143" s="71">
        <v>142</v>
      </c>
      <c r="C143" s="72" t="s">
        <v>188</v>
      </c>
      <c r="D143" s="72" t="s">
        <v>430</v>
      </c>
      <c r="E143" s="72" t="s">
        <v>431</v>
      </c>
      <c r="F143" s="71" t="s">
        <v>113</v>
      </c>
      <c r="G143" s="46"/>
      <c r="H143" s="46"/>
      <c r="I143" s="46"/>
      <c r="J143" s="46"/>
      <c r="K143" s="46"/>
      <c r="L143" s="46"/>
      <c r="M143" s="8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</row>
    <row r="144" spans="1:24" ht="12" customHeight="1" x14ac:dyDescent="0.3">
      <c r="A144" s="71">
        <v>143</v>
      </c>
      <c r="B144" s="71">
        <v>143</v>
      </c>
      <c r="C144" s="72" t="s">
        <v>382</v>
      </c>
      <c r="D144" s="72" t="s">
        <v>198</v>
      </c>
      <c r="E144" s="72" t="s">
        <v>432</v>
      </c>
      <c r="F144" s="71" t="s">
        <v>113</v>
      </c>
      <c r="G144" s="46"/>
      <c r="H144" s="46"/>
      <c r="I144" s="46"/>
      <c r="J144" s="46"/>
      <c r="K144" s="46"/>
      <c r="L144" s="46"/>
      <c r="M144" s="8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</row>
    <row r="145" spans="1:24" ht="12" hidden="1" customHeight="1" x14ac:dyDescent="0.3">
      <c r="A145" s="71">
        <v>144</v>
      </c>
      <c r="B145" s="71">
        <v>144</v>
      </c>
      <c r="C145" s="72" t="s">
        <v>434</v>
      </c>
      <c r="D145" s="72" t="s">
        <v>435</v>
      </c>
      <c r="E145" s="72" t="s">
        <v>436</v>
      </c>
      <c r="F145" s="71" t="s">
        <v>113</v>
      </c>
      <c r="G145" s="46"/>
      <c r="H145" s="46"/>
      <c r="I145" s="46"/>
      <c r="J145" s="46"/>
      <c r="K145" s="46"/>
      <c r="L145" s="46"/>
      <c r="M145" s="8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</row>
    <row r="146" spans="1:24" ht="12" customHeight="1" x14ac:dyDescent="0.3">
      <c r="A146" s="71">
        <v>145</v>
      </c>
      <c r="B146" s="71">
        <v>145</v>
      </c>
      <c r="C146" s="72" t="s">
        <v>326</v>
      </c>
      <c r="D146" s="72" t="s">
        <v>414</v>
      </c>
      <c r="E146" s="72" t="s">
        <v>437</v>
      </c>
      <c r="F146" s="71" t="s">
        <v>113</v>
      </c>
      <c r="G146" s="46"/>
      <c r="H146" s="46"/>
      <c r="I146" s="46"/>
      <c r="J146" s="46"/>
      <c r="K146" s="46"/>
      <c r="L146" s="46"/>
      <c r="M146" s="8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</row>
    <row r="147" spans="1:24" ht="12" customHeight="1" x14ac:dyDescent="0.3">
      <c r="A147" s="71">
        <v>146</v>
      </c>
      <c r="B147" s="71">
        <v>146</v>
      </c>
      <c r="C147" s="72" t="s">
        <v>277</v>
      </c>
      <c r="D147" s="72" t="s">
        <v>148</v>
      </c>
      <c r="E147" s="72" t="s">
        <v>439</v>
      </c>
      <c r="F147" s="71" t="s">
        <v>113</v>
      </c>
      <c r="G147" s="46"/>
      <c r="H147" s="46"/>
      <c r="I147" s="46"/>
      <c r="J147" s="46"/>
      <c r="K147" s="46"/>
      <c r="L147" s="46"/>
      <c r="M147" s="8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</row>
    <row r="148" spans="1:24" ht="12" customHeight="1" x14ac:dyDescent="0.3">
      <c r="A148" s="71">
        <v>147</v>
      </c>
      <c r="B148" s="71">
        <v>147</v>
      </c>
      <c r="C148" s="72" t="s">
        <v>440</v>
      </c>
      <c r="D148" s="72" t="s">
        <v>441</v>
      </c>
      <c r="E148" s="72" t="s">
        <v>442</v>
      </c>
      <c r="F148" s="71" t="s">
        <v>113</v>
      </c>
      <c r="G148" s="46"/>
      <c r="H148" s="46"/>
      <c r="I148" s="46"/>
      <c r="J148" s="46"/>
      <c r="K148" s="46"/>
      <c r="L148" s="46"/>
      <c r="M148" s="8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</row>
    <row r="149" spans="1:24" ht="12" customHeight="1" x14ac:dyDescent="0.3">
      <c r="A149" s="71">
        <v>148</v>
      </c>
      <c r="B149" s="71">
        <v>148</v>
      </c>
      <c r="C149" s="72" t="s">
        <v>235</v>
      </c>
      <c r="D149" s="72" t="s">
        <v>188</v>
      </c>
      <c r="E149" s="72" t="s">
        <v>443</v>
      </c>
      <c r="F149" s="71" t="s">
        <v>113</v>
      </c>
      <c r="G149" s="46"/>
      <c r="H149" s="46"/>
      <c r="I149" s="46"/>
      <c r="J149" s="46"/>
      <c r="K149" s="46"/>
      <c r="L149" s="46"/>
      <c r="M149" s="8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</row>
    <row r="150" spans="1:24" ht="12" customHeight="1" x14ac:dyDescent="0.3">
      <c r="A150" s="71">
        <v>149</v>
      </c>
      <c r="B150" s="71">
        <v>149</v>
      </c>
      <c r="C150" s="72" t="s">
        <v>292</v>
      </c>
      <c r="D150" s="72" t="s">
        <v>444</v>
      </c>
      <c r="E150" s="72" t="s">
        <v>445</v>
      </c>
      <c r="F150" s="71" t="s">
        <v>113</v>
      </c>
      <c r="G150" s="46"/>
      <c r="H150" s="46"/>
      <c r="I150" s="46"/>
      <c r="J150" s="46"/>
      <c r="K150" s="46"/>
      <c r="L150" s="46"/>
      <c r="M150" s="8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</row>
    <row r="151" spans="1:24" ht="12" customHeight="1" x14ac:dyDescent="0.3">
      <c r="A151" s="71">
        <v>150</v>
      </c>
      <c r="B151" s="71">
        <v>150</v>
      </c>
      <c r="C151" s="72" t="s">
        <v>245</v>
      </c>
      <c r="D151" s="72" t="s">
        <v>385</v>
      </c>
      <c r="E151" s="72" t="s">
        <v>389</v>
      </c>
      <c r="F151" s="71" t="s">
        <v>113</v>
      </c>
      <c r="G151" s="46"/>
      <c r="H151" s="46"/>
      <c r="I151" s="46"/>
      <c r="J151" s="46"/>
      <c r="K151" s="46"/>
      <c r="L151" s="46"/>
      <c r="M151" s="8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</row>
    <row r="152" spans="1:24" ht="12" customHeight="1" x14ac:dyDescent="0.3">
      <c r="A152" s="71">
        <v>151</v>
      </c>
      <c r="B152" s="71">
        <v>151</v>
      </c>
      <c r="C152" s="72" t="s">
        <v>170</v>
      </c>
      <c r="D152" s="72" t="s">
        <v>170</v>
      </c>
      <c r="E152" s="72" t="s">
        <v>166</v>
      </c>
      <c r="F152" s="71" t="s">
        <v>113</v>
      </c>
      <c r="G152" s="46"/>
      <c r="H152" s="46"/>
      <c r="I152" s="46"/>
      <c r="J152" s="46"/>
      <c r="K152" s="46"/>
      <c r="L152" s="46"/>
      <c r="M152" s="8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</row>
    <row r="153" spans="1:24" ht="12" customHeight="1" x14ac:dyDescent="0.3">
      <c r="A153" s="71">
        <v>152</v>
      </c>
      <c r="B153" s="71">
        <v>152</v>
      </c>
      <c r="C153" s="72" t="s">
        <v>254</v>
      </c>
      <c r="D153" s="72" t="s">
        <v>188</v>
      </c>
      <c r="E153" s="72" t="s">
        <v>447</v>
      </c>
      <c r="F153" s="71" t="s">
        <v>113</v>
      </c>
      <c r="G153" s="46"/>
      <c r="H153" s="46"/>
      <c r="I153" s="46"/>
      <c r="J153" s="46"/>
      <c r="K153" s="46"/>
      <c r="L153" s="46"/>
      <c r="M153" s="8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</row>
    <row r="154" spans="1:24" ht="12" customHeight="1" x14ac:dyDescent="0.3">
      <c r="A154" s="71">
        <v>153</v>
      </c>
      <c r="B154" s="71">
        <v>153</v>
      </c>
      <c r="C154" s="72" t="s">
        <v>448</v>
      </c>
      <c r="D154" s="72" t="s">
        <v>449</v>
      </c>
      <c r="E154" s="72" t="s">
        <v>450</v>
      </c>
      <c r="F154" s="71" t="s">
        <v>113</v>
      </c>
      <c r="G154" s="46"/>
      <c r="H154" s="46"/>
      <c r="I154" s="46"/>
      <c r="J154" s="46"/>
      <c r="K154" s="46"/>
      <c r="L154" s="46"/>
      <c r="M154" s="8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</row>
    <row r="155" spans="1:24" ht="12" hidden="1" customHeight="1" x14ac:dyDescent="0.3">
      <c r="A155" s="71">
        <v>154</v>
      </c>
      <c r="B155" s="71">
        <v>154</v>
      </c>
      <c r="C155" s="72" t="s">
        <v>191</v>
      </c>
      <c r="D155" s="72" t="s">
        <v>452</v>
      </c>
      <c r="E155" s="72" t="s">
        <v>453</v>
      </c>
      <c r="F155" s="71" t="s">
        <v>113</v>
      </c>
      <c r="G155" s="46"/>
      <c r="H155" s="46"/>
      <c r="I155" s="46"/>
      <c r="J155" s="46"/>
      <c r="K155" s="46"/>
      <c r="L155" s="46"/>
      <c r="M155" s="8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</row>
    <row r="156" spans="1:24" ht="12" customHeight="1" x14ac:dyDescent="0.3">
      <c r="A156" s="71">
        <v>155</v>
      </c>
      <c r="B156" s="71">
        <v>155</v>
      </c>
      <c r="C156" s="72" t="s">
        <v>191</v>
      </c>
      <c r="D156" s="72" t="s">
        <v>363</v>
      </c>
      <c r="E156" s="72" t="s">
        <v>454</v>
      </c>
      <c r="F156" s="71" t="s">
        <v>113</v>
      </c>
      <c r="G156" s="46"/>
      <c r="H156" s="46"/>
      <c r="I156" s="46"/>
      <c r="J156" s="46"/>
      <c r="K156" s="46"/>
      <c r="L156" s="46"/>
      <c r="M156" s="8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</row>
    <row r="157" spans="1:24" ht="12" customHeight="1" x14ac:dyDescent="0.3">
      <c r="A157" s="71">
        <v>156</v>
      </c>
      <c r="B157" s="71">
        <v>156</v>
      </c>
      <c r="C157" s="72" t="s">
        <v>455</v>
      </c>
      <c r="D157" s="72" t="s">
        <v>456</v>
      </c>
      <c r="E157" s="72" t="s">
        <v>457</v>
      </c>
      <c r="F157" s="71" t="s">
        <v>113</v>
      </c>
      <c r="G157" s="46"/>
      <c r="H157" s="46"/>
      <c r="I157" s="46"/>
      <c r="J157" s="46"/>
      <c r="K157" s="46"/>
      <c r="L157" s="46"/>
      <c r="M157" s="8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</row>
    <row r="158" spans="1:24" ht="12" customHeight="1" x14ac:dyDescent="0.3">
      <c r="A158" s="71">
        <v>157</v>
      </c>
      <c r="B158" s="71">
        <v>157</v>
      </c>
      <c r="C158" s="72" t="s">
        <v>458</v>
      </c>
      <c r="D158" s="72" t="s">
        <v>165</v>
      </c>
      <c r="E158" s="72" t="s">
        <v>459</v>
      </c>
      <c r="F158" s="71" t="s">
        <v>113</v>
      </c>
      <c r="G158" s="46"/>
      <c r="H158" s="46"/>
      <c r="I158" s="46"/>
      <c r="J158" s="46"/>
      <c r="K158" s="46"/>
      <c r="L158" s="46"/>
      <c r="M158" s="8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</row>
    <row r="159" spans="1:24" ht="12" customHeight="1" x14ac:dyDescent="0.3">
      <c r="A159" s="71">
        <v>158</v>
      </c>
      <c r="B159" s="71">
        <v>158</v>
      </c>
      <c r="C159" s="72" t="s">
        <v>415</v>
      </c>
      <c r="D159" s="72" t="s">
        <v>460</v>
      </c>
      <c r="E159" s="72" t="s">
        <v>461</v>
      </c>
      <c r="F159" s="71" t="s">
        <v>113</v>
      </c>
      <c r="G159" s="46"/>
      <c r="H159" s="46"/>
      <c r="I159" s="46"/>
      <c r="J159" s="46"/>
      <c r="K159" s="46"/>
      <c r="L159" s="46"/>
      <c r="M159" s="8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</row>
    <row r="160" spans="1:24" ht="12" customHeight="1" x14ac:dyDescent="0.3">
      <c r="A160" s="71">
        <v>159</v>
      </c>
      <c r="B160" s="71">
        <v>159</v>
      </c>
      <c r="C160" s="72" t="s">
        <v>448</v>
      </c>
      <c r="D160" s="72" t="s">
        <v>462</v>
      </c>
      <c r="E160" s="72" t="s">
        <v>463</v>
      </c>
      <c r="F160" s="71" t="s">
        <v>113</v>
      </c>
      <c r="G160" s="46"/>
      <c r="H160" s="46"/>
      <c r="I160" s="46"/>
      <c r="J160" s="46"/>
      <c r="K160" s="46"/>
      <c r="L160" s="46"/>
      <c r="M160" s="8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</row>
    <row r="161" spans="1:24" ht="12" customHeight="1" x14ac:dyDescent="0.3">
      <c r="A161" s="71">
        <v>160</v>
      </c>
      <c r="B161" s="71">
        <v>160</v>
      </c>
      <c r="C161" s="72" t="s">
        <v>449</v>
      </c>
      <c r="D161" s="72" t="s">
        <v>464</v>
      </c>
      <c r="E161" s="72" t="s">
        <v>465</v>
      </c>
      <c r="F161" s="71" t="s">
        <v>113</v>
      </c>
      <c r="G161" s="46"/>
      <c r="H161" s="46"/>
      <c r="I161" s="46"/>
      <c r="J161" s="46"/>
      <c r="K161" s="46"/>
      <c r="L161" s="46"/>
      <c r="M161" s="8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</row>
    <row r="162" spans="1:24" ht="12" customHeight="1" x14ac:dyDescent="0.3">
      <c r="A162" s="71">
        <v>161</v>
      </c>
      <c r="B162" s="71">
        <v>161</v>
      </c>
      <c r="C162" s="72" t="s">
        <v>466</v>
      </c>
      <c r="D162" s="72" t="s">
        <v>440</v>
      </c>
      <c r="E162" s="72" t="s">
        <v>446</v>
      </c>
      <c r="F162" s="71" t="s">
        <v>113</v>
      </c>
      <c r="G162" s="46"/>
      <c r="H162" s="46"/>
      <c r="I162" s="46"/>
      <c r="J162" s="46"/>
      <c r="K162" s="46"/>
      <c r="L162" s="46"/>
      <c r="M162" s="8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</row>
    <row r="163" spans="1:24" ht="12" customHeight="1" x14ac:dyDescent="0.3">
      <c r="A163" s="71">
        <v>162</v>
      </c>
      <c r="B163" s="71">
        <v>162</v>
      </c>
      <c r="C163" s="72" t="s">
        <v>382</v>
      </c>
      <c r="D163" s="72" t="s">
        <v>467</v>
      </c>
      <c r="E163" s="72" t="s">
        <v>353</v>
      </c>
      <c r="F163" s="71" t="s">
        <v>113</v>
      </c>
      <c r="G163" s="46"/>
      <c r="H163" s="46"/>
      <c r="I163" s="46"/>
      <c r="J163" s="46"/>
      <c r="K163" s="46"/>
      <c r="L163" s="46"/>
      <c r="M163" s="8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</row>
    <row r="164" spans="1:24" ht="12" customHeight="1" x14ac:dyDescent="0.3">
      <c r="A164" s="71">
        <v>163</v>
      </c>
      <c r="B164" s="71">
        <v>163</v>
      </c>
      <c r="C164" s="72" t="s">
        <v>468</v>
      </c>
      <c r="D164" s="72" t="s">
        <v>469</v>
      </c>
      <c r="E164" s="72" t="s">
        <v>470</v>
      </c>
      <c r="F164" s="71" t="s">
        <v>113</v>
      </c>
      <c r="G164" s="46"/>
      <c r="H164" s="46"/>
      <c r="I164" s="46"/>
      <c r="J164" s="46"/>
      <c r="K164" s="46"/>
      <c r="L164" s="46"/>
      <c r="M164" s="8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</row>
    <row r="165" spans="1:24" ht="12" customHeight="1" x14ac:dyDescent="0.3">
      <c r="A165" s="71">
        <v>164</v>
      </c>
      <c r="B165" s="71">
        <v>164</v>
      </c>
      <c r="C165" s="72" t="s">
        <v>219</v>
      </c>
      <c r="D165" s="72" t="s">
        <v>373</v>
      </c>
      <c r="E165" s="72" t="s">
        <v>471</v>
      </c>
      <c r="F165" s="71" t="s">
        <v>113</v>
      </c>
      <c r="G165" s="46"/>
      <c r="H165" s="46"/>
      <c r="I165" s="46"/>
      <c r="J165" s="46"/>
      <c r="K165" s="46"/>
      <c r="L165" s="46"/>
      <c r="M165" s="8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</row>
    <row r="166" spans="1:24" ht="12" customHeight="1" x14ac:dyDescent="0.3">
      <c r="A166" s="71">
        <v>165</v>
      </c>
      <c r="B166" s="71">
        <v>165</v>
      </c>
      <c r="C166" s="72" t="s">
        <v>473</v>
      </c>
      <c r="D166" s="72" t="s">
        <v>242</v>
      </c>
      <c r="E166" s="72" t="s">
        <v>474</v>
      </c>
      <c r="F166" s="71" t="s">
        <v>113</v>
      </c>
      <c r="G166" s="46"/>
      <c r="H166" s="46"/>
      <c r="I166" s="46"/>
      <c r="J166" s="46"/>
      <c r="K166" s="46"/>
      <c r="L166" s="46"/>
      <c r="M166" s="8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</row>
    <row r="167" spans="1:24" ht="12" customHeight="1" x14ac:dyDescent="0.3">
      <c r="A167" s="71">
        <v>166</v>
      </c>
      <c r="B167" s="71">
        <v>166</v>
      </c>
      <c r="C167" s="72" t="s">
        <v>448</v>
      </c>
      <c r="D167" s="72" t="s">
        <v>462</v>
      </c>
      <c r="E167" s="72" t="s">
        <v>475</v>
      </c>
      <c r="F167" s="71" t="s">
        <v>113</v>
      </c>
      <c r="G167" s="46"/>
      <c r="H167" s="46"/>
      <c r="I167" s="46"/>
      <c r="J167" s="46"/>
      <c r="K167" s="46"/>
      <c r="L167" s="46"/>
      <c r="M167" s="8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</row>
    <row r="168" spans="1:24" ht="12" hidden="1" customHeight="1" x14ac:dyDescent="0.3">
      <c r="A168" s="71">
        <v>167</v>
      </c>
      <c r="B168" s="71">
        <v>167</v>
      </c>
      <c r="C168" s="72" t="s">
        <v>444</v>
      </c>
      <c r="D168" s="72" t="s">
        <v>277</v>
      </c>
      <c r="E168" s="72" t="s">
        <v>476</v>
      </c>
      <c r="F168" s="71" t="s">
        <v>113</v>
      </c>
      <c r="G168" s="46"/>
      <c r="H168" s="46"/>
      <c r="I168" s="46"/>
      <c r="J168" s="46"/>
      <c r="K168" s="46"/>
      <c r="L168" s="46"/>
      <c r="M168" s="8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</row>
    <row r="169" spans="1:24" ht="12" customHeight="1" x14ac:dyDescent="0.3">
      <c r="A169" s="71">
        <v>168</v>
      </c>
      <c r="B169" s="71">
        <v>168</v>
      </c>
      <c r="C169" s="72" t="s">
        <v>473</v>
      </c>
      <c r="D169" s="72" t="s">
        <v>242</v>
      </c>
      <c r="E169" s="72" t="s">
        <v>477</v>
      </c>
      <c r="F169" s="71" t="s">
        <v>113</v>
      </c>
      <c r="G169" s="46"/>
      <c r="H169" s="46"/>
      <c r="I169" s="46"/>
      <c r="J169" s="46"/>
      <c r="K169" s="46"/>
      <c r="L169" s="46"/>
      <c r="M169" s="8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</row>
    <row r="170" spans="1:24" ht="12" customHeight="1" x14ac:dyDescent="0.3">
      <c r="A170" s="71">
        <v>169</v>
      </c>
      <c r="B170" s="71">
        <v>169</v>
      </c>
      <c r="C170" s="72" t="s">
        <v>473</v>
      </c>
      <c r="D170" s="72" t="s">
        <v>242</v>
      </c>
      <c r="E170" s="72" t="s">
        <v>478</v>
      </c>
      <c r="F170" s="71" t="s">
        <v>113</v>
      </c>
      <c r="G170" s="46"/>
      <c r="H170" s="46"/>
      <c r="I170" s="46"/>
      <c r="J170" s="46"/>
      <c r="K170" s="46"/>
      <c r="L170" s="46"/>
      <c r="M170" s="8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</row>
    <row r="171" spans="1:24" ht="12" hidden="1" customHeight="1" x14ac:dyDescent="0.3">
      <c r="A171" s="71">
        <v>170</v>
      </c>
      <c r="B171" s="71">
        <v>170</v>
      </c>
      <c r="C171" s="72" t="s">
        <v>368</v>
      </c>
      <c r="D171" s="72" t="s">
        <v>292</v>
      </c>
      <c r="E171" s="72" t="s">
        <v>479</v>
      </c>
      <c r="F171" s="71" t="s">
        <v>113</v>
      </c>
      <c r="G171" s="46"/>
      <c r="H171" s="46"/>
      <c r="I171" s="46"/>
      <c r="J171" s="46"/>
      <c r="K171" s="46"/>
      <c r="L171" s="46"/>
      <c r="M171" s="8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</row>
    <row r="172" spans="1:24" ht="12" hidden="1" customHeight="1" x14ac:dyDescent="0.3">
      <c r="A172" s="71">
        <v>171</v>
      </c>
      <c r="B172" s="71">
        <v>171</v>
      </c>
      <c r="C172" s="72" t="s">
        <v>480</v>
      </c>
      <c r="D172" s="72" t="s">
        <v>170</v>
      </c>
      <c r="E172" s="72" t="s">
        <v>429</v>
      </c>
      <c r="F172" s="71" t="s">
        <v>113</v>
      </c>
      <c r="G172" s="46"/>
      <c r="H172" s="46"/>
      <c r="I172" s="46"/>
      <c r="J172" s="46"/>
      <c r="K172" s="46"/>
      <c r="L172" s="46"/>
      <c r="M172" s="8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</row>
    <row r="173" spans="1:24" ht="12" hidden="1" customHeight="1" x14ac:dyDescent="0.3">
      <c r="A173" s="71">
        <v>172</v>
      </c>
      <c r="B173" s="71">
        <v>172</v>
      </c>
      <c r="C173" s="72" t="s">
        <v>481</v>
      </c>
      <c r="D173" s="72" t="s">
        <v>482</v>
      </c>
      <c r="E173" s="72" t="s">
        <v>483</v>
      </c>
      <c r="F173" s="71" t="s">
        <v>113</v>
      </c>
      <c r="G173" s="46"/>
      <c r="H173" s="46"/>
      <c r="I173" s="46"/>
      <c r="J173" s="46"/>
      <c r="K173" s="46"/>
      <c r="L173" s="46"/>
      <c r="M173" s="8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</row>
    <row r="174" spans="1:24" ht="12" customHeight="1" x14ac:dyDescent="0.3">
      <c r="A174" s="71">
        <v>173</v>
      </c>
      <c r="B174" s="71">
        <v>173</v>
      </c>
      <c r="C174" s="72" t="s">
        <v>170</v>
      </c>
      <c r="D174" s="72" t="s">
        <v>170</v>
      </c>
      <c r="E174" s="72" t="s">
        <v>484</v>
      </c>
      <c r="F174" s="71" t="s">
        <v>113</v>
      </c>
      <c r="G174" s="46"/>
      <c r="H174" s="46"/>
      <c r="I174" s="46"/>
      <c r="J174" s="46"/>
      <c r="K174" s="46"/>
      <c r="L174" s="46"/>
      <c r="M174" s="8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</row>
    <row r="175" spans="1:24" ht="12" customHeight="1" x14ac:dyDescent="0.3">
      <c r="A175" s="71">
        <v>174</v>
      </c>
      <c r="B175" s="71">
        <v>174</v>
      </c>
      <c r="C175" s="72" t="s">
        <v>485</v>
      </c>
      <c r="D175" s="72" t="s">
        <v>486</v>
      </c>
      <c r="E175" s="72" t="s">
        <v>479</v>
      </c>
      <c r="F175" s="71" t="s">
        <v>113</v>
      </c>
      <c r="G175" s="46"/>
      <c r="H175" s="46"/>
      <c r="I175" s="46"/>
      <c r="J175" s="46"/>
      <c r="K175" s="46"/>
      <c r="L175" s="46"/>
      <c r="M175" s="8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</row>
    <row r="176" spans="1:24" ht="12" customHeight="1" x14ac:dyDescent="0.3">
      <c r="A176" s="71">
        <v>175</v>
      </c>
      <c r="B176" s="71">
        <v>175</v>
      </c>
      <c r="C176" s="72" t="s">
        <v>487</v>
      </c>
      <c r="D176" s="72" t="s">
        <v>488</v>
      </c>
      <c r="E176" s="72" t="s">
        <v>238</v>
      </c>
      <c r="F176" s="71" t="s">
        <v>113</v>
      </c>
      <c r="G176" s="46"/>
      <c r="H176" s="46"/>
      <c r="I176" s="46"/>
      <c r="J176" s="46"/>
      <c r="K176" s="46"/>
      <c r="L176" s="46"/>
      <c r="M176" s="8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</row>
    <row r="177" spans="1:24" ht="12" customHeight="1" x14ac:dyDescent="0.3">
      <c r="A177" s="71">
        <v>176</v>
      </c>
      <c r="B177" s="71">
        <v>176</v>
      </c>
      <c r="C177" s="72" t="s">
        <v>489</v>
      </c>
      <c r="D177" s="72" t="s">
        <v>115</v>
      </c>
      <c r="E177" s="72" t="s">
        <v>490</v>
      </c>
      <c r="F177" s="71" t="s">
        <v>113</v>
      </c>
      <c r="G177" s="46"/>
      <c r="H177" s="46"/>
      <c r="I177" s="46"/>
      <c r="J177" s="46"/>
      <c r="K177" s="46"/>
      <c r="L177" s="46"/>
      <c r="M177" s="8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</row>
    <row r="178" spans="1:24" ht="12" customHeight="1" x14ac:dyDescent="0.3">
      <c r="A178" s="71">
        <v>177</v>
      </c>
      <c r="B178" s="71">
        <v>177</v>
      </c>
      <c r="C178" s="72" t="s">
        <v>170</v>
      </c>
      <c r="D178" s="72" t="s">
        <v>252</v>
      </c>
      <c r="E178" s="72" t="s">
        <v>220</v>
      </c>
      <c r="F178" s="71" t="s">
        <v>113</v>
      </c>
      <c r="G178" s="46"/>
      <c r="H178" s="46"/>
      <c r="I178" s="46"/>
      <c r="J178" s="46"/>
      <c r="K178" s="46"/>
      <c r="L178" s="46"/>
      <c r="M178" s="8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</row>
    <row r="179" spans="1:24" ht="12" customHeight="1" x14ac:dyDescent="0.3">
      <c r="A179" s="71">
        <v>178</v>
      </c>
      <c r="B179" s="71">
        <v>178</v>
      </c>
      <c r="C179" s="72" t="s">
        <v>170</v>
      </c>
      <c r="D179" s="72" t="s">
        <v>196</v>
      </c>
      <c r="E179" s="72" t="s">
        <v>491</v>
      </c>
      <c r="F179" s="71" t="s">
        <v>113</v>
      </c>
      <c r="G179" s="46"/>
      <c r="H179" s="46"/>
      <c r="I179" s="46"/>
      <c r="J179" s="46"/>
      <c r="K179" s="46"/>
      <c r="L179" s="46"/>
      <c r="M179" s="8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</row>
    <row r="180" spans="1:24" ht="12" customHeight="1" x14ac:dyDescent="0.3">
      <c r="A180" s="71">
        <v>179</v>
      </c>
      <c r="B180" s="71">
        <v>179</v>
      </c>
      <c r="C180" s="72" t="s">
        <v>295</v>
      </c>
      <c r="D180" s="72" t="s">
        <v>676</v>
      </c>
      <c r="E180" s="72" t="s">
        <v>677</v>
      </c>
      <c r="F180" s="71" t="s">
        <v>113</v>
      </c>
      <c r="G180" s="46"/>
      <c r="H180" s="46"/>
      <c r="I180" s="46"/>
      <c r="J180" s="46"/>
      <c r="K180" s="46"/>
      <c r="L180" s="46"/>
      <c r="M180" s="8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</row>
    <row r="181" spans="1:24" ht="12" customHeight="1" x14ac:dyDescent="0.3">
      <c r="A181" s="71">
        <v>180</v>
      </c>
      <c r="B181" s="71">
        <v>180</v>
      </c>
      <c r="C181" s="72" t="s">
        <v>492</v>
      </c>
      <c r="D181" s="72" t="s">
        <v>493</v>
      </c>
      <c r="E181" s="72" t="s">
        <v>494</v>
      </c>
      <c r="F181" s="71" t="s">
        <v>113</v>
      </c>
      <c r="G181" s="46"/>
      <c r="H181" s="46"/>
      <c r="I181" s="46"/>
      <c r="J181" s="46"/>
      <c r="K181" s="46"/>
      <c r="L181" s="46"/>
      <c r="M181" s="8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</row>
    <row r="182" spans="1:24" ht="12" hidden="1" customHeight="1" x14ac:dyDescent="0.3">
      <c r="A182" s="71">
        <v>181</v>
      </c>
      <c r="B182" s="71">
        <v>181</v>
      </c>
      <c r="C182" s="72" t="s">
        <v>341</v>
      </c>
      <c r="D182" s="72" t="s">
        <v>196</v>
      </c>
      <c r="E182" s="72" t="s">
        <v>495</v>
      </c>
      <c r="F182" s="71" t="s">
        <v>113</v>
      </c>
      <c r="G182" s="46"/>
      <c r="H182" s="46"/>
      <c r="I182" s="46"/>
      <c r="J182" s="46"/>
      <c r="K182" s="46"/>
      <c r="L182" s="46"/>
      <c r="M182" s="8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</row>
    <row r="183" spans="1:24" ht="12" customHeight="1" x14ac:dyDescent="0.3">
      <c r="A183" s="71">
        <v>182</v>
      </c>
      <c r="B183" s="71">
        <v>182</v>
      </c>
      <c r="C183" s="72" t="s">
        <v>302</v>
      </c>
      <c r="D183" s="72" t="s">
        <v>277</v>
      </c>
      <c r="E183" s="72" t="s">
        <v>370</v>
      </c>
      <c r="F183" s="71" t="s">
        <v>113</v>
      </c>
      <c r="G183" s="46"/>
      <c r="H183" s="46"/>
      <c r="I183" s="46"/>
      <c r="J183" s="46"/>
      <c r="K183" s="46"/>
      <c r="L183" s="46"/>
      <c r="M183" s="8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</row>
    <row r="184" spans="1:24" ht="12" customHeight="1" x14ac:dyDescent="0.3">
      <c r="A184" s="71">
        <v>183</v>
      </c>
      <c r="B184" s="71">
        <v>183</v>
      </c>
      <c r="C184" s="72" t="s">
        <v>204</v>
      </c>
      <c r="D184" s="72" t="s">
        <v>205</v>
      </c>
      <c r="E184" s="72" t="s">
        <v>498</v>
      </c>
      <c r="F184" s="71" t="s">
        <v>113</v>
      </c>
      <c r="G184" s="46"/>
      <c r="H184" s="46"/>
      <c r="I184" s="46"/>
      <c r="J184" s="46"/>
      <c r="K184" s="46"/>
      <c r="L184" s="46"/>
      <c r="M184" s="8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</row>
    <row r="185" spans="1:24" ht="12" hidden="1" customHeight="1" x14ac:dyDescent="0.3">
      <c r="A185" s="71">
        <v>184</v>
      </c>
      <c r="B185" s="71">
        <v>184</v>
      </c>
      <c r="C185" s="72" t="s">
        <v>178</v>
      </c>
      <c r="D185" s="72" t="s">
        <v>247</v>
      </c>
      <c r="E185" s="72" t="s">
        <v>499</v>
      </c>
      <c r="F185" s="71" t="s">
        <v>113</v>
      </c>
      <c r="G185" s="46"/>
      <c r="H185" s="46"/>
      <c r="I185" s="46"/>
      <c r="J185" s="46"/>
      <c r="K185" s="46"/>
      <c r="L185" s="46"/>
      <c r="M185" s="8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</row>
    <row r="186" spans="1:24" ht="12" customHeight="1" x14ac:dyDescent="0.3">
      <c r="A186" s="71">
        <v>185</v>
      </c>
      <c r="B186" s="71">
        <v>185</v>
      </c>
      <c r="C186" s="72" t="s">
        <v>178</v>
      </c>
      <c r="D186" s="72" t="s">
        <v>500</v>
      </c>
      <c r="E186" s="72" t="s">
        <v>501</v>
      </c>
      <c r="F186" s="71" t="s">
        <v>113</v>
      </c>
      <c r="G186" s="46"/>
      <c r="H186" s="46"/>
      <c r="I186" s="46"/>
      <c r="J186" s="46"/>
      <c r="K186" s="46"/>
      <c r="L186" s="46"/>
      <c r="M186" s="8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</row>
    <row r="187" spans="1:24" ht="12" customHeight="1" x14ac:dyDescent="0.3">
      <c r="A187" s="71">
        <v>186</v>
      </c>
      <c r="B187" s="71">
        <v>186</v>
      </c>
      <c r="C187" s="72" t="s">
        <v>500</v>
      </c>
      <c r="D187" s="72" t="s">
        <v>502</v>
      </c>
      <c r="E187" s="72" t="s">
        <v>366</v>
      </c>
      <c r="F187" s="71" t="s">
        <v>113</v>
      </c>
      <c r="G187" s="46"/>
      <c r="H187" s="46"/>
      <c r="I187" s="46"/>
      <c r="J187" s="46"/>
      <c r="K187" s="46"/>
      <c r="L187" s="46"/>
      <c r="M187" s="8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</row>
    <row r="188" spans="1:24" ht="12" customHeight="1" x14ac:dyDescent="0.3">
      <c r="A188" s="71">
        <v>187</v>
      </c>
      <c r="B188" s="71">
        <v>187</v>
      </c>
      <c r="C188" s="72" t="s">
        <v>351</v>
      </c>
      <c r="D188" s="72" t="s">
        <v>385</v>
      </c>
      <c r="E188" s="72" t="s">
        <v>350</v>
      </c>
      <c r="F188" s="71" t="s">
        <v>113</v>
      </c>
      <c r="G188" s="46"/>
      <c r="H188" s="46"/>
      <c r="I188" s="46"/>
      <c r="J188" s="46"/>
      <c r="K188" s="46"/>
      <c r="L188" s="46"/>
      <c r="M188" s="8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</row>
    <row r="189" spans="1:24" ht="12" customHeight="1" x14ac:dyDescent="0.3">
      <c r="A189" s="71">
        <v>188</v>
      </c>
      <c r="B189" s="71">
        <v>188</v>
      </c>
      <c r="C189" s="72" t="s">
        <v>126</v>
      </c>
      <c r="D189" s="72" t="s">
        <v>503</v>
      </c>
      <c r="E189" s="72" t="s">
        <v>504</v>
      </c>
      <c r="F189" s="71" t="s">
        <v>113</v>
      </c>
      <c r="G189" s="46"/>
      <c r="H189" s="46"/>
      <c r="I189" s="46"/>
      <c r="J189" s="46"/>
      <c r="K189" s="46"/>
      <c r="L189" s="46"/>
      <c r="M189" s="8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</row>
    <row r="190" spans="1:24" ht="12" hidden="1" customHeight="1" x14ac:dyDescent="0.3">
      <c r="A190" s="71">
        <v>189</v>
      </c>
      <c r="B190" s="71">
        <v>189</v>
      </c>
      <c r="C190" s="72" t="s">
        <v>126</v>
      </c>
      <c r="D190" s="72" t="s">
        <v>204</v>
      </c>
      <c r="E190" s="72" t="s">
        <v>505</v>
      </c>
      <c r="F190" s="71" t="s">
        <v>113</v>
      </c>
      <c r="G190" s="46"/>
      <c r="H190" s="46"/>
      <c r="I190" s="46"/>
      <c r="J190" s="46"/>
      <c r="K190" s="46"/>
      <c r="L190" s="46"/>
      <c r="M190" s="8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</row>
    <row r="191" spans="1:24" ht="12" customHeight="1" x14ac:dyDescent="0.3">
      <c r="A191" s="71">
        <v>190</v>
      </c>
      <c r="B191" s="71">
        <v>190</v>
      </c>
      <c r="C191" s="72" t="s">
        <v>506</v>
      </c>
      <c r="D191" s="72" t="s">
        <v>221</v>
      </c>
      <c r="E191" s="72" t="s">
        <v>507</v>
      </c>
      <c r="F191" s="71" t="s">
        <v>113</v>
      </c>
      <c r="G191" s="46"/>
      <c r="H191" s="46"/>
      <c r="I191" s="46"/>
      <c r="J191" s="46"/>
      <c r="K191" s="46"/>
      <c r="L191" s="46"/>
      <c r="M191" s="8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</row>
    <row r="192" spans="1:24" ht="12" customHeight="1" x14ac:dyDescent="0.3">
      <c r="A192" s="71">
        <v>191</v>
      </c>
      <c r="B192" s="71">
        <v>191</v>
      </c>
      <c r="C192" s="72" t="s">
        <v>508</v>
      </c>
      <c r="D192" s="72" t="s">
        <v>115</v>
      </c>
      <c r="E192" s="72" t="s">
        <v>244</v>
      </c>
      <c r="F192" s="71" t="s">
        <v>113</v>
      </c>
      <c r="G192" s="46"/>
      <c r="H192" s="46"/>
      <c r="I192" s="46"/>
      <c r="J192" s="46"/>
      <c r="K192" s="46"/>
      <c r="L192" s="46"/>
      <c r="M192" s="8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</row>
    <row r="193" spans="1:24" ht="12" customHeight="1" x14ac:dyDescent="0.3">
      <c r="A193" s="71">
        <v>192</v>
      </c>
      <c r="B193" s="71">
        <v>192</v>
      </c>
      <c r="C193" s="72" t="s">
        <v>508</v>
      </c>
      <c r="D193" s="72" t="s">
        <v>165</v>
      </c>
      <c r="E193" s="72" t="s">
        <v>270</v>
      </c>
      <c r="F193" s="71" t="s">
        <v>113</v>
      </c>
      <c r="G193" s="46"/>
      <c r="H193" s="46"/>
      <c r="I193" s="46"/>
      <c r="J193" s="46"/>
      <c r="K193" s="46"/>
      <c r="L193" s="46"/>
      <c r="M193" s="8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</row>
    <row r="194" spans="1:24" ht="12" hidden="1" customHeight="1" x14ac:dyDescent="0.3">
      <c r="A194" s="71">
        <v>193</v>
      </c>
      <c r="B194" s="71">
        <v>193</v>
      </c>
      <c r="C194" s="72" t="s">
        <v>258</v>
      </c>
      <c r="D194" s="72" t="s">
        <v>178</v>
      </c>
      <c r="E194" s="72" t="s">
        <v>509</v>
      </c>
      <c r="F194" s="71" t="s">
        <v>113</v>
      </c>
      <c r="G194" s="46"/>
      <c r="H194" s="46"/>
      <c r="I194" s="46"/>
      <c r="J194" s="46"/>
      <c r="K194" s="46"/>
      <c r="L194" s="46"/>
      <c r="M194" s="8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</row>
    <row r="195" spans="1:24" ht="12" customHeight="1" x14ac:dyDescent="0.3">
      <c r="A195" s="71">
        <v>194</v>
      </c>
      <c r="B195" s="71">
        <v>194</v>
      </c>
      <c r="C195" s="72" t="s">
        <v>142</v>
      </c>
      <c r="D195" s="72" t="s">
        <v>258</v>
      </c>
      <c r="E195" s="72" t="s">
        <v>510</v>
      </c>
      <c r="F195" s="71" t="s">
        <v>113</v>
      </c>
      <c r="G195" s="46"/>
      <c r="H195" s="46"/>
      <c r="I195" s="46"/>
      <c r="J195" s="46"/>
      <c r="K195" s="46"/>
      <c r="L195" s="46"/>
      <c r="M195" s="8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</row>
    <row r="196" spans="1:24" ht="12" customHeight="1" x14ac:dyDescent="0.3">
      <c r="A196" s="71">
        <v>195</v>
      </c>
      <c r="B196" s="71">
        <v>195</v>
      </c>
      <c r="C196" s="72" t="s">
        <v>142</v>
      </c>
      <c r="D196" s="72" t="s">
        <v>512</v>
      </c>
      <c r="E196" s="72" t="s">
        <v>513</v>
      </c>
      <c r="F196" s="71" t="s">
        <v>113</v>
      </c>
      <c r="G196" s="46"/>
      <c r="H196" s="46"/>
      <c r="I196" s="46"/>
      <c r="J196" s="46"/>
      <c r="K196" s="46"/>
      <c r="L196" s="46"/>
      <c r="M196" s="8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</row>
    <row r="197" spans="1:24" ht="12" customHeight="1" x14ac:dyDescent="0.3">
      <c r="A197" s="71">
        <v>196</v>
      </c>
      <c r="B197" s="71">
        <v>196</v>
      </c>
      <c r="C197" s="72" t="s">
        <v>352</v>
      </c>
      <c r="D197" s="72" t="s">
        <v>514</v>
      </c>
      <c r="E197" s="72" t="s">
        <v>515</v>
      </c>
      <c r="F197" s="71" t="s">
        <v>113</v>
      </c>
      <c r="G197" s="46"/>
      <c r="H197" s="46"/>
      <c r="I197" s="46"/>
      <c r="J197" s="46"/>
      <c r="K197" s="46"/>
      <c r="L197" s="46"/>
      <c r="M197" s="8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</row>
    <row r="198" spans="1:24" ht="12" customHeight="1" x14ac:dyDescent="0.3">
      <c r="A198" s="71">
        <v>197</v>
      </c>
      <c r="B198" s="71">
        <v>197</v>
      </c>
      <c r="C198" s="72" t="s">
        <v>516</v>
      </c>
      <c r="D198" s="72" t="s">
        <v>517</v>
      </c>
      <c r="E198" s="72" t="s">
        <v>518</v>
      </c>
      <c r="F198" s="71" t="s">
        <v>113</v>
      </c>
      <c r="G198" s="46"/>
      <c r="H198" s="46"/>
      <c r="I198" s="46"/>
      <c r="J198" s="46"/>
      <c r="K198" s="46"/>
      <c r="L198" s="46"/>
      <c r="M198" s="8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</row>
    <row r="199" spans="1:24" ht="12" customHeight="1" x14ac:dyDescent="0.3">
      <c r="A199" s="71">
        <v>198</v>
      </c>
      <c r="B199" s="71">
        <v>198</v>
      </c>
      <c r="C199" s="72" t="s">
        <v>142</v>
      </c>
      <c r="D199" s="72" t="s">
        <v>516</v>
      </c>
      <c r="E199" s="72" t="s">
        <v>519</v>
      </c>
      <c r="F199" s="71" t="s">
        <v>113</v>
      </c>
      <c r="G199" s="46"/>
      <c r="H199" s="46"/>
      <c r="I199" s="46"/>
      <c r="J199" s="46"/>
      <c r="K199" s="46"/>
      <c r="L199" s="46"/>
      <c r="M199" s="8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</row>
    <row r="200" spans="1:24" ht="12" customHeight="1" x14ac:dyDescent="0.3">
      <c r="A200" s="71">
        <v>199</v>
      </c>
      <c r="B200" s="71">
        <v>199</v>
      </c>
      <c r="C200" s="72" t="s">
        <v>142</v>
      </c>
      <c r="D200" s="72" t="s">
        <v>520</v>
      </c>
      <c r="E200" s="72" t="s">
        <v>220</v>
      </c>
      <c r="F200" s="71" t="s">
        <v>113</v>
      </c>
      <c r="G200" s="46"/>
      <c r="H200" s="46"/>
      <c r="I200" s="46"/>
      <c r="J200" s="46"/>
      <c r="K200" s="46"/>
      <c r="L200" s="46"/>
      <c r="M200" s="8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</row>
    <row r="201" spans="1:24" ht="12" customHeight="1" x14ac:dyDescent="0.3">
      <c r="A201" s="71">
        <v>200</v>
      </c>
      <c r="B201" s="71">
        <v>200</v>
      </c>
      <c r="C201" s="72" t="s">
        <v>514</v>
      </c>
      <c r="D201" s="72" t="s">
        <v>521</v>
      </c>
      <c r="E201" s="72" t="s">
        <v>322</v>
      </c>
      <c r="F201" s="71" t="s">
        <v>113</v>
      </c>
      <c r="G201" s="46"/>
      <c r="H201" s="46"/>
      <c r="I201" s="46"/>
      <c r="J201" s="46"/>
      <c r="K201" s="46"/>
      <c r="L201" s="46"/>
      <c r="M201" s="8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</row>
    <row r="202" spans="1:24" ht="12" hidden="1" customHeight="1" x14ac:dyDescent="0.3">
      <c r="A202" s="71">
        <v>201</v>
      </c>
      <c r="B202" s="71">
        <v>201</v>
      </c>
      <c r="C202" s="72" t="s">
        <v>223</v>
      </c>
      <c r="D202" s="72" t="s">
        <v>165</v>
      </c>
      <c r="E202" s="72" t="s">
        <v>590</v>
      </c>
      <c r="F202" s="71" t="s">
        <v>113</v>
      </c>
      <c r="G202" s="46"/>
      <c r="H202" s="46"/>
      <c r="I202" s="46"/>
      <c r="J202" s="46"/>
      <c r="K202" s="46"/>
      <c r="L202" s="46"/>
      <c r="M202" s="8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</row>
    <row r="203" spans="1:24" ht="12" hidden="1" customHeight="1" x14ac:dyDescent="0.3">
      <c r="A203" s="71">
        <v>202</v>
      </c>
      <c r="B203" s="71">
        <v>202</v>
      </c>
      <c r="C203" s="72" t="s">
        <v>165</v>
      </c>
      <c r="D203" s="72" t="s">
        <v>522</v>
      </c>
      <c r="E203" s="72" t="s">
        <v>523</v>
      </c>
      <c r="F203" s="71" t="s">
        <v>113</v>
      </c>
      <c r="G203" s="46"/>
      <c r="H203" s="46"/>
      <c r="I203" s="46"/>
      <c r="J203" s="46"/>
      <c r="K203" s="46"/>
      <c r="L203" s="46"/>
      <c r="M203" s="8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</row>
    <row r="204" spans="1:24" ht="12" customHeight="1" x14ac:dyDescent="0.3">
      <c r="A204" s="71">
        <v>203</v>
      </c>
      <c r="B204" s="71">
        <v>203</v>
      </c>
      <c r="C204" s="72" t="s">
        <v>524</v>
      </c>
      <c r="D204" s="72" t="s">
        <v>525</v>
      </c>
      <c r="E204" s="72" t="s">
        <v>526</v>
      </c>
      <c r="F204" s="71" t="s">
        <v>113</v>
      </c>
      <c r="G204" s="46"/>
      <c r="H204" s="46"/>
      <c r="I204" s="46"/>
      <c r="J204" s="46"/>
      <c r="K204" s="46"/>
      <c r="L204" s="46"/>
      <c r="M204" s="8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</row>
    <row r="205" spans="1:24" ht="12" customHeight="1" x14ac:dyDescent="0.3">
      <c r="A205" s="71">
        <v>204</v>
      </c>
      <c r="B205" s="71">
        <v>204</v>
      </c>
      <c r="C205" s="72" t="s">
        <v>525</v>
      </c>
      <c r="D205" s="72" t="s">
        <v>393</v>
      </c>
      <c r="E205" s="72" t="s">
        <v>303</v>
      </c>
      <c r="F205" s="71" t="s">
        <v>113</v>
      </c>
      <c r="G205" s="46"/>
      <c r="H205" s="46"/>
      <c r="I205" s="46"/>
      <c r="J205" s="46"/>
      <c r="K205" s="46"/>
      <c r="L205" s="46"/>
      <c r="M205" s="8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</row>
    <row r="206" spans="1:24" ht="12" customHeight="1" x14ac:dyDescent="0.3">
      <c r="A206" s="71">
        <v>205</v>
      </c>
      <c r="B206" s="71">
        <v>205</v>
      </c>
      <c r="C206" s="72" t="s">
        <v>126</v>
      </c>
      <c r="D206" s="72" t="s">
        <v>204</v>
      </c>
      <c r="E206" s="72" t="s">
        <v>527</v>
      </c>
      <c r="F206" s="71" t="s">
        <v>113</v>
      </c>
      <c r="G206" s="46"/>
      <c r="H206" s="46"/>
      <c r="I206" s="46"/>
      <c r="J206" s="46"/>
      <c r="K206" s="46"/>
      <c r="L206" s="46"/>
      <c r="M206" s="8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</row>
    <row r="207" spans="1:24" ht="12" hidden="1" customHeight="1" x14ac:dyDescent="0.3">
      <c r="A207" s="71">
        <v>206</v>
      </c>
      <c r="B207" s="71">
        <v>206</v>
      </c>
      <c r="C207" s="72" t="s">
        <v>148</v>
      </c>
      <c r="D207" s="72" t="s">
        <v>521</v>
      </c>
      <c r="E207" s="72" t="s">
        <v>528</v>
      </c>
      <c r="F207" s="71" t="s">
        <v>113</v>
      </c>
      <c r="G207" s="46"/>
      <c r="H207" s="46"/>
      <c r="I207" s="46"/>
      <c r="J207" s="46"/>
      <c r="K207" s="46"/>
      <c r="L207" s="46"/>
      <c r="M207" s="8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</row>
    <row r="208" spans="1:24" ht="12" customHeight="1" x14ac:dyDescent="0.3">
      <c r="A208" s="71">
        <v>207</v>
      </c>
      <c r="B208" s="71">
        <v>207</v>
      </c>
      <c r="C208" s="72" t="s">
        <v>115</v>
      </c>
      <c r="D208" s="72" t="s">
        <v>226</v>
      </c>
      <c r="E208" s="72" t="s">
        <v>183</v>
      </c>
      <c r="F208" s="71" t="s">
        <v>113</v>
      </c>
      <c r="G208" s="46"/>
      <c r="H208" s="46"/>
      <c r="I208" s="46"/>
      <c r="J208" s="46"/>
      <c r="K208" s="46"/>
      <c r="L208" s="46"/>
      <c r="M208" s="8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</row>
    <row r="209" spans="1:24" ht="12" customHeight="1" x14ac:dyDescent="0.3">
      <c r="A209" s="71">
        <v>208</v>
      </c>
      <c r="B209" s="71">
        <v>208</v>
      </c>
      <c r="C209" s="72" t="s">
        <v>252</v>
      </c>
      <c r="D209" s="72" t="s">
        <v>247</v>
      </c>
      <c r="E209" s="72" t="s">
        <v>477</v>
      </c>
      <c r="F209" s="71" t="s">
        <v>113</v>
      </c>
      <c r="G209" s="46"/>
      <c r="H209" s="46"/>
      <c r="I209" s="46"/>
      <c r="J209" s="46"/>
      <c r="K209" s="46"/>
      <c r="L209" s="46"/>
      <c r="M209" s="8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</row>
    <row r="210" spans="1:24" ht="12" customHeight="1" x14ac:dyDescent="0.3">
      <c r="A210" s="71">
        <v>209</v>
      </c>
      <c r="B210" s="71">
        <v>209</v>
      </c>
      <c r="C210" s="72" t="s">
        <v>204</v>
      </c>
      <c r="D210" s="72" t="s">
        <v>205</v>
      </c>
      <c r="E210" s="72" t="s">
        <v>529</v>
      </c>
      <c r="F210" s="71" t="s">
        <v>113</v>
      </c>
      <c r="G210" s="46"/>
      <c r="H210" s="46"/>
      <c r="I210" s="46"/>
      <c r="J210" s="46"/>
      <c r="K210" s="46"/>
      <c r="L210" s="46"/>
      <c r="M210" s="8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</row>
    <row r="211" spans="1:24" ht="12" customHeight="1" x14ac:dyDescent="0.3">
      <c r="A211" s="71">
        <v>210</v>
      </c>
      <c r="B211" s="71">
        <v>210</v>
      </c>
      <c r="C211" s="72" t="s">
        <v>358</v>
      </c>
      <c r="D211" s="72" t="s">
        <v>530</v>
      </c>
      <c r="E211" s="72" t="s">
        <v>531</v>
      </c>
      <c r="F211" s="71" t="s">
        <v>113</v>
      </c>
      <c r="G211" s="46"/>
      <c r="H211" s="46"/>
      <c r="I211" s="46"/>
      <c r="J211" s="46"/>
      <c r="K211" s="46"/>
      <c r="L211" s="46"/>
      <c r="M211" s="8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</row>
    <row r="212" spans="1:24" ht="12" hidden="1" customHeight="1" x14ac:dyDescent="0.3">
      <c r="A212" s="71">
        <v>211</v>
      </c>
      <c r="B212" s="71">
        <v>211</v>
      </c>
      <c r="C212" s="72" t="s">
        <v>172</v>
      </c>
      <c r="D212" s="72" t="s">
        <v>115</v>
      </c>
      <c r="E212" s="72" t="s">
        <v>491</v>
      </c>
      <c r="F212" s="71" t="s">
        <v>113</v>
      </c>
      <c r="G212" s="46"/>
      <c r="H212" s="46"/>
      <c r="I212" s="46"/>
      <c r="J212" s="46"/>
      <c r="K212" s="46"/>
      <c r="L212" s="46"/>
      <c r="M212" s="8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</row>
    <row r="213" spans="1:24" ht="12" customHeight="1" x14ac:dyDescent="0.3">
      <c r="A213" s="71">
        <v>212</v>
      </c>
      <c r="B213" s="71">
        <v>212</v>
      </c>
      <c r="C213" s="72" t="s">
        <v>172</v>
      </c>
      <c r="D213" s="72" t="s">
        <v>532</v>
      </c>
      <c r="E213" s="72" t="s">
        <v>533</v>
      </c>
      <c r="F213" s="71" t="s">
        <v>113</v>
      </c>
      <c r="G213" s="46"/>
      <c r="H213" s="46"/>
      <c r="I213" s="46"/>
      <c r="J213" s="46"/>
      <c r="K213" s="46"/>
      <c r="L213" s="46"/>
      <c r="M213" s="8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</row>
    <row r="214" spans="1:24" ht="12" hidden="1" customHeight="1" x14ac:dyDescent="0.3">
      <c r="A214" s="71">
        <v>213</v>
      </c>
      <c r="B214" s="71">
        <v>213</v>
      </c>
      <c r="C214" s="72" t="s">
        <v>297</v>
      </c>
      <c r="D214" s="72" t="s">
        <v>211</v>
      </c>
      <c r="E214" s="72" t="s">
        <v>534</v>
      </c>
      <c r="F214" s="71" t="s">
        <v>113</v>
      </c>
      <c r="G214" s="46"/>
      <c r="H214" s="46"/>
      <c r="I214" s="46"/>
      <c r="J214" s="46"/>
      <c r="K214" s="46"/>
      <c r="L214" s="46"/>
      <c r="M214" s="8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</row>
    <row r="215" spans="1:24" ht="12" customHeight="1" x14ac:dyDescent="0.3">
      <c r="A215" s="71">
        <v>214</v>
      </c>
      <c r="B215" s="71">
        <v>214</v>
      </c>
      <c r="C215" s="72" t="s">
        <v>170</v>
      </c>
      <c r="D215" s="72" t="s">
        <v>223</v>
      </c>
      <c r="E215" s="72" t="s">
        <v>535</v>
      </c>
      <c r="F215" s="71" t="s">
        <v>113</v>
      </c>
      <c r="G215" s="46"/>
      <c r="H215" s="46"/>
      <c r="I215" s="46"/>
      <c r="J215" s="46"/>
      <c r="K215" s="46"/>
      <c r="L215" s="46"/>
      <c r="M215" s="8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</row>
    <row r="216" spans="1:24" ht="12" customHeight="1" x14ac:dyDescent="0.3">
      <c r="A216" s="71">
        <v>215</v>
      </c>
      <c r="B216" s="71">
        <v>215</v>
      </c>
      <c r="C216" s="72" t="s">
        <v>170</v>
      </c>
      <c r="D216" s="72" t="s">
        <v>223</v>
      </c>
      <c r="E216" s="72" t="s">
        <v>536</v>
      </c>
      <c r="F216" s="71" t="s">
        <v>113</v>
      </c>
      <c r="G216" s="46"/>
      <c r="H216" s="46"/>
      <c r="I216" s="46"/>
      <c r="J216" s="46"/>
      <c r="K216" s="46"/>
      <c r="L216" s="46"/>
      <c r="M216" s="8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</row>
    <row r="217" spans="1:24" ht="12" customHeight="1" x14ac:dyDescent="0.3">
      <c r="A217" s="71">
        <v>216</v>
      </c>
      <c r="B217" s="71">
        <v>216</v>
      </c>
      <c r="C217" s="72" t="s">
        <v>537</v>
      </c>
      <c r="D217" s="72" t="s">
        <v>170</v>
      </c>
      <c r="E217" s="72" t="s">
        <v>538</v>
      </c>
      <c r="F217" s="71" t="s">
        <v>113</v>
      </c>
      <c r="G217" s="46"/>
      <c r="H217" s="46"/>
      <c r="I217" s="46"/>
      <c r="J217" s="46"/>
      <c r="K217" s="46"/>
      <c r="L217" s="46"/>
      <c r="M217" s="8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</row>
    <row r="218" spans="1:24" ht="12" customHeight="1" x14ac:dyDescent="0.3">
      <c r="A218" s="71">
        <v>217</v>
      </c>
      <c r="B218" s="71">
        <v>217</v>
      </c>
      <c r="C218" s="72" t="s">
        <v>179</v>
      </c>
      <c r="D218" s="72" t="s">
        <v>414</v>
      </c>
      <c r="E218" s="72" t="s">
        <v>539</v>
      </c>
      <c r="F218" s="71" t="s">
        <v>113</v>
      </c>
      <c r="G218" s="46"/>
      <c r="H218" s="46"/>
      <c r="I218" s="46"/>
      <c r="J218" s="46"/>
      <c r="K218" s="46"/>
      <c r="L218" s="46"/>
      <c r="M218" s="8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</row>
    <row r="219" spans="1:24" ht="12" customHeight="1" x14ac:dyDescent="0.3">
      <c r="A219" s="71">
        <v>218</v>
      </c>
      <c r="B219" s="71">
        <v>218</v>
      </c>
      <c r="C219" s="72" t="s">
        <v>179</v>
      </c>
      <c r="D219" s="72" t="s">
        <v>217</v>
      </c>
      <c r="E219" s="72" t="s">
        <v>499</v>
      </c>
      <c r="F219" s="71" t="s">
        <v>113</v>
      </c>
      <c r="G219" s="46"/>
      <c r="H219" s="46"/>
      <c r="I219" s="46"/>
      <c r="J219" s="46"/>
      <c r="K219" s="46"/>
      <c r="L219" s="46"/>
      <c r="M219" s="8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</row>
    <row r="220" spans="1:24" ht="12" hidden="1" customHeight="1" x14ac:dyDescent="0.3">
      <c r="A220" s="71">
        <v>219</v>
      </c>
      <c r="B220" s="71">
        <v>219</v>
      </c>
      <c r="C220" s="72" t="s">
        <v>142</v>
      </c>
      <c r="D220" s="72" t="s">
        <v>126</v>
      </c>
      <c r="E220" s="72" t="s">
        <v>540</v>
      </c>
      <c r="F220" s="71" t="s">
        <v>113</v>
      </c>
      <c r="G220" s="46"/>
      <c r="H220" s="46"/>
      <c r="I220" s="46"/>
      <c r="J220" s="46"/>
      <c r="K220" s="46"/>
      <c r="L220" s="46"/>
      <c r="M220" s="8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</row>
    <row r="221" spans="1:24" ht="12" customHeight="1" x14ac:dyDescent="0.3">
      <c r="A221" s="71">
        <v>220</v>
      </c>
      <c r="B221" s="71">
        <v>220</v>
      </c>
      <c r="C221" s="72" t="s">
        <v>282</v>
      </c>
      <c r="D221" s="72" t="s">
        <v>237</v>
      </c>
      <c r="E221" s="72" t="s">
        <v>541</v>
      </c>
      <c r="F221" s="71" t="s">
        <v>113</v>
      </c>
      <c r="G221" s="46"/>
      <c r="H221" s="46"/>
      <c r="I221" s="46"/>
      <c r="J221" s="46"/>
      <c r="K221" s="46"/>
      <c r="L221" s="46"/>
      <c r="M221" s="8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</row>
    <row r="222" spans="1:24" ht="12" hidden="1" customHeight="1" x14ac:dyDescent="0.3">
      <c r="A222" s="71">
        <v>221</v>
      </c>
      <c r="B222" s="71">
        <v>221</v>
      </c>
      <c r="C222" s="72" t="s">
        <v>126</v>
      </c>
      <c r="D222" s="72" t="s">
        <v>282</v>
      </c>
      <c r="E222" s="72" t="s">
        <v>200</v>
      </c>
      <c r="F222" s="71" t="s">
        <v>113</v>
      </c>
      <c r="G222" s="46"/>
      <c r="H222" s="46"/>
      <c r="I222" s="46"/>
      <c r="J222" s="46"/>
      <c r="K222" s="46"/>
      <c r="L222" s="46"/>
      <c r="M222" s="8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</row>
    <row r="223" spans="1:24" ht="12" customHeight="1" x14ac:dyDescent="0.3">
      <c r="A223" s="71">
        <v>222</v>
      </c>
      <c r="B223" s="71">
        <v>222</v>
      </c>
      <c r="C223" s="72" t="s">
        <v>508</v>
      </c>
      <c r="D223" s="72" t="s">
        <v>115</v>
      </c>
      <c r="E223" s="72" t="s">
        <v>542</v>
      </c>
      <c r="F223" s="71" t="s">
        <v>113</v>
      </c>
      <c r="G223" s="46"/>
      <c r="H223" s="46"/>
      <c r="I223" s="46"/>
      <c r="J223" s="46"/>
      <c r="K223" s="46"/>
      <c r="L223" s="46"/>
      <c r="M223" s="8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</row>
    <row r="224" spans="1:24" ht="12" customHeight="1" x14ac:dyDescent="0.3">
      <c r="A224" s="71">
        <v>223</v>
      </c>
      <c r="B224" s="71">
        <v>223</v>
      </c>
      <c r="C224" s="72" t="s">
        <v>508</v>
      </c>
      <c r="D224" s="72" t="s">
        <v>115</v>
      </c>
      <c r="E224" s="72" t="s">
        <v>543</v>
      </c>
      <c r="F224" s="71" t="s">
        <v>113</v>
      </c>
      <c r="G224" s="46"/>
      <c r="H224" s="46"/>
      <c r="I224" s="46"/>
      <c r="J224" s="46"/>
      <c r="K224" s="46"/>
      <c r="L224" s="46"/>
      <c r="M224" s="8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</row>
    <row r="225" spans="1:24" ht="12" hidden="1" customHeight="1" x14ac:dyDescent="0.3">
      <c r="A225" s="71">
        <v>224</v>
      </c>
      <c r="B225" s="71">
        <v>224</v>
      </c>
      <c r="C225" s="72" t="s">
        <v>142</v>
      </c>
      <c r="D225" s="72" t="s">
        <v>304</v>
      </c>
      <c r="E225" s="72" t="s">
        <v>544</v>
      </c>
      <c r="F225" s="71" t="s">
        <v>113</v>
      </c>
      <c r="G225" s="46"/>
      <c r="H225" s="46"/>
      <c r="I225" s="46"/>
      <c r="J225" s="46"/>
      <c r="K225" s="46"/>
      <c r="L225" s="46"/>
      <c r="M225" s="8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</row>
    <row r="226" spans="1:24" ht="12" customHeight="1" x14ac:dyDescent="0.3">
      <c r="A226" s="71">
        <v>225</v>
      </c>
      <c r="B226" s="71">
        <v>225</v>
      </c>
      <c r="C226" s="72" t="s">
        <v>456</v>
      </c>
      <c r="D226" s="72" t="s">
        <v>489</v>
      </c>
      <c r="E226" s="72" t="s">
        <v>545</v>
      </c>
      <c r="F226" s="71" t="s">
        <v>113</v>
      </c>
      <c r="G226" s="46"/>
      <c r="H226" s="46"/>
      <c r="I226" s="46"/>
      <c r="J226" s="46"/>
      <c r="K226" s="46"/>
      <c r="L226" s="46"/>
      <c r="M226" s="8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</row>
    <row r="227" spans="1:24" ht="12" customHeight="1" x14ac:dyDescent="0.3">
      <c r="A227" s="71">
        <v>226</v>
      </c>
      <c r="B227" s="71">
        <v>226</v>
      </c>
      <c r="C227" s="72" t="s">
        <v>126</v>
      </c>
      <c r="D227" s="72" t="s">
        <v>208</v>
      </c>
      <c r="E227" s="72" t="s">
        <v>255</v>
      </c>
      <c r="F227" s="71" t="s">
        <v>113</v>
      </c>
      <c r="G227" s="46"/>
      <c r="H227" s="46"/>
      <c r="I227" s="46"/>
      <c r="J227" s="46"/>
      <c r="K227" s="46"/>
      <c r="L227" s="46"/>
      <c r="M227" s="8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</row>
    <row r="228" spans="1:24" ht="12" customHeight="1" x14ac:dyDescent="0.3">
      <c r="A228" s="71">
        <v>227</v>
      </c>
      <c r="B228" s="71">
        <v>227</v>
      </c>
      <c r="C228" s="72" t="s">
        <v>240</v>
      </c>
      <c r="D228" s="72" t="s">
        <v>205</v>
      </c>
      <c r="E228" s="72" t="s">
        <v>546</v>
      </c>
      <c r="F228" s="71" t="s">
        <v>113</v>
      </c>
      <c r="G228" s="46"/>
      <c r="H228" s="46"/>
      <c r="I228" s="46"/>
      <c r="J228" s="46"/>
      <c r="K228" s="46"/>
      <c r="L228" s="46"/>
      <c r="M228" s="8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</row>
    <row r="229" spans="1:24" ht="12" hidden="1" customHeight="1" x14ac:dyDescent="0.3">
      <c r="A229" s="71">
        <v>228</v>
      </c>
      <c r="B229" s="71">
        <v>228</v>
      </c>
      <c r="C229" s="72" t="s">
        <v>226</v>
      </c>
      <c r="D229" s="72" t="s">
        <v>126</v>
      </c>
      <c r="E229" s="72" t="s">
        <v>403</v>
      </c>
      <c r="F229" s="71" t="s">
        <v>113</v>
      </c>
      <c r="G229" s="46"/>
      <c r="H229" s="46"/>
      <c r="I229" s="46"/>
      <c r="J229" s="46"/>
      <c r="K229" s="46"/>
      <c r="L229" s="46"/>
      <c r="M229" s="8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</row>
    <row r="230" spans="1:24" ht="12" customHeight="1" x14ac:dyDescent="0.3">
      <c r="A230" s="71">
        <v>229</v>
      </c>
      <c r="B230" s="71">
        <v>229</v>
      </c>
      <c r="C230" s="72" t="s">
        <v>297</v>
      </c>
      <c r="D230" s="72" t="s">
        <v>126</v>
      </c>
      <c r="E230" s="72" t="s">
        <v>547</v>
      </c>
      <c r="F230" s="71" t="s">
        <v>113</v>
      </c>
      <c r="G230" s="46"/>
      <c r="H230" s="46"/>
      <c r="I230" s="46"/>
      <c r="J230" s="46"/>
      <c r="K230" s="46"/>
      <c r="L230" s="46"/>
      <c r="M230" s="8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</row>
    <row r="231" spans="1:24" ht="12" customHeight="1" x14ac:dyDescent="0.3">
      <c r="A231" s="71">
        <v>230</v>
      </c>
      <c r="B231" s="71">
        <v>230</v>
      </c>
      <c r="C231" s="72" t="s">
        <v>261</v>
      </c>
      <c r="D231" s="72" t="s">
        <v>126</v>
      </c>
      <c r="E231" s="72" t="s">
        <v>548</v>
      </c>
      <c r="F231" s="71" t="s">
        <v>113</v>
      </c>
      <c r="G231" s="46"/>
      <c r="H231" s="46"/>
      <c r="I231" s="46"/>
      <c r="J231" s="46"/>
      <c r="K231" s="46"/>
      <c r="L231" s="46"/>
      <c r="M231" s="8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</row>
    <row r="232" spans="1:24" ht="12" hidden="1" customHeight="1" x14ac:dyDescent="0.3">
      <c r="A232" s="71">
        <v>231</v>
      </c>
      <c r="B232" s="71">
        <v>231</v>
      </c>
      <c r="C232" s="72" t="s">
        <v>549</v>
      </c>
      <c r="D232" s="72" t="s">
        <v>126</v>
      </c>
      <c r="E232" s="72" t="s">
        <v>550</v>
      </c>
      <c r="F232" s="71" t="s">
        <v>113</v>
      </c>
      <c r="G232" s="46"/>
      <c r="H232" s="46"/>
      <c r="I232" s="46"/>
      <c r="J232" s="46"/>
      <c r="K232" s="46"/>
      <c r="L232" s="46"/>
      <c r="M232" s="8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</row>
    <row r="233" spans="1:24" ht="12" customHeight="1" x14ac:dyDescent="0.3">
      <c r="A233" s="71">
        <v>232</v>
      </c>
      <c r="B233" s="71">
        <v>232</v>
      </c>
      <c r="C233" s="72" t="s">
        <v>551</v>
      </c>
      <c r="D233" s="72" t="s">
        <v>126</v>
      </c>
      <c r="E233" s="72" t="s">
        <v>552</v>
      </c>
      <c r="F233" s="71" t="s">
        <v>113</v>
      </c>
      <c r="G233" s="46"/>
      <c r="H233" s="46"/>
      <c r="I233" s="46"/>
      <c r="J233" s="46"/>
      <c r="K233" s="46"/>
      <c r="L233" s="46"/>
      <c r="M233" s="8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</row>
    <row r="234" spans="1:24" ht="12" customHeight="1" x14ac:dyDescent="0.3">
      <c r="A234" s="71">
        <v>233</v>
      </c>
      <c r="B234" s="71">
        <v>233</v>
      </c>
      <c r="C234" s="72" t="s">
        <v>553</v>
      </c>
      <c r="D234" s="72" t="s">
        <v>216</v>
      </c>
      <c r="E234" s="72" t="s">
        <v>554</v>
      </c>
      <c r="F234" s="71" t="s">
        <v>113</v>
      </c>
      <c r="G234" s="46"/>
      <c r="H234" s="46"/>
      <c r="I234" s="46"/>
      <c r="J234" s="46"/>
      <c r="K234" s="46"/>
      <c r="L234" s="46"/>
      <c r="M234" s="8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</row>
    <row r="235" spans="1:24" ht="12" customHeight="1" x14ac:dyDescent="0.3">
      <c r="A235" s="71">
        <v>234</v>
      </c>
      <c r="B235" s="71">
        <v>234</v>
      </c>
      <c r="C235" s="72" t="s">
        <v>555</v>
      </c>
      <c r="D235" s="72" t="s">
        <v>304</v>
      </c>
      <c r="E235" s="72" t="s">
        <v>419</v>
      </c>
      <c r="F235" s="71" t="s">
        <v>113</v>
      </c>
      <c r="G235" s="46"/>
      <c r="H235" s="46"/>
      <c r="I235" s="46"/>
      <c r="J235" s="46"/>
      <c r="K235" s="46"/>
      <c r="L235" s="46"/>
      <c r="M235" s="8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</row>
    <row r="236" spans="1:24" ht="12" customHeight="1" x14ac:dyDescent="0.3">
      <c r="A236" s="71">
        <v>235</v>
      </c>
      <c r="B236" s="71">
        <v>235</v>
      </c>
      <c r="C236" s="72" t="s">
        <v>414</v>
      </c>
      <c r="D236" s="72" t="s">
        <v>452</v>
      </c>
      <c r="E236" s="72" t="s">
        <v>556</v>
      </c>
      <c r="F236" s="71" t="s">
        <v>113</v>
      </c>
      <c r="G236" s="46"/>
      <c r="H236" s="46"/>
      <c r="I236" s="46"/>
      <c r="J236" s="46"/>
      <c r="K236" s="46"/>
      <c r="L236" s="46"/>
      <c r="M236" s="8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</row>
    <row r="237" spans="1:24" ht="12" customHeight="1" x14ac:dyDescent="0.3">
      <c r="A237" s="71">
        <v>236</v>
      </c>
      <c r="B237" s="71">
        <v>236</v>
      </c>
      <c r="C237" s="72" t="s">
        <v>277</v>
      </c>
      <c r="D237" s="72" t="s">
        <v>557</v>
      </c>
      <c r="E237" s="72" t="s">
        <v>558</v>
      </c>
      <c r="F237" s="71" t="s">
        <v>113</v>
      </c>
      <c r="G237" s="46"/>
      <c r="H237" s="46"/>
      <c r="I237" s="46"/>
      <c r="J237" s="46"/>
      <c r="K237" s="46"/>
      <c r="L237" s="46"/>
      <c r="M237" s="8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</row>
    <row r="238" spans="1:24" ht="12" customHeight="1" x14ac:dyDescent="0.3">
      <c r="A238" s="71">
        <v>237</v>
      </c>
      <c r="B238" s="71">
        <v>237</v>
      </c>
      <c r="C238" s="72" t="s">
        <v>304</v>
      </c>
      <c r="D238" s="72" t="s">
        <v>559</v>
      </c>
      <c r="E238" s="72" t="s">
        <v>560</v>
      </c>
      <c r="F238" s="71" t="s">
        <v>113</v>
      </c>
      <c r="G238" s="46"/>
      <c r="H238" s="46"/>
      <c r="I238" s="46"/>
      <c r="J238" s="46"/>
      <c r="K238" s="46"/>
      <c r="L238" s="46"/>
      <c r="M238" s="8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</row>
    <row r="239" spans="1:24" ht="12" customHeight="1" x14ac:dyDescent="0.3">
      <c r="A239" s="71">
        <v>238</v>
      </c>
      <c r="B239" s="71">
        <v>238</v>
      </c>
      <c r="C239" s="72" t="s">
        <v>304</v>
      </c>
      <c r="D239" s="72" t="s">
        <v>223</v>
      </c>
      <c r="E239" s="72" t="s">
        <v>561</v>
      </c>
      <c r="F239" s="71" t="s">
        <v>113</v>
      </c>
      <c r="G239" s="46"/>
      <c r="H239" s="46"/>
      <c r="I239" s="46"/>
      <c r="J239" s="46"/>
      <c r="K239" s="46"/>
      <c r="L239" s="46"/>
      <c r="M239" s="8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</row>
    <row r="240" spans="1:24" ht="12" customHeight="1" x14ac:dyDescent="0.3">
      <c r="A240" s="71">
        <v>239</v>
      </c>
      <c r="B240" s="71">
        <v>239</v>
      </c>
      <c r="C240" s="72" t="s">
        <v>126</v>
      </c>
      <c r="D240" s="72" t="s">
        <v>178</v>
      </c>
      <c r="E240" s="72" t="s">
        <v>562</v>
      </c>
      <c r="F240" s="71" t="s">
        <v>113</v>
      </c>
      <c r="G240" s="46"/>
      <c r="H240" s="46"/>
      <c r="I240" s="46"/>
      <c r="J240" s="46"/>
      <c r="K240" s="46"/>
      <c r="L240" s="46"/>
      <c r="M240" s="8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</row>
    <row r="241" spans="1:24" ht="12" customHeight="1" x14ac:dyDescent="0.3">
      <c r="A241" s="71">
        <v>240</v>
      </c>
      <c r="B241" s="71">
        <v>240</v>
      </c>
      <c r="C241" s="72" t="s">
        <v>563</v>
      </c>
      <c r="D241" s="72" t="s">
        <v>564</v>
      </c>
      <c r="E241" s="72" t="s">
        <v>565</v>
      </c>
      <c r="F241" s="71" t="s">
        <v>113</v>
      </c>
      <c r="G241" s="46"/>
      <c r="H241" s="46"/>
      <c r="I241" s="46"/>
      <c r="J241" s="46"/>
      <c r="K241" s="46"/>
      <c r="L241" s="46"/>
      <c r="M241" s="8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</row>
    <row r="242" spans="1:24" ht="12" hidden="1" customHeight="1" x14ac:dyDescent="0.3">
      <c r="A242" s="71">
        <v>241</v>
      </c>
      <c r="B242" s="71">
        <v>241</v>
      </c>
      <c r="C242" s="72" t="s">
        <v>323</v>
      </c>
      <c r="D242" s="72" t="s">
        <v>441</v>
      </c>
      <c r="E242" s="72" t="s">
        <v>566</v>
      </c>
      <c r="F242" s="71" t="s">
        <v>113</v>
      </c>
      <c r="G242" s="46"/>
      <c r="H242" s="46"/>
      <c r="I242" s="46"/>
      <c r="J242" s="46"/>
      <c r="K242" s="46"/>
      <c r="L242" s="46"/>
      <c r="M242" s="8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</row>
    <row r="243" spans="1:24" ht="12" hidden="1" customHeight="1" x14ac:dyDescent="0.3">
      <c r="A243" s="71">
        <v>242</v>
      </c>
      <c r="B243" s="71">
        <v>242</v>
      </c>
      <c r="C243" s="72" t="s">
        <v>323</v>
      </c>
      <c r="D243" s="72" t="s">
        <v>441</v>
      </c>
      <c r="E243" s="72" t="s">
        <v>303</v>
      </c>
      <c r="F243" s="71" t="s">
        <v>113</v>
      </c>
      <c r="G243" s="46"/>
      <c r="H243" s="46"/>
      <c r="I243" s="46"/>
      <c r="J243" s="46"/>
      <c r="K243" s="46"/>
      <c r="L243" s="46"/>
      <c r="M243" s="8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</row>
    <row r="244" spans="1:24" ht="12" customHeight="1" x14ac:dyDescent="0.3">
      <c r="A244" s="71">
        <v>243</v>
      </c>
      <c r="B244" s="71">
        <v>243</v>
      </c>
      <c r="C244" s="72" t="s">
        <v>567</v>
      </c>
      <c r="D244" s="72" t="s">
        <v>532</v>
      </c>
      <c r="E244" s="72" t="s">
        <v>568</v>
      </c>
      <c r="F244" s="71" t="s">
        <v>113</v>
      </c>
      <c r="G244" s="46"/>
      <c r="H244" s="46"/>
      <c r="I244" s="46"/>
      <c r="J244" s="46"/>
      <c r="K244" s="46"/>
      <c r="L244" s="46"/>
      <c r="M244" s="8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</row>
    <row r="245" spans="1:24" ht="12" customHeight="1" x14ac:dyDescent="0.3">
      <c r="A245" s="71">
        <v>244</v>
      </c>
      <c r="B245" s="71">
        <v>244</v>
      </c>
      <c r="C245" s="72" t="s">
        <v>684</v>
      </c>
      <c r="D245" s="72" t="s">
        <v>569</v>
      </c>
      <c r="E245" s="72" t="s">
        <v>570</v>
      </c>
      <c r="F245" s="71" t="s">
        <v>113</v>
      </c>
      <c r="G245" s="46"/>
      <c r="H245" s="46"/>
      <c r="I245" s="46"/>
      <c r="J245" s="46"/>
      <c r="K245" s="46"/>
      <c r="L245" s="46"/>
      <c r="M245" s="8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</row>
    <row r="246" spans="1:24" ht="12" customHeight="1" x14ac:dyDescent="0.3">
      <c r="A246" s="71">
        <v>245</v>
      </c>
      <c r="B246" s="71">
        <v>245</v>
      </c>
      <c r="C246" s="72" t="s">
        <v>571</v>
      </c>
      <c r="D246" s="72" t="s">
        <v>572</v>
      </c>
      <c r="E246" s="72" t="s">
        <v>350</v>
      </c>
      <c r="F246" s="71" t="s">
        <v>113</v>
      </c>
      <c r="G246" s="46"/>
      <c r="H246" s="46"/>
      <c r="I246" s="46"/>
      <c r="J246" s="46"/>
      <c r="K246" s="46"/>
      <c r="L246" s="46"/>
      <c r="M246" s="8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</row>
    <row r="247" spans="1:24" ht="12" customHeight="1" x14ac:dyDescent="0.3">
      <c r="A247" s="71">
        <v>246</v>
      </c>
      <c r="B247" s="71">
        <v>246</v>
      </c>
      <c r="C247" s="72" t="s">
        <v>571</v>
      </c>
      <c r="D247" s="72" t="s">
        <v>572</v>
      </c>
      <c r="E247" s="72" t="s">
        <v>143</v>
      </c>
      <c r="F247" s="71" t="s">
        <v>113</v>
      </c>
      <c r="G247" s="46"/>
      <c r="H247" s="46"/>
      <c r="I247" s="46"/>
      <c r="J247" s="46"/>
      <c r="K247" s="46"/>
      <c r="L247" s="46"/>
      <c r="M247" s="8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</row>
    <row r="248" spans="1:24" ht="12" customHeight="1" x14ac:dyDescent="0.3">
      <c r="A248" s="71">
        <v>247</v>
      </c>
      <c r="B248" s="71">
        <v>247</v>
      </c>
      <c r="C248" s="72" t="s">
        <v>573</v>
      </c>
      <c r="D248" s="72" t="s">
        <v>574</v>
      </c>
      <c r="E248" s="72" t="s">
        <v>575</v>
      </c>
      <c r="F248" s="71" t="s">
        <v>113</v>
      </c>
      <c r="G248" s="46"/>
      <c r="H248" s="46"/>
      <c r="I248" s="46"/>
      <c r="J248" s="46"/>
      <c r="K248" s="46"/>
      <c r="L248" s="46"/>
      <c r="M248" s="8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</row>
    <row r="249" spans="1:24" ht="12" customHeight="1" x14ac:dyDescent="0.3">
      <c r="A249" s="71">
        <v>248</v>
      </c>
      <c r="B249" s="71">
        <v>248</v>
      </c>
      <c r="C249" s="72" t="s">
        <v>152</v>
      </c>
      <c r="D249" s="72" t="s">
        <v>576</v>
      </c>
      <c r="E249" s="72" t="s">
        <v>687</v>
      </c>
      <c r="F249" s="71" t="s">
        <v>113</v>
      </c>
      <c r="G249" s="46"/>
      <c r="H249" s="46"/>
      <c r="I249" s="46"/>
      <c r="J249" s="46"/>
      <c r="K249" s="46"/>
      <c r="L249" s="46"/>
      <c r="M249" s="8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</row>
    <row r="250" spans="1:24" ht="12" customHeight="1" x14ac:dyDescent="0.3">
      <c r="A250" s="71">
        <v>249</v>
      </c>
      <c r="B250" s="71">
        <v>249</v>
      </c>
      <c r="C250" s="72" t="s">
        <v>500</v>
      </c>
      <c r="D250" s="72" t="s">
        <v>204</v>
      </c>
      <c r="E250" s="72" t="s">
        <v>577</v>
      </c>
      <c r="F250" s="71" t="s">
        <v>113</v>
      </c>
      <c r="G250" s="46"/>
      <c r="H250" s="46"/>
      <c r="I250" s="46"/>
      <c r="J250" s="46"/>
      <c r="K250" s="46"/>
      <c r="L250" s="46"/>
      <c r="M250" s="8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</row>
    <row r="251" spans="1:24" ht="12" hidden="1" customHeight="1" x14ac:dyDescent="0.3">
      <c r="A251" s="71">
        <v>250</v>
      </c>
      <c r="B251" s="71">
        <v>250</v>
      </c>
      <c r="C251" s="72" t="s">
        <v>578</v>
      </c>
      <c r="D251" s="72" t="s">
        <v>242</v>
      </c>
      <c r="E251" s="72" t="s">
        <v>579</v>
      </c>
      <c r="F251" s="71" t="s">
        <v>113</v>
      </c>
      <c r="G251" s="46"/>
      <c r="H251" s="46"/>
      <c r="I251" s="46"/>
      <c r="J251" s="46"/>
      <c r="K251" s="46"/>
      <c r="L251" s="46"/>
      <c r="M251" s="8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</row>
    <row r="252" spans="1:24" ht="12" customHeight="1" x14ac:dyDescent="0.3">
      <c r="A252" s="71">
        <v>251</v>
      </c>
      <c r="B252" s="71">
        <v>251</v>
      </c>
      <c r="C252" s="72" t="s">
        <v>578</v>
      </c>
      <c r="D252" s="72" t="s">
        <v>242</v>
      </c>
      <c r="E252" s="72" t="s">
        <v>580</v>
      </c>
      <c r="F252" s="71" t="s">
        <v>113</v>
      </c>
      <c r="G252" s="46"/>
      <c r="H252" s="46"/>
      <c r="I252" s="46"/>
      <c r="J252" s="46"/>
      <c r="K252" s="46"/>
      <c r="L252" s="46"/>
      <c r="M252" s="8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</row>
    <row r="253" spans="1:24" ht="12" customHeight="1" x14ac:dyDescent="0.3">
      <c r="A253" s="71">
        <v>252</v>
      </c>
      <c r="B253" s="71">
        <v>252</v>
      </c>
      <c r="C253" s="72" t="s">
        <v>581</v>
      </c>
      <c r="D253" s="72" t="s">
        <v>152</v>
      </c>
      <c r="E253" s="72" t="s">
        <v>582</v>
      </c>
      <c r="F253" s="71" t="s">
        <v>113</v>
      </c>
      <c r="G253" s="46"/>
      <c r="H253" s="46"/>
      <c r="I253" s="46"/>
      <c r="J253" s="46"/>
      <c r="K253" s="46"/>
      <c r="L253" s="46"/>
      <c r="M253" s="8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</row>
    <row r="254" spans="1:24" ht="12" customHeight="1" x14ac:dyDescent="0.3">
      <c r="A254" s="71">
        <v>253</v>
      </c>
      <c r="B254" s="71">
        <v>253</v>
      </c>
      <c r="C254" s="72" t="s">
        <v>152</v>
      </c>
      <c r="D254" s="72" t="s">
        <v>576</v>
      </c>
      <c r="E254" s="72" t="s">
        <v>255</v>
      </c>
      <c r="F254" s="71" t="s">
        <v>113</v>
      </c>
      <c r="G254" s="46"/>
      <c r="H254" s="46"/>
      <c r="I254" s="46"/>
      <c r="J254" s="46"/>
      <c r="K254" s="46"/>
      <c r="L254" s="46"/>
      <c r="M254" s="8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</row>
    <row r="255" spans="1:24" ht="12" customHeight="1" x14ac:dyDescent="0.3">
      <c r="A255" s="71">
        <v>254</v>
      </c>
      <c r="B255" s="71">
        <v>254</v>
      </c>
      <c r="C255" s="72" t="s">
        <v>155</v>
      </c>
      <c r="D255" s="72" t="s">
        <v>583</v>
      </c>
      <c r="E255" s="72" t="s">
        <v>584</v>
      </c>
      <c r="F255" s="71" t="s">
        <v>113</v>
      </c>
      <c r="G255" s="46"/>
      <c r="H255" s="46"/>
      <c r="I255" s="46"/>
      <c r="J255" s="46"/>
      <c r="K255" s="46"/>
      <c r="L255" s="46"/>
      <c r="M255" s="8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</row>
    <row r="256" spans="1:24" ht="12" customHeight="1" x14ac:dyDescent="0.3">
      <c r="A256" s="71">
        <v>255</v>
      </c>
      <c r="B256" s="71">
        <v>255</v>
      </c>
      <c r="C256" s="72" t="s">
        <v>585</v>
      </c>
      <c r="D256" s="72" t="s">
        <v>586</v>
      </c>
      <c r="E256" s="72" t="s">
        <v>587</v>
      </c>
      <c r="F256" s="71" t="s">
        <v>113</v>
      </c>
      <c r="G256" s="46"/>
      <c r="H256" s="46"/>
      <c r="I256" s="46"/>
      <c r="J256" s="46"/>
      <c r="K256" s="46"/>
      <c r="L256" s="46"/>
      <c r="M256" s="8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</row>
    <row r="257" spans="1:24" ht="12" customHeight="1" x14ac:dyDescent="0.3">
      <c r="A257" s="71">
        <v>256</v>
      </c>
      <c r="B257" s="71">
        <v>256</v>
      </c>
      <c r="C257" s="72" t="s">
        <v>588</v>
      </c>
      <c r="D257" s="72" t="s">
        <v>589</v>
      </c>
      <c r="E257" s="72" t="s">
        <v>590</v>
      </c>
      <c r="F257" s="71" t="s">
        <v>113</v>
      </c>
      <c r="G257" s="46"/>
      <c r="H257" s="46"/>
      <c r="I257" s="46"/>
      <c r="J257" s="46"/>
      <c r="K257" s="46"/>
      <c r="L257" s="46"/>
      <c r="M257" s="8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</row>
    <row r="258" spans="1:24" ht="12" customHeight="1" x14ac:dyDescent="0.3">
      <c r="A258" s="71">
        <v>257</v>
      </c>
      <c r="B258" s="71">
        <v>257</v>
      </c>
      <c r="C258" s="72" t="s">
        <v>591</v>
      </c>
      <c r="D258" s="72" t="s">
        <v>592</v>
      </c>
      <c r="E258" s="72" t="s">
        <v>593</v>
      </c>
      <c r="F258" s="71" t="s">
        <v>113</v>
      </c>
      <c r="G258" s="46"/>
      <c r="H258" s="46"/>
      <c r="I258" s="46"/>
      <c r="J258" s="46"/>
      <c r="K258" s="46"/>
      <c r="L258" s="46"/>
      <c r="M258" s="8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</row>
    <row r="259" spans="1:24" ht="12" customHeight="1" x14ac:dyDescent="0.3">
      <c r="A259" s="71">
        <v>258</v>
      </c>
      <c r="B259" s="71">
        <v>258</v>
      </c>
      <c r="C259" s="72" t="s">
        <v>594</v>
      </c>
      <c r="D259" s="72" t="s">
        <v>358</v>
      </c>
      <c r="E259" s="72" t="s">
        <v>595</v>
      </c>
      <c r="F259" s="71" t="s">
        <v>113</v>
      </c>
      <c r="G259" s="46"/>
      <c r="H259" s="46"/>
      <c r="I259" s="46"/>
      <c r="J259" s="46"/>
      <c r="K259" s="46"/>
      <c r="L259" s="46"/>
      <c r="M259" s="8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</row>
    <row r="260" spans="1:24" ht="12" hidden="1" customHeight="1" x14ac:dyDescent="0.3">
      <c r="A260" s="71">
        <v>259</v>
      </c>
      <c r="B260" s="71">
        <v>259</v>
      </c>
      <c r="C260" s="72" t="s">
        <v>596</v>
      </c>
      <c r="D260" s="72" t="s">
        <v>597</v>
      </c>
      <c r="E260" s="72" t="s">
        <v>598</v>
      </c>
      <c r="F260" s="71" t="s">
        <v>113</v>
      </c>
      <c r="G260" s="46"/>
      <c r="H260" s="46"/>
      <c r="I260" s="46"/>
      <c r="J260" s="46"/>
      <c r="K260" s="46"/>
      <c r="L260" s="46"/>
      <c r="M260" s="8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</row>
    <row r="261" spans="1:24" ht="12" customHeight="1" x14ac:dyDescent="0.3">
      <c r="A261" s="71">
        <v>260</v>
      </c>
      <c r="B261" s="71">
        <v>260</v>
      </c>
      <c r="C261" s="72" t="s">
        <v>217</v>
      </c>
      <c r="D261" s="72" t="s">
        <v>294</v>
      </c>
      <c r="E261" s="72" t="s">
        <v>599</v>
      </c>
      <c r="F261" s="71" t="s">
        <v>113</v>
      </c>
      <c r="G261" s="46"/>
      <c r="H261" s="46"/>
      <c r="I261" s="46"/>
      <c r="J261" s="46"/>
      <c r="K261" s="46"/>
      <c r="L261" s="46"/>
      <c r="M261" s="8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</row>
    <row r="262" spans="1:24" ht="12" customHeight="1" x14ac:dyDescent="0.3">
      <c r="A262" s="71">
        <v>261</v>
      </c>
      <c r="B262" s="71">
        <v>261</v>
      </c>
      <c r="C262" s="72" t="s">
        <v>600</v>
      </c>
      <c r="D262" s="72" t="s">
        <v>600</v>
      </c>
      <c r="E262" s="72" t="s">
        <v>601</v>
      </c>
      <c r="F262" s="71" t="s">
        <v>113</v>
      </c>
      <c r="G262" s="46"/>
      <c r="H262" s="46"/>
      <c r="I262" s="46"/>
      <c r="J262" s="46"/>
      <c r="K262" s="46"/>
      <c r="L262" s="46"/>
      <c r="M262" s="8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</row>
    <row r="263" spans="1:24" ht="12" customHeight="1" x14ac:dyDescent="0.3">
      <c r="A263" s="71">
        <v>262</v>
      </c>
      <c r="B263" s="71">
        <v>262</v>
      </c>
      <c r="C263" s="72" t="s">
        <v>525</v>
      </c>
      <c r="D263" s="72" t="s">
        <v>355</v>
      </c>
      <c r="E263" s="72" t="s">
        <v>602</v>
      </c>
      <c r="F263" s="71" t="s">
        <v>113</v>
      </c>
      <c r="G263" s="46"/>
      <c r="H263" s="46"/>
      <c r="I263" s="46"/>
      <c r="J263" s="46"/>
      <c r="K263" s="46"/>
      <c r="L263" s="46"/>
      <c r="M263" s="8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</row>
    <row r="264" spans="1:24" ht="12" customHeight="1" x14ac:dyDescent="0.3">
      <c r="A264" s="71">
        <v>263</v>
      </c>
      <c r="B264" s="71">
        <v>263</v>
      </c>
      <c r="C264" s="72" t="s">
        <v>126</v>
      </c>
      <c r="D264" s="72" t="s">
        <v>603</v>
      </c>
      <c r="E264" s="72" t="s">
        <v>604</v>
      </c>
      <c r="F264" s="71" t="s">
        <v>113</v>
      </c>
      <c r="G264" s="46"/>
      <c r="H264" s="46"/>
      <c r="I264" s="46"/>
      <c r="J264" s="46"/>
      <c r="K264" s="46"/>
      <c r="L264" s="46"/>
      <c r="M264" s="8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</row>
    <row r="265" spans="1:24" ht="12" customHeight="1" x14ac:dyDescent="0.3">
      <c r="A265" s="71">
        <v>264</v>
      </c>
      <c r="B265" s="71">
        <v>264</v>
      </c>
      <c r="C265" s="72" t="s">
        <v>455</v>
      </c>
      <c r="D265" s="72" t="s">
        <v>605</v>
      </c>
      <c r="E265" s="72" t="s">
        <v>606</v>
      </c>
      <c r="F265" s="71" t="s">
        <v>113</v>
      </c>
      <c r="G265" s="46"/>
      <c r="H265" s="46"/>
      <c r="I265" s="46"/>
      <c r="J265" s="46"/>
      <c r="K265" s="46"/>
      <c r="L265" s="46"/>
      <c r="M265" s="8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</row>
    <row r="266" spans="1:24" ht="12" customHeight="1" x14ac:dyDescent="0.3">
      <c r="A266" s="71">
        <v>265</v>
      </c>
      <c r="B266" s="71">
        <v>265</v>
      </c>
      <c r="C266" s="72" t="s">
        <v>191</v>
      </c>
      <c r="D266" s="72" t="s">
        <v>152</v>
      </c>
      <c r="E266" s="72" t="s">
        <v>607</v>
      </c>
      <c r="F266" s="71" t="s">
        <v>113</v>
      </c>
      <c r="G266" s="46"/>
      <c r="H266" s="46"/>
      <c r="I266" s="46"/>
      <c r="J266" s="46"/>
      <c r="K266" s="46"/>
      <c r="L266" s="46"/>
      <c r="M266" s="8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</row>
    <row r="267" spans="1:24" ht="12" customHeight="1" x14ac:dyDescent="0.3">
      <c r="A267" s="71">
        <v>266</v>
      </c>
      <c r="B267" s="71">
        <v>266</v>
      </c>
      <c r="C267" s="72" t="s">
        <v>684</v>
      </c>
      <c r="D267" s="72" t="s">
        <v>685</v>
      </c>
      <c r="E267" s="72" t="s">
        <v>686</v>
      </c>
      <c r="F267" s="71" t="s">
        <v>113</v>
      </c>
      <c r="G267" s="46"/>
      <c r="H267" s="46"/>
      <c r="I267" s="46"/>
      <c r="J267" s="46"/>
      <c r="K267" s="46"/>
      <c r="L267" s="46"/>
      <c r="M267" s="8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</row>
    <row r="268" spans="1:24" ht="12" customHeight="1" x14ac:dyDescent="0.3">
      <c r="A268" s="71">
        <v>267</v>
      </c>
      <c r="B268" s="71">
        <v>267</v>
      </c>
      <c r="C268" s="72" t="s">
        <v>608</v>
      </c>
      <c r="D268" s="72" t="s">
        <v>363</v>
      </c>
      <c r="E268" s="72" t="s">
        <v>609</v>
      </c>
      <c r="F268" s="71" t="s">
        <v>113</v>
      </c>
      <c r="G268" s="46"/>
      <c r="H268" s="46"/>
      <c r="I268" s="46"/>
      <c r="J268" s="46"/>
      <c r="K268" s="46"/>
      <c r="L268" s="46"/>
      <c r="M268" s="8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</row>
    <row r="269" spans="1:24" ht="12" customHeight="1" x14ac:dyDescent="0.3">
      <c r="A269" s="71">
        <v>268</v>
      </c>
      <c r="B269" s="71">
        <v>268</v>
      </c>
      <c r="C269" s="72" t="s">
        <v>610</v>
      </c>
      <c r="D269" s="72" t="s">
        <v>196</v>
      </c>
      <c r="E269" s="72" t="s">
        <v>611</v>
      </c>
      <c r="F269" s="71" t="s">
        <v>113</v>
      </c>
      <c r="G269" s="46"/>
      <c r="H269" s="46"/>
      <c r="I269" s="46"/>
      <c r="J269" s="46"/>
      <c r="K269" s="46"/>
      <c r="L269" s="46"/>
      <c r="M269" s="8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</row>
    <row r="270" spans="1:24" ht="12" customHeight="1" x14ac:dyDescent="0.3">
      <c r="A270" s="71">
        <v>269</v>
      </c>
      <c r="B270" s="71">
        <v>269</v>
      </c>
      <c r="C270" s="72" t="s">
        <v>567</v>
      </c>
      <c r="D270" s="72" t="s">
        <v>196</v>
      </c>
      <c r="E270" s="72" t="s">
        <v>197</v>
      </c>
      <c r="F270" s="71" t="s">
        <v>113</v>
      </c>
      <c r="G270" s="46"/>
      <c r="H270" s="46"/>
      <c r="I270" s="46"/>
      <c r="J270" s="46"/>
      <c r="K270" s="46"/>
      <c r="L270" s="46"/>
      <c r="M270" s="8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</row>
    <row r="271" spans="1:24" ht="12" customHeight="1" x14ac:dyDescent="0.3">
      <c r="A271" s="71">
        <v>270</v>
      </c>
      <c r="B271" s="71">
        <v>270</v>
      </c>
      <c r="C271" s="72" t="s">
        <v>612</v>
      </c>
      <c r="D271" s="72" t="s">
        <v>613</v>
      </c>
      <c r="E271" s="72" t="s">
        <v>330</v>
      </c>
      <c r="F271" s="71" t="s">
        <v>113</v>
      </c>
      <c r="G271" s="46"/>
      <c r="H271" s="46"/>
      <c r="I271" s="46"/>
      <c r="J271" s="46"/>
      <c r="K271" s="46"/>
      <c r="L271" s="46"/>
      <c r="M271" s="8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</row>
    <row r="272" spans="1:24" ht="12" customHeight="1" x14ac:dyDescent="0.3">
      <c r="A272" s="71">
        <v>271</v>
      </c>
      <c r="B272" s="71">
        <v>271</v>
      </c>
      <c r="C272" s="72" t="s">
        <v>614</v>
      </c>
      <c r="D272" s="72" t="s">
        <v>323</v>
      </c>
      <c r="E272" s="72" t="s">
        <v>615</v>
      </c>
      <c r="F272" s="71" t="s">
        <v>113</v>
      </c>
      <c r="G272" s="46"/>
      <c r="H272" s="46"/>
      <c r="I272" s="46"/>
      <c r="J272" s="46"/>
      <c r="K272" s="46"/>
      <c r="L272" s="46"/>
      <c r="M272" s="8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</row>
    <row r="273" spans="1:24" ht="12" hidden="1" customHeight="1" x14ac:dyDescent="0.3">
      <c r="A273" s="71">
        <v>272</v>
      </c>
      <c r="B273" s="71">
        <v>272</v>
      </c>
      <c r="C273" s="72" t="s">
        <v>616</v>
      </c>
      <c r="D273" s="72" t="s">
        <v>617</v>
      </c>
      <c r="E273" s="72" t="s">
        <v>353</v>
      </c>
      <c r="F273" s="71" t="s">
        <v>113</v>
      </c>
      <c r="G273" s="46"/>
      <c r="H273" s="46"/>
      <c r="I273" s="46"/>
      <c r="J273" s="46"/>
      <c r="K273" s="46"/>
      <c r="L273" s="46"/>
      <c r="M273" s="8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</row>
    <row r="274" spans="1:24" ht="12" hidden="1" customHeight="1" x14ac:dyDescent="0.3">
      <c r="A274" s="71">
        <v>273</v>
      </c>
      <c r="B274" s="71">
        <v>273</v>
      </c>
      <c r="C274" s="72" t="s">
        <v>616</v>
      </c>
      <c r="D274" s="72" t="s">
        <v>126</v>
      </c>
      <c r="E274" s="72" t="s">
        <v>238</v>
      </c>
      <c r="F274" s="71" t="s">
        <v>113</v>
      </c>
      <c r="G274" s="46"/>
      <c r="H274" s="46"/>
      <c r="I274" s="46"/>
      <c r="J274" s="46"/>
      <c r="K274" s="46"/>
      <c r="L274" s="46"/>
      <c r="M274" s="8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</row>
    <row r="275" spans="1:24" ht="12" hidden="1" customHeight="1" x14ac:dyDescent="0.3">
      <c r="A275" s="71">
        <v>274</v>
      </c>
      <c r="B275" s="71">
        <v>274</v>
      </c>
      <c r="C275" s="72" t="s">
        <v>304</v>
      </c>
      <c r="D275" s="72" t="s">
        <v>196</v>
      </c>
      <c r="E275" s="72" t="s">
        <v>575</v>
      </c>
      <c r="F275" s="71" t="s">
        <v>113</v>
      </c>
      <c r="G275" s="46"/>
      <c r="H275" s="46"/>
      <c r="I275" s="46"/>
      <c r="J275" s="46"/>
      <c r="K275" s="46"/>
      <c r="L275" s="46"/>
      <c r="M275" s="8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</row>
    <row r="276" spans="1:24" ht="12" customHeight="1" x14ac:dyDescent="0.3">
      <c r="A276" s="71">
        <v>275</v>
      </c>
      <c r="B276" s="71">
        <v>275</v>
      </c>
      <c r="C276" s="72" t="s">
        <v>304</v>
      </c>
      <c r="D276" s="72" t="s">
        <v>618</v>
      </c>
      <c r="E276" s="72" t="s">
        <v>257</v>
      </c>
      <c r="F276" s="71" t="s">
        <v>113</v>
      </c>
      <c r="G276" s="46"/>
      <c r="H276" s="46"/>
      <c r="I276" s="46"/>
      <c r="J276" s="46"/>
      <c r="K276" s="46"/>
      <c r="L276" s="46"/>
      <c r="M276" s="8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</row>
    <row r="277" spans="1:24" ht="12" customHeight="1" x14ac:dyDescent="0.3">
      <c r="A277" s="71">
        <v>276</v>
      </c>
      <c r="B277" s="71">
        <v>276</v>
      </c>
      <c r="C277" s="72" t="s">
        <v>555</v>
      </c>
      <c r="D277" s="72" t="s">
        <v>304</v>
      </c>
      <c r="E277" s="72" t="s">
        <v>620</v>
      </c>
      <c r="F277" s="71" t="s">
        <v>113</v>
      </c>
      <c r="G277" s="46"/>
      <c r="H277" s="46"/>
      <c r="I277" s="46"/>
      <c r="J277" s="46"/>
      <c r="K277" s="46"/>
      <c r="L277" s="46"/>
      <c r="M277" s="8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</row>
    <row r="278" spans="1:24" ht="12" hidden="1" customHeight="1" x14ac:dyDescent="0.3">
      <c r="A278" s="71">
        <v>277</v>
      </c>
      <c r="B278" s="71">
        <v>277</v>
      </c>
      <c r="C278" s="72" t="s">
        <v>348</v>
      </c>
      <c r="D278" s="72" t="s">
        <v>622</v>
      </c>
      <c r="E278" s="72" t="s">
        <v>301</v>
      </c>
      <c r="F278" s="71" t="s">
        <v>113</v>
      </c>
      <c r="G278" s="46"/>
      <c r="H278" s="46"/>
      <c r="I278" s="46"/>
      <c r="J278" s="46"/>
      <c r="K278" s="46"/>
      <c r="L278" s="46"/>
      <c r="M278" s="8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</row>
    <row r="279" spans="1:24" ht="12" customHeight="1" x14ac:dyDescent="0.3">
      <c r="A279" s="71">
        <v>278</v>
      </c>
      <c r="B279" s="71">
        <v>278</v>
      </c>
      <c r="C279" s="72" t="s">
        <v>115</v>
      </c>
      <c r="D279" s="72" t="s">
        <v>226</v>
      </c>
      <c r="E279" s="72" t="s">
        <v>623</v>
      </c>
      <c r="F279" s="71" t="s">
        <v>113</v>
      </c>
      <c r="G279" s="46"/>
      <c r="H279" s="46"/>
      <c r="I279" s="46"/>
      <c r="J279" s="46"/>
      <c r="K279" s="46"/>
      <c r="L279" s="46"/>
      <c r="M279" s="8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</row>
    <row r="280" spans="1:24" ht="12" customHeight="1" x14ac:dyDescent="0.3">
      <c r="A280" s="71">
        <v>279</v>
      </c>
      <c r="B280" s="71">
        <v>279</v>
      </c>
      <c r="C280" s="72" t="s">
        <v>624</v>
      </c>
      <c r="D280" s="72" t="s">
        <v>625</v>
      </c>
      <c r="E280" s="72" t="s">
        <v>437</v>
      </c>
      <c r="F280" s="71" t="s">
        <v>113</v>
      </c>
      <c r="G280" s="46"/>
      <c r="H280" s="46"/>
      <c r="I280" s="46"/>
      <c r="J280" s="46"/>
      <c r="K280" s="46"/>
      <c r="L280" s="46"/>
      <c r="M280" s="8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</row>
    <row r="281" spans="1:24" ht="12" hidden="1" customHeight="1" x14ac:dyDescent="0.3">
      <c r="A281" s="71">
        <v>280</v>
      </c>
      <c r="B281" s="71">
        <v>280</v>
      </c>
      <c r="C281" s="72" t="s">
        <v>115</v>
      </c>
      <c r="D281" s="72" t="s">
        <v>627</v>
      </c>
      <c r="E281" s="72" t="s">
        <v>369</v>
      </c>
      <c r="F281" s="71" t="s">
        <v>113</v>
      </c>
      <c r="G281" s="46"/>
      <c r="H281" s="46"/>
      <c r="I281" s="46"/>
      <c r="J281" s="46"/>
      <c r="K281" s="46"/>
      <c r="L281" s="46"/>
      <c r="M281" s="8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</row>
    <row r="282" spans="1:24" ht="12" customHeight="1" x14ac:dyDescent="0.3">
      <c r="A282" s="71">
        <v>281</v>
      </c>
      <c r="B282" s="71">
        <v>281</v>
      </c>
      <c r="C282" s="72" t="s">
        <v>297</v>
      </c>
      <c r="D282" s="72" t="s">
        <v>115</v>
      </c>
      <c r="E282" s="72" t="s">
        <v>187</v>
      </c>
      <c r="F282" s="71" t="s">
        <v>113</v>
      </c>
      <c r="G282" s="46"/>
      <c r="H282" s="46"/>
      <c r="I282" s="46"/>
      <c r="J282" s="46"/>
      <c r="K282" s="46"/>
      <c r="L282" s="46"/>
      <c r="M282" s="8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</row>
    <row r="283" spans="1:24" ht="12" customHeight="1" x14ac:dyDescent="0.3">
      <c r="A283" s="71">
        <v>282</v>
      </c>
      <c r="B283" s="71">
        <v>282</v>
      </c>
      <c r="C283" s="72" t="s">
        <v>551</v>
      </c>
      <c r="D283" s="72" t="s">
        <v>126</v>
      </c>
      <c r="E283" s="72" t="s">
        <v>628</v>
      </c>
      <c r="F283" s="71" t="s">
        <v>113</v>
      </c>
      <c r="G283" s="46"/>
      <c r="H283" s="46"/>
      <c r="I283" s="46"/>
      <c r="J283" s="46"/>
      <c r="K283" s="46"/>
      <c r="L283" s="46"/>
      <c r="M283" s="8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</row>
    <row r="284" spans="1:24" ht="12" customHeight="1" x14ac:dyDescent="0.3">
      <c r="A284" s="71">
        <v>283</v>
      </c>
      <c r="B284" s="71">
        <v>283</v>
      </c>
      <c r="C284" s="72" t="s">
        <v>551</v>
      </c>
      <c r="D284" s="72" t="s">
        <v>308</v>
      </c>
      <c r="E284" s="72" t="s">
        <v>630</v>
      </c>
      <c r="F284" s="71" t="s">
        <v>113</v>
      </c>
      <c r="G284" s="46"/>
      <c r="H284" s="46"/>
      <c r="I284" s="46"/>
      <c r="J284" s="46"/>
      <c r="K284" s="46"/>
      <c r="L284" s="46"/>
      <c r="M284" s="8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</row>
    <row r="285" spans="1:24" ht="12" customHeight="1" x14ac:dyDescent="0.3">
      <c r="A285" s="71">
        <v>284</v>
      </c>
      <c r="B285" s="71">
        <v>284</v>
      </c>
      <c r="C285" s="72" t="s">
        <v>258</v>
      </c>
      <c r="D285" s="72" t="s">
        <v>126</v>
      </c>
      <c r="E285" s="72" t="s">
        <v>632</v>
      </c>
      <c r="F285" s="71" t="s">
        <v>113</v>
      </c>
      <c r="G285" s="46"/>
      <c r="H285" s="46"/>
      <c r="I285" s="46"/>
      <c r="J285" s="46"/>
      <c r="K285" s="46"/>
      <c r="L285" s="46"/>
      <c r="M285" s="8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</row>
    <row r="286" spans="1:24" ht="12" hidden="1" customHeight="1" x14ac:dyDescent="0.3">
      <c r="A286" s="71">
        <v>285</v>
      </c>
      <c r="B286" s="71">
        <v>285</v>
      </c>
      <c r="C286" s="72" t="s">
        <v>549</v>
      </c>
      <c r="D286" s="72" t="s">
        <v>126</v>
      </c>
      <c r="E286" s="72" t="s">
        <v>633</v>
      </c>
      <c r="F286" s="71" t="s">
        <v>113</v>
      </c>
      <c r="G286" s="46"/>
      <c r="H286" s="46"/>
      <c r="I286" s="46"/>
      <c r="J286" s="46"/>
      <c r="K286" s="46"/>
      <c r="L286" s="46"/>
      <c r="M286" s="8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</row>
    <row r="287" spans="1:24" ht="12" customHeight="1" x14ac:dyDescent="0.3">
      <c r="A287" s="71">
        <v>286</v>
      </c>
      <c r="B287" s="71">
        <v>286</v>
      </c>
      <c r="C287" s="72" t="s">
        <v>399</v>
      </c>
      <c r="D287" s="72" t="s">
        <v>634</v>
      </c>
      <c r="E287" s="72" t="s">
        <v>183</v>
      </c>
      <c r="F287" s="71" t="s">
        <v>113</v>
      </c>
      <c r="G287" s="46"/>
      <c r="H287" s="46"/>
      <c r="I287" s="46"/>
      <c r="J287" s="46"/>
      <c r="K287" s="46"/>
      <c r="L287" s="46"/>
      <c r="M287" s="8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</row>
    <row r="288" spans="1:24" ht="12" customHeight="1" x14ac:dyDescent="0.3">
      <c r="A288" s="71">
        <v>287</v>
      </c>
      <c r="B288" s="71">
        <v>287</v>
      </c>
      <c r="C288" s="72" t="s">
        <v>636</v>
      </c>
      <c r="D288" s="72" t="s">
        <v>637</v>
      </c>
      <c r="E288" s="72" t="s">
        <v>638</v>
      </c>
      <c r="F288" s="71" t="s">
        <v>113</v>
      </c>
      <c r="G288" s="46"/>
      <c r="H288" s="46"/>
      <c r="I288" s="46"/>
      <c r="J288" s="46"/>
      <c r="K288" s="46"/>
      <c r="L288" s="46"/>
      <c r="M288" s="8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</row>
    <row r="289" spans="1:24" ht="12" customHeight="1" x14ac:dyDescent="0.3">
      <c r="A289" s="71">
        <v>288</v>
      </c>
      <c r="B289" s="71">
        <v>288</v>
      </c>
      <c r="C289" s="72" t="s">
        <v>126</v>
      </c>
      <c r="D289" s="72" t="s">
        <v>508</v>
      </c>
      <c r="E289" s="72" t="s">
        <v>195</v>
      </c>
      <c r="F289" s="71" t="s">
        <v>113</v>
      </c>
      <c r="G289" s="46"/>
      <c r="H289" s="46"/>
      <c r="I289" s="46"/>
      <c r="J289" s="46"/>
      <c r="K289" s="46"/>
      <c r="L289" s="46"/>
      <c r="M289" s="8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</row>
    <row r="290" spans="1:24" ht="12" customHeight="1" x14ac:dyDescent="0.3">
      <c r="A290" s="71">
        <v>289</v>
      </c>
      <c r="B290" s="71">
        <v>289</v>
      </c>
      <c r="C290" s="72" t="s">
        <v>211</v>
      </c>
      <c r="D290" s="72" t="s">
        <v>219</v>
      </c>
      <c r="E290" s="72" t="s">
        <v>639</v>
      </c>
      <c r="F290" s="71" t="s">
        <v>113</v>
      </c>
      <c r="G290" s="46"/>
      <c r="H290" s="46"/>
      <c r="I290" s="46"/>
      <c r="J290" s="46"/>
      <c r="K290" s="46"/>
      <c r="L290" s="46"/>
      <c r="M290" s="8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</row>
    <row r="291" spans="1:24" ht="12" customHeight="1" x14ac:dyDescent="0.3">
      <c r="A291" s="71">
        <v>290</v>
      </c>
      <c r="B291" s="71">
        <v>290</v>
      </c>
      <c r="C291" s="72" t="s">
        <v>551</v>
      </c>
      <c r="D291" s="72" t="s">
        <v>308</v>
      </c>
      <c r="E291" s="72" t="s">
        <v>640</v>
      </c>
      <c r="F291" s="71" t="s">
        <v>113</v>
      </c>
      <c r="G291" s="46"/>
      <c r="H291" s="46"/>
      <c r="I291" s="46"/>
      <c r="J291" s="46"/>
      <c r="K291" s="46"/>
      <c r="L291" s="46"/>
      <c r="M291" s="8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</row>
    <row r="292" spans="1:24" ht="12" hidden="1" customHeight="1" x14ac:dyDescent="0.3">
      <c r="A292" s="71">
        <v>291</v>
      </c>
      <c r="B292" s="71">
        <v>291</v>
      </c>
      <c r="C292" s="72" t="s">
        <v>126</v>
      </c>
      <c r="D292" s="72" t="s">
        <v>142</v>
      </c>
      <c r="E292" s="72" t="s">
        <v>642</v>
      </c>
      <c r="F292" s="71" t="s">
        <v>113</v>
      </c>
      <c r="G292" s="46"/>
      <c r="H292" s="46"/>
      <c r="I292" s="46"/>
      <c r="J292" s="46"/>
      <c r="K292" s="46"/>
      <c r="L292" s="46"/>
      <c r="M292" s="8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</row>
    <row r="293" spans="1:24" ht="12" hidden="1" customHeight="1" x14ac:dyDescent="0.3">
      <c r="A293" s="71">
        <v>292</v>
      </c>
      <c r="B293" s="71">
        <v>292</v>
      </c>
      <c r="C293" s="72" t="s">
        <v>126</v>
      </c>
      <c r="D293" s="72" t="s">
        <v>208</v>
      </c>
      <c r="E293" s="72" t="s">
        <v>643</v>
      </c>
      <c r="F293" s="71" t="s">
        <v>113</v>
      </c>
      <c r="G293" s="46"/>
      <c r="H293" s="46"/>
      <c r="I293" s="46"/>
      <c r="J293" s="46"/>
      <c r="K293" s="46"/>
      <c r="L293" s="46"/>
      <c r="M293" s="8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</row>
    <row r="294" spans="1:24" ht="12" hidden="1" customHeight="1" x14ac:dyDescent="0.3">
      <c r="A294" s="71">
        <v>293</v>
      </c>
      <c r="B294" s="71">
        <v>293</v>
      </c>
      <c r="C294" s="72" t="s">
        <v>323</v>
      </c>
      <c r="D294" s="72" t="s">
        <v>525</v>
      </c>
      <c r="E294" s="72" t="s">
        <v>645</v>
      </c>
      <c r="F294" s="71" t="s">
        <v>113</v>
      </c>
      <c r="G294" s="46"/>
      <c r="H294" s="46"/>
      <c r="I294" s="46"/>
      <c r="J294" s="46"/>
      <c r="K294" s="46"/>
      <c r="L294" s="46"/>
      <c r="M294" s="8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</row>
    <row r="295" spans="1:24" ht="12" customHeight="1" x14ac:dyDescent="0.3">
      <c r="A295" s="71">
        <v>294</v>
      </c>
      <c r="B295" s="71">
        <v>294</v>
      </c>
      <c r="C295" s="72" t="s">
        <v>225</v>
      </c>
      <c r="D295" s="72" t="s">
        <v>115</v>
      </c>
      <c r="E295" s="72" t="s">
        <v>646</v>
      </c>
      <c r="F295" s="71" t="s">
        <v>113</v>
      </c>
      <c r="G295" s="46"/>
      <c r="H295" s="46"/>
      <c r="I295" s="46"/>
      <c r="J295" s="46"/>
      <c r="K295" s="46"/>
      <c r="L295" s="46"/>
      <c r="M295" s="8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</row>
    <row r="296" spans="1:24" ht="12" customHeight="1" x14ac:dyDescent="0.3">
      <c r="A296" s="71">
        <v>295</v>
      </c>
      <c r="B296" s="71">
        <v>295</v>
      </c>
      <c r="C296" s="72" t="s">
        <v>157</v>
      </c>
      <c r="D296" s="72" t="s">
        <v>178</v>
      </c>
      <c r="E296" s="72" t="s">
        <v>648</v>
      </c>
      <c r="F296" s="71" t="s">
        <v>113</v>
      </c>
      <c r="G296" s="46"/>
      <c r="H296" s="46"/>
      <c r="I296" s="46"/>
      <c r="J296" s="46"/>
      <c r="K296" s="46"/>
      <c r="L296" s="46"/>
      <c r="M296" s="8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</row>
    <row r="297" spans="1:24" ht="12" customHeight="1" x14ac:dyDescent="0.3">
      <c r="A297" s="71">
        <v>296</v>
      </c>
      <c r="B297" s="71">
        <v>296</v>
      </c>
      <c r="C297" s="72" t="s">
        <v>252</v>
      </c>
      <c r="D297" s="72" t="s">
        <v>247</v>
      </c>
      <c r="E297" s="72" t="s">
        <v>649</v>
      </c>
      <c r="F297" s="71" t="s">
        <v>113</v>
      </c>
      <c r="G297" s="46"/>
      <c r="H297" s="46"/>
      <c r="I297" s="46"/>
      <c r="J297" s="46"/>
      <c r="K297" s="46"/>
      <c r="L297" s="46"/>
      <c r="M297" s="8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</row>
    <row r="298" spans="1:24" ht="12" hidden="1" customHeight="1" x14ac:dyDescent="0.3">
      <c r="A298" s="71">
        <v>297</v>
      </c>
      <c r="B298" s="71">
        <v>297</v>
      </c>
      <c r="C298" s="72" t="s">
        <v>170</v>
      </c>
      <c r="D298" s="72" t="s">
        <v>252</v>
      </c>
      <c r="E298" s="72" t="s">
        <v>650</v>
      </c>
      <c r="F298" s="71" t="s">
        <v>113</v>
      </c>
      <c r="G298" s="46"/>
      <c r="H298" s="46"/>
      <c r="I298" s="46"/>
      <c r="J298" s="46"/>
      <c r="K298" s="46"/>
      <c r="L298" s="46"/>
      <c r="M298" s="8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</row>
    <row r="299" spans="1:24" ht="12" customHeight="1" x14ac:dyDescent="0.3">
      <c r="A299" s="71">
        <v>298</v>
      </c>
      <c r="B299" s="71">
        <v>298</v>
      </c>
      <c r="C299" s="72" t="s">
        <v>178</v>
      </c>
      <c r="D299" s="72" t="s">
        <v>247</v>
      </c>
      <c r="E299" s="72" t="s">
        <v>584</v>
      </c>
      <c r="F299" s="71" t="s">
        <v>113</v>
      </c>
      <c r="G299" s="46"/>
      <c r="H299" s="46"/>
      <c r="I299" s="46"/>
      <c r="J299" s="46"/>
      <c r="K299" s="46"/>
      <c r="L299" s="46"/>
      <c r="M299" s="8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</row>
    <row r="300" spans="1:24" ht="12" customHeight="1" x14ac:dyDescent="0.3">
      <c r="A300" s="71">
        <v>299</v>
      </c>
      <c r="B300" s="71">
        <v>299</v>
      </c>
      <c r="C300" s="72" t="s">
        <v>170</v>
      </c>
      <c r="D300" s="72" t="s">
        <v>637</v>
      </c>
      <c r="E300" s="72" t="s">
        <v>303</v>
      </c>
      <c r="F300" s="71" t="s">
        <v>113</v>
      </c>
      <c r="G300" s="46"/>
      <c r="H300" s="46"/>
      <c r="I300" s="46"/>
      <c r="J300" s="46"/>
      <c r="K300" s="46"/>
      <c r="L300" s="46"/>
      <c r="M300" s="8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</row>
    <row r="301" spans="1:24" ht="12" customHeight="1" x14ac:dyDescent="0.3">
      <c r="A301" s="71">
        <v>300</v>
      </c>
      <c r="B301" s="71">
        <v>300</v>
      </c>
      <c r="C301" s="72" t="s">
        <v>219</v>
      </c>
      <c r="D301" s="72" t="s">
        <v>178</v>
      </c>
      <c r="E301" s="72" t="s">
        <v>244</v>
      </c>
      <c r="F301" s="71" t="s">
        <v>113</v>
      </c>
      <c r="G301" s="46"/>
      <c r="H301" s="46"/>
      <c r="I301" s="46"/>
      <c r="J301" s="46"/>
      <c r="K301" s="46"/>
      <c r="L301" s="46"/>
      <c r="M301" s="8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</row>
    <row r="302" spans="1:24" ht="12" hidden="1" customHeight="1" x14ac:dyDescent="0.3">
      <c r="A302" s="71">
        <v>301</v>
      </c>
      <c r="B302" s="71">
        <v>301</v>
      </c>
      <c r="C302" s="72" t="s">
        <v>219</v>
      </c>
      <c r="D302" s="72" t="s">
        <v>652</v>
      </c>
      <c r="E302" s="72" t="s">
        <v>653</v>
      </c>
      <c r="F302" s="71" t="s">
        <v>113</v>
      </c>
      <c r="G302" s="46"/>
      <c r="H302" s="46"/>
      <c r="I302" s="46"/>
      <c r="J302" s="46"/>
      <c r="K302" s="46"/>
      <c r="L302" s="46"/>
      <c r="M302" s="8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</row>
    <row r="303" spans="1:24" ht="12" customHeight="1" x14ac:dyDescent="0.3">
      <c r="A303" s="71">
        <v>302</v>
      </c>
      <c r="B303" s="71">
        <v>302</v>
      </c>
      <c r="C303" s="72" t="s">
        <v>142</v>
      </c>
      <c r="D303" s="72" t="s">
        <v>258</v>
      </c>
      <c r="E303" s="72" t="s">
        <v>655</v>
      </c>
      <c r="F303" s="71" t="s">
        <v>113</v>
      </c>
      <c r="G303" s="46"/>
      <c r="H303" s="46"/>
      <c r="I303" s="46"/>
      <c r="J303" s="46"/>
      <c r="K303" s="46"/>
      <c r="L303" s="46"/>
      <c r="M303" s="8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</row>
    <row r="304" spans="1:24" ht="12" hidden="1" customHeight="1" x14ac:dyDescent="0.3">
      <c r="A304" s="71">
        <v>303</v>
      </c>
      <c r="B304" s="71">
        <v>303</v>
      </c>
      <c r="C304" s="72" t="s">
        <v>223</v>
      </c>
      <c r="D304" s="72" t="s">
        <v>165</v>
      </c>
      <c r="E304" s="72" t="s">
        <v>561</v>
      </c>
      <c r="F304" s="71" t="s">
        <v>113</v>
      </c>
      <c r="G304" s="46"/>
      <c r="H304" s="46"/>
      <c r="I304" s="46"/>
      <c r="J304" s="46"/>
      <c r="K304" s="46"/>
      <c r="L304" s="46"/>
      <c r="M304" s="8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</row>
    <row r="305" spans="1:24" ht="12" hidden="1" customHeight="1" x14ac:dyDescent="0.3">
      <c r="A305" s="71">
        <v>304</v>
      </c>
      <c r="B305" s="71">
        <v>304</v>
      </c>
      <c r="C305" s="72" t="s">
        <v>656</v>
      </c>
      <c r="D305" s="72" t="s">
        <v>223</v>
      </c>
      <c r="E305" s="72" t="s">
        <v>657</v>
      </c>
      <c r="F305" s="71" t="s">
        <v>113</v>
      </c>
      <c r="G305" s="46"/>
      <c r="H305" s="46"/>
      <c r="I305" s="46"/>
      <c r="J305" s="46"/>
      <c r="K305" s="46"/>
      <c r="L305" s="46"/>
      <c r="M305" s="8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</row>
    <row r="306" spans="1:24" ht="12" customHeight="1" x14ac:dyDescent="0.3">
      <c r="A306" s="71">
        <v>305</v>
      </c>
      <c r="B306" s="71">
        <v>305</v>
      </c>
      <c r="C306" s="72" t="s">
        <v>341</v>
      </c>
      <c r="D306" s="72" t="s">
        <v>223</v>
      </c>
      <c r="E306" s="72" t="s">
        <v>186</v>
      </c>
      <c r="F306" s="71" t="s">
        <v>113</v>
      </c>
      <c r="G306" s="46"/>
      <c r="H306" s="46"/>
      <c r="I306" s="46"/>
      <c r="J306" s="46"/>
      <c r="K306" s="46"/>
      <c r="L306" s="46"/>
      <c r="M306" s="8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</row>
    <row r="307" spans="1:24" ht="12" customHeight="1" x14ac:dyDescent="0.3">
      <c r="A307" s="71">
        <v>306</v>
      </c>
      <c r="B307" s="71">
        <v>306</v>
      </c>
      <c r="C307" s="72" t="s">
        <v>473</v>
      </c>
      <c r="D307" s="72" t="s">
        <v>658</v>
      </c>
      <c r="E307" s="72" t="s">
        <v>659</v>
      </c>
      <c r="F307" s="71" t="s">
        <v>113</v>
      </c>
      <c r="G307" s="46"/>
      <c r="H307" s="46"/>
      <c r="I307" s="46"/>
      <c r="J307" s="46"/>
      <c r="K307" s="46"/>
      <c r="L307" s="46"/>
      <c r="M307" s="8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</row>
    <row r="308" spans="1:24" ht="12" customHeight="1" x14ac:dyDescent="0.3">
      <c r="A308" s="71">
        <v>307</v>
      </c>
      <c r="B308" s="71">
        <v>307</v>
      </c>
      <c r="C308" s="72" t="s">
        <v>382</v>
      </c>
      <c r="D308" s="72" t="s">
        <v>660</v>
      </c>
      <c r="E308" s="72" t="s">
        <v>648</v>
      </c>
      <c r="F308" s="71" t="s">
        <v>113</v>
      </c>
      <c r="G308" s="46"/>
      <c r="H308" s="46"/>
      <c r="I308" s="46"/>
      <c r="J308" s="46"/>
      <c r="K308" s="46"/>
      <c r="L308" s="46"/>
      <c r="M308" s="8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</row>
    <row r="309" spans="1:24" ht="12" customHeight="1" x14ac:dyDescent="0.3">
      <c r="A309" s="71">
        <v>308</v>
      </c>
      <c r="B309" s="71">
        <v>308</v>
      </c>
      <c r="C309" s="72" t="s">
        <v>344</v>
      </c>
      <c r="D309" s="72" t="s">
        <v>661</v>
      </c>
      <c r="E309" s="72" t="s">
        <v>662</v>
      </c>
      <c r="F309" s="71" t="s">
        <v>113</v>
      </c>
      <c r="G309" s="46"/>
      <c r="H309" s="46"/>
      <c r="I309" s="46"/>
      <c r="J309" s="46"/>
      <c r="K309" s="46"/>
      <c r="L309" s="46"/>
      <c r="M309" s="8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</row>
    <row r="310" spans="1:24" ht="12" customHeight="1" x14ac:dyDescent="0.3">
      <c r="A310" s="71">
        <v>309</v>
      </c>
      <c r="B310" s="71">
        <v>309</v>
      </c>
      <c r="C310" s="72" t="s">
        <v>142</v>
      </c>
      <c r="D310" s="72" t="s">
        <v>258</v>
      </c>
      <c r="E310" s="72" t="s">
        <v>322</v>
      </c>
      <c r="F310" s="71" t="s">
        <v>113</v>
      </c>
      <c r="G310" s="46"/>
      <c r="H310" s="46"/>
      <c r="I310" s="46"/>
      <c r="J310" s="46"/>
      <c r="K310" s="46"/>
      <c r="L310" s="46"/>
      <c r="M310" s="8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</row>
    <row r="311" spans="1:24" ht="12" customHeight="1" x14ac:dyDescent="0.3">
      <c r="A311" s="71">
        <v>310</v>
      </c>
      <c r="B311" s="71">
        <v>310</v>
      </c>
      <c r="C311" s="72" t="s">
        <v>142</v>
      </c>
      <c r="D311" s="72" t="s">
        <v>663</v>
      </c>
      <c r="E311" s="72" t="s">
        <v>664</v>
      </c>
      <c r="F311" s="71" t="s">
        <v>113</v>
      </c>
      <c r="G311" s="46"/>
      <c r="H311" s="46"/>
      <c r="I311" s="46"/>
      <c r="J311" s="46"/>
      <c r="K311" s="46"/>
      <c r="L311" s="46"/>
      <c r="M311" s="8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</row>
    <row r="312" spans="1:24" ht="12" customHeight="1" x14ac:dyDescent="0.3">
      <c r="A312" s="71">
        <v>311</v>
      </c>
      <c r="B312" s="71">
        <v>311</v>
      </c>
      <c r="C312" s="72" t="s">
        <v>142</v>
      </c>
      <c r="D312" s="72" t="s">
        <v>258</v>
      </c>
      <c r="E312" s="72" t="s">
        <v>665</v>
      </c>
      <c r="F312" s="71" t="s">
        <v>113</v>
      </c>
      <c r="G312" s="46"/>
      <c r="H312" s="46"/>
      <c r="I312" s="46"/>
      <c r="J312" s="46"/>
      <c r="K312" s="46"/>
      <c r="L312" s="46"/>
      <c r="M312" s="8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</row>
    <row r="313" spans="1:24" ht="12" hidden="1" customHeight="1" x14ac:dyDescent="0.3">
      <c r="A313" s="71">
        <v>312</v>
      </c>
      <c r="B313" s="71">
        <v>312</v>
      </c>
      <c r="C313" s="72" t="s">
        <v>162</v>
      </c>
      <c r="D313" s="72" t="s">
        <v>608</v>
      </c>
      <c r="E313" s="72" t="s">
        <v>666</v>
      </c>
      <c r="F313" s="71" t="s">
        <v>113</v>
      </c>
      <c r="G313" s="46"/>
      <c r="H313" s="46"/>
      <c r="I313" s="46"/>
      <c r="J313" s="46"/>
      <c r="K313" s="46"/>
      <c r="L313" s="46"/>
      <c r="M313" s="8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</row>
    <row r="314" spans="1:24" ht="12" customHeight="1" x14ac:dyDescent="0.3">
      <c r="A314" s="71">
        <v>313</v>
      </c>
      <c r="B314" s="71">
        <v>313</v>
      </c>
      <c r="C314" s="72" t="s">
        <v>667</v>
      </c>
      <c r="D314" s="72" t="s">
        <v>189</v>
      </c>
      <c r="E314" s="72" t="s">
        <v>668</v>
      </c>
      <c r="F314" s="71" t="s">
        <v>113</v>
      </c>
      <c r="G314" s="46"/>
      <c r="H314" s="46"/>
      <c r="I314" s="46"/>
      <c r="J314" s="46"/>
      <c r="K314" s="46"/>
      <c r="L314" s="46"/>
      <c r="M314" s="8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</row>
    <row r="315" spans="1:24" ht="12" customHeight="1" x14ac:dyDescent="0.3">
      <c r="A315" s="71">
        <v>314</v>
      </c>
      <c r="B315" s="71">
        <v>314</v>
      </c>
      <c r="C315" s="72" t="s">
        <v>188</v>
      </c>
      <c r="D315" s="72" t="s">
        <v>189</v>
      </c>
      <c r="E315" s="72" t="s">
        <v>669</v>
      </c>
      <c r="F315" s="71" t="s">
        <v>113</v>
      </c>
      <c r="G315" s="46"/>
      <c r="H315" s="46"/>
      <c r="I315" s="46"/>
      <c r="J315" s="46"/>
      <c r="K315" s="46"/>
      <c r="L315" s="46"/>
      <c r="M315" s="8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</row>
    <row r="316" spans="1:24" ht="12" hidden="1" customHeight="1" x14ac:dyDescent="0.3">
      <c r="A316" s="71">
        <v>315</v>
      </c>
      <c r="B316" s="71">
        <v>315</v>
      </c>
      <c r="C316" s="72" t="s">
        <v>188</v>
      </c>
      <c r="D316" s="72" t="s">
        <v>189</v>
      </c>
      <c r="E316" s="72" t="s">
        <v>248</v>
      </c>
      <c r="F316" s="71" t="s">
        <v>113</v>
      </c>
      <c r="G316" s="46"/>
      <c r="H316" s="46"/>
      <c r="I316" s="46"/>
      <c r="J316" s="46"/>
      <c r="K316" s="46"/>
      <c r="L316" s="46"/>
      <c r="M316" s="8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</row>
    <row r="317" spans="1:24" ht="12" hidden="1" customHeight="1" x14ac:dyDescent="0.3">
      <c r="A317" s="71">
        <v>316</v>
      </c>
      <c r="B317" s="71">
        <v>316</v>
      </c>
      <c r="C317" s="72" t="s">
        <v>188</v>
      </c>
      <c r="D317" s="72" t="s">
        <v>671</v>
      </c>
      <c r="E317" s="72" t="s">
        <v>114</v>
      </c>
      <c r="F317" s="71" t="s">
        <v>113</v>
      </c>
      <c r="G317" s="46"/>
      <c r="H317" s="46"/>
      <c r="I317" s="46"/>
      <c r="J317" s="46"/>
      <c r="K317" s="46"/>
      <c r="L317" s="46"/>
      <c r="M317" s="8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</row>
    <row r="318" spans="1:24" ht="12" customHeight="1" x14ac:dyDescent="0.3">
      <c r="A318" s="71">
        <v>317</v>
      </c>
      <c r="B318" s="71">
        <v>317</v>
      </c>
      <c r="C318" s="72" t="s">
        <v>672</v>
      </c>
      <c r="D318" s="72" t="s">
        <v>673</v>
      </c>
      <c r="E318" s="72" t="s">
        <v>674</v>
      </c>
      <c r="F318" s="71" t="s">
        <v>113</v>
      </c>
      <c r="G318" s="46"/>
      <c r="H318" s="46"/>
      <c r="I318" s="46"/>
      <c r="J318" s="46"/>
      <c r="K318" s="46"/>
      <c r="L318" s="46"/>
      <c r="M318" s="8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</row>
    <row r="319" spans="1:24" ht="12" customHeight="1" x14ac:dyDescent="0.3">
      <c r="A319" s="71">
        <v>318</v>
      </c>
      <c r="B319" s="71">
        <v>318</v>
      </c>
      <c r="C319" s="72" t="s">
        <v>448</v>
      </c>
      <c r="D319" s="72" t="s">
        <v>449</v>
      </c>
      <c r="E319" s="72" t="s">
        <v>675</v>
      </c>
      <c r="F319" s="71" t="s">
        <v>113</v>
      </c>
      <c r="G319" s="46"/>
      <c r="H319" s="46"/>
      <c r="I319" s="46"/>
      <c r="J319" s="46"/>
      <c r="K319" s="46"/>
      <c r="L319" s="46"/>
      <c r="M319" s="8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</row>
    <row r="320" spans="1:24" ht="12" hidden="1" customHeight="1" x14ac:dyDescent="0.3">
      <c r="A320" s="71">
        <v>319</v>
      </c>
      <c r="B320" s="71">
        <v>319</v>
      </c>
      <c r="C320" s="72" t="s">
        <v>414</v>
      </c>
      <c r="D320" s="72" t="s">
        <v>382</v>
      </c>
      <c r="E320" s="72" t="s">
        <v>688</v>
      </c>
      <c r="F320" s="71" t="s">
        <v>113</v>
      </c>
      <c r="G320" s="46"/>
      <c r="H320" s="46"/>
      <c r="I320" s="46"/>
      <c r="J320" s="46"/>
      <c r="K320" s="46"/>
      <c r="L320" s="46"/>
      <c r="M320" s="8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</row>
    <row r="321" spans="1:24" ht="12" customHeight="1" x14ac:dyDescent="0.3">
      <c r="A321" s="71">
        <v>320</v>
      </c>
      <c r="B321" s="71">
        <v>320</v>
      </c>
      <c r="C321" s="72" t="s">
        <v>170</v>
      </c>
      <c r="D321" s="72" t="s">
        <v>170</v>
      </c>
      <c r="E321" s="72" t="s">
        <v>306</v>
      </c>
      <c r="F321" s="71" t="s">
        <v>113</v>
      </c>
      <c r="G321" s="46"/>
      <c r="H321" s="46"/>
      <c r="I321" s="46"/>
      <c r="J321" s="46"/>
      <c r="K321" s="46"/>
      <c r="L321" s="46"/>
      <c r="M321" s="8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</row>
    <row r="322" spans="1:24" ht="12" customHeight="1" x14ac:dyDescent="0.3">
      <c r="A322" s="71">
        <v>321</v>
      </c>
      <c r="B322" s="71">
        <v>321</v>
      </c>
      <c r="C322" s="72" t="s">
        <v>682</v>
      </c>
      <c r="D322" s="72" t="s">
        <v>415</v>
      </c>
      <c r="E322" s="72" t="s">
        <v>683</v>
      </c>
      <c r="F322" s="71" t="s">
        <v>113</v>
      </c>
      <c r="G322" s="46"/>
      <c r="H322" s="46"/>
      <c r="I322" s="46"/>
      <c r="J322" s="46"/>
      <c r="K322" s="46"/>
      <c r="L322" s="46"/>
      <c r="M322" s="8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</row>
    <row r="323" spans="1:24" ht="12" customHeight="1" x14ac:dyDescent="0.3">
      <c r="A323" s="71">
        <v>322</v>
      </c>
      <c r="B323" s="71">
        <v>322</v>
      </c>
      <c r="C323" s="72" t="s">
        <v>585</v>
      </c>
      <c r="D323" s="72" t="s">
        <v>691</v>
      </c>
      <c r="E323" s="72" t="s">
        <v>692</v>
      </c>
      <c r="F323" s="71" t="s">
        <v>113</v>
      </c>
      <c r="G323" s="46"/>
      <c r="H323" s="46"/>
      <c r="I323" s="46"/>
      <c r="J323" s="46"/>
      <c r="K323" s="46"/>
      <c r="L323" s="46"/>
      <c r="M323" s="8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</row>
    <row r="324" spans="1:24" ht="12" hidden="1" customHeight="1" x14ac:dyDescent="0.3">
      <c r="A324" s="71">
        <v>323</v>
      </c>
      <c r="B324" s="71">
        <v>323</v>
      </c>
      <c r="C324" s="72" t="s">
        <v>211</v>
      </c>
      <c r="D324" s="72" t="s">
        <v>219</v>
      </c>
      <c r="E324" s="72" t="s">
        <v>693</v>
      </c>
      <c r="F324" s="71" t="s">
        <v>113</v>
      </c>
      <c r="G324" s="46"/>
      <c r="H324" s="46"/>
      <c r="I324" s="46"/>
      <c r="J324" s="46"/>
      <c r="K324" s="46"/>
      <c r="L324" s="46"/>
      <c r="M324" s="8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</row>
    <row r="325" spans="1:24" ht="12" customHeight="1" x14ac:dyDescent="0.3">
      <c r="A325" s="71"/>
      <c r="B325" s="71"/>
      <c r="C325" s="72"/>
      <c r="D325" s="72"/>
      <c r="E325" s="72"/>
      <c r="F325" s="71"/>
      <c r="G325" s="46"/>
      <c r="H325" s="46"/>
      <c r="I325" s="46"/>
      <c r="J325" s="46"/>
      <c r="K325" s="46"/>
      <c r="L325" s="46"/>
      <c r="M325" s="8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</row>
    <row r="326" spans="1:24" hidden="1" x14ac:dyDescent="0.3">
      <c r="A326" s="73"/>
      <c r="B326" s="73"/>
      <c r="C326" s="74"/>
      <c r="D326" s="74"/>
      <c r="E326" s="74"/>
      <c r="F326" s="73"/>
      <c r="G326" s="70"/>
      <c r="H326" s="70"/>
      <c r="I326" s="70"/>
      <c r="J326" s="70"/>
      <c r="K326" s="70"/>
      <c r="L326" s="70"/>
      <c r="M326" s="82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</row>
    <row r="327" spans="1:24" x14ac:dyDescent="0.3">
      <c r="A327" s="41"/>
      <c r="B327" s="41"/>
      <c r="C327" s="11"/>
      <c r="D327" s="11"/>
      <c r="E327" s="11"/>
      <c r="F327" s="41"/>
      <c r="G327" s="41"/>
      <c r="H327" s="41"/>
      <c r="I327" s="41"/>
      <c r="J327" s="41"/>
      <c r="K327" s="41"/>
      <c r="L327" s="41"/>
      <c r="M327" s="4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</row>
    <row r="328" spans="1:24" x14ac:dyDescent="0.3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</row>
    <row r="329" spans="1:24" x14ac:dyDescent="0.3">
      <c r="A329" s="41"/>
      <c r="B329" s="41"/>
      <c r="C329" s="11"/>
      <c r="D329" s="11"/>
      <c r="E329" s="11"/>
      <c r="F329" s="41"/>
      <c r="G329" s="41"/>
      <c r="H329" s="41"/>
      <c r="I329" s="41"/>
      <c r="J329" s="41"/>
      <c r="K329" s="41"/>
      <c r="L329" s="41"/>
      <c r="M329" s="4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</row>
    <row r="330" spans="1:24" x14ac:dyDescent="0.3">
      <c r="A330" s="41"/>
      <c r="B330" s="41"/>
      <c r="C330" s="11"/>
      <c r="D330" s="11"/>
      <c r="E330" s="11"/>
      <c r="F330" s="41"/>
      <c r="G330" s="41"/>
      <c r="H330" s="41"/>
      <c r="I330" s="41"/>
      <c r="J330" s="41"/>
      <c r="K330" s="41"/>
      <c r="L330" s="41"/>
      <c r="M330" s="4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</row>
    <row r="331" spans="1:24" x14ac:dyDescent="0.3">
      <c r="A331" s="41"/>
      <c r="B331" s="41"/>
      <c r="C331" s="11"/>
      <c r="D331" s="11"/>
      <c r="E331" s="11"/>
      <c r="F331" s="41"/>
      <c r="G331" s="41"/>
      <c r="H331" s="41"/>
      <c r="I331" s="41"/>
      <c r="J331" s="41"/>
      <c r="K331" s="41"/>
      <c r="L331" s="41"/>
      <c r="M331" s="4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</row>
    <row r="332" spans="1:24" x14ac:dyDescent="0.3">
      <c r="A332" s="41"/>
      <c r="B332" s="41"/>
      <c r="C332" s="11"/>
      <c r="D332" s="11"/>
      <c r="E332" s="11"/>
      <c r="F332" s="41"/>
      <c r="G332" s="41"/>
      <c r="H332" s="41"/>
      <c r="I332" s="41"/>
      <c r="J332" s="41"/>
      <c r="K332" s="41"/>
      <c r="L332" s="41"/>
      <c r="M332" s="4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</row>
    <row r="333" spans="1:24" x14ac:dyDescent="0.3">
      <c r="A333" s="41"/>
      <c r="B333" s="41"/>
      <c r="C333" s="11"/>
      <c r="D333" s="11"/>
      <c r="E333" s="11"/>
      <c r="F333" s="41"/>
      <c r="G333" s="41"/>
      <c r="H333" s="41"/>
      <c r="I333" s="41"/>
      <c r="J333" s="41"/>
      <c r="K333" s="41"/>
      <c r="L333" s="41"/>
      <c r="M333" s="4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</row>
    <row r="334" spans="1:24" x14ac:dyDescent="0.3">
      <c r="A334" s="41"/>
      <c r="B334" s="41"/>
      <c r="C334" s="11"/>
      <c r="D334" s="11"/>
      <c r="E334" s="11"/>
      <c r="F334" s="41"/>
      <c r="G334" s="41"/>
      <c r="H334" s="41"/>
      <c r="I334" s="41"/>
      <c r="J334" s="41"/>
      <c r="K334" s="41"/>
      <c r="L334" s="41"/>
      <c r="M334" s="4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</row>
    <row r="335" spans="1:24" x14ac:dyDescent="0.3">
      <c r="A335" s="41"/>
      <c r="B335" s="41"/>
      <c r="C335" s="11"/>
      <c r="D335" s="11"/>
      <c r="E335" s="11"/>
      <c r="F335" s="41"/>
      <c r="G335" s="41"/>
      <c r="H335" s="41"/>
      <c r="I335" s="41"/>
      <c r="J335" s="41"/>
      <c r="K335" s="41"/>
      <c r="L335" s="41"/>
      <c r="M335" s="4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</row>
    <row r="336" spans="1:24" x14ac:dyDescent="0.3">
      <c r="A336" s="41"/>
      <c r="B336" s="41"/>
      <c r="C336" s="11"/>
      <c r="D336" s="11"/>
      <c r="E336" s="11"/>
      <c r="F336" s="41"/>
      <c r="G336" s="41"/>
      <c r="H336" s="41"/>
      <c r="I336" s="41"/>
      <c r="J336" s="41"/>
      <c r="K336" s="41"/>
      <c r="L336" s="41"/>
      <c r="M336" s="4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</row>
    <row r="337" spans="1:24" x14ac:dyDescent="0.3">
      <c r="A337" s="41"/>
      <c r="B337" s="41"/>
      <c r="C337" s="11"/>
      <c r="D337" s="11"/>
      <c r="E337" s="11"/>
      <c r="F337" s="41"/>
      <c r="G337" s="41"/>
      <c r="H337" s="41"/>
      <c r="I337" s="41"/>
      <c r="J337" s="41"/>
      <c r="K337" s="41"/>
      <c r="L337" s="41"/>
      <c r="M337" s="4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</row>
    <row r="338" spans="1:24" x14ac:dyDescent="0.3">
      <c r="A338" s="41"/>
      <c r="B338" s="41"/>
      <c r="C338" s="11"/>
      <c r="D338" s="11"/>
      <c r="E338" s="11"/>
      <c r="F338" s="41"/>
      <c r="G338" s="41"/>
      <c r="H338" s="41"/>
      <c r="I338" s="41"/>
      <c r="J338" s="41"/>
      <c r="K338" s="41"/>
      <c r="L338" s="41"/>
      <c r="M338" s="4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</row>
    <row r="339" spans="1:24" x14ac:dyDescent="0.3">
      <c r="A339" s="41"/>
      <c r="B339" s="41"/>
      <c r="C339" s="11"/>
      <c r="D339" s="11"/>
      <c r="E339" s="11"/>
      <c r="F339" s="41"/>
      <c r="G339" s="41"/>
      <c r="H339" s="41"/>
      <c r="I339" s="41"/>
      <c r="J339" s="41"/>
      <c r="K339" s="41"/>
      <c r="L339" s="41"/>
      <c r="M339" s="4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</row>
    <row r="340" spans="1:24" x14ac:dyDescent="0.3">
      <c r="A340" s="41"/>
      <c r="B340" s="41"/>
      <c r="C340" s="11"/>
      <c r="D340" s="11"/>
      <c r="E340" s="11"/>
      <c r="F340" s="41"/>
      <c r="G340" s="41"/>
      <c r="H340" s="41"/>
      <c r="I340" s="41"/>
      <c r="J340" s="41"/>
      <c r="K340" s="41"/>
      <c r="L340" s="41"/>
      <c r="M340" s="4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</row>
    <row r="341" spans="1:24" x14ac:dyDescent="0.3">
      <c r="A341" s="41"/>
      <c r="B341" s="41"/>
      <c r="C341" s="11"/>
      <c r="D341" s="11"/>
      <c r="E341" s="11"/>
      <c r="F341" s="41"/>
      <c r="G341" s="41"/>
      <c r="H341" s="41"/>
      <c r="I341" s="41"/>
      <c r="J341" s="41"/>
      <c r="K341" s="41"/>
      <c r="L341" s="41"/>
      <c r="M341" s="4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</row>
    <row r="342" spans="1:24" x14ac:dyDescent="0.3">
      <c r="A342" s="41"/>
      <c r="B342" s="41"/>
      <c r="C342" s="11"/>
      <c r="D342" s="11"/>
      <c r="E342" s="11"/>
      <c r="F342" s="41"/>
      <c r="G342" s="41"/>
      <c r="H342" s="41"/>
      <c r="I342" s="41"/>
      <c r="J342" s="41"/>
      <c r="K342" s="41"/>
      <c r="L342" s="41"/>
      <c r="M342" s="4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</row>
    <row r="343" spans="1:24" x14ac:dyDescent="0.3">
      <c r="A343" s="41"/>
      <c r="B343" s="41"/>
      <c r="C343" s="11"/>
      <c r="D343" s="11"/>
      <c r="E343" s="11"/>
      <c r="F343" s="41"/>
      <c r="G343" s="41"/>
      <c r="H343" s="41"/>
      <c r="I343" s="41"/>
      <c r="J343" s="41"/>
      <c r="K343" s="41"/>
      <c r="L343" s="41"/>
      <c r="M343" s="4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</row>
    <row r="344" spans="1:24" x14ac:dyDescent="0.3">
      <c r="A344" s="41"/>
      <c r="B344" s="41"/>
      <c r="C344" s="11"/>
      <c r="D344" s="11"/>
      <c r="E344" s="11"/>
      <c r="F344" s="41"/>
      <c r="G344" s="41"/>
      <c r="H344" s="41"/>
      <c r="I344" s="41"/>
      <c r="J344" s="41"/>
      <c r="K344" s="41"/>
      <c r="L344" s="41"/>
      <c r="M344" s="4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</row>
    <row r="345" spans="1:24" x14ac:dyDescent="0.3">
      <c r="A345" s="41"/>
      <c r="B345" s="41"/>
      <c r="C345" s="11"/>
      <c r="D345" s="11"/>
      <c r="E345" s="11"/>
      <c r="F345" s="41"/>
      <c r="G345" s="41"/>
      <c r="H345" s="41"/>
      <c r="I345" s="41"/>
      <c r="J345" s="41"/>
      <c r="K345" s="41"/>
      <c r="L345" s="41"/>
      <c r="M345" s="4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</row>
    <row r="346" spans="1:24" x14ac:dyDescent="0.3">
      <c r="A346" s="41"/>
      <c r="B346" s="41"/>
      <c r="C346" s="11"/>
      <c r="D346" s="11"/>
      <c r="E346" s="11"/>
      <c r="F346" s="41"/>
      <c r="G346" s="41"/>
      <c r="H346" s="41"/>
      <c r="I346" s="41"/>
      <c r="J346" s="41"/>
      <c r="K346" s="41"/>
      <c r="L346" s="41"/>
      <c r="M346" s="4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</row>
    <row r="347" spans="1:24" x14ac:dyDescent="0.3">
      <c r="A347" s="41"/>
      <c r="B347" s="41"/>
      <c r="C347" s="11"/>
      <c r="D347" s="11"/>
      <c r="E347" s="11"/>
      <c r="F347" s="41"/>
      <c r="G347" s="41"/>
      <c r="H347" s="41"/>
      <c r="I347" s="41"/>
      <c r="J347" s="41"/>
      <c r="K347" s="41"/>
      <c r="L347" s="41"/>
      <c r="M347" s="4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</row>
    <row r="348" spans="1:24" x14ac:dyDescent="0.3">
      <c r="A348" s="41"/>
      <c r="B348" s="41"/>
      <c r="C348" s="11"/>
      <c r="D348" s="11"/>
      <c r="E348" s="11"/>
      <c r="F348" s="41"/>
      <c r="G348" s="41"/>
      <c r="H348" s="41"/>
      <c r="I348" s="41"/>
      <c r="J348" s="41"/>
      <c r="K348" s="41"/>
      <c r="L348" s="41"/>
      <c r="M348" s="4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</row>
    <row r="349" spans="1:24" x14ac:dyDescent="0.3">
      <c r="A349" s="41"/>
      <c r="B349" s="41"/>
      <c r="C349" s="11"/>
      <c r="D349" s="11"/>
      <c r="E349" s="11"/>
      <c r="F349" s="41"/>
      <c r="G349" s="41"/>
      <c r="H349" s="41"/>
      <c r="I349" s="41"/>
      <c r="J349" s="41"/>
      <c r="K349" s="41"/>
      <c r="L349" s="41"/>
      <c r="M349" s="4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</row>
    <row r="350" spans="1:24" x14ac:dyDescent="0.3">
      <c r="A350" s="41"/>
      <c r="B350" s="41"/>
      <c r="C350" s="11"/>
      <c r="D350" s="11"/>
      <c r="E350" s="11"/>
      <c r="F350" s="41"/>
      <c r="G350" s="41"/>
      <c r="H350" s="41"/>
      <c r="I350" s="41"/>
      <c r="J350" s="41"/>
      <c r="K350" s="41"/>
      <c r="L350" s="41"/>
      <c r="M350" s="4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</row>
    <row r="351" spans="1:24" x14ac:dyDescent="0.3">
      <c r="A351" s="41"/>
      <c r="B351" s="41"/>
      <c r="C351" s="11"/>
      <c r="D351" s="11"/>
      <c r="E351" s="11"/>
      <c r="F351" s="41"/>
      <c r="G351" s="41"/>
      <c r="H351" s="41"/>
      <c r="I351" s="41"/>
      <c r="J351" s="41"/>
      <c r="K351" s="41"/>
      <c r="L351" s="41"/>
      <c r="M351" s="4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</row>
    <row r="352" spans="1:24" x14ac:dyDescent="0.3">
      <c r="A352" s="41"/>
      <c r="B352" s="41"/>
      <c r="C352" s="11"/>
      <c r="D352" s="11"/>
      <c r="E352" s="11"/>
      <c r="F352" s="41"/>
      <c r="G352" s="41"/>
      <c r="H352" s="41"/>
      <c r="I352" s="41"/>
      <c r="J352" s="41"/>
      <c r="K352" s="41"/>
      <c r="L352" s="41"/>
      <c r="M352" s="4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</row>
    <row r="353" spans="1:24" x14ac:dyDescent="0.3">
      <c r="A353" s="41"/>
      <c r="B353" s="41"/>
      <c r="C353" s="11"/>
      <c r="D353" s="11"/>
      <c r="E353" s="11"/>
      <c r="F353" s="41"/>
      <c r="G353" s="41"/>
      <c r="H353" s="41"/>
      <c r="I353" s="41"/>
      <c r="J353" s="41"/>
      <c r="K353" s="41"/>
      <c r="L353" s="41"/>
      <c r="M353" s="4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</row>
    <row r="354" spans="1:24" x14ac:dyDescent="0.3">
      <c r="A354" s="41"/>
      <c r="B354" s="41"/>
      <c r="C354" s="11"/>
      <c r="D354" s="11"/>
      <c r="E354" s="11"/>
      <c r="F354" s="41"/>
      <c r="G354" s="41"/>
      <c r="H354" s="41"/>
      <c r="I354" s="41"/>
      <c r="J354" s="41"/>
      <c r="K354" s="41"/>
      <c r="L354" s="41"/>
      <c r="M354" s="4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</row>
    <row r="355" spans="1:24" x14ac:dyDescent="0.3">
      <c r="A355" s="41"/>
      <c r="B355" s="41"/>
      <c r="C355" s="11"/>
      <c r="D355" s="11"/>
      <c r="E355" s="11"/>
      <c r="F355" s="41"/>
      <c r="G355" s="41"/>
      <c r="H355" s="41"/>
      <c r="I355" s="41"/>
      <c r="J355" s="41"/>
      <c r="K355" s="41"/>
      <c r="L355" s="41"/>
      <c r="M355" s="4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</row>
    <row r="356" spans="1:24" x14ac:dyDescent="0.3">
      <c r="A356" s="41"/>
      <c r="B356" s="41"/>
      <c r="C356" s="11"/>
      <c r="D356" s="11"/>
      <c r="E356" s="11"/>
      <c r="F356" s="41"/>
      <c r="G356" s="41"/>
      <c r="H356" s="41"/>
      <c r="I356" s="41"/>
      <c r="J356" s="41"/>
      <c r="K356" s="41"/>
      <c r="L356" s="41"/>
      <c r="M356" s="4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</row>
    <row r="357" spans="1:24" x14ac:dyDescent="0.3">
      <c r="A357" s="41"/>
      <c r="B357" s="41"/>
      <c r="C357" s="11"/>
      <c r="D357" s="11"/>
      <c r="E357" s="11"/>
      <c r="F357" s="41"/>
      <c r="G357" s="41"/>
      <c r="H357" s="41"/>
      <c r="I357" s="41"/>
      <c r="J357" s="41"/>
      <c r="K357" s="41"/>
      <c r="L357" s="41"/>
      <c r="M357" s="4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</row>
    <row r="358" spans="1:24" x14ac:dyDescent="0.3">
      <c r="A358" s="41"/>
      <c r="B358" s="41"/>
      <c r="C358" s="11"/>
      <c r="D358" s="11"/>
      <c r="E358" s="11"/>
      <c r="F358" s="41"/>
      <c r="G358" s="41"/>
      <c r="H358" s="41"/>
      <c r="I358" s="41"/>
      <c r="J358" s="41"/>
      <c r="K358" s="41"/>
      <c r="L358" s="41"/>
      <c r="M358" s="4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</row>
    <row r="359" spans="1:24" x14ac:dyDescent="0.3">
      <c r="A359" s="41"/>
      <c r="B359" s="41"/>
      <c r="C359" s="11"/>
      <c r="D359" s="11"/>
      <c r="E359" s="11"/>
      <c r="F359" s="41"/>
      <c r="G359" s="41"/>
      <c r="H359" s="41"/>
      <c r="I359" s="41"/>
      <c r="J359" s="41"/>
      <c r="K359" s="41"/>
      <c r="L359" s="41"/>
      <c r="M359" s="4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</row>
    <row r="360" spans="1:24" x14ac:dyDescent="0.3">
      <c r="A360" s="41"/>
      <c r="B360" s="41"/>
      <c r="C360" s="11"/>
      <c r="D360" s="11"/>
      <c r="E360" s="11"/>
      <c r="F360" s="41"/>
      <c r="G360" s="41"/>
      <c r="H360" s="41"/>
      <c r="I360" s="41"/>
      <c r="J360" s="41"/>
      <c r="K360" s="41"/>
      <c r="L360" s="41"/>
      <c r="M360" s="4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</row>
    <row r="361" spans="1:24" x14ac:dyDescent="0.3">
      <c r="A361" s="41"/>
      <c r="B361" s="41"/>
      <c r="C361" s="11"/>
      <c r="D361" s="11"/>
      <c r="E361" s="11"/>
      <c r="F361" s="41"/>
      <c r="G361" s="41"/>
      <c r="H361" s="41"/>
      <c r="I361" s="41"/>
      <c r="J361" s="41"/>
      <c r="K361" s="41"/>
      <c r="L361" s="41"/>
      <c r="M361" s="4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</row>
    <row r="362" spans="1:24" x14ac:dyDescent="0.3">
      <c r="A362" s="41"/>
      <c r="B362" s="41"/>
      <c r="C362" s="11"/>
      <c r="D362" s="11"/>
      <c r="E362" s="11"/>
      <c r="F362" s="41"/>
      <c r="G362" s="41"/>
      <c r="H362" s="41"/>
      <c r="I362" s="41"/>
      <c r="J362" s="41"/>
      <c r="K362" s="41"/>
      <c r="L362" s="41"/>
      <c r="M362" s="4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</row>
    <row r="363" spans="1:24" x14ac:dyDescent="0.3">
      <c r="A363" s="41"/>
      <c r="B363" s="41"/>
      <c r="C363" s="11"/>
      <c r="D363" s="11"/>
      <c r="E363" s="11"/>
      <c r="F363" s="41"/>
      <c r="G363" s="41"/>
      <c r="H363" s="41"/>
      <c r="I363" s="41"/>
      <c r="J363" s="41"/>
      <c r="K363" s="41"/>
      <c r="L363" s="41"/>
      <c r="M363" s="4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</row>
    <row r="364" spans="1:24" x14ac:dyDescent="0.3">
      <c r="A364" s="41"/>
      <c r="B364" s="41"/>
      <c r="C364" s="11"/>
      <c r="D364" s="11"/>
      <c r="E364" s="11"/>
      <c r="F364" s="41"/>
      <c r="G364" s="41"/>
      <c r="H364" s="41"/>
      <c r="I364" s="41"/>
      <c r="J364" s="41"/>
      <c r="K364" s="41"/>
      <c r="L364" s="41"/>
      <c r="M364" s="4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</row>
    <row r="365" spans="1:24" x14ac:dyDescent="0.3">
      <c r="A365" s="41"/>
      <c r="B365" s="41"/>
      <c r="C365" s="11"/>
      <c r="D365" s="11"/>
      <c r="E365" s="11"/>
      <c r="F365" s="41"/>
      <c r="G365" s="41"/>
      <c r="H365" s="41"/>
      <c r="I365" s="41"/>
      <c r="J365" s="41"/>
      <c r="K365" s="41"/>
      <c r="L365" s="41"/>
      <c r="M365" s="4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</row>
    <row r="366" spans="1:24" x14ac:dyDescent="0.3">
      <c r="A366" s="41"/>
      <c r="B366" s="41"/>
      <c r="C366" s="11"/>
      <c r="D366" s="11"/>
      <c r="E366" s="11"/>
      <c r="F366" s="41"/>
      <c r="G366" s="41"/>
      <c r="H366" s="41"/>
      <c r="I366" s="41"/>
      <c r="J366" s="41"/>
      <c r="K366" s="41"/>
      <c r="L366" s="41"/>
      <c r="M366" s="4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</row>
    <row r="367" spans="1:24" x14ac:dyDescent="0.3">
      <c r="A367" s="41"/>
      <c r="B367" s="41"/>
      <c r="C367" s="11"/>
      <c r="D367" s="11"/>
      <c r="E367" s="11"/>
      <c r="F367" s="41"/>
      <c r="G367" s="41"/>
      <c r="H367" s="41"/>
      <c r="I367" s="41"/>
      <c r="J367" s="41"/>
      <c r="K367" s="41"/>
      <c r="L367" s="41"/>
      <c r="M367" s="4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</row>
    <row r="368" spans="1:24" x14ac:dyDescent="0.3">
      <c r="A368" s="41"/>
      <c r="B368" s="41"/>
      <c r="C368" s="11"/>
      <c r="D368" s="11"/>
      <c r="E368" s="11"/>
      <c r="F368" s="41"/>
      <c r="G368" s="41"/>
      <c r="H368" s="41"/>
      <c r="I368" s="41"/>
      <c r="J368" s="41"/>
      <c r="K368" s="41"/>
      <c r="L368" s="41"/>
      <c r="M368" s="4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</row>
    <row r="369" spans="1:24" x14ac:dyDescent="0.3">
      <c r="A369" s="41"/>
      <c r="B369" s="41"/>
      <c r="C369" s="11"/>
      <c r="D369" s="11"/>
      <c r="E369" s="11"/>
      <c r="F369" s="41"/>
      <c r="G369" s="41"/>
      <c r="H369" s="41"/>
      <c r="I369" s="41"/>
      <c r="J369" s="41"/>
      <c r="K369" s="41"/>
      <c r="L369" s="41"/>
      <c r="M369" s="4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</row>
    <row r="370" spans="1:24" x14ac:dyDescent="0.3">
      <c r="A370" s="41"/>
      <c r="B370" s="41"/>
      <c r="C370" s="11"/>
      <c r="D370" s="11"/>
      <c r="E370" s="11"/>
      <c r="F370" s="41"/>
      <c r="G370" s="41"/>
      <c r="H370" s="41"/>
      <c r="I370" s="41"/>
      <c r="J370" s="41"/>
      <c r="K370" s="41"/>
      <c r="L370" s="41"/>
      <c r="M370" s="4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</row>
    <row r="371" spans="1:24" x14ac:dyDescent="0.3">
      <c r="A371" s="41"/>
      <c r="B371" s="41"/>
      <c r="C371" s="11"/>
      <c r="D371" s="11"/>
      <c r="E371" s="11"/>
      <c r="F371" s="41"/>
      <c r="G371" s="41"/>
      <c r="H371" s="41"/>
      <c r="I371" s="41"/>
      <c r="J371" s="41"/>
      <c r="K371" s="41"/>
      <c r="L371" s="41"/>
      <c r="M371" s="4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</row>
    <row r="372" spans="1:24" x14ac:dyDescent="0.3">
      <c r="A372" s="41"/>
      <c r="B372" s="41"/>
      <c r="C372" s="11"/>
      <c r="D372" s="11"/>
      <c r="E372" s="11"/>
      <c r="F372" s="41"/>
      <c r="G372" s="41"/>
      <c r="H372" s="41"/>
      <c r="I372" s="41"/>
      <c r="J372" s="41"/>
      <c r="K372" s="41"/>
      <c r="L372" s="41"/>
      <c r="M372" s="4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</row>
    <row r="373" spans="1:24" x14ac:dyDescent="0.3">
      <c r="A373" s="41"/>
      <c r="B373" s="41"/>
      <c r="C373" s="11"/>
      <c r="D373" s="11"/>
      <c r="E373" s="11"/>
      <c r="F373" s="41"/>
      <c r="G373" s="41"/>
      <c r="H373" s="41"/>
      <c r="I373" s="41"/>
      <c r="J373" s="41"/>
      <c r="K373" s="41"/>
      <c r="L373" s="41"/>
      <c r="M373" s="4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</row>
    <row r="374" spans="1:24" x14ac:dyDescent="0.3">
      <c r="A374" s="41"/>
      <c r="B374" s="41"/>
      <c r="C374" s="11"/>
      <c r="D374" s="11"/>
      <c r="E374" s="11"/>
      <c r="F374" s="41"/>
      <c r="G374" s="41"/>
      <c r="H374" s="41"/>
      <c r="I374" s="41"/>
      <c r="J374" s="41"/>
      <c r="K374" s="41"/>
      <c r="L374" s="41"/>
      <c r="M374" s="4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</row>
    <row r="375" spans="1:24" x14ac:dyDescent="0.3">
      <c r="A375" s="41"/>
      <c r="B375" s="41"/>
      <c r="C375" s="11"/>
      <c r="D375" s="11"/>
      <c r="E375" s="11"/>
      <c r="F375" s="41"/>
      <c r="G375" s="41"/>
      <c r="H375" s="41"/>
      <c r="I375" s="41"/>
      <c r="J375" s="41"/>
      <c r="K375" s="41"/>
      <c r="L375" s="41"/>
      <c r="M375" s="4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</row>
    <row r="376" spans="1:24" x14ac:dyDescent="0.3">
      <c r="A376" s="41"/>
      <c r="B376" s="41"/>
      <c r="C376" s="11"/>
      <c r="D376" s="11"/>
      <c r="E376" s="11"/>
      <c r="F376" s="41"/>
      <c r="G376" s="41"/>
      <c r="H376" s="41"/>
      <c r="I376" s="41"/>
      <c r="J376" s="41"/>
      <c r="K376" s="41"/>
      <c r="L376" s="41"/>
      <c r="M376" s="4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</row>
    <row r="377" spans="1:24" x14ac:dyDescent="0.3">
      <c r="A377" s="41"/>
      <c r="B377" s="41"/>
      <c r="C377" s="11"/>
      <c r="D377" s="11"/>
      <c r="E377" s="11"/>
      <c r="F377" s="41"/>
      <c r="G377" s="41"/>
      <c r="H377" s="41"/>
      <c r="I377" s="41"/>
      <c r="J377" s="41"/>
      <c r="K377" s="41"/>
      <c r="L377" s="41"/>
      <c r="M377" s="4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</row>
    <row r="378" spans="1:24" x14ac:dyDescent="0.3">
      <c r="A378" s="41"/>
      <c r="B378" s="41"/>
      <c r="C378" s="11"/>
      <c r="D378" s="11"/>
      <c r="E378" s="11"/>
      <c r="F378" s="41"/>
      <c r="G378" s="41"/>
      <c r="H378" s="41"/>
      <c r="I378" s="41"/>
      <c r="J378" s="41"/>
      <c r="K378" s="41"/>
      <c r="L378" s="41"/>
      <c r="M378" s="4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</row>
    <row r="379" spans="1:24" x14ac:dyDescent="0.3">
      <c r="A379" s="41"/>
      <c r="B379" s="41"/>
      <c r="C379" s="11"/>
      <c r="D379" s="11"/>
      <c r="E379" s="11"/>
      <c r="F379" s="41"/>
      <c r="G379" s="41"/>
      <c r="H379" s="41"/>
      <c r="I379" s="41"/>
      <c r="J379" s="41"/>
      <c r="K379" s="41"/>
      <c r="L379" s="41"/>
      <c r="M379" s="4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</row>
    <row r="380" spans="1:24" x14ac:dyDescent="0.3">
      <c r="A380" s="41"/>
      <c r="B380" s="41"/>
      <c r="C380" s="11"/>
      <c r="D380" s="11"/>
      <c r="E380" s="11"/>
      <c r="F380" s="41"/>
      <c r="G380" s="41"/>
      <c r="H380" s="41"/>
      <c r="I380" s="41"/>
      <c r="J380" s="41"/>
      <c r="K380" s="41"/>
      <c r="L380" s="41"/>
      <c r="M380" s="4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</row>
    <row r="381" spans="1:24" x14ac:dyDescent="0.3">
      <c r="A381" s="41"/>
      <c r="B381" s="41"/>
      <c r="C381" s="11"/>
      <c r="D381" s="11"/>
      <c r="E381" s="11"/>
      <c r="F381" s="41"/>
      <c r="G381" s="41"/>
      <c r="H381" s="41"/>
      <c r="I381" s="41"/>
      <c r="J381" s="41"/>
      <c r="K381" s="41"/>
      <c r="L381" s="41"/>
      <c r="M381" s="4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</row>
    <row r="382" spans="1:24" x14ac:dyDescent="0.3">
      <c r="A382" s="41"/>
      <c r="B382" s="41"/>
      <c r="C382" s="11"/>
      <c r="D382" s="11"/>
      <c r="E382" s="11"/>
      <c r="F382" s="41"/>
      <c r="G382" s="41"/>
      <c r="H382" s="41"/>
      <c r="I382" s="41"/>
      <c r="J382" s="41"/>
      <c r="K382" s="41"/>
      <c r="L382" s="41"/>
      <c r="M382" s="4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</row>
    <row r="383" spans="1:24" x14ac:dyDescent="0.3">
      <c r="A383" s="41"/>
      <c r="B383" s="41"/>
      <c r="C383" s="11"/>
      <c r="D383" s="11"/>
      <c r="E383" s="11"/>
      <c r="F383" s="41"/>
      <c r="G383" s="41"/>
      <c r="H383" s="41"/>
      <c r="I383" s="41"/>
      <c r="J383" s="41"/>
      <c r="K383" s="41"/>
      <c r="L383" s="41"/>
      <c r="M383" s="4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</row>
    <row r="384" spans="1:24" x14ac:dyDescent="0.3">
      <c r="A384" s="41"/>
      <c r="B384" s="41"/>
      <c r="C384" s="11"/>
      <c r="D384" s="11"/>
      <c r="E384" s="11"/>
      <c r="F384" s="41"/>
      <c r="G384" s="41"/>
      <c r="H384" s="41"/>
      <c r="I384" s="41"/>
      <c r="J384" s="41"/>
      <c r="K384" s="41"/>
      <c r="L384" s="41"/>
      <c r="M384" s="4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</row>
    <row r="385" spans="1:24" x14ac:dyDescent="0.3">
      <c r="A385" s="41"/>
      <c r="B385" s="41"/>
      <c r="C385" s="11"/>
      <c r="D385" s="11"/>
      <c r="E385" s="11"/>
      <c r="F385" s="41"/>
      <c r="G385" s="41"/>
      <c r="H385" s="41"/>
      <c r="I385" s="41"/>
      <c r="J385" s="41"/>
      <c r="K385" s="41"/>
      <c r="L385" s="41"/>
      <c r="M385" s="4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</row>
    <row r="386" spans="1:24" x14ac:dyDescent="0.3">
      <c r="A386" s="41"/>
      <c r="B386" s="41"/>
      <c r="C386" s="11"/>
      <c r="D386" s="11"/>
      <c r="E386" s="11"/>
      <c r="F386" s="41"/>
      <c r="G386" s="41"/>
      <c r="H386" s="41"/>
      <c r="I386" s="41"/>
      <c r="J386" s="41"/>
      <c r="K386" s="41"/>
      <c r="L386" s="41"/>
      <c r="M386" s="4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</row>
    <row r="387" spans="1:24" x14ac:dyDescent="0.3">
      <c r="A387" s="41"/>
      <c r="B387" s="41"/>
      <c r="C387" s="11"/>
      <c r="D387" s="11"/>
      <c r="E387" s="11"/>
      <c r="F387" s="41"/>
      <c r="G387" s="41"/>
      <c r="H387" s="41"/>
      <c r="I387" s="41"/>
      <c r="J387" s="41"/>
      <c r="K387" s="41"/>
      <c r="L387" s="41"/>
      <c r="M387" s="4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</row>
    <row r="388" spans="1:24" x14ac:dyDescent="0.3">
      <c r="A388" s="41"/>
      <c r="B388" s="41"/>
      <c r="C388" s="11"/>
      <c r="D388" s="11"/>
      <c r="E388" s="11"/>
      <c r="F388" s="41"/>
      <c r="G388" s="41"/>
      <c r="H388" s="41"/>
      <c r="I388" s="41"/>
      <c r="J388" s="41"/>
      <c r="K388" s="41"/>
      <c r="L388" s="41"/>
      <c r="M388" s="4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</row>
    <row r="389" spans="1:24" x14ac:dyDescent="0.3">
      <c r="A389" s="41"/>
      <c r="B389" s="41"/>
      <c r="C389" s="11"/>
      <c r="D389" s="11"/>
      <c r="E389" s="11"/>
      <c r="F389" s="41"/>
      <c r="G389" s="41"/>
      <c r="H389" s="41"/>
      <c r="I389" s="41"/>
      <c r="J389" s="41"/>
      <c r="K389" s="41"/>
      <c r="L389" s="41"/>
      <c r="M389" s="4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</row>
    <row r="390" spans="1:24" x14ac:dyDescent="0.3">
      <c r="A390" s="41"/>
      <c r="B390" s="41"/>
      <c r="C390" s="11"/>
      <c r="D390" s="11"/>
      <c r="E390" s="11"/>
      <c r="F390" s="41"/>
      <c r="G390" s="41"/>
      <c r="H390" s="41"/>
      <c r="I390" s="41"/>
      <c r="J390" s="41"/>
      <c r="K390" s="41"/>
      <c r="L390" s="41"/>
      <c r="M390" s="4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</row>
    <row r="391" spans="1:24" x14ac:dyDescent="0.3">
      <c r="A391" s="41"/>
      <c r="B391" s="41"/>
      <c r="C391" s="11"/>
      <c r="D391" s="11"/>
      <c r="E391" s="11"/>
      <c r="F391" s="41"/>
      <c r="G391" s="41"/>
      <c r="H391" s="41"/>
      <c r="I391" s="41"/>
      <c r="J391" s="41"/>
      <c r="K391" s="41"/>
      <c r="L391" s="41"/>
      <c r="M391" s="4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</row>
    <row r="392" spans="1:24" x14ac:dyDescent="0.3">
      <c r="A392" s="41"/>
      <c r="B392" s="41"/>
      <c r="C392" s="11"/>
      <c r="D392" s="11"/>
      <c r="E392" s="11"/>
      <c r="F392" s="41"/>
      <c r="G392" s="41"/>
      <c r="H392" s="41"/>
      <c r="I392" s="41"/>
      <c r="J392" s="41"/>
      <c r="K392" s="41"/>
      <c r="L392" s="41"/>
      <c r="M392" s="4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</row>
    <row r="393" spans="1:24" x14ac:dyDescent="0.3">
      <c r="A393" s="41"/>
      <c r="B393" s="41"/>
      <c r="C393" s="11"/>
      <c r="D393" s="11"/>
      <c r="E393" s="11"/>
      <c r="F393" s="41"/>
      <c r="G393" s="41"/>
      <c r="H393" s="41"/>
      <c r="I393" s="41"/>
      <c r="J393" s="41"/>
      <c r="K393" s="41"/>
      <c r="L393" s="41"/>
      <c r="M393" s="4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</row>
    <row r="394" spans="1:24" x14ac:dyDescent="0.3">
      <c r="A394" s="41"/>
      <c r="B394" s="41"/>
      <c r="C394" s="11"/>
      <c r="D394" s="11"/>
      <c r="E394" s="11"/>
      <c r="F394" s="41"/>
      <c r="G394" s="41"/>
      <c r="H394" s="41"/>
      <c r="I394" s="41"/>
      <c r="J394" s="41"/>
      <c r="K394" s="41"/>
      <c r="L394" s="41"/>
      <c r="M394" s="4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</row>
    <row r="395" spans="1:24" x14ac:dyDescent="0.3">
      <c r="A395" s="41"/>
      <c r="B395" s="41"/>
      <c r="C395" s="11"/>
      <c r="D395" s="11"/>
      <c r="E395" s="11"/>
      <c r="F395" s="41"/>
      <c r="G395" s="41"/>
      <c r="H395" s="41"/>
      <c r="I395" s="41"/>
      <c r="J395" s="41"/>
      <c r="K395" s="41"/>
      <c r="L395" s="41"/>
      <c r="M395" s="4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</row>
    <row r="396" spans="1:24" x14ac:dyDescent="0.3">
      <c r="A396" s="41"/>
      <c r="B396" s="41"/>
      <c r="C396" s="11"/>
      <c r="D396" s="11"/>
      <c r="E396" s="11"/>
      <c r="F396" s="41"/>
      <c r="G396" s="41"/>
      <c r="H396" s="41"/>
      <c r="I396" s="41"/>
      <c r="J396" s="41"/>
      <c r="K396" s="41"/>
      <c r="L396" s="41"/>
      <c r="M396" s="4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</row>
    <row r="397" spans="1:24" x14ac:dyDescent="0.3">
      <c r="A397" s="41"/>
      <c r="B397" s="41"/>
      <c r="C397" s="11"/>
      <c r="D397" s="11"/>
      <c r="E397" s="11"/>
      <c r="F397" s="41"/>
      <c r="G397" s="41"/>
      <c r="H397" s="41"/>
      <c r="I397" s="41"/>
      <c r="J397" s="41"/>
      <c r="K397" s="41"/>
      <c r="L397" s="41"/>
      <c r="M397" s="4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</row>
    <row r="398" spans="1:24" x14ac:dyDescent="0.3">
      <c r="A398" s="41"/>
      <c r="B398" s="41"/>
      <c r="C398" s="11"/>
      <c r="D398" s="11"/>
      <c r="E398" s="11"/>
      <c r="F398" s="41"/>
      <c r="G398" s="41"/>
      <c r="H398" s="41"/>
      <c r="I398" s="41"/>
      <c r="J398" s="41"/>
      <c r="K398" s="41"/>
      <c r="L398" s="41"/>
      <c r="M398" s="4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</row>
    <row r="399" spans="1:24" x14ac:dyDescent="0.3">
      <c r="A399" s="41"/>
      <c r="B399" s="41"/>
      <c r="C399" s="11"/>
      <c r="D399" s="11"/>
      <c r="E399" s="11"/>
      <c r="F399" s="41"/>
      <c r="G399" s="41"/>
      <c r="H399" s="41"/>
      <c r="I399" s="41"/>
      <c r="J399" s="41"/>
      <c r="K399" s="41"/>
      <c r="L399" s="41"/>
      <c r="M399" s="4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</row>
    <row r="400" spans="1:24" x14ac:dyDescent="0.3">
      <c r="A400" s="41"/>
      <c r="B400" s="41"/>
      <c r="C400" s="11"/>
      <c r="D400" s="11"/>
      <c r="E400" s="11"/>
      <c r="F400" s="41"/>
      <c r="G400" s="41"/>
      <c r="H400" s="41"/>
      <c r="I400" s="41"/>
      <c r="J400" s="41"/>
      <c r="K400" s="41"/>
      <c r="L400" s="41"/>
      <c r="M400" s="4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</row>
    <row r="401" spans="1:24" x14ac:dyDescent="0.3">
      <c r="A401" s="41"/>
      <c r="B401" s="41"/>
      <c r="C401" s="11"/>
      <c r="D401" s="11"/>
      <c r="E401" s="11"/>
      <c r="F401" s="41"/>
      <c r="G401" s="41"/>
      <c r="H401" s="41"/>
      <c r="I401" s="41"/>
      <c r="J401" s="41"/>
      <c r="K401" s="41"/>
      <c r="L401" s="41"/>
      <c r="M401" s="4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</row>
    <row r="402" spans="1:24" x14ac:dyDescent="0.3">
      <c r="A402" s="41"/>
      <c r="B402" s="41"/>
      <c r="C402" s="11"/>
      <c r="D402" s="11"/>
      <c r="E402" s="11"/>
      <c r="F402" s="41"/>
      <c r="G402" s="41"/>
      <c r="H402" s="41"/>
      <c r="I402" s="41"/>
      <c r="J402" s="41"/>
      <c r="K402" s="41"/>
      <c r="L402" s="41"/>
      <c r="M402" s="4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</row>
    <row r="403" spans="1:24" x14ac:dyDescent="0.3">
      <c r="A403" s="41"/>
      <c r="B403" s="41"/>
      <c r="C403" s="11"/>
      <c r="D403" s="11"/>
      <c r="E403" s="11"/>
      <c r="F403" s="41"/>
      <c r="G403" s="41"/>
      <c r="H403" s="41"/>
      <c r="I403" s="41"/>
      <c r="J403" s="41"/>
      <c r="K403" s="41"/>
      <c r="L403" s="41"/>
      <c r="M403" s="4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</row>
    <row r="404" spans="1:24" x14ac:dyDescent="0.3">
      <c r="A404" s="41"/>
      <c r="B404" s="41"/>
      <c r="C404" s="11"/>
      <c r="D404" s="11"/>
      <c r="E404" s="11"/>
      <c r="F404" s="41"/>
      <c r="G404" s="41"/>
      <c r="H404" s="41"/>
      <c r="I404" s="41"/>
      <c r="J404" s="41"/>
      <c r="K404" s="41"/>
      <c r="L404" s="41"/>
      <c r="M404" s="4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</row>
    <row r="405" spans="1:24" x14ac:dyDescent="0.3">
      <c r="A405" s="41"/>
      <c r="B405" s="41"/>
      <c r="C405" s="11"/>
      <c r="D405" s="11"/>
      <c r="E405" s="11"/>
      <c r="F405" s="41"/>
      <c r="G405" s="41"/>
      <c r="H405" s="41"/>
      <c r="I405" s="41"/>
      <c r="J405" s="41"/>
      <c r="K405" s="41"/>
      <c r="L405" s="41"/>
      <c r="M405" s="4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</row>
    <row r="406" spans="1:24" x14ac:dyDescent="0.3">
      <c r="A406" s="41"/>
      <c r="B406" s="41"/>
      <c r="C406" s="11"/>
      <c r="D406" s="11"/>
      <c r="E406" s="11"/>
      <c r="F406" s="41"/>
      <c r="G406" s="41"/>
      <c r="H406" s="41"/>
      <c r="I406" s="41"/>
      <c r="J406" s="41"/>
      <c r="K406" s="41"/>
      <c r="L406" s="41"/>
      <c r="M406" s="4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</row>
    <row r="407" spans="1:24" x14ac:dyDescent="0.3">
      <c r="A407" s="41"/>
      <c r="B407" s="41"/>
      <c r="C407" s="11"/>
      <c r="D407" s="11"/>
      <c r="E407" s="11"/>
      <c r="F407" s="41"/>
      <c r="G407" s="41"/>
      <c r="H407" s="41"/>
      <c r="I407" s="41"/>
      <c r="J407" s="41"/>
      <c r="K407" s="41"/>
      <c r="L407" s="41"/>
      <c r="M407" s="4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</row>
    <row r="408" spans="1:24" x14ac:dyDescent="0.3">
      <c r="A408" s="41"/>
      <c r="B408" s="41"/>
      <c r="C408" s="11"/>
      <c r="D408" s="11"/>
      <c r="E408" s="11"/>
      <c r="F408" s="41"/>
      <c r="G408" s="41"/>
      <c r="H408" s="41"/>
      <c r="I408" s="41"/>
      <c r="J408" s="41"/>
      <c r="K408" s="41"/>
      <c r="L408" s="41"/>
      <c r="M408" s="4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</row>
    <row r="409" spans="1:24" x14ac:dyDescent="0.3">
      <c r="A409" s="41"/>
      <c r="B409" s="41"/>
      <c r="C409" s="11"/>
      <c r="D409" s="11"/>
      <c r="E409" s="11"/>
      <c r="F409" s="41"/>
      <c r="G409" s="41"/>
      <c r="H409" s="41"/>
      <c r="I409" s="41"/>
      <c r="J409" s="41"/>
      <c r="K409" s="41"/>
      <c r="L409" s="41"/>
      <c r="M409" s="4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</row>
    <row r="410" spans="1:24" x14ac:dyDescent="0.3">
      <c r="A410" s="41"/>
      <c r="B410" s="41"/>
      <c r="C410" s="11"/>
      <c r="D410" s="11"/>
      <c r="E410" s="11"/>
      <c r="F410" s="41"/>
      <c r="G410" s="41"/>
      <c r="H410" s="41"/>
      <c r="I410" s="41"/>
      <c r="J410" s="41"/>
      <c r="K410" s="41"/>
      <c r="L410" s="41"/>
      <c r="M410" s="4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</row>
    <row r="411" spans="1:24" x14ac:dyDescent="0.3">
      <c r="A411" s="41"/>
      <c r="B411" s="41"/>
      <c r="C411" s="11"/>
      <c r="D411" s="11"/>
      <c r="E411" s="11"/>
      <c r="F411" s="41"/>
      <c r="G411" s="41"/>
      <c r="H411" s="41"/>
      <c r="I411" s="41"/>
      <c r="J411" s="41"/>
      <c r="K411" s="41"/>
      <c r="L411" s="41"/>
      <c r="M411" s="4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</row>
    <row r="412" spans="1:24" x14ac:dyDescent="0.3">
      <c r="A412" s="41"/>
      <c r="B412" s="41"/>
      <c r="C412" s="11"/>
      <c r="D412" s="11"/>
      <c r="E412" s="11"/>
      <c r="F412" s="41"/>
      <c r="G412" s="41"/>
      <c r="H412" s="41"/>
      <c r="I412" s="41"/>
      <c r="J412" s="41"/>
      <c r="K412" s="41"/>
      <c r="L412" s="41"/>
      <c r="M412" s="4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</row>
    <row r="413" spans="1:24" x14ac:dyDescent="0.3">
      <c r="A413" s="41"/>
      <c r="B413" s="41"/>
      <c r="C413" s="11"/>
      <c r="D413" s="11"/>
      <c r="E413" s="11"/>
      <c r="F413" s="41"/>
      <c r="G413" s="41"/>
      <c r="H413" s="41"/>
      <c r="I413" s="41"/>
      <c r="J413" s="41"/>
      <c r="K413" s="41"/>
      <c r="L413" s="41"/>
      <c r="M413" s="4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</row>
    <row r="414" spans="1:24" x14ac:dyDescent="0.3">
      <c r="A414" s="41"/>
      <c r="B414" s="41"/>
      <c r="C414" s="11"/>
      <c r="D414" s="11"/>
      <c r="E414" s="11"/>
      <c r="F414" s="41"/>
      <c r="G414" s="41"/>
      <c r="H414" s="41"/>
      <c r="I414" s="41"/>
      <c r="J414" s="41"/>
      <c r="K414" s="41"/>
      <c r="L414" s="41"/>
      <c r="M414" s="4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</row>
    <row r="415" spans="1:24" x14ac:dyDescent="0.3">
      <c r="A415" s="41"/>
      <c r="B415" s="41"/>
      <c r="C415" s="11"/>
      <c r="D415" s="11"/>
      <c r="E415" s="11"/>
      <c r="F415" s="41"/>
      <c r="G415" s="41"/>
      <c r="H415" s="41"/>
      <c r="I415" s="41"/>
      <c r="J415" s="41"/>
      <c r="K415" s="41"/>
      <c r="L415" s="41"/>
      <c r="M415" s="4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</row>
    <row r="416" spans="1:24" x14ac:dyDescent="0.3">
      <c r="A416" s="41"/>
      <c r="B416" s="41"/>
      <c r="C416" s="11"/>
      <c r="D416" s="11"/>
      <c r="E416" s="11"/>
      <c r="F416" s="41"/>
      <c r="G416" s="41"/>
      <c r="H416" s="41"/>
      <c r="I416" s="41"/>
      <c r="J416" s="41"/>
      <c r="K416" s="41"/>
      <c r="L416" s="41"/>
      <c r="M416" s="4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</row>
    <row r="417" spans="1:24" x14ac:dyDescent="0.3">
      <c r="A417" s="41"/>
      <c r="B417" s="41"/>
      <c r="C417" s="11"/>
      <c r="D417" s="11"/>
      <c r="E417" s="11"/>
      <c r="F417" s="41"/>
      <c r="G417" s="41"/>
      <c r="H417" s="41"/>
      <c r="I417" s="41"/>
      <c r="J417" s="41"/>
      <c r="K417" s="41"/>
      <c r="L417" s="41"/>
      <c r="M417" s="4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</row>
    <row r="418" spans="1:24" x14ac:dyDescent="0.3">
      <c r="A418" s="41"/>
      <c r="B418" s="41"/>
      <c r="C418" s="11"/>
      <c r="D418" s="11"/>
      <c r="E418" s="11"/>
      <c r="F418" s="41"/>
      <c r="G418" s="41"/>
      <c r="H418" s="41"/>
      <c r="I418" s="41"/>
      <c r="J418" s="41"/>
      <c r="K418" s="41"/>
      <c r="L418" s="41"/>
      <c r="M418" s="4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</row>
    <row r="419" spans="1:24" x14ac:dyDescent="0.3">
      <c r="A419" s="41"/>
      <c r="B419" s="41"/>
      <c r="C419" s="11"/>
      <c r="D419" s="11"/>
      <c r="E419" s="11"/>
      <c r="F419" s="41"/>
      <c r="G419" s="41"/>
      <c r="H419" s="41"/>
      <c r="I419" s="41"/>
      <c r="J419" s="41"/>
      <c r="K419" s="41"/>
      <c r="L419" s="41"/>
      <c r="M419" s="4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</row>
    <row r="420" spans="1:24" x14ac:dyDescent="0.3">
      <c r="A420" s="41"/>
      <c r="B420" s="41"/>
      <c r="C420" s="11"/>
      <c r="D420" s="11"/>
      <c r="E420" s="11"/>
      <c r="F420" s="41"/>
      <c r="G420" s="41"/>
      <c r="H420" s="41"/>
      <c r="I420" s="41"/>
      <c r="J420" s="41"/>
      <c r="K420" s="41"/>
      <c r="L420" s="41"/>
      <c r="M420" s="4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</row>
    <row r="421" spans="1:24" x14ac:dyDescent="0.3">
      <c r="A421" s="41"/>
      <c r="B421" s="41"/>
      <c r="C421" s="11"/>
      <c r="D421" s="11"/>
      <c r="E421" s="11"/>
      <c r="F421" s="41"/>
      <c r="G421" s="41"/>
      <c r="H421" s="41"/>
      <c r="I421" s="41"/>
      <c r="J421" s="41"/>
      <c r="K421" s="41"/>
      <c r="L421" s="41"/>
      <c r="M421" s="4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</row>
    <row r="422" spans="1:24" x14ac:dyDescent="0.3">
      <c r="A422" s="41"/>
      <c r="B422" s="41"/>
      <c r="C422" s="11"/>
      <c r="D422" s="11"/>
      <c r="E422" s="11"/>
      <c r="F422" s="41"/>
      <c r="G422" s="41"/>
      <c r="H422" s="41"/>
      <c r="I422" s="41"/>
      <c r="J422" s="41"/>
      <c r="K422" s="41"/>
      <c r="L422" s="41"/>
      <c r="M422" s="4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</row>
    <row r="423" spans="1:24" x14ac:dyDescent="0.3">
      <c r="A423" s="41"/>
      <c r="B423" s="41"/>
      <c r="C423" s="11"/>
      <c r="D423" s="11"/>
      <c r="E423" s="11"/>
      <c r="F423" s="41"/>
      <c r="G423" s="41"/>
      <c r="H423" s="41"/>
      <c r="I423" s="41"/>
      <c r="J423" s="41"/>
      <c r="K423" s="41"/>
      <c r="L423" s="41"/>
      <c r="M423" s="4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</row>
    <row r="424" spans="1:24" x14ac:dyDescent="0.3">
      <c r="A424" s="41"/>
      <c r="B424" s="41"/>
      <c r="C424" s="11"/>
      <c r="D424" s="11"/>
      <c r="E424" s="11"/>
      <c r="F424" s="41"/>
      <c r="G424" s="41"/>
      <c r="H424" s="41"/>
      <c r="I424" s="41"/>
      <c r="J424" s="41"/>
      <c r="K424" s="41"/>
      <c r="L424" s="41"/>
      <c r="M424" s="4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</row>
    <row r="425" spans="1:24" x14ac:dyDescent="0.3">
      <c r="A425" s="41"/>
      <c r="B425" s="41"/>
      <c r="C425" s="11"/>
      <c r="D425" s="11"/>
      <c r="E425" s="11"/>
      <c r="F425" s="41"/>
      <c r="G425" s="41"/>
      <c r="H425" s="41"/>
      <c r="I425" s="41"/>
      <c r="J425" s="41"/>
      <c r="K425" s="41"/>
      <c r="L425" s="41"/>
      <c r="M425" s="4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</row>
    <row r="426" spans="1:24" x14ac:dyDescent="0.3">
      <c r="A426" s="41"/>
      <c r="B426" s="41"/>
      <c r="C426" s="11"/>
      <c r="D426" s="11"/>
      <c r="E426" s="11"/>
      <c r="F426" s="41"/>
      <c r="G426" s="41"/>
      <c r="H426" s="41"/>
      <c r="I426" s="41"/>
      <c r="J426" s="41"/>
      <c r="K426" s="41"/>
      <c r="L426" s="41"/>
      <c r="M426" s="4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</row>
    <row r="427" spans="1:24" x14ac:dyDescent="0.3">
      <c r="A427" s="41"/>
      <c r="B427" s="41"/>
      <c r="C427" s="11"/>
      <c r="D427" s="11"/>
      <c r="E427" s="11"/>
      <c r="F427" s="41"/>
      <c r="G427" s="41"/>
      <c r="H427" s="41"/>
      <c r="I427" s="41"/>
      <c r="J427" s="41"/>
      <c r="K427" s="41"/>
      <c r="L427" s="41"/>
      <c r="M427" s="4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</row>
    <row r="428" spans="1:24" x14ac:dyDescent="0.3">
      <c r="A428" s="41"/>
      <c r="B428" s="41"/>
      <c r="C428" s="11"/>
      <c r="D428" s="11"/>
      <c r="E428" s="11"/>
      <c r="F428" s="41"/>
      <c r="G428" s="41"/>
      <c r="H428" s="41"/>
      <c r="I428" s="41"/>
      <c r="J428" s="41"/>
      <c r="K428" s="41"/>
      <c r="L428" s="41"/>
      <c r="M428" s="4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</row>
    <row r="429" spans="1:24" x14ac:dyDescent="0.3">
      <c r="A429" s="41"/>
      <c r="B429" s="41"/>
      <c r="C429" s="11"/>
      <c r="D429" s="11"/>
      <c r="E429" s="11"/>
      <c r="F429" s="41"/>
      <c r="G429" s="41"/>
      <c r="H429" s="41"/>
      <c r="I429" s="41"/>
      <c r="J429" s="41"/>
      <c r="K429" s="41"/>
      <c r="L429" s="41"/>
      <c r="M429" s="4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</row>
    <row r="430" spans="1:24" x14ac:dyDescent="0.3">
      <c r="A430" s="41"/>
      <c r="B430" s="41"/>
      <c r="C430" s="11"/>
      <c r="D430" s="11"/>
      <c r="E430" s="11"/>
      <c r="F430" s="41"/>
      <c r="G430" s="41"/>
      <c r="H430" s="41"/>
      <c r="I430" s="41"/>
      <c r="J430" s="41"/>
      <c r="K430" s="41"/>
      <c r="L430" s="41"/>
      <c r="M430" s="4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</row>
    <row r="431" spans="1:24" x14ac:dyDescent="0.3">
      <c r="A431" s="41"/>
      <c r="B431" s="41"/>
      <c r="C431" s="11"/>
      <c r="D431" s="11"/>
      <c r="E431" s="11"/>
      <c r="F431" s="41"/>
      <c r="G431" s="41"/>
      <c r="H431" s="41"/>
      <c r="I431" s="41"/>
      <c r="J431" s="41"/>
      <c r="K431" s="41"/>
      <c r="L431" s="41"/>
      <c r="M431" s="4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</row>
    <row r="432" spans="1:24" x14ac:dyDescent="0.3">
      <c r="A432" s="41"/>
      <c r="B432" s="41"/>
      <c r="C432" s="11"/>
      <c r="D432" s="11"/>
      <c r="E432" s="11"/>
      <c r="F432" s="41"/>
      <c r="G432" s="41"/>
      <c r="H432" s="41"/>
      <c r="I432" s="41"/>
      <c r="J432" s="41"/>
      <c r="K432" s="41"/>
      <c r="L432" s="41"/>
      <c r="M432" s="4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</row>
    <row r="433" spans="1:24" x14ac:dyDescent="0.3">
      <c r="A433" s="41"/>
      <c r="B433" s="41"/>
      <c r="C433" s="11"/>
      <c r="D433" s="11"/>
      <c r="E433" s="11"/>
      <c r="F433" s="41"/>
      <c r="G433" s="41"/>
      <c r="H433" s="41"/>
      <c r="I433" s="41"/>
      <c r="J433" s="41"/>
      <c r="K433" s="41"/>
      <c r="L433" s="41"/>
      <c r="M433" s="4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</row>
    <row r="434" spans="1:24" x14ac:dyDescent="0.3">
      <c r="A434" s="41"/>
      <c r="B434" s="41"/>
      <c r="C434" s="11"/>
      <c r="D434" s="11"/>
      <c r="E434" s="11"/>
      <c r="F434" s="41"/>
      <c r="G434" s="41"/>
      <c r="H434" s="41"/>
      <c r="I434" s="41"/>
      <c r="J434" s="41"/>
      <c r="K434" s="41"/>
      <c r="L434" s="41"/>
      <c r="M434" s="4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</row>
    <row r="435" spans="1:24" x14ac:dyDescent="0.3">
      <c r="A435" s="41"/>
      <c r="B435" s="41"/>
      <c r="C435" s="11"/>
      <c r="D435" s="11"/>
      <c r="E435" s="11"/>
      <c r="F435" s="41"/>
      <c r="G435" s="41"/>
      <c r="H435" s="41"/>
      <c r="I435" s="41"/>
      <c r="J435" s="41"/>
      <c r="K435" s="41"/>
      <c r="L435" s="41"/>
      <c r="M435" s="4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</row>
    <row r="436" spans="1:24" x14ac:dyDescent="0.3">
      <c r="A436" s="41"/>
      <c r="B436" s="41"/>
      <c r="C436" s="11"/>
      <c r="D436" s="11"/>
      <c r="E436" s="11"/>
      <c r="F436" s="41"/>
      <c r="G436" s="41"/>
      <c r="H436" s="41"/>
      <c r="I436" s="41"/>
      <c r="J436" s="41"/>
      <c r="K436" s="41"/>
      <c r="L436" s="41"/>
      <c r="M436" s="4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</row>
    <row r="437" spans="1:24" x14ac:dyDescent="0.3">
      <c r="A437" s="41"/>
      <c r="B437" s="41"/>
      <c r="C437" s="11"/>
      <c r="D437" s="11"/>
      <c r="E437" s="11"/>
      <c r="F437" s="41"/>
      <c r="G437" s="41"/>
      <c r="H437" s="41"/>
      <c r="I437" s="41"/>
      <c r="J437" s="41"/>
      <c r="K437" s="41"/>
      <c r="L437" s="41"/>
      <c r="M437" s="4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</row>
    <row r="438" spans="1:24" x14ac:dyDescent="0.3">
      <c r="A438" s="41"/>
      <c r="B438" s="41"/>
      <c r="C438" s="11"/>
      <c r="D438" s="11"/>
      <c r="E438" s="11"/>
      <c r="F438" s="41"/>
      <c r="G438" s="41"/>
      <c r="H438" s="41"/>
      <c r="I438" s="41"/>
      <c r="J438" s="41"/>
      <c r="K438" s="41"/>
      <c r="L438" s="41"/>
      <c r="M438" s="4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</row>
    <row r="439" spans="1:24" x14ac:dyDescent="0.3">
      <c r="A439" s="41"/>
      <c r="B439" s="41"/>
      <c r="C439" s="11"/>
      <c r="D439" s="11"/>
      <c r="E439" s="11"/>
      <c r="F439" s="41"/>
      <c r="G439" s="41"/>
      <c r="H439" s="41"/>
      <c r="I439" s="41"/>
      <c r="J439" s="41"/>
      <c r="K439" s="41"/>
      <c r="L439" s="41"/>
      <c r="M439" s="4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</row>
    <row r="440" spans="1:24" x14ac:dyDescent="0.3">
      <c r="A440" s="41"/>
      <c r="B440" s="41"/>
      <c r="C440" s="11"/>
      <c r="D440" s="11"/>
      <c r="E440" s="11"/>
      <c r="F440" s="41"/>
      <c r="G440" s="41"/>
      <c r="H440" s="41"/>
      <c r="I440" s="41"/>
      <c r="J440" s="41"/>
      <c r="K440" s="41"/>
      <c r="L440" s="41"/>
      <c r="M440" s="4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</row>
    <row r="441" spans="1:24" x14ac:dyDescent="0.3">
      <c r="A441" s="41"/>
      <c r="B441" s="41"/>
      <c r="C441" s="11"/>
      <c r="D441" s="11"/>
      <c r="E441" s="11"/>
      <c r="F441" s="41"/>
      <c r="G441" s="41"/>
      <c r="H441" s="41"/>
      <c r="I441" s="41"/>
      <c r="J441" s="41"/>
      <c r="K441" s="41"/>
      <c r="L441" s="41"/>
      <c r="M441" s="4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</row>
    <row r="442" spans="1:24" x14ac:dyDescent="0.3">
      <c r="A442" s="41"/>
      <c r="B442" s="41"/>
      <c r="C442" s="11"/>
      <c r="D442" s="11"/>
      <c r="E442" s="11"/>
      <c r="F442" s="41"/>
      <c r="G442" s="41"/>
      <c r="H442" s="41"/>
      <c r="I442" s="41"/>
      <c r="J442" s="41"/>
      <c r="K442" s="41"/>
      <c r="L442" s="41"/>
      <c r="M442" s="4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</row>
    <row r="443" spans="1:24" x14ac:dyDescent="0.3">
      <c r="A443" s="41"/>
      <c r="B443" s="41"/>
      <c r="C443" s="11"/>
      <c r="D443" s="11"/>
      <c r="E443" s="11"/>
      <c r="F443" s="41"/>
      <c r="G443" s="41"/>
      <c r="H443" s="41"/>
      <c r="I443" s="41"/>
      <c r="J443" s="41"/>
      <c r="K443" s="41"/>
      <c r="L443" s="41"/>
      <c r="M443" s="4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</row>
    <row r="444" spans="1:24" x14ac:dyDescent="0.3">
      <c r="A444" s="41"/>
      <c r="B444" s="41"/>
      <c r="C444" s="11"/>
      <c r="D444" s="11"/>
      <c r="E444" s="11"/>
      <c r="F444" s="41"/>
      <c r="G444" s="41"/>
      <c r="H444" s="41"/>
      <c r="I444" s="41"/>
      <c r="J444" s="41"/>
      <c r="K444" s="41"/>
      <c r="L444" s="41"/>
      <c r="M444" s="4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</row>
    <row r="445" spans="1:24" x14ac:dyDescent="0.3">
      <c r="A445" s="41"/>
      <c r="B445" s="41"/>
      <c r="C445" s="11"/>
      <c r="D445" s="11"/>
      <c r="E445" s="11"/>
      <c r="F445" s="41"/>
      <c r="G445" s="41"/>
      <c r="H445" s="41"/>
      <c r="I445" s="41"/>
      <c r="J445" s="41"/>
      <c r="K445" s="41"/>
      <c r="L445" s="41"/>
      <c r="M445" s="4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</row>
    <row r="446" spans="1:24" x14ac:dyDescent="0.3">
      <c r="A446" s="41"/>
      <c r="B446" s="41"/>
      <c r="C446" s="11"/>
      <c r="D446" s="11"/>
      <c r="E446" s="11"/>
      <c r="F446" s="41"/>
      <c r="G446" s="41"/>
      <c r="H446" s="41"/>
      <c r="I446" s="41"/>
      <c r="J446" s="41"/>
      <c r="K446" s="41"/>
      <c r="L446" s="41"/>
      <c r="M446" s="4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</row>
    <row r="447" spans="1:24" x14ac:dyDescent="0.3">
      <c r="A447" s="41"/>
      <c r="B447" s="41"/>
      <c r="C447" s="11"/>
      <c r="D447" s="11"/>
      <c r="E447" s="11"/>
      <c r="F447" s="41"/>
      <c r="G447" s="41"/>
      <c r="H447" s="41"/>
      <c r="I447" s="41"/>
      <c r="J447" s="41"/>
      <c r="K447" s="41"/>
      <c r="L447" s="41"/>
      <c r="M447" s="4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</row>
    <row r="448" spans="1:24" x14ac:dyDescent="0.3">
      <c r="A448" s="41"/>
      <c r="B448" s="41"/>
      <c r="C448" s="11"/>
      <c r="D448" s="11"/>
      <c r="E448" s="11"/>
      <c r="F448" s="41"/>
      <c r="G448" s="41"/>
      <c r="H448" s="41"/>
      <c r="I448" s="41"/>
      <c r="J448" s="41"/>
      <c r="K448" s="41"/>
      <c r="L448" s="41"/>
      <c r="M448" s="4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</row>
    <row r="449" spans="1:24" x14ac:dyDescent="0.3">
      <c r="A449" s="41"/>
      <c r="B449" s="41"/>
      <c r="C449" s="11"/>
      <c r="D449" s="11"/>
      <c r="E449" s="11"/>
      <c r="F449" s="41"/>
      <c r="G449" s="41"/>
      <c r="H449" s="41"/>
      <c r="I449" s="41"/>
      <c r="J449" s="41"/>
      <c r="K449" s="41"/>
      <c r="L449" s="41"/>
      <c r="M449" s="4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</row>
    <row r="450" spans="1:24" x14ac:dyDescent="0.3">
      <c r="A450" s="41"/>
      <c r="B450" s="41"/>
      <c r="C450" s="11"/>
      <c r="D450" s="11"/>
      <c r="E450" s="11"/>
      <c r="F450" s="41"/>
      <c r="G450" s="41"/>
      <c r="H450" s="41"/>
      <c r="I450" s="41"/>
      <c r="J450" s="41"/>
      <c r="K450" s="41"/>
      <c r="L450" s="41"/>
      <c r="M450" s="4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</row>
    <row r="451" spans="1:24" x14ac:dyDescent="0.3">
      <c r="A451" s="41"/>
      <c r="B451" s="41"/>
      <c r="C451" s="11"/>
      <c r="D451" s="11"/>
      <c r="E451" s="11"/>
      <c r="F451" s="41"/>
      <c r="G451" s="41"/>
      <c r="H451" s="41"/>
      <c r="I451" s="41"/>
      <c r="J451" s="41"/>
      <c r="K451" s="41"/>
      <c r="L451" s="41"/>
      <c r="M451" s="4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</row>
    <row r="452" spans="1:24" x14ac:dyDescent="0.3">
      <c r="A452" s="41"/>
      <c r="B452" s="41"/>
      <c r="C452" s="11"/>
      <c r="D452" s="11"/>
      <c r="E452" s="11"/>
      <c r="F452" s="41"/>
      <c r="G452" s="41"/>
      <c r="H452" s="41"/>
      <c r="I452" s="41"/>
      <c r="J452" s="41"/>
      <c r="K452" s="41"/>
      <c r="L452" s="41"/>
      <c r="M452" s="4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</row>
    <row r="453" spans="1:24" x14ac:dyDescent="0.3">
      <c r="A453" s="41"/>
      <c r="B453" s="41"/>
      <c r="C453" s="11"/>
      <c r="D453" s="11"/>
      <c r="E453" s="11"/>
      <c r="F453" s="41"/>
      <c r="G453" s="41"/>
      <c r="H453" s="41"/>
      <c r="I453" s="41"/>
      <c r="J453" s="41"/>
      <c r="K453" s="41"/>
      <c r="L453" s="41"/>
      <c r="M453" s="4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</row>
    <row r="454" spans="1:24" x14ac:dyDescent="0.3">
      <c r="A454" s="41"/>
      <c r="B454" s="41"/>
      <c r="C454" s="11"/>
      <c r="D454" s="11"/>
      <c r="E454" s="11"/>
      <c r="F454" s="41"/>
      <c r="G454" s="41"/>
      <c r="H454" s="41"/>
      <c r="I454" s="41"/>
      <c r="J454" s="41"/>
      <c r="K454" s="41"/>
      <c r="L454" s="41"/>
      <c r="M454" s="4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</row>
    <row r="455" spans="1:24" x14ac:dyDescent="0.3">
      <c r="A455" s="41"/>
      <c r="B455" s="41"/>
      <c r="C455" s="11"/>
      <c r="D455" s="11"/>
      <c r="E455" s="11"/>
      <c r="F455" s="41"/>
      <c r="G455" s="41"/>
      <c r="H455" s="41"/>
      <c r="I455" s="41"/>
      <c r="J455" s="41"/>
      <c r="K455" s="41"/>
      <c r="L455" s="41"/>
      <c r="M455" s="4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</row>
    <row r="456" spans="1:24" x14ac:dyDescent="0.3">
      <c r="A456" s="41"/>
      <c r="B456" s="41"/>
      <c r="C456" s="11"/>
      <c r="D456" s="11"/>
      <c r="E456" s="11"/>
      <c r="F456" s="41"/>
      <c r="G456" s="41"/>
      <c r="H456" s="41"/>
      <c r="I456" s="41"/>
      <c r="J456" s="41"/>
      <c r="K456" s="41"/>
      <c r="L456" s="41"/>
      <c r="M456" s="4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</row>
    <row r="457" spans="1:24" x14ac:dyDescent="0.3">
      <c r="A457" s="41"/>
      <c r="B457" s="41"/>
      <c r="C457" s="11"/>
      <c r="D457" s="11"/>
      <c r="E457" s="11"/>
      <c r="F457" s="41"/>
      <c r="G457" s="41"/>
      <c r="H457" s="41"/>
      <c r="I457" s="41"/>
      <c r="J457" s="41"/>
      <c r="K457" s="41"/>
      <c r="L457" s="41"/>
      <c r="M457" s="4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</row>
    <row r="458" spans="1:24" x14ac:dyDescent="0.3">
      <c r="A458" s="41"/>
      <c r="B458" s="41"/>
      <c r="C458" s="11"/>
      <c r="D458" s="11"/>
      <c r="E458" s="11"/>
      <c r="F458" s="41"/>
      <c r="G458" s="41"/>
      <c r="H458" s="41"/>
      <c r="I458" s="41"/>
      <c r="J458" s="41"/>
      <c r="K458" s="41"/>
      <c r="L458" s="41"/>
      <c r="M458" s="4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</row>
    <row r="459" spans="1:24" x14ac:dyDescent="0.3">
      <c r="A459" s="41"/>
      <c r="B459" s="41"/>
      <c r="C459" s="11"/>
      <c r="D459" s="11"/>
      <c r="E459" s="11"/>
      <c r="F459" s="41"/>
      <c r="G459" s="41"/>
      <c r="H459" s="41"/>
      <c r="I459" s="41"/>
      <c r="J459" s="41"/>
      <c r="K459" s="41"/>
      <c r="L459" s="41"/>
      <c r="M459" s="4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</row>
    <row r="460" spans="1:24" x14ac:dyDescent="0.3">
      <c r="A460" s="41"/>
      <c r="B460" s="41"/>
      <c r="C460" s="11"/>
      <c r="D460" s="11"/>
      <c r="E460" s="11"/>
      <c r="F460" s="41"/>
      <c r="G460" s="41"/>
      <c r="H460" s="41"/>
      <c r="I460" s="41"/>
      <c r="J460" s="41"/>
      <c r="K460" s="41"/>
      <c r="L460" s="41"/>
      <c r="M460" s="4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</row>
    <row r="461" spans="1:24" x14ac:dyDescent="0.3">
      <c r="A461" s="41"/>
      <c r="B461" s="41"/>
      <c r="C461" s="11"/>
      <c r="D461" s="11"/>
      <c r="E461" s="11"/>
      <c r="F461" s="41"/>
      <c r="G461" s="41"/>
      <c r="H461" s="41"/>
      <c r="I461" s="41"/>
      <c r="J461" s="41"/>
      <c r="K461" s="41"/>
      <c r="L461" s="41"/>
      <c r="M461" s="4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</row>
    <row r="462" spans="1:24" x14ac:dyDescent="0.3">
      <c r="A462" s="41"/>
      <c r="B462" s="41"/>
      <c r="C462" s="11"/>
      <c r="D462" s="11"/>
      <c r="E462" s="11"/>
      <c r="F462" s="41"/>
      <c r="G462" s="41"/>
      <c r="H462" s="41"/>
      <c r="I462" s="41"/>
      <c r="J462" s="41"/>
      <c r="K462" s="41"/>
      <c r="L462" s="41"/>
      <c r="M462" s="4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</row>
    <row r="463" spans="1:24" x14ac:dyDescent="0.3">
      <c r="A463" s="41"/>
      <c r="B463" s="41"/>
      <c r="C463" s="11"/>
      <c r="D463" s="11"/>
      <c r="E463" s="11"/>
      <c r="F463" s="41"/>
      <c r="G463" s="41"/>
      <c r="H463" s="41"/>
      <c r="I463" s="41"/>
      <c r="J463" s="41"/>
      <c r="K463" s="41"/>
      <c r="L463" s="41"/>
      <c r="M463" s="4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</row>
    <row r="464" spans="1:24" x14ac:dyDescent="0.3">
      <c r="A464" s="41"/>
      <c r="B464" s="41"/>
      <c r="C464" s="11"/>
      <c r="D464" s="11"/>
      <c r="E464" s="11"/>
      <c r="F464" s="41"/>
      <c r="G464" s="41"/>
      <c r="H464" s="41"/>
      <c r="I464" s="41"/>
      <c r="J464" s="41"/>
      <c r="K464" s="41"/>
      <c r="L464" s="41"/>
      <c r="M464" s="4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</row>
    <row r="465" spans="1:24" x14ac:dyDescent="0.3">
      <c r="A465" s="41"/>
      <c r="B465" s="41"/>
      <c r="C465" s="11"/>
      <c r="D465" s="11"/>
      <c r="E465" s="11"/>
      <c r="F465" s="41"/>
      <c r="G465" s="41"/>
      <c r="H465" s="41"/>
      <c r="I465" s="41"/>
      <c r="J465" s="41"/>
      <c r="K465" s="41"/>
      <c r="L465" s="41"/>
      <c r="M465" s="4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</row>
    <row r="466" spans="1:24" x14ac:dyDescent="0.3">
      <c r="A466" s="41"/>
      <c r="B466" s="41"/>
      <c r="C466" s="11"/>
      <c r="D466" s="11"/>
      <c r="E466" s="11"/>
      <c r="F466" s="41"/>
      <c r="G466" s="41"/>
      <c r="H466" s="41"/>
      <c r="I466" s="41"/>
      <c r="J466" s="41"/>
      <c r="K466" s="41"/>
      <c r="L466" s="41"/>
      <c r="M466" s="4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</row>
    <row r="467" spans="1:24" x14ac:dyDescent="0.3">
      <c r="A467" s="41"/>
      <c r="B467" s="41"/>
      <c r="C467" s="11"/>
      <c r="D467" s="11"/>
      <c r="E467" s="11"/>
      <c r="F467" s="41"/>
      <c r="G467" s="41"/>
      <c r="H467" s="41"/>
      <c r="I467" s="41"/>
      <c r="J467" s="41"/>
      <c r="K467" s="41"/>
      <c r="L467" s="41"/>
      <c r="M467" s="4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</row>
    <row r="468" spans="1:24" x14ac:dyDescent="0.3">
      <c r="A468" s="41"/>
      <c r="B468" s="41"/>
      <c r="C468" s="11"/>
      <c r="D468" s="11"/>
      <c r="E468" s="11"/>
      <c r="F468" s="41"/>
      <c r="G468" s="41"/>
      <c r="H468" s="41"/>
      <c r="I468" s="41"/>
      <c r="J468" s="41"/>
      <c r="K468" s="41"/>
      <c r="L468" s="41"/>
      <c r="M468" s="4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</row>
    <row r="469" spans="1:24" x14ac:dyDescent="0.3">
      <c r="A469" s="41"/>
      <c r="B469" s="41"/>
      <c r="C469" s="11"/>
      <c r="D469" s="11"/>
      <c r="E469" s="11"/>
      <c r="F469" s="41"/>
      <c r="G469" s="41"/>
      <c r="H469" s="41"/>
      <c r="I469" s="41"/>
      <c r="J469" s="41"/>
      <c r="K469" s="41"/>
      <c r="L469" s="41"/>
      <c r="M469" s="4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</row>
    <row r="470" spans="1:24" x14ac:dyDescent="0.3">
      <c r="A470" s="41"/>
      <c r="B470" s="41"/>
      <c r="C470" s="11"/>
      <c r="D470" s="11"/>
      <c r="E470" s="11"/>
      <c r="F470" s="41"/>
      <c r="G470" s="41"/>
      <c r="H470" s="41"/>
      <c r="I470" s="41"/>
      <c r="J470" s="41"/>
      <c r="K470" s="41"/>
      <c r="L470" s="41"/>
      <c r="M470" s="4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</row>
    <row r="471" spans="1:24" x14ac:dyDescent="0.3">
      <c r="A471" s="41"/>
      <c r="B471" s="41"/>
      <c r="C471" s="11"/>
      <c r="D471" s="11"/>
      <c r="E471" s="11"/>
      <c r="F471" s="41"/>
      <c r="G471" s="41"/>
      <c r="H471" s="41"/>
      <c r="I471" s="41"/>
      <c r="J471" s="41"/>
      <c r="K471" s="41"/>
      <c r="L471" s="41"/>
      <c r="M471" s="4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</row>
    <row r="472" spans="1:24" x14ac:dyDescent="0.3">
      <c r="A472" s="41"/>
      <c r="B472" s="41"/>
      <c r="C472" s="11"/>
      <c r="D472" s="11"/>
      <c r="E472" s="11"/>
      <c r="F472" s="41"/>
      <c r="G472" s="41"/>
      <c r="H472" s="41"/>
      <c r="I472" s="41"/>
      <c r="J472" s="41"/>
      <c r="K472" s="41"/>
      <c r="L472" s="41"/>
      <c r="M472" s="4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</row>
    <row r="473" spans="1:24" x14ac:dyDescent="0.3">
      <c r="A473" s="41"/>
      <c r="B473" s="41"/>
      <c r="C473" s="11"/>
      <c r="D473" s="11"/>
      <c r="E473" s="11"/>
      <c r="F473" s="41"/>
      <c r="G473" s="41"/>
      <c r="H473" s="41"/>
      <c r="I473" s="41"/>
      <c r="J473" s="41"/>
      <c r="K473" s="41"/>
      <c r="L473" s="41"/>
      <c r="M473" s="4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</row>
    <row r="474" spans="1:24" x14ac:dyDescent="0.3">
      <c r="A474" s="41"/>
      <c r="B474" s="41"/>
      <c r="C474" s="11"/>
      <c r="D474" s="11"/>
      <c r="E474" s="11"/>
      <c r="F474" s="41"/>
      <c r="G474" s="41"/>
      <c r="H474" s="41"/>
      <c r="I474" s="41"/>
      <c r="J474" s="41"/>
      <c r="K474" s="41"/>
      <c r="L474" s="41"/>
      <c r="M474" s="4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</row>
    <row r="475" spans="1:24" x14ac:dyDescent="0.3">
      <c r="A475" s="41"/>
      <c r="B475" s="41"/>
      <c r="C475" s="11"/>
      <c r="D475" s="11"/>
      <c r="E475" s="11"/>
      <c r="F475" s="41"/>
      <c r="G475" s="41"/>
      <c r="H475" s="41"/>
      <c r="I475" s="41"/>
      <c r="J475" s="41"/>
      <c r="K475" s="41"/>
      <c r="L475" s="41"/>
      <c r="M475" s="4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</row>
    <row r="476" spans="1:24" x14ac:dyDescent="0.3">
      <c r="A476" s="41"/>
      <c r="B476" s="41"/>
      <c r="C476" s="11"/>
      <c r="D476" s="11"/>
      <c r="E476" s="11"/>
      <c r="F476" s="41"/>
      <c r="G476" s="41"/>
      <c r="H476" s="41"/>
      <c r="I476" s="41"/>
      <c r="J476" s="41"/>
      <c r="K476" s="41"/>
      <c r="L476" s="41"/>
      <c r="M476" s="4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</row>
    <row r="477" spans="1:24" x14ac:dyDescent="0.3">
      <c r="A477" s="41"/>
      <c r="B477" s="41"/>
      <c r="C477" s="11"/>
      <c r="D477" s="11"/>
      <c r="E477" s="11"/>
      <c r="F477" s="41"/>
      <c r="G477" s="41"/>
      <c r="H477" s="41"/>
      <c r="I477" s="41"/>
      <c r="J477" s="41"/>
      <c r="K477" s="41"/>
      <c r="L477" s="41"/>
      <c r="M477" s="4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</row>
    <row r="478" spans="1:24" x14ac:dyDescent="0.3">
      <c r="A478" s="41"/>
      <c r="B478" s="41"/>
      <c r="C478" s="11"/>
      <c r="D478" s="11"/>
      <c r="E478" s="11"/>
      <c r="F478" s="41"/>
      <c r="G478" s="41"/>
      <c r="H478" s="41"/>
      <c r="I478" s="41"/>
      <c r="J478" s="41"/>
      <c r="K478" s="41"/>
      <c r="L478" s="41"/>
      <c r="M478" s="4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</row>
    <row r="479" spans="1:24" x14ac:dyDescent="0.3">
      <c r="A479" s="41"/>
      <c r="B479" s="41"/>
      <c r="C479" s="11"/>
      <c r="D479" s="11"/>
      <c r="E479" s="11"/>
      <c r="F479" s="41"/>
      <c r="G479" s="41"/>
      <c r="H479" s="41"/>
      <c r="I479" s="41"/>
      <c r="J479" s="41"/>
      <c r="K479" s="41"/>
      <c r="L479" s="41"/>
      <c r="M479" s="4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</row>
    <row r="480" spans="1:24" x14ac:dyDescent="0.3">
      <c r="A480" s="41"/>
      <c r="B480" s="41"/>
      <c r="C480" s="11"/>
      <c r="D480" s="11"/>
      <c r="E480" s="11"/>
      <c r="F480" s="41"/>
      <c r="G480" s="41"/>
      <c r="H480" s="41"/>
      <c r="I480" s="41"/>
      <c r="J480" s="41"/>
      <c r="K480" s="41"/>
      <c r="L480" s="41"/>
      <c r="M480" s="4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</row>
    <row r="481" spans="1:24" x14ac:dyDescent="0.3">
      <c r="A481" s="41"/>
      <c r="B481" s="41"/>
      <c r="C481" s="11"/>
      <c r="D481" s="11"/>
      <c r="E481" s="11"/>
      <c r="F481" s="41"/>
      <c r="G481" s="41"/>
      <c r="H481" s="41"/>
      <c r="I481" s="41"/>
      <c r="J481" s="41"/>
      <c r="K481" s="41"/>
      <c r="L481" s="41"/>
      <c r="M481" s="4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</row>
    <row r="482" spans="1:24" x14ac:dyDescent="0.3">
      <c r="A482" s="41"/>
      <c r="B482" s="41"/>
      <c r="C482" s="11"/>
      <c r="D482" s="11"/>
      <c r="E482" s="11"/>
      <c r="F482" s="41"/>
      <c r="G482" s="41"/>
      <c r="H482" s="41"/>
      <c r="I482" s="41"/>
      <c r="J482" s="41"/>
      <c r="K482" s="41"/>
      <c r="L482" s="41"/>
      <c r="M482" s="4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</row>
    <row r="483" spans="1:24" x14ac:dyDescent="0.3">
      <c r="A483" s="41"/>
      <c r="B483" s="41"/>
      <c r="C483" s="11"/>
      <c r="D483" s="11"/>
      <c r="E483" s="11"/>
      <c r="F483" s="41"/>
      <c r="G483" s="41"/>
      <c r="H483" s="41"/>
      <c r="I483" s="41"/>
      <c r="J483" s="41"/>
      <c r="K483" s="41"/>
      <c r="L483" s="41"/>
      <c r="M483" s="4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</row>
    <row r="484" spans="1:24" x14ac:dyDescent="0.3">
      <c r="A484" s="41"/>
      <c r="B484" s="41"/>
      <c r="C484" s="11"/>
      <c r="D484" s="11"/>
      <c r="E484" s="11"/>
      <c r="F484" s="41"/>
      <c r="G484" s="41"/>
      <c r="H484" s="41"/>
      <c r="I484" s="41"/>
      <c r="J484" s="41"/>
      <c r="K484" s="41"/>
      <c r="L484" s="41"/>
      <c r="M484" s="4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</row>
    <row r="485" spans="1:24" x14ac:dyDescent="0.3">
      <c r="A485" s="41"/>
      <c r="B485" s="41"/>
      <c r="C485" s="11"/>
      <c r="D485" s="11"/>
      <c r="E485" s="11"/>
      <c r="F485" s="41"/>
      <c r="G485" s="41"/>
      <c r="H485" s="41"/>
      <c r="I485" s="41"/>
      <c r="J485" s="41"/>
      <c r="K485" s="41"/>
      <c r="L485" s="41"/>
      <c r="M485" s="4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</row>
    <row r="486" spans="1:24" x14ac:dyDescent="0.3">
      <c r="A486" s="41"/>
      <c r="B486" s="41"/>
      <c r="C486" s="11"/>
      <c r="D486" s="11"/>
      <c r="E486" s="11"/>
      <c r="F486" s="41"/>
      <c r="G486" s="41"/>
      <c r="H486" s="41"/>
      <c r="I486" s="41"/>
      <c r="J486" s="41"/>
      <c r="K486" s="41"/>
      <c r="L486" s="41"/>
      <c r="M486" s="4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</row>
    <row r="487" spans="1:24" x14ac:dyDescent="0.3">
      <c r="A487" s="41"/>
      <c r="B487" s="41"/>
      <c r="C487" s="11"/>
      <c r="D487" s="11"/>
      <c r="E487" s="11"/>
      <c r="F487" s="41"/>
      <c r="G487" s="41"/>
      <c r="H487" s="41"/>
      <c r="I487" s="41"/>
      <c r="J487" s="41"/>
      <c r="K487" s="41"/>
      <c r="L487" s="41"/>
      <c r="M487" s="4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</row>
    <row r="488" spans="1:24" x14ac:dyDescent="0.3">
      <c r="A488" s="41"/>
      <c r="B488" s="41"/>
      <c r="C488" s="11"/>
      <c r="D488" s="11"/>
      <c r="E488" s="11"/>
      <c r="F488" s="41"/>
      <c r="G488" s="41"/>
      <c r="H488" s="41"/>
      <c r="I488" s="41"/>
      <c r="J488" s="41"/>
      <c r="K488" s="41"/>
      <c r="L488" s="41"/>
      <c r="M488" s="4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</row>
    <row r="489" spans="1:24" x14ac:dyDescent="0.3">
      <c r="A489" s="41"/>
      <c r="B489" s="41"/>
      <c r="C489" s="11"/>
      <c r="D489" s="11"/>
      <c r="E489" s="11"/>
      <c r="F489" s="41"/>
      <c r="G489" s="41"/>
      <c r="H489" s="41"/>
      <c r="I489" s="41"/>
      <c r="J489" s="41"/>
      <c r="K489" s="41"/>
      <c r="L489" s="41"/>
      <c r="M489" s="4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</row>
    <row r="490" spans="1:24" x14ac:dyDescent="0.3">
      <c r="A490" s="41"/>
      <c r="B490" s="41"/>
      <c r="C490" s="11"/>
      <c r="D490" s="11"/>
      <c r="E490" s="11"/>
      <c r="F490" s="41"/>
      <c r="G490" s="41"/>
      <c r="H490" s="41"/>
      <c r="I490" s="41"/>
      <c r="J490" s="41"/>
      <c r="K490" s="41"/>
      <c r="L490" s="41"/>
      <c r="M490" s="4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</row>
    <row r="491" spans="1:24" x14ac:dyDescent="0.3">
      <c r="A491" s="41"/>
      <c r="B491" s="41"/>
      <c r="C491" s="11"/>
      <c r="D491" s="11"/>
      <c r="E491" s="11"/>
      <c r="F491" s="41"/>
      <c r="G491" s="41"/>
      <c r="H491" s="41"/>
      <c r="I491" s="41"/>
      <c r="J491" s="41"/>
      <c r="K491" s="41"/>
      <c r="L491" s="41"/>
      <c r="M491" s="4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</row>
  </sheetData>
  <sheetProtection algorithmName="SHA-512" hashValue="ul4N/Vl7gdx2vkV1TLHbAOzGU6QzSyn3CoVglhLMueqj8apHzw38XdM0k9Hycxt8G2f7mNcyJK/hhYrsWC+alQ==" saltValue="+1FXAV6UsNUs7mu4qEr9/Q==" spinCount="100000" sheet="1" objects="1" scenarios="1"/>
  <customSheetViews>
    <customSheetView guid="{495BE3EC-E5E9-4D7F-B5B8-2F63438A1D49}" zeroValues="0" hiddenRows="1" state="hidden">
      <pane xSplit="6" ySplit="1" topLeftCell="G2" activePane="bottomRight" state="frozen"/>
      <selection pane="bottomRight" activeCell="O15" sqref="O15"/>
      <colBreaks count="1" manualBreakCount="1">
        <brk id="13" max="1048575" man="1"/>
      </colBreaks>
      <pageMargins left="0.25" right="0.25" top="0.75" bottom="0.75" header="0.3" footer="0.3"/>
      <pageSetup paperSize="5" scale="81" orientation="portrait" r:id="rId1"/>
    </customSheetView>
  </customSheetViews>
  <mergeCells count="2">
    <mergeCell ref="N1:O1"/>
    <mergeCell ref="P1:Q1"/>
  </mergeCells>
  <dataValidations count="1">
    <dataValidation type="custom" allowBlank="1" showInputMessage="1" showErrorMessage="1" errorTitle="ERROR" error="Solo puede ingresar númeos en las celdas de esta hoja." sqref="G2:M325">
      <formula1>ISNUMBER(G2)</formula1>
    </dataValidation>
  </dataValidations>
  <pageMargins left="0.25" right="0.25" top="0.75" bottom="0.75" header="0.3" footer="0.3"/>
  <pageSetup paperSize="5" scale="81" orientation="portrait" r:id="rId2"/>
  <colBreaks count="1" manualBreakCount="1">
    <brk id="13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BE7F9"/>
  </sheetPr>
  <dimension ref="A1:CX390"/>
  <sheetViews>
    <sheetView showZeros="0" zoomScale="115" zoomScaleNormal="115" workbookViewId="0">
      <pane ySplit="1" topLeftCell="A105" activePane="bottomLeft" state="frozen"/>
      <selection pane="bottomLeft" activeCell="F182" sqref="F182"/>
    </sheetView>
  </sheetViews>
  <sheetFormatPr baseColWidth="10" defaultColWidth="11.5546875" defaultRowHeight="12" x14ac:dyDescent="0.25"/>
  <cols>
    <col min="1" max="1" width="5.6640625" style="6" customWidth="1"/>
    <col min="2" max="2" width="6.5546875" style="7" customWidth="1"/>
    <col min="3" max="5" width="15.6640625" style="6" customWidth="1"/>
    <col min="6" max="7" width="11.5546875" style="38"/>
    <col min="8" max="8" width="11.5546875" style="7"/>
    <col min="9" max="9" width="11.5546875" style="6"/>
    <col min="10" max="102" width="11.5546875" style="20"/>
    <col min="103" max="16384" width="11.5546875" style="6"/>
  </cols>
  <sheetData>
    <row r="1" spans="1:9" ht="31.2" customHeight="1" thickTop="1" thickBot="1" x14ac:dyDescent="0.3">
      <c r="A1" s="102" t="s">
        <v>72</v>
      </c>
      <c r="B1" s="102" t="s">
        <v>79</v>
      </c>
      <c r="C1" s="102" t="s">
        <v>3</v>
      </c>
      <c r="D1" s="102" t="s">
        <v>4</v>
      </c>
      <c r="E1" s="102" t="s">
        <v>2</v>
      </c>
      <c r="F1" s="102" t="s">
        <v>21</v>
      </c>
      <c r="G1" s="102" t="s">
        <v>1</v>
      </c>
      <c r="H1" s="229" t="s">
        <v>26</v>
      </c>
      <c r="I1" s="230">
        <f>MONTOS!E13</f>
        <v>6</v>
      </c>
    </row>
    <row r="2" spans="1:9" s="20" customFormat="1" ht="12" hidden="1" customHeight="1" thickTop="1" x14ac:dyDescent="0.25">
      <c r="A2" s="72">
        <v>1</v>
      </c>
      <c r="B2" s="75">
        <v>1</v>
      </c>
      <c r="C2" s="72" t="s">
        <v>126</v>
      </c>
      <c r="D2" s="72" t="s">
        <v>127</v>
      </c>
      <c r="E2" s="72" t="s">
        <v>128</v>
      </c>
      <c r="F2" s="46"/>
      <c r="G2" s="71">
        <f>F2*I1</f>
        <v>0</v>
      </c>
      <c r="H2" s="21"/>
    </row>
    <row r="3" spans="1:9" s="20" customFormat="1" ht="12" hidden="1" customHeight="1" thickTop="1" x14ac:dyDescent="0.25">
      <c r="A3" s="72">
        <v>2</v>
      </c>
      <c r="B3" s="75">
        <v>2</v>
      </c>
      <c r="C3" s="72" t="s">
        <v>126</v>
      </c>
      <c r="D3" s="72" t="s">
        <v>127</v>
      </c>
      <c r="E3" s="72" t="s">
        <v>130</v>
      </c>
      <c r="F3" s="46"/>
      <c r="G3" s="71">
        <f>F3*I1</f>
        <v>0</v>
      </c>
      <c r="H3" s="21"/>
    </row>
    <row r="4" spans="1:9" s="20" customFormat="1" ht="12" customHeight="1" thickTop="1" x14ac:dyDescent="0.25">
      <c r="A4" s="72">
        <v>3</v>
      </c>
      <c r="B4" s="75">
        <v>3</v>
      </c>
      <c r="C4" s="72" t="s">
        <v>141</v>
      </c>
      <c r="D4" s="72" t="s">
        <v>142</v>
      </c>
      <c r="E4" s="72" t="s">
        <v>143</v>
      </c>
      <c r="F4" s="46"/>
      <c r="G4" s="71">
        <f>F4*I1</f>
        <v>0</v>
      </c>
      <c r="H4" s="21"/>
    </row>
    <row r="5" spans="1:9" s="20" customFormat="1" ht="12" hidden="1" customHeight="1" x14ac:dyDescent="0.25">
      <c r="A5" s="72">
        <v>4</v>
      </c>
      <c r="B5" s="75">
        <v>4</v>
      </c>
      <c r="C5" s="72" t="s">
        <v>141</v>
      </c>
      <c r="D5" s="72" t="s">
        <v>144</v>
      </c>
      <c r="E5" s="72" t="s">
        <v>145</v>
      </c>
      <c r="F5" s="46"/>
      <c r="G5" s="71">
        <f>F5*I1</f>
        <v>0</v>
      </c>
      <c r="H5" s="21"/>
    </row>
    <row r="6" spans="1:9" s="20" customFormat="1" ht="12" hidden="1" customHeight="1" x14ac:dyDescent="0.25">
      <c r="A6" s="72">
        <v>5</v>
      </c>
      <c r="B6" s="75">
        <v>5</v>
      </c>
      <c r="C6" s="72" t="s">
        <v>147</v>
      </c>
      <c r="D6" s="72" t="s">
        <v>148</v>
      </c>
      <c r="E6" s="72" t="s">
        <v>149</v>
      </c>
      <c r="F6" s="46"/>
      <c r="G6" s="71">
        <f>F6*I1</f>
        <v>0</v>
      </c>
      <c r="H6" s="21"/>
    </row>
    <row r="7" spans="1:9" s="20" customFormat="1" ht="12" hidden="1" customHeight="1" x14ac:dyDescent="0.25">
      <c r="A7" s="72">
        <v>6</v>
      </c>
      <c r="B7" s="75">
        <v>6</v>
      </c>
      <c r="C7" s="72" t="s">
        <v>112</v>
      </c>
      <c r="D7" s="72" t="s">
        <v>150</v>
      </c>
      <c r="E7" s="72" t="s">
        <v>151</v>
      </c>
      <c r="F7" s="46"/>
      <c r="G7" s="71">
        <f>F7*I1</f>
        <v>0</v>
      </c>
      <c r="H7" s="21"/>
    </row>
    <row r="8" spans="1:9" s="20" customFormat="1" ht="12" hidden="1" customHeight="1" x14ac:dyDescent="0.25">
      <c r="A8" s="72">
        <v>7</v>
      </c>
      <c r="B8" s="75">
        <v>7</v>
      </c>
      <c r="C8" s="72" t="s">
        <v>152</v>
      </c>
      <c r="D8" s="72" t="s">
        <v>153</v>
      </c>
      <c r="E8" s="72" t="s">
        <v>154</v>
      </c>
      <c r="F8" s="46"/>
      <c r="G8" s="71">
        <f>F8*I1</f>
        <v>0</v>
      </c>
      <c r="H8" s="21"/>
    </row>
    <row r="9" spans="1:9" s="20" customFormat="1" ht="12" hidden="1" customHeight="1" x14ac:dyDescent="0.25">
      <c r="A9" s="72">
        <v>8</v>
      </c>
      <c r="B9" s="75">
        <v>8</v>
      </c>
      <c r="C9" s="72" t="s">
        <v>155</v>
      </c>
      <c r="D9" s="72" t="s">
        <v>155</v>
      </c>
      <c r="E9" s="72" t="s">
        <v>156</v>
      </c>
      <c r="F9" s="46"/>
      <c r="G9" s="71">
        <f>F9*I1</f>
        <v>0</v>
      </c>
      <c r="H9" s="21"/>
    </row>
    <row r="10" spans="1:9" s="20" customFormat="1" ht="12" hidden="1" customHeight="1" x14ac:dyDescent="0.25">
      <c r="A10" s="72">
        <v>9</v>
      </c>
      <c r="B10" s="75">
        <v>9</v>
      </c>
      <c r="C10" s="72" t="s">
        <v>157</v>
      </c>
      <c r="D10" s="72" t="s">
        <v>158</v>
      </c>
      <c r="E10" s="72" t="s">
        <v>159</v>
      </c>
      <c r="F10" s="46"/>
      <c r="G10" s="71">
        <f>F10*I1</f>
        <v>0</v>
      </c>
      <c r="H10" s="21"/>
    </row>
    <row r="11" spans="1:9" s="20" customFormat="1" ht="12" hidden="1" customHeight="1" x14ac:dyDescent="0.25">
      <c r="A11" s="72">
        <v>10</v>
      </c>
      <c r="B11" s="75">
        <v>10</v>
      </c>
      <c r="C11" s="72" t="s">
        <v>126</v>
      </c>
      <c r="D11" s="72" t="s">
        <v>160</v>
      </c>
      <c r="E11" s="72" t="s">
        <v>161</v>
      </c>
      <c r="F11" s="46"/>
      <c r="G11" s="71">
        <f>F11*I1</f>
        <v>0</v>
      </c>
      <c r="H11" s="21"/>
    </row>
    <row r="12" spans="1:9" s="20" customFormat="1" ht="12" hidden="1" customHeight="1" x14ac:dyDescent="0.25">
      <c r="A12" s="72">
        <v>11</v>
      </c>
      <c r="B12" s="75">
        <v>11</v>
      </c>
      <c r="C12" s="72" t="s">
        <v>162</v>
      </c>
      <c r="D12" s="72" t="s">
        <v>142</v>
      </c>
      <c r="E12" s="72" t="s">
        <v>163</v>
      </c>
      <c r="F12" s="46"/>
      <c r="G12" s="71">
        <f>F12*I1</f>
        <v>0</v>
      </c>
      <c r="H12" s="21"/>
    </row>
    <row r="13" spans="1:9" s="20" customFormat="1" ht="12" hidden="1" customHeight="1" x14ac:dyDescent="0.25">
      <c r="A13" s="72">
        <v>12</v>
      </c>
      <c r="B13" s="75">
        <v>12</v>
      </c>
      <c r="C13" s="72" t="s">
        <v>164</v>
      </c>
      <c r="D13" s="72" t="s">
        <v>165</v>
      </c>
      <c r="E13" s="72" t="s">
        <v>166</v>
      </c>
      <c r="F13" s="46"/>
      <c r="G13" s="71">
        <f>F13*I1</f>
        <v>0</v>
      </c>
      <c r="H13" s="21"/>
    </row>
    <row r="14" spans="1:9" s="20" customFormat="1" ht="12" hidden="1" customHeight="1" x14ac:dyDescent="0.25">
      <c r="A14" s="72">
        <v>13</v>
      </c>
      <c r="B14" s="75">
        <v>13</v>
      </c>
      <c r="C14" s="72" t="s">
        <v>167</v>
      </c>
      <c r="D14" s="72" t="s">
        <v>168</v>
      </c>
      <c r="E14" s="72" t="s">
        <v>169</v>
      </c>
      <c r="F14" s="46"/>
      <c r="G14" s="71">
        <f>F14*I1</f>
        <v>0</v>
      </c>
      <c r="H14" s="21"/>
    </row>
    <row r="15" spans="1:9" s="20" customFormat="1" ht="12" hidden="1" customHeight="1" x14ac:dyDescent="0.25">
      <c r="A15" s="72">
        <v>14</v>
      </c>
      <c r="B15" s="75">
        <v>14</v>
      </c>
      <c r="C15" s="72" t="s">
        <v>170</v>
      </c>
      <c r="D15" s="72" t="s">
        <v>170</v>
      </c>
      <c r="E15" s="72" t="s">
        <v>171</v>
      </c>
      <c r="F15" s="46"/>
      <c r="G15" s="71">
        <f>F15*I1</f>
        <v>0</v>
      </c>
      <c r="H15" s="21"/>
    </row>
    <row r="16" spans="1:9" s="20" customFormat="1" ht="12" hidden="1" customHeight="1" x14ac:dyDescent="0.25">
      <c r="A16" s="72">
        <v>15</v>
      </c>
      <c r="B16" s="75">
        <v>15</v>
      </c>
      <c r="C16" s="72" t="s">
        <v>172</v>
      </c>
      <c r="D16" s="72" t="s">
        <v>115</v>
      </c>
      <c r="E16" s="72" t="s">
        <v>173</v>
      </c>
      <c r="F16" s="46"/>
      <c r="G16" s="71">
        <f>F16*I1</f>
        <v>0</v>
      </c>
      <c r="H16" s="21"/>
    </row>
    <row r="17" spans="1:8" s="20" customFormat="1" ht="12" hidden="1" customHeight="1" x14ac:dyDescent="0.25">
      <c r="A17" s="72">
        <v>16</v>
      </c>
      <c r="B17" s="75">
        <v>16</v>
      </c>
      <c r="C17" s="72" t="s">
        <v>174</v>
      </c>
      <c r="D17" s="72" t="s">
        <v>175</v>
      </c>
      <c r="E17" s="72" t="s">
        <v>176</v>
      </c>
      <c r="F17" s="46"/>
      <c r="G17" s="71">
        <f>F17*I1</f>
        <v>0</v>
      </c>
      <c r="H17" s="21"/>
    </row>
    <row r="18" spans="1:8" s="20" customFormat="1" ht="12" hidden="1" customHeight="1" x14ac:dyDescent="0.25">
      <c r="A18" s="72">
        <v>17</v>
      </c>
      <c r="B18" s="75">
        <v>17</v>
      </c>
      <c r="C18" s="72" t="s">
        <v>148</v>
      </c>
      <c r="D18" s="72" t="s">
        <v>155</v>
      </c>
      <c r="E18" s="72" t="s">
        <v>177</v>
      </c>
      <c r="F18" s="46"/>
      <c r="G18" s="71">
        <f>F18*I1</f>
        <v>0</v>
      </c>
      <c r="H18" s="21"/>
    </row>
    <row r="19" spans="1:8" s="20" customFormat="1" ht="12" hidden="1" customHeight="1" x14ac:dyDescent="0.25">
      <c r="A19" s="72">
        <v>18</v>
      </c>
      <c r="B19" s="75">
        <v>18</v>
      </c>
      <c r="C19" s="72" t="s">
        <v>178</v>
      </c>
      <c r="D19" s="72" t="s">
        <v>179</v>
      </c>
      <c r="E19" s="72" t="s">
        <v>180</v>
      </c>
      <c r="F19" s="46"/>
      <c r="G19" s="71">
        <f>F19*I1</f>
        <v>0</v>
      </c>
      <c r="H19" s="21"/>
    </row>
    <row r="20" spans="1:8" s="20" customFormat="1" ht="12" hidden="1" customHeight="1" x14ac:dyDescent="0.25">
      <c r="A20" s="72">
        <v>19</v>
      </c>
      <c r="B20" s="75">
        <v>19</v>
      </c>
      <c r="C20" s="72" t="s">
        <v>178</v>
      </c>
      <c r="D20" s="72" t="s">
        <v>115</v>
      </c>
      <c r="E20" s="72" t="s">
        <v>181</v>
      </c>
      <c r="F20" s="46"/>
      <c r="G20" s="71">
        <f>F20*I1</f>
        <v>0</v>
      </c>
      <c r="H20" s="21"/>
    </row>
    <row r="21" spans="1:8" s="20" customFormat="1" ht="12" hidden="1" customHeight="1" x14ac:dyDescent="0.25">
      <c r="A21" s="72">
        <v>20</v>
      </c>
      <c r="B21" s="75">
        <v>20</v>
      </c>
      <c r="C21" s="72" t="s">
        <v>182</v>
      </c>
      <c r="D21" s="72" t="s">
        <v>127</v>
      </c>
      <c r="E21" s="72" t="s">
        <v>183</v>
      </c>
      <c r="F21" s="46"/>
      <c r="G21" s="71">
        <f>F21*I1</f>
        <v>0</v>
      </c>
      <c r="H21" s="21"/>
    </row>
    <row r="22" spans="1:8" s="20" customFormat="1" ht="12" hidden="1" customHeight="1" x14ac:dyDescent="0.25">
      <c r="A22" s="72">
        <v>21</v>
      </c>
      <c r="B22" s="75">
        <v>21</v>
      </c>
      <c r="C22" s="72" t="s">
        <v>178</v>
      </c>
      <c r="D22" s="72" t="s">
        <v>115</v>
      </c>
      <c r="E22" s="72" t="s">
        <v>184</v>
      </c>
      <c r="F22" s="46"/>
      <c r="G22" s="71">
        <f>F22*I1</f>
        <v>0</v>
      </c>
      <c r="H22" s="21"/>
    </row>
    <row r="23" spans="1:8" s="20" customFormat="1" ht="12" hidden="1" customHeight="1" x14ac:dyDescent="0.25">
      <c r="A23" s="72">
        <v>22</v>
      </c>
      <c r="B23" s="75">
        <v>22</v>
      </c>
      <c r="C23" s="72" t="s">
        <v>178</v>
      </c>
      <c r="D23" s="72" t="s">
        <v>115</v>
      </c>
      <c r="E23" s="72" t="s">
        <v>185</v>
      </c>
      <c r="F23" s="46"/>
      <c r="G23" s="71">
        <f>F23*I1</f>
        <v>0</v>
      </c>
      <c r="H23" s="21"/>
    </row>
    <row r="24" spans="1:8" s="20" customFormat="1" ht="12" hidden="1" customHeight="1" x14ac:dyDescent="0.25">
      <c r="A24" s="72">
        <v>23</v>
      </c>
      <c r="B24" s="75">
        <v>23</v>
      </c>
      <c r="C24" s="72" t="s">
        <v>178</v>
      </c>
      <c r="D24" s="72" t="s">
        <v>115</v>
      </c>
      <c r="E24" s="72" t="s">
        <v>186</v>
      </c>
      <c r="F24" s="46"/>
      <c r="G24" s="71">
        <f>F24*I1</f>
        <v>0</v>
      </c>
      <c r="H24" s="21"/>
    </row>
    <row r="25" spans="1:8" s="20" customFormat="1" ht="12" hidden="1" customHeight="1" x14ac:dyDescent="0.25">
      <c r="A25" s="72">
        <v>24</v>
      </c>
      <c r="B25" s="75">
        <v>24</v>
      </c>
      <c r="C25" s="72" t="s">
        <v>178</v>
      </c>
      <c r="D25" s="72" t="s">
        <v>115</v>
      </c>
      <c r="E25" s="72" t="s">
        <v>187</v>
      </c>
      <c r="F25" s="46"/>
      <c r="G25" s="71">
        <f>F25*I1</f>
        <v>0</v>
      </c>
      <c r="H25" s="21"/>
    </row>
    <row r="26" spans="1:8" s="20" customFormat="1" ht="12" hidden="1" customHeight="1" x14ac:dyDescent="0.25">
      <c r="A26" s="72">
        <v>25</v>
      </c>
      <c r="B26" s="75">
        <v>25</v>
      </c>
      <c r="C26" s="72" t="s">
        <v>188</v>
      </c>
      <c r="D26" s="72" t="s">
        <v>189</v>
      </c>
      <c r="E26" s="72" t="s">
        <v>190</v>
      </c>
      <c r="F26" s="46"/>
      <c r="G26" s="71">
        <f>F26*I1</f>
        <v>0</v>
      </c>
      <c r="H26" s="21"/>
    </row>
    <row r="27" spans="1:8" s="20" customFormat="1" ht="12" hidden="1" customHeight="1" x14ac:dyDescent="0.25">
      <c r="A27" s="72">
        <v>26</v>
      </c>
      <c r="B27" s="75">
        <v>26</v>
      </c>
      <c r="C27" s="72" t="s">
        <v>191</v>
      </c>
      <c r="D27" s="72" t="s">
        <v>192</v>
      </c>
      <c r="E27" s="72" t="s">
        <v>193</v>
      </c>
      <c r="F27" s="46"/>
      <c r="G27" s="71">
        <f>F27*I1</f>
        <v>0</v>
      </c>
      <c r="H27" s="21"/>
    </row>
    <row r="28" spans="1:8" s="20" customFormat="1" ht="12" hidden="1" customHeight="1" x14ac:dyDescent="0.25">
      <c r="A28" s="72">
        <v>27</v>
      </c>
      <c r="B28" s="75">
        <v>27</v>
      </c>
      <c r="C28" s="72" t="s">
        <v>191</v>
      </c>
      <c r="D28" s="72" t="s">
        <v>194</v>
      </c>
      <c r="E28" s="72" t="s">
        <v>195</v>
      </c>
      <c r="F28" s="46"/>
      <c r="G28" s="71">
        <f>F28*I1</f>
        <v>0</v>
      </c>
      <c r="H28" s="21"/>
    </row>
    <row r="29" spans="1:8" s="20" customFormat="1" ht="12" hidden="1" customHeight="1" x14ac:dyDescent="0.25">
      <c r="A29" s="72">
        <v>28</v>
      </c>
      <c r="B29" s="75">
        <v>28</v>
      </c>
      <c r="C29" s="72" t="s">
        <v>188</v>
      </c>
      <c r="D29" s="72" t="s">
        <v>196</v>
      </c>
      <c r="E29" s="72" t="s">
        <v>197</v>
      </c>
      <c r="F29" s="46"/>
      <c r="G29" s="71">
        <f>F29*I1</f>
        <v>0</v>
      </c>
      <c r="H29" s="21"/>
    </row>
    <row r="30" spans="1:8" s="20" customFormat="1" ht="12" customHeight="1" x14ac:dyDescent="0.25">
      <c r="A30" s="72">
        <v>29</v>
      </c>
      <c r="B30" s="75">
        <v>29</v>
      </c>
      <c r="C30" s="72" t="s">
        <v>198</v>
      </c>
      <c r="D30" s="72" t="s">
        <v>199</v>
      </c>
      <c r="E30" s="72" t="s">
        <v>200</v>
      </c>
      <c r="F30" s="46">
        <v>9</v>
      </c>
      <c r="G30" s="71">
        <f>F30*I1</f>
        <v>54</v>
      </c>
      <c r="H30" s="21"/>
    </row>
    <row r="31" spans="1:8" s="20" customFormat="1" ht="12" hidden="1" customHeight="1" x14ac:dyDescent="0.25">
      <c r="A31" s="72">
        <v>30</v>
      </c>
      <c r="B31" s="75">
        <v>30</v>
      </c>
      <c r="C31" s="72" t="s">
        <v>201</v>
      </c>
      <c r="D31" s="72" t="s">
        <v>202</v>
      </c>
      <c r="E31" s="72" t="s">
        <v>203</v>
      </c>
      <c r="F31" s="46"/>
      <c r="G31" s="71">
        <f>F31*I1</f>
        <v>0</v>
      </c>
      <c r="H31" s="21"/>
    </row>
    <row r="32" spans="1:8" s="20" customFormat="1" ht="12" hidden="1" customHeight="1" x14ac:dyDescent="0.25">
      <c r="A32" s="72">
        <v>31</v>
      </c>
      <c r="B32" s="75">
        <v>31</v>
      </c>
      <c r="C32" s="72" t="s">
        <v>204</v>
      </c>
      <c r="D32" s="72" t="s">
        <v>205</v>
      </c>
      <c r="E32" s="72" t="s">
        <v>206</v>
      </c>
      <c r="F32" s="46"/>
      <c r="G32" s="71">
        <f>F32*I1</f>
        <v>0</v>
      </c>
      <c r="H32" s="21"/>
    </row>
    <row r="33" spans="1:8" s="20" customFormat="1" ht="12" hidden="1" customHeight="1" x14ac:dyDescent="0.25">
      <c r="A33" s="72">
        <v>32</v>
      </c>
      <c r="B33" s="75">
        <v>32</v>
      </c>
      <c r="C33" s="72" t="s">
        <v>204</v>
      </c>
      <c r="D33" s="72" t="s">
        <v>205</v>
      </c>
      <c r="E33" s="72" t="s">
        <v>206</v>
      </c>
      <c r="F33" s="46"/>
      <c r="G33" s="71">
        <f>F33*I1</f>
        <v>0</v>
      </c>
      <c r="H33" s="21"/>
    </row>
    <row r="34" spans="1:8" s="20" customFormat="1" ht="12" hidden="1" customHeight="1" x14ac:dyDescent="0.25">
      <c r="A34" s="72">
        <v>33</v>
      </c>
      <c r="B34" s="75">
        <v>33</v>
      </c>
      <c r="C34" s="72" t="s">
        <v>204</v>
      </c>
      <c r="D34" s="72" t="s">
        <v>205</v>
      </c>
      <c r="E34" s="72" t="s">
        <v>207</v>
      </c>
      <c r="F34" s="46"/>
      <c r="G34" s="71">
        <f>F34*I1</f>
        <v>0</v>
      </c>
      <c r="H34" s="21"/>
    </row>
    <row r="35" spans="1:8" s="20" customFormat="1" ht="12" hidden="1" customHeight="1" x14ac:dyDescent="0.25">
      <c r="A35" s="72">
        <v>34</v>
      </c>
      <c r="B35" s="75">
        <v>34</v>
      </c>
      <c r="C35" s="72" t="s">
        <v>126</v>
      </c>
      <c r="D35" s="72" t="s">
        <v>208</v>
      </c>
      <c r="E35" s="72" t="s">
        <v>209</v>
      </c>
      <c r="F35" s="46"/>
      <c r="G35" s="71">
        <f>F35*I1</f>
        <v>0</v>
      </c>
      <c r="H35" s="21"/>
    </row>
    <row r="36" spans="1:8" s="20" customFormat="1" ht="12" hidden="1" customHeight="1" x14ac:dyDescent="0.25">
      <c r="A36" s="72">
        <v>35</v>
      </c>
      <c r="B36" s="75">
        <v>35</v>
      </c>
      <c r="C36" s="72" t="s">
        <v>126</v>
      </c>
      <c r="D36" s="72" t="s">
        <v>204</v>
      </c>
      <c r="E36" s="72" t="s">
        <v>210</v>
      </c>
      <c r="F36" s="46"/>
      <c r="G36" s="71">
        <f>F36*I1</f>
        <v>0</v>
      </c>
      <c r="H36" s="21"/>
    </row>
    <row r="37" spans="1:8" s="20" customFormat="1" ht="12" hidden="1" customHeight="1" x14ac:dyDescent="0.25">
      <c r="A37" s="72">
        <v>36</v>
      </c>
      <c r="B37" s="75">
        <v>36</v>
      </c>
      <c r="C37" s="72" t="s">
        <v>205</v>
      </c>
      <c r="D37" s="72" t="s">
        <v>211</v>
      </c>
      <c r="E37" s="72" t="s">
        <v>212</v>
      </c>
      <c r="F37" s="46"/>
      <c r="G37" s="71">
        <f>F37*I1</f>
        <v>0</v>
      </c>
      <c r="H37" s="21"/>
    </row>
    <row r="38" spans="1:8" s="20" customFormat="1" ht="12" hidden="1" customHeight="1" x14ac:dyDescent="0.25">
      <c r="A38" s="72">
        <v>37</v>
      </c>
      <c r="B38" s="75">
        <v>37</v>
      </c>
      <c r="C38" s="72" t="s">
        <v>213</v>
      </c>
      <c r="D38" s="72" t="s">
        <v>214</v>
      </c>
      <c r="E38" s="72" t="s">
        <v>215</v>
      </c>
      <c r="F38" s="46"/>
      <c r="G38" s="71">
        <f>F38*I1</f>
        <v>0</v>
      </c>
      <c r="H38" s="21"/>
    </row>
    <row r="39" spans="1:8" s="20" customFormat="1" ht="12" hidden="1" customHeight="1" x14ac:dyDescent="0.25">
      <c r="A39" s="72">
        <v>38</v>
      </c>
      <c r="B39" s="75">
        <v>38</v>
      </c>
      <c r="C39" s="72" t="s">
        <v>216</v>
      </c>
      <c r="D39" s="72" t="s">
        <v>217</v>
      </c>
      <c r="E39" s="72" t="s">
        <v>218</v>
      </c>
      <c r="F39" s="46"/>
      <c r="G39" s="71">
        <f>F39*I1</f>
        <v>0</v>
      </c>
      <c r="H39" s="21"/>
    </row>
    <row r="40" spans="1:8" s="20" customFormat="1" ht="12" hidden="1" customHeight="1" x14ac:dyDescent="0.25">
      <c r="A40" s="72">
        <v>39</v>
      </c>
      <c r="B40" s="75">
        <v>39</v>
      </c>
      <c r="C40" s="72" t="s">
        <v>211</v>
      </c>
      <c r="D40" s="72" t="s">
        <v>219</v>
      </c>
      <c r="E40" s="72" t="s">
        <v>220</v>
      </c>
      <c r="F40" s="46"/>
      <c r="G40" s="71">
        <f>F40*I1</f>
        <v>0</v>
      </c>
      <c r="H40" s="21"/>
    </row>
    <row r="41" spans="1:8" s="20" customFormat="1" ht="12" hidden="1" customHeight="1" x14ac:dyDescent="0.25">
      <c r="A41" s="72">
        <v>40</v>
      </c>
      <c r="B41" s="75">
        <v>40</v>
      </c>
      <c r="C41" s="72" t="s">
        <v>160</v>
      </c>
      <c r="D41" s="72" t="s">
        <v>221</v>
      </c>
      <c r="E41" s="72" t="s">
        <v>222</v>
      </c>
      <c r="F41" s="46"/>
      <c r="G41" s="71">
        <f>F41*I1</f>
        <v>0</v>
      </c>
      <c r="H41" s="21"/>
    </row>
    <row r="42" spans="1:8" s="20" customFormat="1" ht="12" hidden="1" customHeight="1" x14ac:dyDescent="0.25">
      <c r="A42" s="72">
        <v>41</v>
      </c>
      <c r="B42" s="75">
        <v>41</v>
      </c>
      <c r="C42" s="72" t="s">
        <v>115</v>
      </c>
      <c r="D42" s="72" t="s">
        <v>223</v>
      </c>
      <c r="E42" s="72" t="s">
        <v>224</v>
      </c>
      <c r="F42" s="46"/>
      <c r="G42" s="71">
        <f>F42*I1</f>
        <v>0</v>
      </c>
      <c r="H42" s="21"/>
    </row>
    <row r="43" spans="1:8" s="20" customFormat="1" ht="12" customHeight="1" x14ac:dyDescent="0.25">
      <c r="A43" s="72">
        <v>42</v>
      </c>
      <c r="B43" s="75">
        <v>42</v>
      </c>
      <c r="C43" s="72" t="s">
        <v>213</v>
      </c>
      <c r="D43" s="72" t="s">
        <v>214</v>
      </c>
      <c r="E43" s="72" t="s">
        <v>215</v>
      </c>
      <c r="F43" s="46">
        <v>3</v>
      </c>
      <c r="G43" s="71">
        <f>F43*I1</f>
        <v>18</v>
      </c>
      <c r="H43" s="21"/>
    </row>
    <row r="44" spans="1:8" s="20" customFormat="1" ht="12" hidden="1" customHeight="1" x14ac:dyDescent="0.25">
      <c r="A44" s="72">
        <v>43</v>
      </c>
      <c r="B44" s="75">
        <v>43</v>
      </c>
      <c r="C44" s="72" t="s">
        <v>225</v>
      </c>
      <c r="D44" s="72" t="s">
        <v>226</v>
      </c>
      <c r="E44" s="72" t="s">
        <v>227</v>
      </c>
      <c r="F44" s="46"/>
      <c r="G44" s="71">
        <f>F44*I1</f>
        <v>0</v>
      </c>
      <c r="H44" s="21"/>
    </row>
    <row r="45" spans="1:8" s="20" customFormat="1" ht="12" hidden="1" customHeight="1" x14ac:dyDescent="0.25">
      <c r="A45" s="72">
        <v>44</v>
      </c>
      <c r="B45" s="75">
        <v>44</v>
      </c>
      <c r="C45" s="72" t="s">
        <v>225</v>
      </c>
      <c r="D45" s="72" t="s">
        <v>226</v>
      </c>
      <c r="E45" s="72" t="s">
        <v>228</v>
      </c>
      <c r="F45" s="46"/>
      <c r="G45" s="71">
        <f>F45*I1</f>
        <v>0</v>
      </c>
      <c r="H45" s="21"/>
    </row>
    <row r="46" spans="1:8" s="20" customFormat="1" ht="12" hidden="1" customHeight="1" x14ac:dyDescent="0.25">
      <c r="A46" s="72">
        <v>45</v>
      </c>
      <c r="B46" s="75">
        <v>45</v>
      </c>
      <c r="C46" s="72" t="s">
        <v>112</v>
      </c>
      <c r="D46" s="72" t="s">
        <v>115</v>
      </c>
      <c r="E46" s="72" t="s">
        <v>114</v>
      </c>
      <c r="F46" s="46"/>
      <c r="G46" s="71">
        <f>F46*I1</f>
        <v>0</v>
      </c>
      <c r="H46" s="21"/>
    </row>
    <row r="47" spans="1:8" s="20" customFormat="1" ht="12" hidden="1" customHeight="1" x14ac:dyDescent="0.25">
      <c r="A47" s="72">
        <v>46</v>
      </c>
      <c r="B47" s="75">
        <v>46</v>
      </c>
      <c r="C47" s="72" t="s">
        <v>112</v>
      </c>
      <c r="D47" s="72" t="s">
        <v>178</v>
      </c>
      <c r="E47" s="72" t="s">
        <v>230</v>
      </c>
      <c r="F47" s="46"/>
      <c r="G47" s="71">
        <f>F47*I1</f>
        <v>0</v>
      </c>
      <c r="H47" s="21"/>
    </row>
    <row r="48" spans="1:8" s="20" customFormat="1" ht="12" hidden="1" customHeight="1" x14ac:dyDescent="0.25">
      <c r="A48" s="72">
        <v>47</v>
      </c>
      <c r="B48" s="75">
        <v>47</v>
      </c>
      <c r="C48" s="72" t="s">
        <v>231</v>
      </c>
      <c r="D48" s="72" t="s">
        <v>231</v>
      </c>
      <c r="E48" s="72" t="s">
        <v>232</v>
      </c>
      <c r="F48" s="46"/>
      <c r="G48" s="71">
        <f>F48*I1</f>
        <v>0</v>
      </c>
      <c r="H48" s="21"/>
    </row>
    <row r="49" spans="1:8" s="20" customFormat="1" ht="12" hidden="1" customHeight="1" x14ac:dyDescent="0.25">
      <c r="A49" s="72">
        <v>48</v>
      </c>
      <c r="B49" s="75">
        <v>48</v>
      </c>
      <c r="C49" s="72" t="s">
        <v>188</v>
      </c>
      <c r="D49" s="72" t="s">
        <v>233</v>
      </c>
      <c r="E49" s="72" t="s">
        <v>234</v>
      </c>
      <c r="F49" s="46"/>
      <c r="G49" s="71">
        <f>F49*I1</f>
        <v>0</v>
      </c>
      <c r="H49" s="21"/>
    </row>
    <row r="50" spans="1:8" s="20" customFormat="1" ht="12" hidden="1" customHeight="1" x14ac:dyDescent="0.25">
      <c r="A50" s="72">
        <v>49</v>
      </c>
      <c r="B50" s="75">
        <v>49</v>
      </c>
      <c r="C50" s="72" t="s">
        <v>205</v>
      </c>
      <c r="D50" s="72" t="s">
        <v>235</v>
      </c>
      <c r="E50" s="72" t="s">
        <v>186</v>
      </c>
      <c r="F50" s="46"/>
      <c r="G50" s="71">
        <f>F50*I1</f>
        <v>0</v>
      </c>
      <c r="H50" s="21"/>
    </row>
    <row r="51" spans="1:8" s="20" customFormat="1" ht="12" hidden="1" customHeight="1" x14ac:dyDescent="0.25">
      <c r="A51" s="72">
        <v>50</v>
      </c>
      <c r="B51" s="75">
        <v>50</v>
      </c>
      <c r="C51" s="72" t="s">
        <v>236</v>
      </c>
      <c r="D51" s="72" t="s">
        <v>237</v>
      </c>
      <c r="E51" s="72" t="s">
        <v>238</v>
      </c>
      <c r="F51" s="46"/>
      <c r="G51" s="71">
        <f>F51*I1</f>
        <v>0</v>
      </c>
      <c r="H51" s="21"/>
    </row>
    <row r="52" spans="1:8" s="20" customFormat="1" ht="12" hidden="1" customHeight="1" x14ac:dyDescent="0.25">
      <c r="A52" s="72">
        <v>51</v>
      </c>
      <c r="B52" s="75">
        <v>51</v>
      </c>
      <c r="C52" s="72" t="s">
        <v>239</v>
      </c>
      <c r="D52" s="72" t="s">
        <v>240</v>
      </c>
      <c r="E52" s="72" t="s">
        <v>241</v>
      </c>
      <c r="F52" s="46"/>
      <c r="G52" s="71">
        <f>F52*I1</f>
        <v>0</v>
      </c>
      <c r="H52" s="21"/>
    </row>
    <row r="53" spans="1:8" s="20" customFormat="1" ht="12" hidden="1" customHeight="1" x14ac:dyDescent="0.25">
      <c r="A53" s="72">
        <v>52</v>
      </c>
      <c r="B53" s="75">
        <v>52</v>
      </c>
      <c r="C53" s="72" t="s">
        <v>242</v>
      </c>
      <c r="D53" s="72" t="s">
        <v>243</v>
      </c>
      <c r="E53" s="72" t="s">
        <v>244</v>
      </c>
      <c r="F53" s="46"/>
      <c r="G53" s="71">
        <f>F53*I1</f>
        <v>0</v>
      </c>
      <c r="H53" s="21"/>
    </row>
    <row r="54" spans="1:8" s="20" customFormat="1" ht="12" hidden="1" customHeight="1" x14ac:dyDescent="0.25">
      <c r="A54" s="72">
        <v>53</v>
      </c>
      <c r="B54" s="75">
        <v>53</v>
      </c>
      <c r="C54" s="72" t="s">
        <v>245</v>
      </c>
      <c r="D54" s="72" t="s">
        <v>219</v>
      </c>
      <c r="E54" s="72" t="s">
        <v>246</v>
      </c>
      <c r="F54" s="46"/>
      <c r="G54" s="71">
        <f>F54*I1</f>
        <v>0</v>
      </c>
      <c r="H54" s="21"/>
    </row>
    <row r="55" spans="1:8" s="20" customFormat="1" ht="12" hidden="1" customHeight="1" x14ac:dyDescent="0.25">
      <c r="A55" s="72">
        <v>54</v>
      </c>
      <c r="B55" s="75">
        <v>54</v>
      </c>
      <c r="C55" s="72" t="s">
        <v>178</v>
      </c>
      <c r="D55" s="72" t="s">
        <v>247</v>
      </c>
      <c r="E55" s="72" t="s">
        <v>248</v>
      </c>
      <c r="F55" s="46"/>
      <c r="G55" s="71">
        <f>F55*I1</f>
        <v>0</v>
      </c>
      <c r="H55" s="21"/>
    </row>
    <row r="56" spans="1:8" s="20" customFormat="1" ht="12" hidden="1" customHeight="1" x14ac:dyDescent="0.25">
      <c r="A56" s="72">
        <v>55</v>
      </c>
      <c r="B56" s="75">
        <v>55</v>
      </c>
      <c r="C56" s="72" t="s">
        <v>249</v>
      </c>
      <c r="D56" s="72" t="s">
        <v>178</v>
      </c>
      <c r="E56" s="72" t="s">
        <v>250</v>
      </c>
      <c r="F56" s="46"/>
      <c r="G56" s="71">
        <f>F56*I1</f>
        <v>0</v>
      </c>
      <c r="H56" s="21"/>
    </row>
    <row r="57" spans="1:8" s="20" customFormat="1" ht="12" hidden="1" customHeight="1" x14ac:dyDescent="0.25">
      <c r="A57" s="72">
        <v>56</v>
      </c>
      <c r="B57" s="75">
        <v>56</v>
      </c>
      <c r="C57" s="72" t="s">
        <v>251</v>
      </c>
      <c r="D57" s="72" t="s">
        <v>252</v>
      </c>
      <c r="E57" s="72" t="s">
        <v>253</v>
      </c>
      <c r="F57" s="46"/>
      <c r="G57" s="71">
        <f>F57*I1</f>
        <v>0</v>
      </c>
      <c r="H57" s="21"/>
    </row>
    <row r="58" spans="1:8" s="20" customFormat="1" ht="12" hidden="1" customHeight="1" x14ac:dyDescent="0.25">
      <c r="A58" s="72">
        <v>57</v>
      </c>
      <c r="B58" s="75">
        <v>57</v>
      </c>
      <c r="C58" s="72" t="s">
        <v>254</v>
      </c>
      <c r="D58" s="72" t="s">
        <v>251</v>
      </c>
      <c r="E58" s="72" t="s">
        <v>255</v>
      </c>
      <c r="F58" s="46"/>
      <c r="G58" s="71">
        <f>F58*I1</f>
        <v>0</v>
      </c>
      <c r="H58" s="21"/>
    </row>
    <row r="59" spans="1:8" s="20" customFormat="1" ht="12" hidden="1" customHeight="1" x14ac:dyDescent="0.25">
      <c r="A59" s="72">
        <v>58</v>
      </c>
      <c r="B59" s="75">
        <v>58</v>
      </c>
      <c r="C59" s="72" t="s">
        <v>251</v>
      </c>
      <c r="D59" s="72" t="s">
        <v>256</v>
      </c>
      <c r="E59" s="72" t="s">
        <v>257</v>
      </c>
      <c r="F59" s="46"/>
      <c r="G59" s="71">
        <f>F59*I1</f>
        <v>0</v>
      </c>
      <c r="H59" s="21"/>
    </row>
    <row r="60" spans="1:8" s="20" customFormat="1" ht="12" hidden="1" customHeight="1" x14ac:dyDescent="0.25">
      <c r="A60" s="72">
        <v>59</v>
      </c>
      <c r="B60" s="75">
        <v>59</v>
      </c>
      <c r="C60" s="72" t="s">
        <v>240</v>
      </c>
      <c r="D60" s="72" t="s">
        <v>258</v>
      </c>
      <c r="E60" s="72" t="s">
        <v>181</v>
      </c>
      <c r="F60" s="46"/>
      <c r="G60" s="71">
        <f>F60*I1</f>
        <v>0</v>
      </c>
      <c r="H60" s="21"/>
    </row>
    <row r="61" spans="1:8" s="20" customFormat="1" ht="12" hidden="1" customHeight="1" x14ac:dyDescent="0.25">
      <c r="A61" s="72">
        <v>60</v>
      </c>
      <c r="B61" s="75">
        <v>60</v>
      </c>
      <c r="C61" s="72" t="s">
        <v>260</v>
      </c>
      <c r="D61" s="72" t="s">
        <v>261</v>
      </c>
      <c r="E61" s="72" t="s">
        <v>262</v>
      </c>
      <c r="F61" s="46"/>
      <c r="G61" s="71">
        <f>F61*I1</f>
        <v>0</v>
      </c>
      <c r="H61" s="21"/>
    </row>
    <row r="62" spans="1:8" s="20" customFormat="1" ht="12" hidden="1" customHeight="1" x14ac:dyDescent="0.25">
      <c r="A62" s="72">
        <v>61</v>
      </c>
      <c r="B62" s="75">
        <v>61</v>
      </c>
      <c r="C62" s="72" t="s">
        <v>264</v>
      </c>
      <c r="D62" s="72" t="s">
        <v>178</v>
      </c>
      <c r="E62" s="72" t="s">
        <v>265</v>
      </c>
      <c r="F62" s="46"/>
      <c r="G62" s="71">
        <f>F62*I1</f>
        <v>0</v>
      </c>
      <c r="H62" s="21"/>
    </row>
    <row r="63" spans="1:8" s="20" customFormat="1" ht="12" hidden="1" customHeight="1" x14ac:dyDescent="0.25">
      <c r="A63" s="72">
        <v>62</v>
      </c>
      <c r="B63" s="75">
        <v>62</v>
      </c>
      <c r="C63" s="72" t="s">
        <v>267</v>
      </c>
      <c r="D63" s="72" t="s">
        <v>178</v>
      </c>
      <c r="E63" s="72" t="s">
        <v>268</v>
      </c>
      <c r="F63" s="46"/>
      <c r="G63" s="71">
        <f>F63*I1</f>
        <v>0</v>
      </c>
      <c r="H63" s="21"/>
    </row>
    <row r="64" spans="1:8" s="20" customFormat="1" ht="12" hidden="1" customHeight="1" x14ac:dyDescent="0.25">
      <c r="A64" s="72">
        <v>63</v>
      </c>
      <c r="B64" s="75">
        <v>63</v>
      </c>
      <c r="C64" s="72" t="s">
        <v>170</v>
      </c>
      <c r="D64" s="72" t="s">
        <v>223</v>
      </c>
      <c r="E64" s="72" t="s">
        <v>270</v>
      </c>
      <c r="F64" s="46"/>
      <c r="G64" s="71">
        <f>F64*I1</f>
        <v>0</v>
      </c>
      <c r="H64" s="21"/>
    </row>
    <row r="65" spans="1:8" s="20" customFormat="1" ht="12" hidden="1" customHeight="1" x14ac:dyDescent="0.25">
      <c r="A65" s="72">
        <v>64</v>
      </c>
      <c r="B65" s="75">
        <v>64</v>
      </c>
      <c r="C65" s="72" t="s">
        <v>272</v>
      </c>
      <c r="D65" s="72" t="s">
        <v>170</v>
      </c>
      <c r="E65" s="72" t="s">
        <v>273</v>
      </c>
      <c r="F65" s="46"/>
      <c r="G65" s="71">
        <f>F65*I1</f>
        <v>0</v>
      </c>
      <c r="H65" s="21"/>
    </row>
    <row r="66" spans="1:8" s="20" customFormat="1" ht="12" hidden="1" customHeight="1" x14ac:dyDescent="0.25">
      <c r="A66" s="72">
        <v>65</v>
      </c>
      <c r="B66" s="75">
        <v>65</v>
      </c>
      <c r="C66" s="72" t="s">
        <v>272</v>
      </c>
      <c r="D66" s="72" t="s">
        <v>170</v>
      </c>
      <c r="E66" s="72" t="s">
        <v>275</v>
      </c>
      <c r="F66" s="46"/>
      <c r="G66" s="71">
        <f>F66*I1</f>
        <v>0</v>
      </c>
      <c r="H66" s="21"/>
    </row>
    <row r="67" spans="1:8" s="20" customFormat="1" ht="12" hidden="1" customHeight="1" x14ac:dyDescent="0.25">
      <c r="A67" s="72">
        <v>66</v>
      </c>
      <c r="B67" s="75">
        <v>66</v>
      </c>
      <c r="C67" s="72" t="s">
        <v>150</v>
      </c>
      <c r="D67" s="72" t="s">
        <v>277</v>
      </c>
      <c r="E67" s="72" t="s">
        <v>278</v>
      </c>
      <c r="F67" s="46"/>
      <c r="G67" s="71">
        <f>F67*I1</f>
        <v>0</v>
      </c>
      <c r="H67" s="21"/>
    </row>
    <row r="68" spans="1:8" s="20" customFormat="1" ht="12" hidden="1" customHeight="1" x14ac:dyDescent="0.25">
      <c r="A68" s="72">
        <v>67</v>
      </c>
      <c r="B68" s="75">
        <v>67</v>
      </c>
      <c r="C68" s="72" t="s">
        <v>112</v>
      </c>
      <c r="D68" s="72" t="s">
        <v>150</v>
      </c>
      <c r="E68" s="72" t="s">
        <v>280</v>
      </c>
      <c r="F68" s="46"/>
      <c r="G68" s="71">
        <f>F68*I1</f>
        <v>0</v>
      </c>
      <c r="H68" s="21"/>
    </row>
    <row r="69" spans="1:8" s="20" customFormat="1" ht="12" hidden="1" customHeight="1" x14ac:dyDescent="0.25">
      <c r="A69" s="72">
        <v>68</v>
      </c>
      <c r="B69" s="75">
        <v>68</v>
      </c>
      <c r="C69" s="72" t="s">
        <v>282</v>
      </c>
      <c r="D69" s="72" t="s">
        <v>283</v>
      </c>
      <c r="E69" s="72" t="s">
        <v>284</v>
      </c>
      <c r="F69" s="46"/>
      <c r="G69" s="71">
        <f>F69*I1</f>
        <v>0</v>
      </c>
      <c r="H69" s="21"/>
    </row>
    <row r="70" spans="1:8" s="20" customFormat="1" ht="12" hidden="1" customHeight="1" x14ac:dyDescent="0.25">
      <c r="A70" s="72">
        <v>69</v>
      </c>
      <c r="B70" s="75">
        <v>69</v>
      </c>
      <c r="C70" s="72" t="s">
        <v>150</v>
      </c>
      <c r="D70" s="72" t="s">
        <v>112</v>
      </c>
      <c r="E70" s="72" t="s">
        <v>285</v>
      </c>
      <c r="F70" s="46"/>
      <c r="G70" s="71">
        <f>F70*I1</f>
        <v>0</v>
      </c>
      <c r="H70" s="21"/>
    </row>
    <row r="71" spans="1:8" s="20" customFormat="1" ht="12" hidden="1" customHeight="1" x14ac:dyDescent="0.25">
      <c r="A71" s="72">
        <v>70</v>
      </c>
      <c r="B71" s="75">
        <v>70</v>
      </c>
      <c r="C71" s="72" t="s">
        <v>170</v>
      </c>
      <c r="D71" s="72" t="s">
        <v>196</v>
      </c>
      <c r="E71" s="72" t="s">
        <v>287</v>
      </c>
      <c r="F71" s="46"/>
      <c r="G71" s="71">
        <f>F71*I1</f>
        <v>0</v>
      </c>
      <c r="H71" s="21"/>
    </row>
    <row r="72" spans="1:8" s="20" customFormat="1" ht="12" hidden="1" customHeight="1" x14ac:dyDescent="0.25">
      <c r="A72" s="72">
        <v>71</v>
      </c>
      <c r="B72" s="75">
        <v>71</v>
      </c>
      <c r="C72" s="72" t="s">
        <v>170</v>
      </c>
      <c r="D72" s="72" t="s">
        <v>196</v>
      </c>
      <c r="E72" s="72" t="s">
        <v>287</v>
      </c>
      <c r="F72" s="46"/>
      <c r="G72" s="71">
        <f>F72*I1</f>
        <v>0</v>
      </c>
      <c r="H72" s="21"/>
    </row>
    <row r="73" spans="1:8" s="20" customFormat="1" ht="12" hidden="1" customHeight="1" x14ac:dyDescent="0.25">
      <c r="A73" s="72">
        <v>72</v>
      </c>
      <c r="B73" s="75">
        <v>72</v>
      </c>
      <c r="C73" s="72" t="s">
        <v>288</v>
      </c>
      <c r="D73" s="72" t="s">
        <v>289</v>
      </c>
      <c r="E73" s="72" t="s">
        <v>290</v>
      </c>
      <c r="F73" s="46"/>
      <c r="G73" s="71">
        <f>F73*I1</f>
        <v>0</v>
      </c>
      <c r="H73" s="21"/>
    </row>
    <row r="74" spans="1:8" s="20" customFormat="1" ht="12" hidden="1" customHeight="1" x14ac:dyDescent="0.25">
      <c r="A74" s="72">
        <v>73</v>
      </c>
      <c r="B74" s="75">
        <v>73</v>
      </c>
      <c r="C74" s="72" t="s">
        <v>292</v>
      </c>
      <c r="D74" s="72" t="s">
        <v>293</v>
      </c>
      <c r="E74" s="72" t="s">
        <v>278</v>
      </c>
      <c r="F74" s="46"/>
      <c r="G74" s="71">
        <f>F74*I1</f>
        <v>0</v>
      </c>
      <c r="H74" s="21"/>
    </row>
    <row r="75" spans="1:8" s="20" customFormat="1" ht="12" hidden="1" customHeight="1" x14ac:dyDescent="0.25">
      <c r="A75" s="72">
        <v>74</v>
      </c>
      <c r="B75" s="75">
        <v>74</v>
      </c>
      <c r="C75" s="72" t="s">
        <v>294</v>
      </c>
      <c r="D75" s="72" t="s">
        <v>295</v>
      </c>
      <c r="E75" s="72" t="s">
        <v>296</v>
      </c>
      <c r="F75" s="46"/>
      <c r="G75" s="71">
        <f>F75*I1</f>
        <v>0</v>
      </c>
      <c r="H75" s="21"/>
    </row>
    <row r="76" spans="1:8" s="20" customFormat="1" ht="12" hidden="1" customHeight="1" x14ac:dyDescent="0.25">
      <c r="A76" s="72">
        <v>75</v>
      </c>
      <c r="B76" s="75">
        <v>75</v>
      </c>
      <c r="C76" s="72" t="s">
        <v>297</v>
      </c>
      <c r="D76" s="72" t="s">
        <v>298</v>
      </c>
      <c r="E76" s="72" t="s">
        <v>299</v>
      </c>
      <c r="F76" s="46"/>
      <c r="G76" s="71">
        <f>F76*I1</f>
        <v>0</v>
      </c>
      <c r="H76" s="21"/>
    </row>
    <row r="77" spans="1:8" s="20" customFormat="1" ht="12" hidden="1" customHeight="1" x14ac:dyDescent="0.25">
      <c r="A77" s="72">
        <v>76</v>
      </c>
      <c r="B77" s="75">
        <v>76</v>
      </c>
      <c r="C77" s="72" t="s">
        <v>242</v>
      </c>
      <c r="D77" s="72" t="s">
        <v>196</v>
      </c>
      <c r="E77" s="72" t="s">
        <v>301</v>
      </c>
      <c r="F77" s="46"/>
      <c r="G77" s="71">
        <f>F77*I1</f>
        <v>0</v>
      </c>
      <c r="H77" s="21"/>
    </row>
    <row r="78" spans="1:8" s="20" customFormat="1" ht="12" hidden="1" customHeight="1" x14ac:dyDescent="0.25">
      <c r="A78" s="72">
        <v>77</v>
      </c>
      <c r="B78" s="75">
        <v>77</v>
      </c>
      <c r="C78" s="72" t="s">
        <v>302</v>
      </c>
      <c r="D78" s="72" t="s">
        <v>205</v>
      </c>
      <c r="E78" s="72" t="s">
        <v>303</v>
      </c>
      <c r="F78" s="46"/>
      <c r="G78" s="71">
        <f>F78*I1</f>
        <v>0</v>
      </c>
      <c r="H78" s="21"/>
    </row>
    <row r="79" spans="1:8" s="20" customFormat="1" ht="12" hidden="1" customHeight="1" x14ac:dyDescent="0.25">
      <c r="A79" s="72">
        <v>78</v>
      </c>
      <c r="B79" s="75">
        <v>78</v>
      </c>
      <c r="C79" s="72" t="s">
        <v>304</v>
      </c>
      <c r="D79" s="72" t="s">
        <v>305</v>
      </c>
      <c r="E79" s="72" t="s">
        <v>306</v>
      </c>
      <c r="F79" s="46"/>
      <c r="G79" s="71">
        <f>F79*I1</f>
        <v>0</v>
      </c>
      <c r="H79" s="21"/>
    </row>
    <row r="80" spans="1:8" s="20" customFormat="1" ht="12" hidden="1" customHeight="1" x14ac:dyDescent="0.25">
      <c r="A80" s="72">
        <v>79</v>
      </c>
      <c r="B80" s="75">
        <v>79</v>
      </c>
      <c r="C80" s="72" t="s">
        <v>308</v>
      </c>
      <c r="D80" s="72" t="s">
        <v>309</v>
      </c>
      <c r="E80" s="72" t="s">
        <v>310</v>
      </c>
      <c r="F80" s="46"/>
      <c r="G80" s="71">
        <f>F80*I1</f>
        <v>0</v>
      </c>
      <c r="H80" s="21"/>
    </row>
    <row r="81" spans="1:8" s="20" customFormat="1" ht="12" hidden="1" customHeight="1" x14ac:dyDescent="0.25">
      <c r="A81" s="72">
        <v>80</v>
      </c>
      <c r="B81" s="75">
        <v>80</v>
      </c>
      <c r="C81" s="72" t="s">
        <v>311</v>
      </c>
      <c r="D81" s="72" t="s">
        <v>165</v>
      </c>
      <c r="E81" s="72" t="s">
        <v>312</v>
      </c>
      <c r="F81" s="46"/>
      <c r="G81" s="71">
        <f>F81*I1</f>
        <v>0</v>
      </c>
      <c r="H81" s="21"/>
    </row>
    <row r="82" spans="1:8" s="20" customFormat="1" ht="12" hidden="1" customHeight="1" x14ac:dyDescent="0.25">
      <c r="A82" s="72">
        <v>81</v>
      </c>
      <c r="B82" s="75">
        <v>81</v>
      </c>
      <c r="C82" s="72" t="s">
        <v>313</v>
      </c>
      <c r="D82" s="72" t="s">
        <v>314</v>
      </c>
      <c r="E82" s="72" t="s">
        <v>315</v>
      </c>
      <c r="F82" s="46"/>
      <c r="G82" s="71">
        <f>F82*I1</f>
        <v>0</v>
      </c>
      <c r="H82" s="21"/>
    </row>
    <row r="83" spans="1:8" s="20" customFormat="1" ht="12" hidden="1" customHeight="1" x14ac:dyDescent="0.25">
      <c r="A83" s="72">
        <v>82</v>
      </c>
      <c r="B83" s="75">
        <v>82</v>
      </c>
      <c r="C83" s="72" t="s">
        <v>316</v>
      </c>
      <c r="D83" s="72" t="s">
        <v>242</v>
      </c>
      <c r="E83" s="72" t="s">
        <v>317</v>
      </c>
      <c r="F83" s="46"/>
      <c r="G83" s="71">
        <f>F83*I1</f>
        <v>0</v>
      </c>
      <c r="H83" s="21"/>
    </row>
    <row r="84" spans="1:8" s="20" customFormat="1" ht="12" hidden="1" customHeight="1" x14ac:dyDescent="0.25">
      <c r="A84" s="72">
        <v>83</v>
      </c>
      <c r="B84" s="75">
        <v>83</v>
      </c>
      <c r="C84" s="72" t="s">
        <v>240</v>
      </c>
      <c r="D84" s="72" t="s">
        <v>319</v>
      </c>
      <c r="E84" s="72" t="s">
        <v>320</v>
      </c>
      <c r="F84" s="46"/>
      <c r="G84" s="71">
        <f>F84*I1</f>
        <v>0</v>
      </c>
      <c r="H84" s="21"/>
    </row>
    <row r="85" spans="1:8" s="20" customFormat="1" ht="12" hidden="1" customHeight="1" x14ac:dyDescent="0.25">
      <c r="A85" s="72">
        <v>84</v>
      </c>
      <c r="B85" s="75">
        <v>84</v>
      </c>
      <c r="C85" s="72" t="s">
        <v>295</v>
      </c>
      <c r="D85" s="72" t="s">
        <v>277</v>
      </c>
      <c r="E85" s="72" t="s">
        <v>322</v>
      </c>
      <c r="F85" s="46"/>
      <c r="G85" s="71">
        <f>F85*I1</f>
        <v>0</v>
      </c>
      <c r="H85" s="21"/>
    </row>
    <row r="86" spans="1:8" s="20" customFormat="1" ht="12" hidden="1" customHeight="1" x14ac:dyDescent="0.25">
      <c r="A86" s="72">
        <v>85</v>
      </c>
      <c r="B86" s="75">
        <v>85</v>
      </c>
      <c r="C86" s="72" t="s">
        <v>239</v>
      </c>
      <c r="D86" s="72" t="s">
        <v>323</v>
      </c>
      <c r="E86" s="72" t="s">
        <v>324</v>
      </c>
      <c r="F86" s="46"/>
      <c r="G86" s="71">
        <f>F86*I1</f>
        <v>0</v>
      </c>
      <c r="H86" s="21"/>
    </row>
    <row r="87" spans="1:8" s="20" customFormat="1" ht="12" hidden="1" customHeight="1" x14ac:dyDescent="0.25">
      <c r="A87" s="72">
        <v>86</v>
      </c>
      <c r="B87" s="75">
        <v>86</v>
      </c>
      <c r="C87" s="72" t="s">
        <v>112</v>
      </c>
      <c r="D87" s="72" t="s">
        <v>326</v>
      </c>
      <c r="E87" s="72" t="s">
        <v>327</v>
      </c>
      <c r="F87" s="46"/>
      <c r="G87" s="71">
        <f>F87*I1</f>
        <v>0</v>
      </c>
      <c r="H87" s="21"/>
    </row>
    <row r="88" spans="1:8" s="20" customFormat="1" ht="12" hidden="1" customHeight="1" x14ac:dyDescent="0.25">
      <c r="A88" s="72">
        <v>87</v>
      </c>
      <c r="B88" s="75">
        <v>87</v>
      </c>
      <c r="C88" s="72" t="s">
        <v>258</v>
      </c>
      <c r="D88" s="72" t="s">
        <v>329</v>
      </c>
      <c r="E88" s="72" t="s">
        <v>330</v>
      </c>
      <c r="F88" s="46"/>
      <c r="G88" s="71">
        <f>F88*I1</f>
        <v>0</v>
      </c>
      <c r="H88" s="21"/>
    </row>
    <row r="89" spans="1:8" s="20" customFormat="1" ht="12" hidden="1" customHeight="1" x14ac:dyDescent="0.25">
      <c r="A89" s="72">
        <v>88</v>
      </c>
      <c r="B89" s="75">
        <v>88</v>
      </c>
      <c r="C89" s="72" t="s">
        <v>141</v>
      </c>
      <c r="D89" s="72" t="s">
        <v>144</v>
      </c>
      <c r="E89" s="72" t="s">
        <v>332</v>
      </c>
      <c r="F89" s="46"/>
      <c r="G89" s="71">
        <f>F89*I1</f>
        <v>0</v>
      </c>
      <c r="H89" s="21"/>
    </row>
    <row r="90" spans="1:8" s="20" customFormat="1" ht="12" hidden="1" customHeight="1" x14ac:dyDescent="0.25">
      <c r="A90" s="72">
        <v>89</v>
      </c>
      <c r="B90" s="75">
        <v>89</v>
      </c>
      <c r="C90" s="72" t="s">
        <v>333</v>
      </c>
      <c r="D90" s="72" t="s">
        <v>142</v>
      </c>
      <c r="E90" s="72" t="s">
        <v>334</v>
      </c>
      <c r="F90" s="46"/>
      <c r="G90" s="71">
        <f>F90*I1</f>
        <v>0</v>
      </c>
      <c r="H90" s="21"/>
    </row>
    <row r="91" spans="1:8" s="20" customFormat="1" ht="12" hidden="1" customHeight="1" x14ac:dyDescent="0.25">
      <c r="A91" s="72">
        <v>90</v>
      </c>
      <c r="B91" s="75">
        <v>90</v>
      </c>
      <c r="C91" s="72" t="s">
        <v>335</v>
      </c>
      <c r="D91" s="72" t="s">
        <v>142</v>
      </c>
      <c r="E91" s="72" t="s">
        <v>336</v>
      </c>
      <c r="F91" s="46"/>
      <c r="G91" s="71">
        <f>F91*I1</f>
        <v>0</v>
      </c>
      <c r="H91" s="21"/>
    </row>
    <row r="92" spans="1:8" s="20" customFormat="1" ht="12" hidden="1" customHeight="1" x14ac:dyDescent="0.25">
      <c r="A92" s="72">
        <v>91</v>
      </c>
      <c r="B92" s="75">
        <v>91</v>
      </c>
      <c r="C92" s="72" t="s">
        <v>337</v>
      </c>
      <c r="D92" s="72" t="s">
        <v>338</v>
      </c>
      <c r="E92" s="72" t="s">
        <v>339</v>
      </c>
      <c r="F92" s="46"/>
      <c r="G92" s="71">
        <f>F92*I1</f>
        <v>0</v>
      </c>
      <c r="H92" s="21"/>
    </row>
    <row r="93" spans="1:8" s="20" customFormat="1" ht="12" hidden="1" customHeight="1" x14ac:dyDescent="0.25">
      <c r="A93" s="72">
        <v>92</v>
      </c>
      <c r="B93" s="75">
        <v>92</v>
      </c>
      <c r="C93" s="72" t="s">
        <v>340</v>
      </c>
      <c r="D93" s="72" t="s">
        <v>341</v>
      </c>
      <c r="E93" s="72" t="s">
        <v>342</v>
      </c>
      <c r="F93" s="46"/>
      <c r="G93" s="71">
        <f>F93*I1</f>
        <v>0</v>
      </c>
      <c r="H93" s="21"/>
    </row>
    <row r="94" spans="1:8" s="20" customFormat="1" ht="12" hidden="1" customHeight="1" x14ac:dyDescent="0.25">
      <c r="A94" s="72">
        <v>93</v>
      </c>
      <c r="B94" s="75">
        <v>93</v>
      </c>
      <c r="C94" s="72" t="s">
        <v>213</v>
      </c>
      <c r="D94" s="72" t="s">
        <v>344</v>
      </c>
      <c r="E94" s="72" t="s">
        <v>345</v>
      </c>
      <c r="F94" s="46"/>
      <c r="G94" s="71">
        <f>F94*I1</f>
        <v>0</v>
      </c>
      <c r="H94" s="21"/>
    </row>
    <row r="95" spans="1:8" s="20" customFormat="1" ht="12" hidden="1" customHeight="1" x14ac:dyDescent="0.25">
      <c r="A95" s="72">
        <v>94</v>
      </c>
      <c r="B95" s="75">
        <v>94</v>
      </c>
      <c r="C95" s="72" t="s">
        <v>219</v>
      </c>
      <c r="D95" s="72" t="s">
        <v>165</v>
      </c>
      <c r="E95" s="72" t="s">
        <v>346</v>
      </c>
      <c r="F95" s="46"/>
      <c r="G95" s="71">
        <f>F95*I1</f>
        <v>0</v>
      </c>
      <c r="H95" s="21"/>
    </row>
    <row r="96" spans="1:8" s="20" customFormat="1" ht="12" hidden="1" customHeight="1" x14ac:dyDescent="0.25">
      <c r="A96" s="72">
        <v>95</v>
      </c>
      <c r="B96" s="75">
        <v>95</v>
      </c>
      <c r="C96" s="72" t="s">
        <v>347</v>
      </c>
      <c r="D96" s="72" t="s">
        <v>348</v>
      </c>
      <c r="E96" s="72" t="s">
        <v>181</v>
      </c>
      <c r="F96" s="46"/>
      <c r="G96" s="71">
        <f>F96*I1</f>
        <v>0</v>
      </c>
      <c r="H96" s="21"/>
    </row>
    <row r="97" spans="1:8" s="20" customFormat="1" ht="12" hidden="1" customHeight="1" x14ac:dyDescent="0.25">
      <c r="A97" s="72">
        <v>96</v>
      </c>
      <c r="B97" s="75">
        <v>96</v>
      </c>
      <c r="C97" s="72" t="s">
        <v>165</v>
      </c>
      <c r="D97" s="72" t="s">
        <v>165</v>
      </c>
      <c r="E97" s="72" t="s">
        <v>350</v>
      </c>
      <c r="F97" s="46"/>
      <c r="G97" s="71">
        <f>F97*I1</f>
        <v>0</v>
      </c>
      <c r="H97" s="21"/>
    </row>
    <row r="98" spans="1:8" s="20" customFormat="1" ht="12" hidden="1" customHeight="1" x14ac:dyDescent="0.25">
      <c r="A98" s="72">
        <v>97</v>
      </c>
      <c r="B98" s="75">
        <v>97</v>
      </c>
      <c r="C98" s="72" t="s">
        <v>351</v>
      </c>
      <c r="D98" s="72" t="s">
        <v>352</v>
      </c>
      <c r="E98" s="72" t="s">
        <v>353</v>
      </c>
      <c r="F98" s="46"/>
      <c r="G98" s="71">
        <f>F98*I1</f>
        <v>0</v>
      </c>
      <c r="H98" s="21"/>
    </row>
    <row r="99" spans="1:8" s="20" customFormat="1" ht="12" hidden="1" customHeight="1" x14ac:dyDescent="0.25">
      <c r="A99" s="72">
        <v>98</v>
      </c>
      <c r="B99" s="75">
        <v>98</v>
      </c>
      <c r="C99" s="72" t="s">
        <v>354</v>
      </c>
      <c r="D99" s="72" t="s">
        <v>678</v>
      </c>
      <c r="E99" s="72" t="s">
        <v>679</v>
      </c>
      <c r="F99" s="46"/>
      <c r="G99" s="71">
        <f>F99*I1</f>
        <v>0</v>
      </c>
      <c r="H99" s="21"/>
    </row>
    <row r="100" spans="1:8" s="20" customFormat="1" ht="12" hidden="1" customHeight="1" x14ac:dyDescent="0.25">
      <c r="A100" s="72">
        <v>99</v>
      </c>
      <c r="B100" s="75">
        <v>99</v>
      </c>
      <c r="C100" s="72" t="s">
        <v>172</v>
      </c>
      <c r="D100" s="72" t="s">
        <v>358</v>
      </c>
      <c r="E100" s="72" t="s">
        <v>359</v>
      </c>
      <c r="F100" s="46"/>
      <c r="G100" s="71">
        <f>F100*I1</f>
        <v>0</v>
      </c>
      <c r="H100" s="21"/>
    </row>
    <row r="101" spans="1:8" s="20" customFormat="1" ht="12" hidden="1" customHeight="1" x14ac:dyDescent="0.25">
      <c r="A101" s="72">
        <v>100</v>
      </c>
      <c r="B101" s="75">
        <v>100</v>
      </c>
      <c r="C101" s="72" t="s">
        <v>341</v>
      </c>
      <c r="D101" s="72" t="s">
        <v>360</v>
      </c>
      <c r="E101" s="72" t="s">
        <v>361</v>
      </c>
      <c r="F101" s="46"/>
      <c r="G101" s="71">
        <f>F101*I1</f>
        <v>0</v>
      </c>
      <c r="H101" s="21"/>
    </row>
    <row r="102" spans="1:8" s="20" customFormat="1" ht="12" hidden="1" customHeight="1" x14ac:dyDescent="0.25">
      <c r="A102" s="72">
        <v>101</v>
      </c>
      <c r="B102" s="75">
        <v>101</v>
      </c>
      <c r="C102" s="72" t="s">
        <v>165</v>
      </c>
      <c r="D102" s="72" t="s">
        <v>363</v>
      </c>
      <c r="E102" s="72" t="s">
        <v>209</v>
      </c>
      <c r="F102" s="46"/>
      <c r="G102" s="71">
        <f>F102*I1</f>
        <v>0</v>
      </c>
      <c r="H102" s="21"/>
    </row>
    <row r="103" spans="1:8" s="20" customFormat="1" ht="12" hidden="1" customHeight="1" x14ac:dyDescent="0.25">
      <c r="A103" s="72">
        <v>102</v>
      </c>
      <c r="B103" s="75">
        <v>102</v>
      </c>
      <c r="C103" s="72" t="s">
        <v>282</v>
      </c>
      <c r="D103" s="72" t="s">
        <v>365</v>
      </c>
      <c r="E103" s="72" t="s">
        <v>366</v>
      </c>
      <c r="F103" s="46"/>
      <c r="G103" s="71">
        <f>F103*I1</f>
        <v>0</v>
      </c>
      <c r="H103" s="21"/>
    </row>
    <row r="104" spans="1:8" s="20" customFormat="1" ht="12" hidden="1" customHeight="1" x14ac:dyDescent="0.25">
      <c r="A104" s="72">
        <v>103</v>
      </c>
      <c r="B104" s="75">
        <v>103</v>
      </c>
      <c r="C104" s="72" t="s">
        <v>368</v>
      </c>
      <c r="D104" s="72" t="s">
        <v>216</v>
      </c>
      <c r="E104" s="72" t="s">
        <v>369</v>
      </c>
      <c r="F104" s="46"/>
      <c r="G104" s="71">
        <f>F104*I1</f>
        <v>0</v>
      </c>
      <c r="H104" s="21"/>
    </row>
    <row r="105" spans="1:8" s="20" customFormat="1" ht="12" customHeight="1" x14ac:dyDescent="0.25">
      <c r="A105" s="72">
        <v>104</v>
      </c>
      <c r="B105" s="75">
        <v>104</v>
      </c>
      <c r="C105" s="72" t="s">
        <v>150</v>
      </c>
      <c r="D105" s="72" t="s">
        <v>680</v>
      </c>
      <c r="E105" s="72" t="s">
        <v>370</v>
      </c>
      <c r="F105" s="46">
        <v>3.5</v>
      </c>
      <c r="G105" s="71">
        <f>F105*I1</f>
        <v>21</v>
      </c>
      <c r="H105" s="21"/>
    </row>
    <row r="106" spans="1:8" s="20" customFormat="1" ht="12" hidden="1" customHeight="1" x14ac:dyDescent="0.25">
      <c r="A106" s="72">
        <v>105</v>
      </c>
      <c r="B106" s="75">
        <v>105</v>
      </c>
      <c r="C106" s="72" t="s">
        <v>170</v>
      </c>
      <c r="D106" s="72" t="s">
        <v>223</v>
      </c>
      <c r="E106" s="72" t="s">
        <v>372</v>
      </c>
      <c r="F106" s="46"/>
      <c r="G106" s="71">
        <f>F106*I1</f>
        <v>0</v>
      </c>
      <c r="H106" s="21"/>
    </row>
    <row r="107" spans="1:8" s="20" customFormat="1" ht="12" customHeight="1" x14ac:dyDescent="0.25">
      <c r="A107" s="72">
        <v>106</v>
      </c>
      <c r="B107" s="75">
        <v>106</v>
      </c>
      <c r="C107" s="72" t="s">
        <v>225</v>
      </c>
      <c r="D107" s="72" t="s">
        <v>373</v>
      </c>
      <c r="E107" s="72" t="s">
        <v>303</v>
      </c>
      <c r="F107" s="46"/>
      <c r="G107" s="71">
        <f>F107*I1</f>
        <v>0</v>
      </c>
      <c r="H107" s="21"/>
    </row>
    <row r="108" spans="1:8" s="20" customFormat="1" ht="12" hidden="1" customHeight="1" x14ac:dyDescent="0.25">
      <c r="A108" s="72">
        <v>107</v>
      </c>
      <c r="B108" s="75">
        <v>107</v>
      </c>
      <c r="C108" s="72" t="s">
        <v>341</v>
      </c>
      <c r="D108" s="72" t="s">
        <v>373</v>
      </c>
      <c r="E108" s="72" t="s">
        <v>375</v>
      </c>
      <c r="F108" s="46"/>
      <c r="G108" s="71">
        <f>F108*I1</f>
        <v>0</v>
      </c>
      <c r="H108" s="21"/>
    </row>
    <row r="109" spans="1:8" s="20" customFormat="1" ht="12" hidden="1" customHeight="1" x14ac:dyDescent="0.25">
      <c r="A109" s="72">
        <v>108</v>
      </c>
      <c r="B109" s="75">
        <v>108</v>
      </c>
      <c r="C109" s="72" t="s">
        <v>226</v>
      </c>
      <c r="D109" s="72" t="s">
        <v>126</v>
      </c>
      <c r="E109" s="72" t="s">
        <v>377</v>
      </c>
      <c r="F109" s="46"/>
      <c r="G109" s="71">
        <f>F109*I1</f>
        <v>0</v>
      </c>
      <c r="H109" s="21"/>
    </row>
    <row r="110" spans="1:8" s="20" customFormat="1" ht="12" customHeight="1" x14ac:dyDescent="0.25">
      <c r="A110" s="72">
        <v>109</v>
      </c>
      <c r="B110" s="75">
        <v>109</v>
      </c>
      <c r="C110" s="72" t="s">
        <v>226</v>
      </c>
      <c r="D110" s="72" t="s">
        <v>378</v>
      </c>
      <c r="E110" s="72" t="s">
        <v>356</v>
      </c>
      <c r="F110" s="46">
        <v>4</v>
      </c>
      <c r="G110" s="71">
        <f>F110*I1</f>
        <v>24</v>
      </c>
      <c r="H110" s="21"/>
    </row>
    <row r="111" spans="1:8" s="20" customFormat="1" ht="12" hidden="1" customHeight="1" x14ac:dyDescent="0.25">
      <c r="A111" s="72">
        <v>110</v>
      </c>
      <c r="B111" s="75">
        <v>110</v>
      </c>
      <c r="C111" s="72" t="s">
        <v>341</v>
      </c>
      <c r="D111" s="72" t="s">
        <v>380</v>
      </c>
      <c r="E111" s="72" t="s">
        <v>381</v>
      </c>
      <c r="F111" s="46"/>
      <c r="G111" s="71">
        <f>F111*I1</f>
        <v>0</v>
      </c>
      <c r="H111" s="21"/>
    </row>
    <row r="112" spans="1:8" s="20" customFormat="1" ht="12" hidden="1" customHeight="1" x14ac:dyDescent="0.25">
      <c r="A112" s="72">
        <v>111</v>
      </c>
      <c r="B112" s="75">
        <v>111</v>
      </c>
      <c r="C112" s="72" t="s">
        <v>144</v>
      </c>
      <c r="D112" s="72" t="s">
        <v>382</v>
      </c>
      <c r="E112" s="72" t="s">
        <v>383</v>
      </c>
      <c r="F112" s="46"/>
      <c r="G112" s="71">
        <f>F112*I1</f>
        <v>0</v>
      </c>
      <c r="H112" s="21"/>
    </row>
    <row r="113" spans="1:8" s="20" customFormat="1" ht="12" hidden="1" customHeight="1" x14ac:dyDescent="0.25">
      <c r="A113" s="72">
        <v>112</v>
      </c>
      <c r="B113" s="75">
        <v>112</v>
      </c>
      <c r="C113" s="72" t="s">
        <v>384</v>
      </c>
      <c r="D113" s="72" t="s">
        <v>385</v>
      </c>
      <c r="E113" s="72" t="s">
        <v>287</v>
      </c>
      <c r="F113" s="46"/>
      <c r="G113" s="71">
        <f>F113*I1</f>
        <v>0</v>
      </c>
      <c r="H113" s="21"/>
    </row>
    <row r="114" spans="1:8" s="20" customFormat="1" ht="12" hidden="1" customHeight="1" x14ac:dyDescent="0.25">
      <c r="A114" s="72">
        <v>113</v>
      </c>
      <c r="B114" s="75">
        <v>113</v>
      </c>
      <c r="C114" s="72" t="s">
        <v>213</v>
      </c>
      <c r="D114" s="72" t="s">
        <v>214</v>
      </c>
      <c r="E114" s="72" t="s">
        <v>215</v>
      </c>
      <c r="F114" s="46"/>
      <c r="G114" s="71">
        <f>F114*I1</f>
        <v>0</v>
      </c>
      <c r="H114" s="21"/>
    </row>
    <row r="115" spans="1:8" s="20" customFormat="1" ht="12" customHeight="1" x14ac:dyDescent="0.25">
      <c r="A115" s="72">
        <v>114</v>
      </c>
      <c r="B115" s="75">
        <v>114</v>
      </c>
      <c r="C115" s="72" t="s">
        <v>115</v>
      </c>
      <c r="D115" s="72" t="s">
        <v>226</v>
      </c>
      <c r="E115" s="72" t="s">
        <v>244</v>
      </c>
      <c r="F115" s="46">
        <v>2</v>
      </c>
      <c r="G115" s="71">
        <f>F115*I1</f>
        <v>12</v>
      </c>
      <c r="H115" s="21"/>
    </row>
    <row r="116" spans="1:8" s="20" customFormat="1" ht="12" hidden="1" customHeight="1" x14ac:dyDescent="0.25">
      <c r="A116" s="72">
        <v>115</v>
      </c>
      <c r="B116" s="75">
        <v>115</v>
      </c>
      <c r="C116" s="72" t="s">
        <v>223</v>
      </c>
      <c r="D116" s="72" t="s">
        <v>386</v>
      </c>
      <c r="E116" s="72" t="s">
        <v>387</v>
      </c>
      <c r="F116" s="46"/>
      <c r="G116" s="71">
        <f>F116*I1</f>
        <v>0</v>
      </c>
      <c r="H116" s="21"/>
    </row>
    <row r="117" spans="1:8" s="20" customFormat="1" ht="12" hidden="1" customHeight="1" x14ac:dyDescent="0.25">
      <c r="A117" s="72">
        <v>116</v>
      </c>
      <c r="B117" s="75">
        <v>116</v>
      </c>
      <c r="C117" s="72" t="s">
        <v>388</v>
      </c>
      <c r="D117" s="72" t="s">
        <v>219</v>
      </c>
      <c r="E117" s="72" t="s">
        <v>389</v>
      </c>
      <c r="F117" s="46"/>
      <c r="G117" s="71">
        <f>F117*I1</f>
        <v>0</v>
      </c>
      <c r="H117" s="21"/>
    </row>
    <row r="118" spans="1:8" s="20" customFormat="1" ht="12" customHeight="1" x14ac:dyDescent="0.25">
      <c r="A118" s="72">
        <v>117</v>
      </c>
      <c r="B118" s="75">
        <v>117</v>
      </c>
      <c r="C118" s="72" t="s">
        <v>211</v>
      </c>
      <c r="D118" s="72" t="s">
        <v>189</v>
      </c>
      <c r="E118" s="72" t="s">
        <v>390</v>
      </c>
      <c r="F118" s="46"/>
      <c r="G118" s="71">
        <f>F118*I1</f>
        <v>0</v>
      </c>
      <c r="H118" s="21"/>
    </row>
    <row r="119" spans="1:8" s="20" customFormat="1" ht="12" hidden="1" customHeight="1" x14ac:dyDescent="0.25">
      <c r="A119" s="72">
        <v>118</v>
      </c>
      <c r="B119" s="75">
        <v>118</v>
      </c>
      <c r="C119" s="72" t="s">
        <v>219</v>
      </c>
      <c r="D119" s="72" t="s">
        <v>391</v>
      </c>
      <c r="E119" s="72" t="s">
        <v>392</v>
      </c>
      <c r="F119" s="46"/>
      <c r="G119" s="71">
        <f>F119*I1</f>
        <v>0</v>
      </c>
      <c r="H119" s="21"/>
    </row>
    <row r="120" spans="1:8" s="20" customFormat="1" ht="12" customHeight="1" x14ac:dyDescent="0.25">
      <c r="A120" s="72">
        <v>119</v>
      </c>
      <c r="B120" s="75">
        <v>119</v>
      </c>
      <c r="C120" s="72" t="s">
        <v>393</v>
      </c>
      <c r="D120" s="72" t="s">
        <v>394</v>
      </c>
      <c r="E120" s="72" t="s">
        <v>395</v>
      </c>
      <c r="F120" s="46"/>
      <c r="G120" s="71">
        <f>F120*I1</f>
        <v>0</v>
      </c>
      <c r="H120" s="21"/>
    </row>
    <row r="121" spans="1:8" s="20" customFormat="1" ht="12" customHeight="1" x14ac:dyDescent="0.25">
      <c r="A121" s="72">
        <v>120</v>
      </c>
      <c r="B121" s="75">
        <v>120</v>
      </c>
      <c r="C121" s="72" t="s">
        <v>396</v>
      </c>
      <c r="D121" s="72" t="s">
        <v>399</v>
      </c>
      <c r="E121" s="72" t="s">
        <v>397</v>
      </c>
      <c r="F121" s="46">
        <v>4</v>
      </c>
      <c r="G121" s="71">
        <f>F121*I1</f>
        <v>24</v>
      </c>
      <c r="H121" s="21"/>
    </row>
    <row r="122" spans="1:8" s="20" customFormat="1" ht="12" customHeight="1" x14ac:dyDescent="0.25">
      <c r="A122" s="72">
        <v>121</v>
      </c>
      <c r="B122" s="75">
        <v>121</v>
      </c>
      <c r="C122" s="72" t="s">
        <v>399</v>
      </c>
      <c r="D122" s="72" t="s">
        <v>400</v>
      </c>
      <c r="E122" s="72" t="s">
        <v>401</v>
      </c>
      <c r="F122" s="46"/>
      <c r="G122" s="71">
        <f>F122*I1</f>
        <v>0</v>
      </c>
      <c r="H122" s="21"/>
    </row>
    <row r="123" spans="1:8" s="20" customFormat="1" ht="12" customHeight="1" x14ac:dyDescent="0.25">
      <c r="A123" s="72">
        <v>122</v>
      </c>
      <c r="B123" s="75">
        <v>122</v>
      </c>
      <c r="C123" s="72" t="s">
        <v>223</v>
      </c>
      <c r="D123" s="72" t="s">
        <v>402</v>
      </c>
      <c r="E123" s="72" t="s">
        <v>403</v>
      </c>
      <c r="F123" s="46">
        <v>5</v>
      </c>
      <c r="G123" s="71">
        <f>F123*I1</f>
        <v>30</v>
      </c>
      <c r="H123" s="21"/>
    </row>
    <row r="124" spans="1:8" s="20" customFormat="1" ht="12" customHeight="1" x14ac:dyDescent="0.25">
      <c r="A124" s="72">
        <v>123</v>
      </c>
      <c r="B124" s="75">
        <v>123</v>
      </c>
      <c r="C124" s="72" t="s">
        <v>344</v>
      </c>
      <c r="D124" s="72" t="s">
        <v>404</v>
      </c>
      <c r="E124" s="72" t="s">
        <v>405</v>
      </c>
      <c r="F124" s="46">
        <v>8.5</v>
      </c>
      <c r="G124" s="71">
        <f>F124*I1</f>
        <v>51</v>
      </c>
      <c r="H124" s="21"/>
    </row>
    <row r="125" spans="1:8" s="20" customFormat="1" ht="12" customHeight="1" x14ac:dyDescent="0.25">
      <c r="A125" s="72">
        <v>124</v>
      </c>
      <c r="B125" s="75">
        <v>124</v>
      </c>
      <c r="C125" s="72" t="s">
        <v>188</v>
      </c>
      <c r="D125" s="72" t="s">
        <v>196</v>
      </c>
      <c r="E125" s="72" t="s">
        <v>406</v>
      </c>
      <c r="F125" s="46">
        <v>2</v>
      </c>
      <c r="G125" s="71">
        <f>F125*I1</f>
        <v>12</v>
      </c>
      <c r="H125" s="21"/>
    </row>
    <row r="126" spans="1:8" s="20" customFormat="1" ht="12" customHeight="1" x14ac:dyDescent="0.25">
      <c r="A126" s="72">
        <v>125</v>
      </c>
      <c r="B126" s="75">
        <v>125</v>
      </c>
      <c r="C126" s="72" t="s">
        <v>188</v>
      </c>
      <c r="D126" s="72" t="s">
        <v>407</v>
      </c>
      <c r="E126" s="72" t="s">
        <v>303</v>
      </c>
      <c r="F126" s="46">
        <v>1</v>
      </c>
      <c r="G126" s="71">
        <f>F126*I1</f>
        <v>6</v>
      </c>
      <c r="H126" s="21"/>
    </row>
    <row r="127" spans="1:8" s="20" customFormat="1" ht="12" customHeight="1" x14ac:dyDescent="0.25">
      <c r="A127" s="72">
        <v>126</v>
      </c>
      <c r="B127" s="75">
        <v>126</v>
      </c>
      <c r="C127" s="72" t="s">
        <v>147</v>
      </c>
      <c r="D127" s="72" t="s">
        <v>148</v>
      </c>
      <c r="E127" s="72" t="s">
        <v>409</v>
      </c>
      <c r="F127" s="46">
        <v>5.5</v>
      </c>
      <c r="G127" s="71">
        <f>F127*I1</f>
        <v>33</v>
      </c>
      <c r="H127" s="21"/>
    </row>
    <row r="128" spans="1:8" s="20" customFormat="1" ht="12" customHeight="1" x14ac:dyDescent="0.25">
      <c r="A128" s="72">
        <v>127</v>
      </c>
      <c r="B128" s="75">
        <v>127</v>
      </c>
      <c r="C128" s="72" t="s">
        <v>152</v>
      </c>
      <c r="D128" s="72" t="s">
        <v>198</v>
      </c>
      <c r="E128" s="72" t="s">
        <v>410</v>
      </c>
      <c r="F128" s="46"/>
      <c r="G128" s="71">
        <f>F128*I1</f>
        <v>0</v>
      </c>
      <c r="H128" s="21"/>
    </row>
    <row r="129" spans="1:8" s="20" customFormat="1" ht="12" hidden="1" customHeight="1" x14ac:dyDescent="0.25">
      <c r="A129" s="72">
        <v>128</v>
      </c>
      <c r="B129" s="75">
        <v>128</v>
      </c>
      <c r="C129" s="72" t="s">
        <v>393</v>
      </c>
      <c r="D129" s="72" t="s">
        <v>411</v>
      </c>
      <c r="E129" s="72" t="s">
        <v>350</v>
      </c>
      <c r="F129" s="46"/>
      <c r="G129" s="71">
        <f>F129*I1</f>
        <v>0</v>
      </c>
      <c r="H129" s="21"/>
    </row>
    <row r="130" spans="1:8" s="20" customFormat="1" ht="12" hidden="1" customHeight="1" x14ac:dyDescent="0.25">
      <c r="A130" s="72">
        <v>129</v>
      </c>
      <c r="B130" s="75">
        <v>129</v>
      </c>
      <c r="C130" s="72" t="s">
        <v>178</v>
      </c>
      <c r="D130" s="72" t="s">
        <v>115</v>
      </c>
      <c r="E130" s="72" t="s">
        <v>412</v>
      </c>
      <c r="F130" s="46"/>
      <c r="G130" s="71">
        <f>F130*I1</f>
        <v>0</v>
      </c>
      <c r="H130" s="21"/>
    </row>
    <row r="131" spans="1:8" s="20" customFormat="1" ht="12" customHeight="1" x14ac:dyDescent="0.25">
      <c r="A131" s="72">
        <v>130</v>
      </c>
      <c r="B131" s="75">
        <v>130</v>
      </c>
      <c r="C131" s="72" t="s">
        <v>115</v>
      </c>
      <c r="D131" s="72" t="s">
        <v>226</v>
      </c>
      <c r="E131" s="72" t="s">
        <v>413</v>
      </c>
      <c r="F131" s="46">
        <v>2</v>
      </c>
      <c r="G131" s="71">
        <f>F131*I1</f>
        <v>12</v>
      </c>
      <c r="H131" s="21"/>
    </row>
    <row r="132" spans="1:8" s="20" customFormat="1" ht="12" hidden="1" customHeight="1" x14ac:dyDescent="0.25">
      <c r="A132" s="72">
        <v>131</v>
      </c>
      <c r="B132" s="75">
        <v>131</v>
      </c>
      <c r="C132" s="72" t="s">
        <v>414</v>
      </c>
      <c r="D132" s="72" t="s">
        <v>415</v>
      </c>
      <c r="E132" s="72" t="s">
        <v>416</v>
      </c>
      <c r="F132" s="46"/>
      <c r="G132" s="71">
        <f>F132*I1</f>
        <v>0</v>
      </c>
      <c r="H132" s="21"/>
    </row>
    <row r="133" spans="1:8" s="20" customFormat="1" ht="12" customHeight="1" x14ac:dyDescent="0.25">
      <c r="A133" s="72">
        <v>132</v>
      </c>
      <c r="B133" s="75">
        <v>132</v>
      </c>
      <c r="C133" s="72" t="s">
        <v>417</v>
      </c>
      <c r="D133" s="72" t="s">
        <v>418</v>
      </c>
      <c r="E133" s="72" t="s">
        <v>184</v>
      </c>
      <c r="F133" s="46"/>
      <c r="G133" s="71">
        <f>F133*I1</f>
        <v>0</v>
      </c>
      <c r="H133" s="21"/>
    </row>
    <row r="134" spans="1:8" s="20" customFormat="1" ht="12" hidden="1" customHeight="1" x14ac:dyDescent="0.25">
      <c r="A134" s="72">
        <v>133</v>
      </c>
      <c r="B134" s="75">
        <v>133</v>
      </c>
      <c r="C134" s="72" t="s">
        <v>282</v>
      </c>
      <c r="D134" s="72" t="s">
        <v>112</v>
      </c>
      <c r="E134" s="72" t="s">
        <v>419</v>
      </c>
      <c r="F134" s="46"/>
      <c r="G134" s="71">
        <f>F134*I1</f>
        <v>0</v>
      </c>
      <c r="H134" s="21"/>
    </row>
    <row r="135" spans="1:8" s="20" customFormat="1" ht="12" hidden="1" customHeight="1" x14ac:dyDescent="0.25">
      <c r="A135" s="72">
        <v>134</v>
      </c>
      <c r="B135" s="75">
        <v>134</v>
      </c>
      <c r="C135" s="72" t="s">
        <v>420</v>
      </c>
      <c r="D135" s="72" t="s">
        <v>112</v>
      </c>
      <c r="E135" s="72" t="s">
        <v>244</v>
      </c>
      <c r="F135" s="46"/>
      <c r="G135" s="71">
        <f>F135*I1</f>
        <v>0</v>
      </c>
      <c r="H135" s="21"/>
    </row>
    <row r="136" spans="1:8" s="20" customFormat="1" ht="12" hidden="1" customHeight="1" x14ac:dyDescent="0.25">
      <c r="A136" s="72">
        <v>135</v>
      </c>
      <c r="B136" s="75">
        <v>135</v>
      </c>
      <c r="C136" s="72" t="s">
        <v>282</v>
      </c>
      <c r="D136" s="72" t="s">
        <v>112</v>
      </c>
      <c r="E136" s="72" t="s">
        <v>421</v>
      </c>
      <c r="F136" s="46"/>
      <c r="G136" s="71">
        <f>F136*I1</f>
        <v>0</v>
      </c>
      <c r="H136" s="21"/>
    </row>
    <row r="137" spans="1:8" s="20" customFormat="1" ht="12" customHeight="1" x14ac:dyDescent="0.25">
      <c r="A137" s="72">
        <v>136</v>
      </c>
      <c r="B137" s="75">
        <v>136</v>
      </c>
      <c r="C137" s="72" t="s">
        <v>422</v>
      </c>
      <c r="D137" s="72" t="s">
        <v>423</v>
      </c>
      <c r="E137" s="72" t="s">
        <v>424</v>
      </c>
      <c r="F137" s="46">
        <v>3</v>
      </c>
      <c r="G137" s="71">
        <f>F137*I1</f>
        <v>18</v>
      </c>
      <c r="H137" s="21"/>
    </row>
    <row r="138" spans="1:8" s="20" customFormat="1" ht="12" customHeight="1" x14ac:dyDescent="0.25">
      <c r="A138" s="72">
        <v>137</v>
      </c>
      <c r="B138" s="75">
        <v>137</v>
      </c>
      <c r="C138" s="72" t="s">
        <v>282</v>
      </c>
      <c r="D138" s="72" t="s">
        <v>283</v>
      </c>
      <c r="E138" s="72" t="s">
        <v>183</v>
      </c>
      <c r="F138" s="46"/>
      <c r="G138" s="71">
        <f>F138*I1</f>
        <v>0</v>
      </c>
      <c r="H138" s="21"/>
    </row>
    <row r="139" spans="1:8" s="20" customFormat="1" ht="12" customHeight="1" x14ac:dyDescent="0.25">
      <c r="A139" s="72">
        <v>138</v>
      </c>
      <c r="B139" s="75">
        <v>138</v>
      </c>
      <c r="C139" s="72" t="s">
        <v>196</v>
      </c>
      <c r="D139" s="72" t="s">
        <v>223</v>
      </c>
      <c r="E139" s="72" t="s">
        <v>694</v>
      </c>
      <c r="F139" s="46">
        <v>2.5</v>
      </c>
      <c r="G139" s="71">
        <f>F139*I1</f>
        <v>15</v>
      </c>
      <c r="H139" s="21"/>
    </row>
    <row r="140" spans="1:8" s="20" customFormat="1" ht="12" hidden="1" customHeight="1" x14ac:dyDescent="0.25">
      <c r="A140" s="72">
        <v>139</v>
      </c>
      <c r="B140" s="75">
        <v>139</v>
      </c>
      <c r="C140" s="72" t="s">
        <v>213</v>
      </c>
      <c r="D140" s="72" t="s">
        <v>142</v>
      </c>
      <c r="E140" s="72" t="s">
        <v>425</v>
      </c>
      <c r="F140" s="46"/>
      <c r="G140" s="71">
        <f>F140*I1</f>
        <v>0</v>
      </c>
      <c r="H140" s="21"/>
    </row>
    <row r="141" spans="1:8" s="20" customFormat="1" ht="12" hidden="1" customHeight="1" x14ac:dyDescent="0.25">
      <c r="A141" s="72">
        <v>140</v>
      </c>
      <c r="B141" s="75">
        <v>140</v>
      </c>
      <c r="C141" s="72" t="s">
        <v>426</v>
      </c>
      <c r="D141" s="72" t="s">
        <v>427</v>
      </c>
      <c r="E141" s="72" t="s">
        <v>364</v>
      </c>
      <c r="F141" s="46"/>
      <c r="G141" s="71">
        <f>F141*I1</f>
        <v>0</v>
      </c>
      <c r="H141" s="21"/>
    </row>
    <row r="142" spans="1:8" s="20" customFormat="1" ht="12" hidden="1" customHeight="1" x14ac:dyDescent="0.25">
      <c r="A142" s="72">
        <v>141</v>
      </c>
      <c r="B142" s="75">
        <v>141</v>
      </c>
      <c r="C142" s="72" t="s">
        <v>304</v>
      </c>
      <c r="D142" s="72" t="s">
        <v>428</v>
      </c>
      <c r="E142" s="72" t="s">
        <v>429</v>
      </c>
      <c r="F142" s="46"/>
      <c r="G142" s="71">
        <f>F142*I1</f>
        <v>0</v>
      </c>
      <c r="H142" s="21"/>
    </row>
    <row r="143" spans="1:8" s="20" customFormat="1" ht="12" hidden="1" customHeight="1" x14ac:dyDescent="0.25">
      <c r="A143" s="72">
        <v>142</v>
      </c>
      <c r="B143" s="75">
        <v>142</v>
      </c>
      <c r="C143" s="72" t="s">
        <v>188</v>
      </c>
      <c r="D143" s="72" t="s">
        <v>430</v>
      </c>
      <c r="E143" s="72" t="s">
        <v>431</v>
      </c>
      <c r="F143" s="46"/>
      <c r="G143" s="71">
        <f>F143*I1</f>
        <v>0</v>
      </c>
      <c r="H143" s="21"/>
    </row>
    <row r="144" spans="1:8" s="20" customFormat="1" ht="12" hidden="1" customHeight="1" x14ac:dyDescent="0.25">
      <c r="A144" s="72">
        <v>143</v>
      </c>
      <c r="B144" s="75">
        <v>143</v>
      </c>
      <c r="C144" s="72" t="s">
        <v>382</v>
      </c>
      <c r="D144" s="72" t="s">
        <v>198</v>
      </c>
      <c r="E144" s="72" t="s">
        <v>432</v>
      </c>
      <c r="F144" s="46"/>
      <c r="G144" s="71">
        <f>F144*I1</f>
        <v>0</v>
      </c>
      <c r="H144" s="21"/>
    </row>
    <row r="145" spans="1:8" s="20" customFormat="1" ht="12" hidden="1" customHeight="1" x14ac:dyDescent="0.25">
      <c r="A145" s="72">
        <v>144</v>
      </c>
      <c r="B145" s="75">
        <v>144</v>
      </c>
      <c r="C145" s="72" t="s">
        <v>434</v>
      </c>
      <c r="D145" s="72" t="s">
        <v>435</v>
      </c>
      <c r="E145" s="72" t="s">
        <v>436</v>
      </c>
      <c r="F145" s="46"/>
      <c r="G145" s="71">
        <f>F145*I1</f>
        <v>0</v>
      </c>
      <c r="H145" s="21"/>
    </row>
    <row r="146" spans="1:8" s="20" customFormat="1" ht="12" hidden="1" customHeight="1" x14ac:dyDescent="0.25">
      <c r="A146" s="72">
        <v>145</v>
      </c>
      <c r="B146" s="75">
        <v>145</v>
      </c>
      <c r="C146" s="72" t="s">
        <v>326</v>
      </c>
      <c r="D146" s="72" t="s">
        <v>414</v>
      </c>
      <c r="E146" s="72" t="s">
        <v>437</v>
      </c>
      <c r="F146" s="46"/>
      <c r="G146" s="71">
        <f>F146*I1</f>
        <v>0</v>
      </c>
      <c r="H146" s="21"/>
    </row>
    <row r="147" spans="1:8" s="20" customFormat="1" ht="12" hidden="1" customHeight="1" x14ac:dyDescent="0.25">
      <c r="A147" s="72">
        <v>146</v>
      </c>
      <c r="B147" s="75">
        <v>146</v>
      </c>
      <c r="C147" s="72" t="s">
        <v>277</v>
      </c>
      <c r="D147" s="72" t="s">
        <v>148</v>
      </c>
      <c r="E147" s="72" t="s">
        <v>439</v>
      </c>
      <c r="F147" s="46"/>
      <c r="G147" s="71">
        <f>F147*I1</f>
        <v>0</v>
      </c>
      <c r="H147" s="21"/>
    </row>
    <row r="148" spans="1:8" s="20" customFormat="1" ht="12" hidden="1" customHeight="1" x14ac:dyDescent="0.25">
      <c r="A148" s="72">
        <v>147</v>
      </c>
      <c r="B148" s="75">
        <v>147</v>
      </c>
      <c r="C148" s="72" t="s">
        <v>440</v>
      </c>
      <c r="D148" s="72" t="s">
        <v>441</v>
      </c>
      <c r="E148" s="72" t="s">
        <v>442</v>
      </c>
      <c r="F148" s="46"/>
      <c r="G148" s="71">
        <f>F148*I1</f>
        <v>0</v>
      </c>
      <c r="H148" s="21"/>
    </row>
    <row r="149" spans="1:8" s="20" customFormat="1" ht="12" hidden="1" customHeight="1" x14ac:dyDescent="0.25">
      <c r="A149" s="72">
        <v>148</v>
      </c>
      <c r="B149" s="75">
        <v>148</v>
      </c>
      <c r="C149" s="72" t="s">
        <v>235</v>
      </c>
      <c r="D149" s="72" t="s">
        <v>188</v>
      </c>
      <c r="E149" s="72" t="s">
        <v>443</v>
      </c>
      <c r="F149" s="46"/>
      <c r="G149" s="71">
        <f>F149*I1</f>
        <v>0</v>
      </c>
      <c r="H149" s="21"/>
    </row>
    <row r="150" spans="1:8" s="20" customFormat="1" ht="12" hidden="1" customHeight="1" x14ac:dyDescent="0.25">
      <c r="A150" s="72">
        <v>149</v>
      </c>
      <c r="B150" s="75">
        <v>149</v>
      </c>
      <c r="C150" s="72" t="s">
        <v>292</v>
      </c>
      <c r="D150" s="72" t="s">
        <v>444</v>
      </c>
      <c r="E150" s="72" t="s">
        <v>445</v>
      </c>
      <c r="F150" s="46"/>
      <c r="G150" s="71">
        <f>F150*I1</f>
        <v>0</v>
      </c>
      <c r="H150" s="21"/>
    </row>
    <row r="151" spans="1:8" s="20" customFormat="1" ht="12" customHeight="1" x14ac:dyDescent="0.25">
      <c r="A151" s="72">
        <v>150</v>
      </c>
      <c r="B151" s="75">
        <v>150</v>
      </c>
      <c r="C151" s="72" t="s">
        <v>245</v>
      </c>
      <c r="D151" s="72" t="s">
        <v>385</v>
      </c>
      <c r="E151" s="72" t="s">
        <v>389</v>
      </c>
      <c r="F151" s="46"/>
      <c r="G151" s="71">
        <f>F151*I1</f>
        <v>0</v>
      </c>
      <c r="H151" s="21"/>
    </row>
    <row r="152" spans="1:8" s="20" customFormat="1" ht="12" customHeight="1" x14ac:dyDescent="0.25">
      <c r="A152" s="72">
        <v>151</v>
      </c>
      <c r="B152" s="75">
        <v>151</v>
      </c>
      <c r="C152" s="72" t="s">
        <v>170</v>
      </c>
      <c r="D152" s="72" t="s">
        <v>170</v>
      </c>
      <c r="E152" s="72" t="s">
        <v>166</v>
      </c>
      <c r="F152" s="46"/>
      <c r="G152" s="71">
        <f>F152*I1</f>
        <v>0</v>
      </c>
      <c r="H152" s="21"/>
    </row>
    <row r="153" spans="1:8" s="20" customFormat="1" ht="12" hidden="1" customHeight="1" x14ac:dyDescent="0.25">
      <c r="A153" s="72">
        <v>152</v>
      </c>
      <c r="B153" s="75">
        <v>152</v>
      </c>
      <c r="C153" s="72" t="s">
        <v>254</v>
      </c>
      <c r="D153" s="72" t="s">
        <v>188</v>
      </c>
      <c r="E153" s="72" t="s">
        <v>447</v>
      </c>
      <c r="F153" s="46"/>
      <c r="G153" s="71">
        <f>F153*I1</f>
        <v>0</v>
      </c>
      <c r="H153" s="21"/>
    </row>
    <row r="154" spans="1:8" s="20" customFormat="1" ht="12" hidden="1" customHeight="1" x14ac:dyDescent="0.25">
      <c r="A154" s="72">
        <v>153</v>
      </c>
      <c r="B154" s="75">
        <v>153</v>
      </c>
      <c r="C154" s="72" t="s">
        <v>448</v>
      </c>
      <c r="D154" s="72" t="s">
        <v>449</v>
      </c>
      <c r="E154" s="72" t="s">
        <v>450</v>
      </c>
      <c r="F154" s="46"/>
      <c r="G154" s="71">
        <f>F154*I1</f>
        <v>0</v>
      </c>
      <c r="H154" s="21"/>
    </row>
    <row r="155" spans="1:8" s="20" customFormat="1" ht="12" hidden="1" customHeight="1" x14ac:dyDescent="0.25">
      <c r="A155" s="72">
        <v>154</v>
      </c>
      <c r="B155" s="75">
        <v>154</v>
      </c>
      <c r="C155" s="72" t="s">
        <v>191</v>
      </c>
      <c r="D155" s="72" t="s">
        <v>452</v>
      </c>
      <c r="E155" s="72" t="s">
        <v>453</v>
      </c>
      <c r="F155" s="46"/>
      <c r="G155" s="71">
        <f>F155*I1</f>
        <v>0</v>
      </c>
      <c r="H155" s="21"/>
    </row>
    <row r="156" spans="1:8" s="20" customFormat="1" ht="12" hidden="1" customHeight="1" x14ac:dyDescent="0.25">
      <c r="A156" s="72">
        <v>155</v>
      </c>
      <c r="B156" s="75">
        <v>155</v>
      </c>
      <c r="C156" s="72" t="s">
        <v>191</v>
      </c>
      <c r="D156" s="72" t="s">
        <v>363</v>
      </c>
      <c r="E156" s="72" t="s">
        <v>454</v>
      </c>
      <c r="F156" s="46"/>
      <c r="G156" s="71">
        <f>F156*I1</f>
        <v>0</v>
      </c>
      <c r="H156" s="21"/>
    </row>
    <row r="157" spans="1:8" s="20" customFormat="1" ht="12" hidden="1" customHeight="1" x14ac:dyDescent="0.25">
      <c r="A157" s="72">
        <v>156</v>
      </c>
      <c r="B157" s="75">
        <v>156</v>
      </c>
      <c r="C157" s="72" t="s">
        <v>455</v>
      </c>
      <c r="D157" s="72" t="s">
        <v>456</v>
      </c>
      <c r="E157" s="72" t="s">
        <v>457</v>
      </c>
      <c r="F157" s="46"/>
      <c r="G157" s="71">
        <f>F157*I1</f>
        <v>0</v>
      </c>
      <c r="H157" s="21"/>
    </row>
    <row r="158" spans="1:8" s="20" customFormat="1" ht="12" hidden="1" customHeight="1" x14ac:dyDescent="0.25">
      <c r="A158" s="72">
        <v>157</v>
      </c>
      <c r="B158" s="75">
        <v>157</v>
      </c>
      <c r="C158" s="72" t="s">
        <v>458</v>
      </c>
      <c r="D158" s="72" t="s">
        <v>165</v>
      </c>
      <c r="E158" s="72" t="s">
        <v>459</v>
      </c>
      <c r="F158" s="46"/>
      <c r="G158" s="71">
        <f>F158*I1</f>
        <v>0</v>
      </c>
      <c r="H158" s="21"/>
    </row>
    <row r="159" spans="1:8" s="20" customFormat="1" ht="12" hidden="1" customHeight="1" x14ac:dyDescent="0.25">
      <c r="A159" s="72">
        <v>158</v>
      </c>
      <c r="B159" s="75">
        <v>158</v>
      </c>
      <c r="C159" s="72" t="s">
        <v>415</v>
      </c>
      <c r="D159" s="72" t="s">
        <v>460</v>
      </c>
      <c r="E159" s="72" t="s">
        <v>461</v>
      </c>
      <c r="F159" s="46"/>
      <c r="G159" s="71">
        <f>F159*I1</f>
        <v>0</v>
      </c>
      <c r="H159" s="21"/>
    </row>
    <row r="160" spans="1:8" s="20" customFormat="1" ht="12" hidden="1" customHeight="1" x14ac:dyDescent="0.25">
      <c r="A160" s="72">
        <v>159</v>
      </c>
      <c r="B160" s="75">
        <v>159</v>
      </c>
      <c r="C160" s="72" t="s">
        <v>448</v>
      </c>
      <c r="D160" s="72" t="s">
        <v>462</v>
      </c>
      <c r="E160" s="72" t="s">
        <v>463</v>
      </c>
      <c r="F160" s="46"/>
      <c r="G160" s="71">
        <f>F160*I1</f>
        <v>0</v>
      </c>
      <c r="H160" s="21"/>
    </row>
    <row r="161" spans="1:8" s="20" customFormat="1" ht="12" hidden="1" customHeight="1" x14ac:dyDescent="0.25">
      <c r="A161" s="72">
        <v>160</v>
      </c>
      <c r="B161" s="75">
        <v>160</v>
      </c>
      <c r="C161" s="72" t="s">
        <v>449</v>
      </c>
      <c r="D161" s="72" t="s">
        <v>464</v>
      </c>
      <c r="E161" s="72" t="s">
        <v>465</v>
      </c>
      <c r="F161" s="46"/>
      <c r="G161" s="71">
        <f>F161*I1</f>
        <v>0</v>
      </c>
      <c r="H161" s="21"/>
    </row>
    <row r="162" spans="1:8" s="20" customFormat="1" ht="12" hidden="1" customHeight="1" x14ac:dyDescent="0.25">
      <c r="A162" s="72">
        <v>161</v>
      </c>
      <c r="B162" s="75">
        <v>161</v>
      </c>
      <c r="C162" s="72" t="s">
        <v>466</v>
      </c>
      <c r="D162" s="72" t="s">
        <v>440</v>
      </c>
      <c r="E162" s="72" t="s">
        <v>446</v>
      </c>
      <c r="F162" s="46"/>
      <c r="G162" s="71">
        <f>F162*I1</f>
        <v>0</v>
      </c>
      <c r="H162" s="21"/>
    </row>
    <row r="163" spans="1:8" s="20" customFormat="1" ht="12" hidden="1" customHeight="1" x14ac:dyDescent="0.25">
      <c r="A163" s="72">
        <v>162</v>
      </c>
      <c r="B163" s="75">
        <v>162</v>
      </c>
      <c r="C163" s="72" t="s">
        <v>382</v>
      </c>
      <c r="D163" s="72" t="s">
        <v>467</v>
      </c>
      <c r="E163" s="72" t="s">
        <v>353</v>
      </c>
      <c r="F163" s="46"/>
      <c r="G163" s="71">
        <f>F163*I1</f>
        <v>0</v>
      </c>
      <c r="H163" s="21"/>
    </row>
    <row r="164" spans="1:8" s="20" customFormat="1" ht="12" hidden="1" customHeight="1" x14ac:dyDescent="0.25">
      <c r="A164" s="72">
        <v>163</v>
      </c>
      <c r="B164" s="75">
        <v>163</v>
      </c>
      <c r="C164" s="72" t="s">
        <v>468</v>
      </c>
      <c r="D164" s="72" t="s">
        <v>469</v>
      </c>
      <c r="E164" s="72" t="s">
        <v>470</v>
      </c>
      <c r="F164" s="46"/>
      <c r="G164" s="71">
        <f>F164*I1</f>
        <v>0</v>
      </c>
      <c r="H164" s="21"/>
    </row>
    <row r="165" spans="1:8" s="20" customFormat="1" ht="12" hidden="1" customHeight="1" x14ac:dyDescent="0.25">
      <c r="A165" s="72">
        <v>164</v>
      </c>
      <c r="B165" s="75">
        <v>164</v>
      </c>
      <c r="C165" s="72" t="s">
        <v>219</v>
      </c>
      <c r="D165" s="72" t="s">
        <v>373</v>
      </c>
      <c r="E165" s="72" t="s">
        <v>471</v>
      </c>
      <c r="F165" s="46"/>
      <c r="G165" s="71">
        <f>F165*I1</f>
        <v>0</v>
      </c>
      <c r="H165" s="21"/>
    </row>
    <row r="166" spans="1:8" s="20" customFormat="1" ht="12" hidden="1" customHeight="1" x14ac:dyDescent="0.25">
      <c r="A166" s="72">
        <v>165</v>
      </c>
      <c r="B166" s="75">
        <v>165</v>
      </c>
      <c r="C166" s="72" t="s">
        <v>473</v>
      </c>
      <c r="D166" s="72" t="s">
        <v>242</v>
      </c>
      <c r="E166" s="72" t="s">
        <v>474</v>
      </c>
      <c r="F166" s="46"/>
      <c r="G166" s="71">
        <f>F166*I1</f>
        <v>0</v>
      </c>
      <c r="H166" s="21"/>
    </row>
    <row r="167" spans="1:8" s="20" customFormat="1" ht="12" hidden="1" customHeight="1" x14ac:dyDescent="0.25">
      <c r="A167" s="72">
        <v>166</v>
      </c>
      <c r="B167" s="75">
        <v>166</v>
      </c>
      <c r="C167" s="72" t="s">
        <v>448</v>
      </c>
      <c r="D167" s="72" t="s">
        <v>462</v>
      </c>
      <c r="E167" s="72" t="s">
        <v>475</v>
      </c>
      <c r="F167" s="46"/>
      <c r="G167" s="71">
        <f>F167*I1</f>
        <v>0</v>
      </c>
      <c r="H167" s="21"/>
    </row>
    <row r="168" spans="1:8" s="20" customFormat="1" ht="12" hidden="1" customHeight="1" x14ac:dyDescent="0.25">
      <c r="A168" s="72">
        <v>167</v>
      </c>
      <c r="B168" s="75">
        <v>167</v>
      </c>
      <c r="C168" s="72" t="s">
        <v>444</v>
      </c>
      <c r="D168" s="72" t="s">
        <v>277</v>
      </c>
      <c r="E168" s="72" t="s">
        <v>476</v>
      </c>
      <c r="F168" s="46"/>
      <c r="G168" s="71">
        <f>F168*I1</f>
        <v>0</v>
      </c>
      <c r="H168" s="21"/>
    </row>
    <row r="169" spans="1:8" s="20" customFormat="1" ht="12" hidden="1" customHeight="1" x14ac:dyDescent="0.25">
      <c r="A169" s="72">
        <v>168</v>
      </c>
      <c r="B169" s="75">
        <v>168</v>
      </c>
      <c r="C169" s="72" t="s">
        <v>473</v>
      </c>
      <c r="D169" s="72" t="s">
        <v>242</v>
      </c>
      <c r="E169" s="72" t="s">
        <v>477</v>
      </c>
      <c r="F169" s="46"/>
      <c r="G169" s="71">
        <f>F169*I1</f>
        <v>0</v>
      </c>
      <c r="H169" s="21"/>
    </row>
    <row r="170" spans="1:8" s="20" customFormat="1" ht="12" hidden="1" customHeight="1" x14ac:dyDescent="0.25">
      <c r="A170" s="72">
        <v>169</v>
      </c>
      <c r="B170" s="75">
        <v>169</v>
      </c>
      <c r="C170" s="72" t="s">
        <v>473</v>
      </c>
      <c r="D170" s="72" t="s">
        <v>242</v>
      </c>
      <c r="E170" s="72" t="s">
        <v>478</v>
      </c>
      <c r="F170" s="46"/>
      <c r="G170" s="71">
        <f>F170*I1</f>
        <v>0</v>
      </c>
      <c r="H170" s="21"/>
    </row>
    <row r="171" spans="1:8" s="20" customFormat="1" ht="12" hidden="1" customHeight="1" x14ac:dyDescent="0.25">
      <c r="A171" s="72">
        <v>170</v>
      </c>
      <c r="B171" s="75">
        <v>170</v>
      </c>
      <c r="C171" s="72" t="s">
        <v>368</v>
      </c>
      <c r="D171" s="72" t="s">
        <v>292</v>
      </c>
      <c r="E171" s="72" t="s">
        <v>479</v>
      </c>
      <c r="F171" s="46"/>
      <c r="G171" s="71">
        <f>F171*I1</f>
        <v>0</v>
      </c>
      <c r="H171" s="21"/>
    </row>
    <row r="172" spans="1:8" s="20" customFormat="1" ht="12" hidden="1" customHeight="1" x14ac:dyDescent="0.25">
      <c r="A172" s="72">
        <v>171</v>
      </c>
      <c r="B172" s="75">
        <v>171</v>
      </c>
      <c r="C172" s="72" t="s">
        <v>480</v>
      </c>
      <c r="D172" s="72" t="s">
        <v>170</v>
      </c>
      <c r="E172" s="72" t="s">
        <v>429</v>
      </c>
      <c r="F172" s="46"/>
      <c r="G172" s="71">
        <f>F172*I1</f>
        <v>0</v>
      </c>
      <c r="H172" s="21"/>
    </row>
    <row r="173" spans="1:8" s="20" customFormat="1" ht="12" hidden="1" customHeight="1" x14ac:dyDescent="0.25">
      <c r="A173" s="72">
        <v>172</v>
      </c>
      <c r="B173" s="75">
        <v>172</v>
      </c>
      <c r="C173" s="72" t="s">
        <v>481</v>
      </c>
      <c r="D173" s="72" t="s">
        <v>482</v>
      </c>
      <c r="E173" s="72" t="s">
        <v>483</v>
      </c>
      <c r="F173" s="46"/>
      <c r="G173" s="71">
        <f>F173*I1</f>
        <v>0</v>
      </c>
      <c r="H173" s="21"/>
    </row>
    <row r="174" spans="1:8" s="20" customFormat="1" ht="12" customHeight="1" x14ac:dyDescent="0.25">
      <c r="A174" s="72">
        <v>173</v>
      </c>
      <c r="B174" s="75">
        <v>173</v>
      </c>
      <c r="C174" s="72" t="s">
        <v>170</v>
      </c>
      <c r="D174" s="72" t="s">
        <v>170</v>
      </c>
      <c r="E174" s="72" t="s">
        <v>484</v>
      </c>
      <c r="F174" s="46"/>
      <c r="G174" s="71">
        <f>F174*I1</f>
        <v>0</v>
      </c>
      <c r="H174" s="21"/>
    </row>
    <row r="175" spans="1:8" s="20" customFormat="1" ht="12" hidden="1" customHeight="1" x14ac:dyDescent="0.25">
      <c r="A175" s="72">
        <v>174</v>
      </c>
      <c r="B175" s="75">
        <v>174</v>
      </c>
      <c r="C175" s="72" t="s">
        <v>485</v>
      </c>
      <c r="D175" s="72" t="s">
        <v>486</v>
      </c>
      <c r="E175" s="72" t="s">
        <v>479</v>
      </c>
      <c r="F175" s="46"/>
      <c r="G175" s="71">
        <f>F175*I1</f>
        <v>0</v>
      </c>
      <c r="H175" s="21"/>
    </row>
    <row r="176" spans="1:8" s="20" customFormat="1" ht="12" hidden="1" customHeight="1" x14ac:dyDescent="0.25">
      <c r="A176" s="72">
        <v>175</v>
      </c>
      <c r="B176" s="75">
        <v>175</v>
      </c>
      <c r="C176" s="72" t="s">
        <v>487</v>
      </c>
      <c r="D176" s="72" t="s">
        <v>488</v>
      </c>
      <c r="E176" s="72" t="s">
        <v>238</v>
      </c>
      <c r="F176" s="46"/>
      <c r="G176" s="71">
        <f>F176*I1</f>
        <v>0</v>
      </c>
      <c r="H176" s="21"/>
    </row>
    <row r="177" spans="1:8" s="20" customFormat="1" ht="12" hidden="1" customHeight="1" x14ac:dyDescent="0.25">
      <c r="A177" s="72">
        <v>176</v>
      </c>
      <c r="B177" s="75">
        <v>176</v>
      </c>
      <c r="C177" s="72" t="s">
        <v>489</v>
      </c>
      <c r="D177" s="72" t="s">
        <v>115</v>
      </c>
      <c r="E177" s="72" t="s">
        <v>490</v>
      </c>
      <c r="F177" s="46"/>
      <c r="G177" s="71">
        <f>F177*I1</f>
        <v>0</v>
      </c>
      <c r="H177" s="21"/>
    </row>
    <row r="178" spans="1:8" s="20" customFormat="1" ht="12" customHeight="1" x14ac:dyDescent="0.25">
      <c r="A178" s="72">
        <v>177</v>
      </c>
      <c r="B178" s="75">
        <v>177</v>
      </c>
      <c r="C178" s="72" t="s">
        <v>170</v>
      </c>
      <c r="D178" s="72" t="s">
        <v>252</v>
      </c>
      <c r="E178" s="72" t="s">
        <v>220</v>
      </c>
      <c r="F178" s="46"/>
      <c r="G178" s="71">
        <f>F178*I1</f>
        <v>0</v>
      </c>
      <c r="H178" s="21"/>
    </row>
    <row r="179" spans="1:8" s="20" customFormat="1" ht="12" hidden="1" customHeight="1" x14ac:dyDescent="0.25">
      <c r="A179" s="72">
        <v>178</v>
      </c>
      <c r="B179" s="75">
        <v>178</v>
      </c>
      <c r="C179" s="72" t="s">
        <v>170</v>
      </c>
      <c r="D179" s="72" t="s">
        <v>196</v>
      </c>
      <c r="E179" s="72" t="s">
        <v>491</v>
      </c>
      <c r="F179" s="46"/>
      <c r="G179" s="71">
        <f>F179*I1</f>
        <v>0</v>
      </c>
      <c r="H179" s="21"/>
    </row>
    <row r="180" spans="1:8" s="20" customFormat="1" ht="12" hidden="1" customHeight="1" x14ac:dyDescent="0.25">
      <c r="A180" s="72">
        <v>179</v>
      </c>
      <c r="B180" s="75">
        <v>179</v>
      </c>
      <c r="C180" s="72" t="s">
        <v>295</v>
      </c>
      <c r="D180" s="72" t="s">
        <v>676</v>
      </c>
      <c r="E180" s="72" t="s">
        <v>677</v>
      </c>
      <c r="F180" s="46"/>
      <c r="G180" s="71">
        <f>F180*I1</f>
        <v>0</v>
      </c>
      <c r="H180" s="21"/>
    </row>
    <row r="181" spans="1:8" s="20" customFormat="1" ht="12" hidden="1" customHeight="1" x14ac:dyDescent="0.25">
      <c r="A181" s="72">
        <v>180</v>
      </c>
      <c r="B181" s="75">
        <v>180</v>
      </c>
      <c r="C181" s="72" t="s">
        <v>492</v>
      </c>
      <c r="D181" s="72" t="s">
        <v>493</v>
      </c>
      <c r="E181" s="72" t="s">
        <v>494</v>
      </c>
      <c r="F181" s="46"/>
      <c r="G181" s="71">
        <f>F181*I1</f>
        <v>0</v>
      </c>
      <c r="H181" s="21"/>
    </row>
    <row r="182" spans="1:8" s="20" customFormat="1" ht="12" customHeight="1" x14ac:dyDescent="0.25">
      <c r="A182" s="72">
        <v>181</v>
      </c>
      <c r="B182" s="75">
        <v>181</v>
      </c>
      <c r="C182" s="72" t="s">
        <v>341</v>
      </c>
      <c r="D182" s="72" t="s">
        <v>196</v>
      </c>
      <c r="E182" s="72" t="s">
        <v>495</v>
      </c>
      <c r="F182" s="46">
        <v>3</v>
      </c>
      <c r="G182" s="71">
        <f>F182*I1</f>
        <v>18</v>
      </c>
      <c r="H182" s="21"/>
    </row>
    <row r="183" spans="1:8" s="20" customFormat="1" ht="12" hidden="1" customHeight="1" x14ac:dyDescent="0.25">
      <c r="A183" s="72">
        <v>182</v>
      </c>
      <c r="B183" s="75">
        <v>182</v>
      </c>
      <c r="C183" s="72" t="s">
        <v>302</v>
      </c>
      <c r="D183" s="72" t="s">
        <v>277</v>
      </c>
      <c r="E183" s="72" t="s">
        <v>370</v>
      </c>
      <c r="F183" s="46"/>
      <c r="G183" s="71">
        <f>F183*I1</f>
        <v>0</v>
      </c>
      <c r="H183" s="21"/>
    </row>
    <row r="184" spans="1:8" s="20" customFormat="1" ht="12" hidden="1" customHeight="1" x14ac:dyDescent="0.25">
      <c r="A184" s="72">
        <v>183</v>
      </c>
      <c r="B184" s="75">
        <v>183</v>
      </c>
      <c r="C184" s="72" t="s">
        <v>204</v>
      </c>
      <c r="D184" s="72" t="s">
        <v>205</v>
      </c>
      <c r="E184" s="72" t="s">
        <v>498</v>
      </c>
      <c r="F184" s="46"/>
      <c r="G184" s="71">
        <f>F184*I1</f>
        <v>0</v>
      </c>
      <c r="H184" s="21"/>
    </row>
    <row r="185" spans="1:8" s="20" customFormat="1" ht="12" hidden="1" customHeight="1" x14ac:dyDescent="0.25">
      <c r="A185" s="72">
        <v>184</v>
      </c>
      <c r="B185" s="75">
        <v>184</v>
      </c>
      <c r="C185" s="72" t="s">
        <v>178</v>
      </c>
      <c r="D185" s="72" t="s">
        <v>247</v>
      </c>
      <c r="E185" s="72" t="s">
        <v>499</v>
      </c>
      <c r="F185" s="46"/>
      <c r="G185" s="71">
        <f>F185*I1</f>
        <v>0</v>
      </c>
      <c r="H185" s="21"/>
    </row>
    <row r="186" spans="1:8" s="20" customFormat="1" ht="12" hidden="1" customHeight="1" x14ac:dyDescent="0.25">
      <c r="A186" s="72">
        <v>185</v>
      </c>
      <c r="B186" s="75">
        <v>185</v>
      </c>
      <c r="C186" s="72" t="s">
        <v>178</v>
      </c>
      <c r="D186" s="72" t="s">
        <v>500</v>
      </c>
      <c r="E186" s="72" t="s">
        <v>501</v>
      </c>
      <c r="F186" s="46"/>
      <c r="G186" s="71">
        <f>F186*I1</f>
        <v>0</v>
      </c>
      <c r="H186" s="21"/>
    </row>
    <row r="187" spans="1:8" s="20" customFormat="1" ht="12" hidden="1" customHeight="1" x14ac:dyDescent="0.25">
      <c r="A187" s="72">
        <v>186</v>
      </c>
      <c r="B187" s="75">
        <v>186</v>
      </c>
      <c r="C187" s="72" t="s">
        <v>500</v>
      </c>
      <c r="D187" s="72" t="s">
        <v>502</v>
      </c>
      <c r="E187" s="72" t="s">
        <v>366</v>
      </c>
      <c r="F187" s="46"/>
      <c r="G187" s="71">
        <f>F187*I1</f>
        <v>0</v>
      </c>
      <c r="H187" s="21"/>
    </row>
    <row r="188" spans="1:8" s="20" customFormat="1" ht="12" hidden="1" customHeight="1" x14ac:dyDescent="0.25">
      <c r="A188" s="72">
        <v>187</v>
      </c>
      <c r="B188" s="75">
        <v>187</v>
      </c>
      <c r="C188" s="72" t="s">
        <v>351</v>
      </c>
      <c r="D188" s="72" t="s">
        <v>385</v>
      </c>
      <c r="E188" s="72" t="s">
        <v>350</v>
      </c>
      <c r="F188" s="46"/>
      <c r="G188" s="71">
        <f>F188*I1</f>
        <v>0</v>
      </c>
      <c r="H188" s="21"/>
    </row>
    <row r="189" spans="1:8" s="20" customFormat="1" ht="12" hidden="1" customHeight="1" x14ac:dyDescent="0.25">
      <c r="A189" s="72">
        <v>188</v>
      </c>
      <c r="B189" s="75">
        <v>188</v>
      </c>
      <c r="C189" s="72" t="s">
        <v>126</v>
      </c>
      <c r="D189" s="72" t="s">
        <v>503</v>
      </c>
      <c r="E189" s="72" t="s">
        <v>504</v>
      </c>
      <c r="F189" s="46"/>
      <c r="G189" s="71">
        <f>F189*I1</f>
        <v>0</v>
      </c>
      <c r="H189" s="21"/>
    </row>
    <row r="190" spans="1:8" s="20" customFormat="1" ht="12" hidden="1" customHeight="1" x14ac:dyDescent="0.25">
      <c r="A190" s="72">
        <v>189</v>
      </c>
      <c r="B190" s="75">
        <v>189</v>
      </c>
      <c r="C190" s="72" t="s">
        <v>126</v>
      </c>
      <c r="D190" s="72" t="s">
        <v>204</v>
      </c>
      <c r="E190" s="72" t="s">
        <v>505</v>
      </c>
      <c r="F190" s="46"/>
      <c r="G190" s="71">
        <f>F190*I1</f>
        <v>0</v>
      </c>
      <c r="H190" s="21"/>
    </row>
    <row r="191" spans="1:8" s="20" customFormat="1" ht="12" hidden="1" customHeight="1" x14ac:dyDescent="0.25">
      <c r="A191" s="72">
        <v>190</v>
      </c>
      <c r="B191" s="75">
        <v>190</v>
      </c>
      <c r="C191" s="72" t="s">
        <v>506</v>
      </c>
      <c r="D191" s="72" t="s">
        <v>221</v>
      </c>
      <c r="E191" s="72" t="s">
        <v>507</v>
      </c>
      <c r="F191" s="46"/>
      <c r="G191" s="71">
        <f>F191*I1</f>
        <v>0</v>
      </c>
      <c r="H191" s="21"/>
    </row>
    <row r="192" spans="1:8" s="20" customFormat="1" ht="12" hidden="1" customHeight="1" x14ac:dyDescent="0.25">
      <c r="A192" s="72">
        <v>191</v>
      </c>
      <c r="B192" s="75">
        <v>191</v>
      </c>
      <c r="C192" s="72" t="s">
        <v>508</v>
      </c>
      <c r="D192" s="72" t="s">
        <v>115</v>
      </c>
      <c r="E192" s="72" t="s">
        <v>244</v>
      </c>
      <c r="F192" s="46"/>
      <c r="G192" s="71">
        <f>F192*I1</f>
        <v>0</v>
      </c>
      <c r="H192" s="21"/>
    </row>
    <row r="193" spans="1:8" s="20" customFormat="1" ht="12" hidden="1" customHeight="1" x14ac:dyDescent="0.25">
      <c r="A193" s="72">
        <v>192</v>
      </c>
      <c r="B193" s="75">
        <v>192</v>
      </c>
      <c r="C193" s="72" t="s">
        <v>508</v>
      </c>
      <c r="D193" s="72" t="s">
        <v>165</v>
      </c>
      <c r="E193" s="72" t="s">
        <v>270</v>
      </c>
      <c r="F193" s="46"/>
      <c r="G193" s="71">
        <f>F193*I1</f>
        <v>0</v>
      </c>
      <c r="H193" s="21"/>
    </row>
    <row r="194" spans="1:8" s="20" customFormat="1" ht="12" hidden="1" customHeight="1" x14ac:dyDescent="0.25">
      <c r="A194" s="72">
        <v>193</v>
      </c>
      <c r="B194" s="75">
        <v>193</v>
      </c>
      <c r="C194" s="72" t="s">
        <v>258</v>
      </c>
      <c r="D194" s="72" t="s">
        <v>178</v>
      </c>
      <c r="E194" s="72" t="s">
        <v>509</v>
      </c>
      <c r="F194" s="46"/>
      <c r="G194" s="71">
        <f>F194*I1</f>
        <v>0</v>
      </c>
      <c r="H194" s="21"/>
    </row>
    <row r="195" spans="1:8" s="20" customFormat="1" ht="12" hidden="1" customHeight="1" x14ac:dyDescent="0.25">
      <c r="A195" s="72">
        <v>194</v>
      </c>
      <c r="B195" s="75">
        <v>194</v>
      </c>
      <c r="C195" s="72" t="s">
        <v>142</v>
      </c>
      <c r="D195" s="72" t="s">
        <v>258</v>
      </c>
      <c r="E195" s="72" t="s">
        <v>510</v>
      </c>
      <c r="F195" s="46"/>
      <c r="G195" s="71">
        <f>F195*I1</f>
        <v>0</v>
      </c>
      <c r="H195" s="21"/>
    </row>
    <row r="196" spans="1:8" s="20" customFormat="1" ht="12" hidden="1" customHeight="1" x14ac:dyDescent="0.25">
      <c r="A196" s="72">
        <v>195</v>
      </c>
      <c r="B196" s="75">
        <v>195</v>
      </c>
      <c r="C196" s="72" t="s">
        <v>142</v>
      </c>
      <c r="D196" s="72" t="s">
        <v>512</v>
      </c>
      <c r="E196" s="72" t="s">
        <v>513</v>
      </c>
      <c r="F196" s="46"/>
      <c r="G196" s="71">
        <f>F196*I1</f>
        <v>0</v>
      </c>
      <c r="H196" s="21"/>
    </row>
    <row r="197" spans="1:8" s="20" customFormat="1" ht="12" hidden="1" customHeight="1" x14ac:dyDescent="0.25">
      <c r="A197" s="72">
        <v>196</v>
      </c>
      <c r="B197" s="75">
        <v>196</v>
      </c>
      <c r="C197" s="72" t="s">
        <v>352</v>
      </c>
      <c r="D197" s="72" t="s">
        <v>514</v>
      </c>
      <c r="E197" s="72" t="s">
        <v>515</v>
      </c>
      <c r="F197" s="46"/>
      <c r="G197" s="71">
        <f>F197*I1</f>
        <v>0</v>
      </c>
      <c r="H197" s="21"/>
    </row>
    <row r="198" spans="1:8" s="20" customFormat="1" ht="12" hidden="1" customHeight="1" x14ac:dyDescent="0.25">
      <c r="A198" s="72">
        <v>197</v>
      </c>
      <c r="B198" s="75">
        <v>197</v>
      </c>
      <c r="C198" s="72" t="s">
        <v>516</v>
      </c>
      <c r="D198" s="72" t="s">
        <v>517</v>
      </c>
      <c r="E198" s="72" t="s">
        <v>518</v>
      </c>
      <c r="F198" s="46"/>
      <c r="G198" s="71">
        <f>F198*I1</f>
        <v>0</v>
      </c>
      <c r="H198" s="21"/>
    </row>
    <row r="199" spans="1:8" s="20" customFormat="1" ht="12" hidden="1" customHeight="1" x14ac:dyDescent="0.25">
      <c r="A199" s="72">
        <v>198</v>
      </c>
      <c r="B199" s="75">
        <v>198</v>
      </c>
      <c r="C199" s="72" t="s">
        <v>142</v>
      </c>
      <c r="D199" s="72" t="s">
        <v>516</v>
      </c>
      <c r="E199" s="72" t="s">
        <v>519</v>
      </c>
      <c r="F199" s="46"/>
      <c r="G199" s="71">
        <f>F199*I1</f>
        <v>0</v>
      </c>
      <c r="H199" s="21"/>
    </row>
    <row r="200" spans="1:8" s="20" customFormat="1" ht="12" hidden="1" customHeight="1" x14ac:dyDescent="0.25">
      <c r="A200" s="72">
        <v>199</v>
      </c>
      <c r="B200" s="75">
        <v>199</v>
      </c>
      <c r="C200" s="72" t="s">
        <v>142</v>
      </c>
      <c r="D200" s="72" t="s">
        <v>520</v>
      </c>
      <c r="E200" s="72" t="s">
        <v>220</v>
      </c>
      <c r="F200" s="46"/>
      <c r="G200" s="71">
        <f>F200*I1</f>
        <v>0</v>
      </c>
      <c r="H200" s="21"/>
    </row>
    <row r="201" spans="1:8" s="20" customFormat="1" ht="12" hidden="1" customHeight="1" x14ac:dyDescent="0.25">
      <c r="A201" s="72">
        <v>200</v>
      </c>
      <c r="B201" s="75">
        <v>200</v>
      </c>
      <c r="C201" s="72" t="s">
        <v>514</v>
      </c>
      <c r="D201" s="72" t="s">
        <v>521</v>
      </c>
      <c r="E201" s="72" t="s">
        <v>322</v>
      </c>
      <c r="F201" s="46"/>
      <c r="G201" s="71">
        <f>F201*I1</f>
        <v>0</v>
      </c>
      <c r="H201" s="21"/>
    </row>
    <row r="202" spans="1:8" s="20" customFormat="1" ht="12" hidden="1" customHeight="1" x14ac:dyDescent="0.25">
      <c r="A202" s="72">
        <v>201</v>
      </c>
      <c r="B202" s="75">
        <v>201</v>
      </c>
      <c r="C202" s="72" t="s">
        <v>223</v>
      </c>
      <c r="D202" s="72" t="s">
        <v>165</v>
      </c>
      <c r="E202" s="72" t="s">
        <v>590</v>
      </c>
      <c r="F202" s="46"/>
      <c r="G202" s="71">
        <f>F202*I1</f>
        <v>0</v>
      </c>
      <c r="H202" s="21"/>
    </row>
    <row r="203" spans="1:8" s="20" customFormat="1" ht="12" hidden="1" customHeight="1" x14ac:dyDescent="0.25">
      <c r="A203" s="72">
        <v>202</v>
      </c>
      <c r="B203" s="75">
        <v>202</v>
      </c>
      <c r="C203" s="72" t="s">
        <v>165</v>
      </c>
      <c r="D203" s="72" t="s">
        <v>522</v>
      </c>
      <c r="E203" s="72" t="s">
        <v>523</v>
      </c>
      <c r="F203" s="46"/>
      <c r="G203" s="71">
        <f>F203*I1</f>
        <v>0</v>
      </c>
      <c r="H203" s="21"/>
    </row>
    <row r="204" spans="1:8" s="20" customFormat="1" ht="12" hidden="1" customHeight="1" x14ac:dyDescent="0.25">
      <c r="A204" s="72">
        <v>203</v>
      </c>
      <c r="B204" s="75">
        <v>203</v>
      </c>
      <c r="C204" s="72" t="s">
        <v>524</v>
      </c>
      <c r="D204" s="72" t="s">
        <v>525</v>
      </c>
      <c r="E204" s="72" t="s">
        <v>526</v>
      </c>
      <c r="F204" s="46"/>
      <c r="G204" s="71">
        <f>F204*I1</f>
        <v>0</v>
      </c>
      <c r="H204" s="21"/>
    </row>
    <row r="205" spans="1:8" s="20" customFormat="1" ht="12" hidden="1" customHeight="1" x14ac:dyDescent="0.25">
      <c r="A205" s="72">
        <v>204</v>
      </c>
      <c r="B205" s="75">
        <v>204</v>
      </c>
      <c r="C205" s="72" t="s">
        <v>525</v>
      </c>
      <c r="D205" s="72" t="s">
        <v>393</v>
      </c>
      <c r="E205" s="72" t="s">
        <v>303</v>
      </c>
      <c r="F205" s="46"/>
      <c r="G205" s="71">
        <f>F205*I1</f>
        <v>0</v>
      </c>
      <c r="H205" s="21"/>
    </row>
    <row r="206" spans="1:8" s="20" customFormat="1" ht="12" hidden="1" customHeight="1" x14ac:dyDescent="0.25">
      <c r="A206" s="72">
        <v>205</v>
      </c>
      <c r="B206" s="75">
        <v>205</v>
      </c>
      <c r="C206" s="72" t="s">
        <v>126</v>
      </c>
      <c r="D206" s="72" t="s">
        <v>204</v>
      </c>
      <c r="E206" s="72" t="s">
        <v>527</v>
      </c>
      <c r="F206" s="46"/>
      <c r="G206" s="71">
        <f>F206*I1</f>
        <v>0</v>
      </c>
      <c r="H206" s="21"/>
    </row>
    <row r="207" spans="1:8" s="20" customFormat="1" ht="12" hidden="1" customHeight="1" x14ac:dyDescent="0.25">
      <c r="A207" s="72">
        <v>206</v>
      </c>
      <c r="B207" s="75">
        <v>206</v>
      </c>
      <c r="C207" s="72" t="s">
        <v>148</v>
      </c>
      <c r="D207" s="72" t="s">
        <v>521</v>
      </c>
      <c r="E207" s="72" t="s">
        <v>528</v>
      </c>
      <c r="F207" s="46"/>
      <c r="G207" s="71">
        <f>F207*I1</f>
        <v>0</v>
      </c>
      <c r="H207" s="21"/>
    </row>
    <row r="208" spans="1:8" s="20" customFormat="1" ht="12" hidden="1" customHeight="1" x14ac:dyDescent="0.25">
      <c r="A208" s="72">
        <v>207</v>
      </c>
      <c r="B208" s="75">
        <v>207</v>
      </c>
      <c r="C208" s="72" t="s">
        <v>115</v>
      </c>
      <c r="D208" s="72" t="s">
        <v>226</v>
      </c>
      <c r="E208" s="72" t="s">
        <v>183</v>
      </c>
      <c r="F208" s="46"/>
      <c r="G208" s="71">
        <f>F208*I1</f>
        <v>0</v>
      </c>
      <c r="H208" s="21"/>
    </row>
    <row r="209" spans="1:8" s="20" customFormat="1" ht="12" hidden="1" customHeight="1" x14ac:dyDescent="0.25">
      <c r="A209" s="72">
        <v>208</v>
      </c>
      <c r="B209" s="75">
        <v>208</v>
      </c>
      <c r="C209" s="72" t="s">
        <v>252</v>
      </c>
      <c r="D209" s="72" t="s">
        <v>247</v>
      </c>
      <c r="E209" s="72" t="s">
        <v>477</v>
      </c>
      <c r="F209" s="46"/>
      <c r="G209" s="71">
        <f>F209*I1</f>
        <v>0</v>
      </c>
      <c r="H209" s="21"/>
    </row>
    <row r="210" spans="1:8" s="20" customFormat="1" ht="12" hidden="1" customHeight="1" x14ac:dyDescent="0.25">
      <c r="A210" s="72">
        <v>209</v>
      </c>
      <c r="B210" s="75">
        <v>209</v>
      </c>
      <c r="C210" s="72" t="s">
        <v>204</v>
      </c>
      <c r="D210" s="72" t="s">
        <v>205</v>
      </c>
      <c r="E210" s="72" t="s">
        <v>529</v>
      </c>
      <c r="F210" s="46"/>
      <c r="G210" s="71">
        <f>F210*I1</f>
        <v>0</v>
      </c>
      <c r="H210" s="21"/>
    </row>
    <row r="211" spans="1:8" s="20" customFormat="1" ht="12" hidden="1" customHeight="1" x14ac:dyDescent="0.25">
      <c r="A211" s="72">
        <v>210</v>
      </c>
      <c r="B211" s="75">
        <v>210</v>
      </c>
      <c r="C211" s="72" t="s">
        <v>358</v>
      </c>
      <c r="D211" s="72" t="s">
        <v>530</v>
      </c>
      <c r="E211" s="72" t="s">
        <v>531</v>
      </c>
      <c r="F211" s="46"/>
      <c r="G211" s="71">
        <f>F211*I1</f>
        <v>0</v>
      </c>
      <c r="H211" s="21"/>
    </row>
    <row r="212" spans="1:8" s="20" customFormat="1" ht="12" hidden="1" customHeight="1" x14ac:dyDescent="0.25">
      <c r="A212" s="72">
        <v>211</v>
      </c>
      <c r="B212" s="75">
        <v>211</v>
      </c>
      <c r="C212" s="72" t="s">
        <v>172</v>
      </c>
      <c r="D212" s="72" t="s">
        <v>115</v>
      </c>
      <c r="E212" s="72" t="s">
        <v>491</v>
      </c>
      <c r="F212" s="46"/>
      <c r="G212" s="71">
        <f>F212*I1</f>
        <v>0</v>
      </c>
      <c r="H212" s="21"/>
    </row>
    <row r="213" spans="1:8" s="20" customFormat="1" ht="12" hidden="1" customHeight="1" x14ac:dyDescent="0.25">
      <c r="A213" s="72">
        <v>212</v>
      </c>
      <c r="B213" s="75">
        <v>212</v>
      </c>
      <c r="C213" s="72" t="s">
        <v>172</v>
      </c>
      <c r="D213" s="72" t="s">
        <v>532</v>
      </c>
      <c r="E213" s="72" t="s">
        <v>533</v>
      </c>
      <c r="F213" s="46"/>
      <c r="G213" s="71">
        <f>F213*I1</f>
        <v>0</v>
      </c>
      <c r="H213" s="21"/>
    </row>
    <row r="214" spans="1:8" s="20" customFormat="1" ht="12" hidden="1" customHeight="1" x14ac:dyDescent="0.25">
      <c r="A214" s="72">
        <v>213</v>
      </c>
      <c r="B214" s="75">
        <v>213</v>
      </c>
      <c r="C214" s="72" t="s">
        <v>297</v>
      </c>
      <c r="D214" s="72" t="s">
        <v>211</v>
      </c>
      <c r="E214" s="72" t="s">
        <v>534</v>
      </c>
      <c r="F214" s="46"/>
      <c r="G214" s="71">
        <f>F214*I1</f>
        <v>0</v>
      </c>
      <c r="H214" s="21"/>
    </row>
    <row r="215" spans="1:8" s="20" customFormat="1" ht="12" hidden="1" customHeight="1" x14ac:dyDescent="0.25">
      <c r="A215" s="72">
        <v>214</v>
      </c>
      <c r="B215" s="75">
        <v>214</v>
      </c>
      <c r="C215" s="72" t="s">
        <v>170</v>
      </c>
      <c r="D215" s="72" t="s">
        <v>223</v>
      </c>
      <c r="E215" s="72" t="s">
        <v>535</v>
      </c>
      <c r="F215" s="46"/>
      <c r="G215" s="71">
        <f>F215*I1</f>
        <v>0</v>
      </c>
      <c r="H215" s="21"/>
    </row>
    <row r="216" spans="1:8" s="20" customFormat="1" ht="12" hidden="1" customHeight="1" x14ac:dyDescent="0.25">
      <c r="A216" s="72">
        <v>215</v>
      </c>
      <c r="B216" s="75">
        <v>215</v>
      </c>
      <c r="C216" s="72" t="s">
        <v>170</v>
      </c>
      <c r="D216" s="72" t="s">
        <v>223</v>
      </c>
      <c r="E216" s="72" t="s">
        <v>536</v>
      </c>
      <c r="F216" s="46"/>
      <c r="G216" s="71">
        <f>F216*I1</f>
        <v>0</v>
      </c>
      <c r="H216" s="21"/>
    </row>
    <row r="217" spans="1:8" s="20" customFormat="1" ht="12" hidden="1" customHeight="1" x14ac:dyDescent="0.25">
      <c r="A217" s="72">
        <v>216</v>
      </c>
      <c r="B217" s="75">
        <v>216</v>
      </c>
      <c r="C217" s="72" t="s">
        <v>537</v>
      </c>
      <c r="D217" s="72" t="s">
        <v>170</v>
      </c>
      <c r="E217" s="72" t="s">
        <v>538</v>
      </c>
      <c r="F217" s="46"/>
      <c r="G217" s="71">
        <f>F217*I1</f>
        <v>0</v>
      </c>
      <c r="H217" s="21"/>
    </row>
    <row r="218" spans="1:8" s="20" customFormat="1" ht="12" hidden="1" customHeight="1" x14ac:dyDescent="0.25">
      <c r="A218" s="72">
        <v>217</v>
      </c>
      <c r="B218" s="75">
        <v>217</v>
      </c>
      <c r="C218" s="72" t="s">
        <v>179</v>
      </c>
      <c r="D218" s="72" t="s">
        <v>414</v>
      </c>
      <c r="E218" s="72" t="s">
        <v>539</v>
      </c>
      <c r="F218" s="46"/>
      <c r="G218" s="71">
        <f>F218*I1</f>
        <v>0</v>
      </c>
      <c r="H218" s="21"/>
    </row>
    <row r="219" spans="1:8" s="20" customFormat="1" ht="12" hidden="1" customHeight="1" x14ac:dyDescent="0.25">
      <c r="A219" s="72">
        <v>218</v>
      </c>
      <c r="B219" s="75">
        <v>218</v>
      </c>
      <c r="C219" s="72" t="s">
        <v>179</v>
      </c>
      <c r="D219" s="72" t="s">
        <v>217</v>
      </c>
      <c r="E219" s="72" t="s">
        <v>499</v>
      </c>
      <c r="F219" s="46"/>
      <c r="G219" s="71">
        <f>F219*I1</f>
        <v>0</v>
      </c>
      <c r="H219" s="21"/>
    </row>
    <row r="220" spans="1:8" s="20" customFormat="1" ht="12" hidden="1" customHeight="1" x14ac:dyDescent="0.25">
      <c r="A220" s="72">
        <v>219</v>
      </c>
      <c r="B220" s="75">
        <v>219</v>
      </c>
      <c r="C220" s="72" t="s">
        <v>142</v>
      </c>
      <c r="D220" s="72" t="s">
        <v>126</v>
      </c>
      <c r="E220" s="72" t="s">
        <v>540</v>
      </c>
      <c r="F220" s="46"/>
      <c r="G220" s="71">
        <f>F220*I1</f>
        <v>0</v>
      </c>
      <c r="H220" s="21"/>
    </row>
    <row r="221" spans="1:8" s="20" customFormat="1" ht="12" hidden="1" customHeight="1" x14ac:dyDescent="0.25">
      <c r="A221" s="72">
        <v>220</v>
      </c>
      <c r="B221" s="75">
        <v>220</v>
      </c>
      <c r="C221" s="72" t="s">
        <v>282</v>
      </c>
      <c r="D221" s="72" t="s">
        <v>237</v>
      </c>
      <c r="E221" s="72" t="s">
        <v>541</v>
      </c>
      <c r="F221" s="46"/>
      <c r="G221" s="71">
        <f>F221*I1</f>
        <v>0</v>
      </c>
      <c r="H221" s="21"/>
    </row>
    <row r="222" spans="1:8" s="20" customFormat="1" ht="12" hidden="1" customHeight="1" x14ac:dyDescent="0.25">
      <c r="A222" s="72">
        <v>221</v>
      </c>
      <c r="B222" s="75">
        <v>221</v>
      </c>
      <c r="C222" s="72" t="s">
        <v>126</v>
      </c>
      <c r="D222" s="72" t="s">
        <v>282</v>
      </c>
      <c r="E222" s="72" t="s">
        <v>200</v>
      </c>
      <c r="F222" s="46"/>
      <c r="G222" s="71">
        <f>F222*I1</f>
        <v>0</v>
      </c>
      <c r="H222" s="21"/>
    </row>
    <row r="223" spans="1:8" s="20" customFormat="1" ht="12" hidden="1" customHeight="1" x14ac:dyDescent="0.25">
      <c r="A223" s="72">
        <v>222</v>
      </c>
      <c r="B223" s="75">
        <v>222</v>
      </c>
      <c r="C223" s="72" t="s">
        <v>508</v>
      </c>
      <c r="D223" s="72" t="s">
        <v>115</v>
      </c>
      <c r="E223" s="72" t="s">
        <v>542</v>
      </c>
      <c r="F223" s="46"/>
      <c r="G223" s="71">
        <f>F223*I1</f>
        <v>0</v>
      </c>
      <c r="H223" s="21"/>
    </row>
    <row r="224" spans="1:8" s="20" customFormat="1" ht="12" hidden="1" customHeight="1" x14ac:dyDescent="0.25">
      <c r="A224" s="72">
        <v>223</v>
      </c>
      <c r="B224" s="75">
        <v>223</v>
      </c>
      <c r="C224" s="72" t="s">
        <v>508</v>
      </c>
      <c r="D224" s="72" t="s">
        <v>115</v>
      </c>
      <c r="E224" s="72" t="s">
        <v>543</v>
      </c>
      <c r="F224" s="46"/>
      <c r="G224" s="71">
        <f>F224*I1</f>
        <v>0</v>
      </c>
      <c r="H224" s="21"/>
    </row>
    <row r="225" spans="1:8" s="20" customFormat="1" ht="12" hidden="1" customHeight="1" x14ac:dyDescent="0.25">
      <c r="A225" s="72">
        <v>224</v>
      </c>
      <c r="B225" s="75">
        <v>224</v>
      </c>
      <c r="C225" s="72" t="s">
        <v>142</v>
      </c>
      <c r="D225" s="72" t="s">
        <v>304</v>
      </c>
      <c r="E225" s="72" t="s">
        <v>544</v>
      </c>
      <c r="F225" s="46"/>
      <c r="G225" s="71">
        <f>F225*I1</f>
        <v>0</v>
      </c>
      <c r="H225" s="21"/>
    </row>
    <row r="226" spans="1:8" s="20" customFormat="1" ht="12" hidden="1" customHeight="1" x14ac:dyDescent="0.25">
      <c r="A226" s="72">
        <v>225</v>
      </c>
      <c r="B226" s="75">
        <v>225</v>
      </c>
      <c r="C226" s="72" t="s">
        <v>456</v>
      </c>
      <c r="D226" s="72" t="s">
        <v>489</v>
      </c>
      <c r="E226" s="72" t="s">
        <v>545</v>
      </c>
      <c r="F226" s="46"/>
      <c r="G226" s="71">
        <f>F226*I1</f>
        <v>0</v>
      </c>
      <c r="H226" s="21"/>
    </row>
    <row r="227" spans="1:8" s="20" customFormat="1" ht="12" hidden="1" customHeight="1" x14ac:dyDescent="0.25">
      <c r="A227" s="72">
        <v>226</v>
      </c>
      <c r="B227" s="75">
        <v>226</v>
      </c>
      <c r="C227" s="72" t="s">
        <v>126</v>
      </c>
      <c r="D227" s="72" t="s">
        <v>208</v>
      </c>
      <c r="E227" s="72" t="s">
        <v>255</v>
      </c>
      <c r="F227" s="46"/>
      <c r="G227" s="71">
        <f>F227*I1</f>
        <v>0</v>
      </c>
      <c r="H227" s="21"/>
    </row>
    <row r="228" spans="1:8" s="20" customFormat="1" ht="12" hidden="1" customHeight="1" x14ac:dyDescent="0.25">
      <c r="A228" s="72">
        <v>227</v>
      </c>
      <c r="B228" s="75">
        <v>227</v>
      </c>
      <c r="C228" s="72" t="s">
        <v>240</v>
      </c>
      <c r="D228" s="72" t="s">
        <v>205</v>
      </c>
      <c r="E228" s="72" t="s">
        <v>546</v>
      </c>
      <c r="F228" s="46"/>
      <c r="G228" s="71">
        <f>F228*I1</f>
        <v>0</v>
      </c>
      <c r="H228" s="21"/>
    </row>
    <row r="229" spans="1:8" s="20" customFormat="1" ht="12" hidden="1" customHeight="1" x14ac:dyDescent="0.25">
      <c r="A229" s="72">
        <v>228</v>
      </c>
      <c r="B229" s="75">
        <v>228</v>
      </c>
      <c r="C229" s="72" t="s">
        <v>226</v>
      </c>
      <c r="D229" s="72" t="s">
        <v>126</v>
      </c>
      <c r="E229" s="72" t="s">
        <v>403</v>
      </c>
      <c r="F229" s="46"/>
      <c r="G229" s="71">
        <f>F229*I1</f>
        <v>0</v>
      </c>
      <c r="H229" s="21"/>
    </row>
    <row r="230" spans="1:8" s="20" customFormat="1" ht="12" hidden="1" customHeight="1" x14ac:dyDescent="0.25">
      <c r="A230" s="72">
        <v>229</v>
      </c>
      <c r="B230" s="75">
        <v>229</v>
      </c>
      <c r="C230" s="72" t="s">
        <v>297</v>
      </c>
      <c r="D230" s="72" t="s">
        <v>126</v>
      </c>
      <c r="E230" s="72" t="s">
        <v>547</v>
      </c>
      <c r="F230" s="46"/>
      <c r="G230" s="71">
        <f>F230*I1</f>
        <v>0</v>
      </c>
      <c r="H230" s="21"/>
    </row>
    <row r="231" spans="1:8" s="20" customFormat="1" ht="12" hidden="1" customHeight="1" x14ac:dyDescent="0.25">
      <c r="A231" s="72">
        <v>230</v>
      </c>
      <c r="B231" s="75">
        <v>230</v>
      </c>
      <c r="C231" s="72" t="s">
        <v>261</v>
      </c>
      <c r="D231" s="72" t="s">
        <v>126</v>
      </c>
      <c r="E231" s="72" t="s">
        <v>548</v>
      </c>
      <c r="F231" s="46"/>
      <c r="G231" s="71">
        <f>F231*I1</f>
        <v>0</v>
      </c>
      <c r="H231" s="21"/>
    </row>
    <row r="232" spans="1:8" s="20" customFormat="1" ht="12" hidden="1" customHeight="1" x14ac:dyDescent="0.25">
      <c r="A232" s="72">
        <v>231</v>
      </c>
      <c r="B232" s="75">
        <v>231</v>
      </c>
      <c r="C232" s="72" t="s">
        <v>549</v>
      </c>
      <c r="D232" s="72" t="s">
        <v>126</v>
      </c>
      <c r="E232" s="72" t="s">
        <v>550</v>
      </c>
      <c r="F232" s="46"/>
      <c r="G232" s="71">
        <f>F232*I1</f>
        <v>0</v>
      </c>
      <c r="H232" s="21"/>
    </row>
    <row r="233" spans="1:8" s="20" customFormat="1" ht="12" hidden="1" customHeight="1" x14ac:dyDescent="0.25">
      <c r="A233" s="72">
        <v>232</v>
      </c>
      <c r="B233" s="75">
        <v>232</v>
      </c>
      <c r="C233" s="72" t="s">
        <v>551</v>
      </c>
      <c r="D233" s="72" t="s">
        <v>126</v>
      </c>
      <c r="E233" s="72" t="s">
        <v>552</v>
      </c>
      <c r="F233" s="46"/>
      <c r="G233" s="71">
        <f>F233*I1</f>
        <v>0</v>
      </c>
      <c r="H233" s="21"/>
    </row>
    <row r="234" spans="1:8" s="20" customFormat="1" ht="12" hidden="1" customHeight="1" x14ac:dyDescent="0.25">
      <c r="A234" s="72">
        <v>233</v>
      </c>
      <c r="B234" s="75">
        <v>233</v>
      </c>
      <c r="C234" s="72" t="s">
        <v>553</v>
      </c>
      <c r="D234" s="72" t="s">
        <v>216</v>
      </c>
      <c r="E234" s="72" t="s">
        <v>554</v>
      </c>
      <c r="F234" s="46"/>
      <c r="G234" s="71">
        <f>F234*I1</f>
        <v>0</v>
      </c>
      <c r="H234" s="21"/>
    </row>
    <row r="235" spans="1:8" s="20" customFormat="1" ht="12" hidden="1" customHeight="1" x14ac:dyDescent="0.25">
      <c r="A235" s="72">
        <v>234</v>
      </c>
      <c r="B235" s="75">
        <v>234</v>
      </c>
      <c r="C235" s="72" t="s">
        <v>555</v>
      </c>
      <c r="D235" s="72" t="s">
        <v>304</v>
      </c>
      <c r="E235" s="72" t="s">
        <v>419</v>
      </c>
      <c r="F235" s="46"/>
      <c r="G235" s="71">
        <f>F235*I1</f>
        <v>0</v>
      </c>
      <c r="H235" s="21"/>
    </row>
    <row r="236" spans="1:8" s="20" customFormat="1" ht="12" hidden="1" customHeight="1" x14ac:dyDescent="0.25">
      <c r="A236" s="72">
        <v>235</v>
      </c>
      <c r="B236" s="75">
        <v>235</v>
      </c>
      <c r="C236" s="72" t="s">
        <v>414</v>
      </c>
      <c r="D236" s="72" t="s">
        <v>452</v>
      </c>
      <c r="E236" s="72" t="s">
        <v>556</v>
      </c>
      <c r="F236" s="46"/>
      <c r="G236" s="71">
        <f>F236*I1</f>
        <v>0</v>
      </c>
      <c r="H236" s="21"/>
    </row>
    <row r="237" spans="1:8" s="20" customFormat="1" ht="12" hidden="1" customHeight="1" x14ac:dyDescent="0.25">
      <c r="A237" s="72">
        <v>236</v>
      </c>
      <c r="B237" s="75">
        <v>236</v>
      </c>
      <c r="C237" s="72" t="s">
        <v>277</v>
      </c>
      <c r="D237" s="72" t="s">
        <v>557</v>
      </c>
      <c r="E237" s="72" t="s">
        <v>558</v>
      </c>
      <c r="F237" s="46"/>
      <c r="G237" s="71">
        <f>F237*I1</f>
        <v>0</v>
      </c>
      <c r="H237" s="21"/>
    </row>
    <row r="238" spans="1:8" s="20" customFormat="1" ht="12" hidden="1" customHeight="1" x14ac:dyDescent="0.25">
      <c r="A238" s="72">
        <v>237</v>
      </c>
      <c r="B238" s="75">
        <v>237</v>
      </c>
      <c r="C238" s="72" t="s">
        <v>304</v>
      </c>
      <c r="D238" s="72" t="s">
        <v>559</v>
      </c>
      <c r="E238" s="72" t="s">
        <v>560</v>
      </c>
      <c r="F238" s="46"/>
      <c r="G238" s="71">
        <f>F238*I1</f>
        <v>0</v>
      </c>
      <c r="H238" s="21"/>
    </row>
    <row r="239" spans="1:8" s="20" customFormat="1" ht="12" hidden="1" customHeight="1" x14ac:dyDescent="0.25">
      <c r="A239" s="72">
        <v>238</v>
      </c>
      <c r="B239" s="75">
        <v>238</v>
      </c>
      <c r="C239" s="72" t="s">
        <v>304</v>
      </c>
      <c r="D239" s="72" t="s">
        <v>223</v>
      </c>
      <c r="E239" s="72" t="s">
        <v>561</v>
      </c>
      <c r="F239" s="46"/>
      <c r="G239" s="71">
        <f>F239*I1</f>
        <v>0</v>
      </c>
      <c r="H239" s="21"/>
    </row>
    <row r="240" spans="1:8" s="20" customFormat="1" ht="12" hidden="1" customHeight="1" x14ac:dyDescent="0.25">
      <c r="A240" s="72">
        <v>239</v>
      </c>
      <c r="B240" s="75">
        <v>239</v>
      </c>
      <c r="C240" s="72" t="s">
        <v>126</v>
      </c>
      <c r="D240" s="72" t="s">
        <v>178</v>
      </c>
      <c r="E240" s="72" t="s">
        <v>562</v>
      </c>
      <c r="F240" s="46"/>
      <c r="G240" s="71">
        <f>F240*I1</f>
        <v>0</v>
      </c>
      <c r="H240" s="21"/>
    </row>
    <row r="241" spans="1:8" s="20" customFormat="1" ht="12" hidden="1" customHeight="1" x14ac:dyDescent="0.25">
      <c r="A241" s="72">
        <v>240</v>
      </c>
      <c r="B241" s="75">
        <v>240</v>
      </c>
      <c r="C241" s="72" t="s">
        <v>563</v>
      </c>
      <c r="D241" s="72" t="s">
        <v>564</v>
      </c>
      <c r="E241" s="72" t="s">
        <v>565</v>
      </c>
      <c r="F241" s="46"/>
      <c r="G241" s="71">
        <f>F241*I1</f>
        <v>0</v>
      </c>
      <c r="H241" s="21"/>
    </row>
    <row r="242" spans="1:8" s="20" customFormat="1" ht="12" hidden="1" customHeight="1" x14ac:dyDescent="0.25">
      <c r="A242" s="72">
        <v>241</v>
      </c>
      <c r="B242" s="75">
        <v>241</v>
      </c>
      <c r="C242" s="72" t="s">
        <v>323</v>
      </c>
      <c r="D242" s="72" t="s">
        <v>441</v>
      </c>
      <c r="E242" s="72" t="s">
        <v>566</v>
      </c>
      <c r="F242" s="46"/>
      <c r="G242" s="71">
        <f>F242*I1</f>
        <v>0</v>
      </c>
      <c r="H242" s="21"/>
    </row>
    <row r="243" spans="1:8" s="20" customFormat="1" ht="12" hidden="1" customHeight="1" x14ac:dyDescent="0.25">
      <c r="A243" s="72">
        <v>242</v>
      </c>
      <c r="B243" s="75">
        <v>242</v>
      </c>
      <c r="C243" s="72" t="s">
        <v>323</v>
      </c>
      <c r="D243" s="72" t="s">
        <v>441</v>
      </c>
      <c r="E243" s="72" t="s">
        <v>303</v>
      </c>
      <c r="F243" s="46"/>
      <c r="G243" s="71">
        <f>F243*I1</f>
        <v>0</v>
      </c>
      <c r="H243" s="21"/>
    </row>
    <row r="244" spans="1:8" s="20" customFormat="1" ht="12" hidden="1" customHeight="1" x14ac:dyDescent="0.25">
      <c r="A244" s="72">
        <v>243</v>
      </c>
      <c r="B244" s="75">
        <v>243</v>
      </c>
      <c r="C244" s="72" t="s">
        <v>567</v>
      </c>
      <c r="D244" s="72" t="s">
        <v>532</v>
      </c>
      <c r="E244" s="72" t="s">
        <v>568</v>
      </c>
      <c r="F244" s="46"/>
      <c r="G244" s="71">
        <f>F244*I1</f>
        <v>0</v>
      </c>
      <c r="H244" s="21"/>
    </row>
    <row r="245" spans="1:8" s="20" customFormat="1" ht="12" hidden="1" customHeight="1" x14ac:dyDescent="0.25">
      <c r="A245" s="72">
        <v>244</v>
      </c>
      <c r="B245" s="75">
        <v>244</v>
      </c>
      <c r="C245" s="72" t="s">
        <v>684</v>
      </c>
      <c r="D245" s="72" t="s">
        <v>569</v>
      </c>
      <c r="E245" s="72" t="s">
        <v>570</v>
      </c>
      <c r="F245" s="46"/>
      <c r="G245" s="71">
        <f>F245*I1</f>
        <v>0</v>
      </c>
      <c r="H245" s="21"/>
    </row>
    <row r="246" spans="1:8" s="20" customFormat="1" ht="12" hidden="1" customHeight="1" x14ac:dyDescent="0.25">
      <c r="A246" s="72">
        <v>245</v>
      </c>
      <c r="B246" s="75">
        <v>245</v>
      </c>
      <c r="C246" s="72" t="s">
        <v>571</v>
      </c>
      <c r="D246" s="72" t="s">
        <v>572</v>
      </c>
      <c r="E246" s="72" t="s">
        <v>350</v>
      </c>
      <c r="F246" s="46"/>
      <c r="G246" s="71">
        <f>F246*I1</f>
        <v>0</v>
      </c>
      <c r="H246" s="21"/>
    </row>
    <row r="247" spans="1:8" s="20" customFormat="1" ht="12" hidden="1" customHeight="1" x14ac:dyDescent="0.25">
      <c r="A247" s="72">
        <v>246</v>
      </c>
      <c r="B247" s="75">
        <v>246</v>
      </c>
      <c r="C247" s="72" t="s">
        <v>571</v>
      </c>
      <c r="D247" s="72" t="s">
        <v>572</v>
      </c>
      <c r="E247" s="72" t="s">
        <v>143</v>
      </c>
      <c r="F247" s="46"/>
      <c r="G247" s="71">
        <f>F247*I1</f>
        <v>0</v>
      </c>
      <c r="H247" s="21"/>
    </row>
    <row r="248" spans="1:8" s="20" customFormat="1" ht="12" hidden="1" customHeight="1" x14ac:dyDescent="0.25">
      <c r="A248" s="72">
        <v>247</v>
      </c>
      <c r="B248" s="75">
        <v>247</v>
      </c>
      <c r="C248" s="72" t="s">
        <v>573</v>
      </c>
      <c r="D248" s="72" t="s">
        <v>574</v>
      </c>
      <c r="E248" s="72" t="s">
        <v>575</v>
      </c>
      <c r="F248" s="46"/>
      <c r="G248" s="71">
        <f>F248*I1</f>
        <v>0</v>
      </c>
      <c r="H248" s="21"/>
    </row>
    <row r="249" spans="1:8" s="20" customFormat="1" ht="12" hidden="1" customHeight="1" x14ac:dyDescent="0.25">
      <c r="A249" s="72">
        <v>248</v>
      </c>
      <c r="B249" s="75">
        <v>248</v>
      </c>
      <c r="C249" s="72" t="s">
        <v>152</v>
      </c>
      <c r="D249" s="72" t="s">
        <v>576</v>
      </c>
      <c r="E249" s="72" t="s">
        <v>687</v>
      </c>
      <c r="F249" s="46"/>
      <c r="G249" s="71">
        <f>F249*I1</f>
        <v>0</v>
      </c>
      <c r="H249" s="21"/>
    </row>
    <row r="250" spans="1:8" s="20" customFormat="1" ht="12" hidden="1" customHeight="1" x14ac:dyDescent="0.25">
      <c r="A250" s="72">
        <v>249</v>
      </c>
      <c r="B250" s="75">
        <v>249</v>
      </c>
      <c r="C250" s="72" t="s">
        <v>500</v>
      </c>
      <c r="D250" s="72" t="s">
        <v>204</v>
      </c>
      <c r="E250" s="72" t="s">
        <v>577</v>
      </c>
      <c r="F250" s="46"/>
      <c r="G250" s="71">
        <f>F250*I1</f>
        <v>0</v>
      </c>
      <c r="H250" s="21"/>
    </row>
    <row r="251" spans="1:8" s="20" customFormat="1" ht="12" hidden="1" customHeight="1" x14ac:dyDescent="0.25">
      <c r="A251" s="72">
        <v>250</v>
      </c>
      <c r="B251" s="75">
        <v>250</v>
      </c>
      <c r="C251" s="72" t="s">
        <v>578</v>
      </c>
      <c r="D251" s="72" t="s">
        <v>242</v>
      </c>
      <c r="E251" s="72" t="s">
        <v>579</v>
      </c>
      <c r="F251" s="46"/>
      <c r="G251" s="71">
        <f>F251*I1</f>
        <v>0</v>
      </c>
      <c r="H251" s="21"/>
    </row>
    <row r="252" spans="1:8" s="20" customFormat="1" ht="12" hidden="1" customHeight="1" x14ac:dyDescent="0.25">
      <c r="A252" s="72">
        <v>251</v>
      </c>
      <c r="B252" s="75">
        <v>251</v>
      </c>
      <c r="C252" s="72" t="s">
        <v>578</v>
      </c>
      <c r="D252" s="72" t="s">
        <v>242</v>
      </c>
      <c r="E252" s="72" t="s">
        <v>580</v>
      </c>
      <c r="F252" s="46"/>
      <c r="G252" s="71">
        <f>F252*I1</f>
        <v>0</v>
      </c>
      <c r="H252" s="21"/>
    </row>
    <row r="253" spans="1:8" s="20" customFormat="1" ht="12" hidden="1" customHeight="1" x14ac:dyDescent="0.25">
      <c r="A253" s="72">
        <v>252</v>
      </c>
      <c r="B253" s="75">
        <v>252</v>
      </c>
      <c r="C253" s="72" t="s">
        <v>581</v>
      </c>
      <c r="D253" s="72" t="s">
        <v>152</v>
      </c>
      <c r="E253" s="72" t="s">
        <v>582</v>
      </c>
      <c r="F253" s="46"/>
      <c r="G253" s="71">
        <f>F253*I1</f>
        <v>0</v>
      </c>
      <c r="H253" s="21"/>
    </row>
    <row r="254" spans="1:8" s="20" customFormat="1" ht="12" hidden="1" customHeight="1" x14ac:dyDescent="0.25">
      <c r="A254" s="72">
        <v>253</v>
      </c>
      <c r="B254" s="75">
        <v>253</v>
      </c>
      <c r="C254" s="72" t="s">
        <v>152</v>
      </c>
      <c r="D254" s="72" t="s">
        <v>576</v>
      </c>
      <c r="E254" s="72" t="s">
        <v>255</v>
      </c>
      <c r="F254" s="46"/>
      <c r="G254" s="71">
        <f>F254*I1</f>
        <v>0</v>
      </c>
      <c r="H254" s="21"/>
    </row>
    <row r="255" spans="1:8" s="20" customFormat="1" ht="12" hidden="1" customHeight="1" x14ac:dyDescent="0.25">
      <c r="A255" s="72">
        <v>254</v>
      </c>
      <c r="B255" s="75">
        <v>254</v>
      </c>
      <c r="C255" s="72" t="s">
        <v>155</v>
      </c>
      <c r="D255" s="72" t="s">
        <v>583</v>
      </c>
      <c r="E255" s="72" t="s">
        <v>584</v>
      </c>
      <c r="F255" s="46"/>
      <c r="G255" s="71">
        <f>F255*I1</f>
        <v>0</v>
      </c>
      <c r="H255" s="21"/>
    </row>
    <row r="256" spans="1:8" s="20" customFormat="1" ht="12" hidden="1" customHeight="1" x14ac:dyDescent="0.25">
      <c r="A256" s="72">
        <v>255</v>
      </c>
      <c r="B256" s="75">
        <v>255</v>
      </c>
      <c r="C256" s="72" t="s">
        <v>585</v>
      </c>
      <c r="D256" s="72" t="s">
        <v>586</v>
      </c>
      <c r="E256" s="72" t="s">
        <v>587</v>
      </c>
      <c r="F256" s="46"/>
      <c r="G256" s="71">
        <f>F256*I1</f>
        <v>0</v>
      </c>
      <c r="H256" s="21"/>
    </row>
    <row r="257" spans="1:8" s="20" customFormat="1" ht="12" hidden="1" customHeight="1" x14ac:dyDescent="0.25">
      <c r="A257" s="72">
        <v>256</v>
      </c>
      <c r="B257" s="75">
        <v>256</v>
      </c>
      <c r="C257" s="72" t="s">
        <v>588</v>
      </c>
      <c r="D257" s="72" t="s">
        <v>589</v>
      </c>
      <c r="E257" s="72" t="s">
        <v>590</v>
      </c>
      <c r="F257" s="46"/>
      <c r="G257" s="71">
        <f>F257*I1</f>
        <v>0</v>
      </c>
      <c r="H257" s="21"/>
    </row>
    <row r="258" spans="1:8" s="20" customFormat="1" ht="12" hidden="1" customHeight="1" x14ac:dyDescent="0.25">
      <c r="A258" s="72">
        <v>257</v>
      </c>
      <c r="B258" s="75">
        <v>257</v>
      </c>
      <c r="C258" s="72" t="s">
        <v>591</v>
      </c>
      <c r="D258" s="72" t="s">
        <v>592</v>
      </c>
      <c r="E258" s="72" t="s">
        <v>593</v>
      </c>
      <c r="F258" s="46"/>
      <c r="G258" s="71">
        <f>F258*I1</f>
        <v>0</v>
      </c>
      <c r="H258" s="21"/>
    </row>
    <row r="259" spans="1:8" s="20" customFormat="1" ht="12" hidden="1" customHeight="1" x14ac:dyDescent="0.25">
      <c r="A259" s="72">
        <v>258</v>
      </c>
      <c r="B259" s="75">
        <v>258</v>
      </c>
      <c r="C259" s="72" t="s">
        <v>594</v>
      </c>
      <c r="D259" s="72" t="s">
        <v>358</v>
      </c>
      <c r="E259" s="72" t="s">
        <v>595</v>
      </c>
      <c r="F259" s="46"/>
      <c r="G259" s="71">
        <f>F259*I1</f>
        <v>0</v>
      </c>
      <c r="H259" s="21"/>
    </row>
    <row r="260" spans="1:8" s="20" customFormat="1" ht="12" hidden="1" customHeight="1" x14ac:dyDescent="0.25">
      <c r="A260" s="72">
        <v>259</v>
      </c>
      <c r="B260" s="75">
        <v>259</v>
      </c>
      <c r="C260" s="72" t="s">
        <v>596</v>
      </c>
      <c r="D260" s="72" t="s">
        <v>597</v>
      </c>
      <c r="E260" s="72" t="s">
        <v>598</v>
      </c>
      <c r="F260" s="46"/>
      <c r="G260" s="71">
        <f>F260*I1</f>
        <v>0</v>
      </c>
      <c r="H260" s="21"/>
    </row>
    <row r="261" spans="1:8" s="20" customFormat="1" ht="12" hidden="1" customHeight="1" x14ac:dyDescent="0.25">
      <c r="A261" s="72">
        <v>260</v>
      </c>
      <c r="B261" s="75">
        <v>260</v>
      </c>
      <c r="C261" s="72" t="s">
        <v>217</v>
      </c>
      <c r="D261" s="72" t="s">
        <v>294</v>
      </c>
      <c r="E261" s="72" t="s">
        <v>599</v>
      </c>
      <c r="F261" s="46"/>
      <c r="G261" s="71">
        <f>F261*I1</f>
        <v>0</v>
      </c>
      <c r="H261" s="21"/>
    </row>
    <row r="262" spans="1:8" s="20" customFormat="1" ht="12" hidden="1" customHeight="1" x14ac:dyDescent="0.25">
      <c r="A262" s="72">
        <v>261</v>
      </c>
      <c r="B262" s="75">
        <v>261</v>
      </c>
      <c r="C262" s="72" t="s">
        <v>600</v>
      </c>
      <c r="D262" s="72" t="s">
        <v>600</v>
      </c>
      <c r="E262" s="72" t="s">
        <v>601</v>
      </c>
      <c r="F262" s="46"/>
      <c r="G262" s="71">
        <f>F262*I1</f>
        <v>0</v>
      </c>
      <c r="H262" s="21"/>
    </row>
    <row r="263" spans="1:8" s="20" customFormat="1" ht="12" hidden="1" customHeight="1" x14ac:dyDescent="0.25">
      <c r="A263" s="72">
        <v>262</v>
      </c>
      <c r="B263" s="75">
        <v>262</v>
      </c>
      <c r="C263" s="72" t="s">
        <v>525</v>
      </c>
      <c r="D263" s="72" t="s">
        <v>355</v>
      </c>
      <c r="E263" s="72" t="s">
        <v>602</v>
      </c>
      <c r="F263" s="46"/>
      <c r="G263" s="71">
        <f>F263*I1</f>
        <v>0</v>
      </c>
      <c r="H263" s="21"/>
    </row>
    <row r="264" spans="1:8" s="20" customFormat="1" ht="12" hidden="1" customHeight="1" x14ac:dyDescent="0.25">
      <c r="A264" s="72">
        <v>263</v>
      </c>
      <c r="B264" s="75">
        <v>263</v>
      </c>
      <c r="C264" s="72" t="s">
        <v>126</v>
      </c>
      <c r="D264" s="72" t="s">
        <v>603</v>
      </c>
      <c r="E264" s="72" t="s">
        <v>604</v>
      </c>
      <c r="F264" s="46"/>
      <c r="G264" s="71">
        <f>F264*I1</f>
        <v>0</v>
      </c>
      <c r="H264" s="21"/>
    </row>
    <row r="265" spans="1:8" s="20" customFormat="1" ht="12" hidden="1" customHeight="1" x14ac:dyDescent="0.25">
      <c r="A265" s="72">
        <v>264</v>
      </c>
      <c r="B265" s="75">
        <v>264</v>
      </c>
      <c r="C265" s="72" t="s">
        <v>455</v>
      </c>
      <c r="D265" s="72" t="s">
        <v>605</v>
      </c>
      <c r="E265" s="72" t="s">
        <v>606</v>
      </c>
      <c r="F265" s="46"/>
      <c r="G265" s="71">
        <f>F265*I1</f>
        <v>0</v>
      </c>
      <c r="H265" s="21"/>
    </row>
    <row r="266" spans="1:8" s="20" customFormat="1" ht="12" hidden="1" customHeight="1" x14ac:dyDescent="0.25">
      <c r="A266" s="72">
        <v>265</v>
      </c>
      <c r="B266" s="75">
        <v>265</v>
      </c>
      <c r="C266" s="72" t="s">
        <v>191</v>
      </c>
      <c r="D266" s="72" t="s">
        <v>152</v>
      </c>
      <c r="E266" s="72" t="s">
        <v>607</v>
      </c>
      <c r="F266" s="46"/>
      <c r="G266" s="71">
        <f>F266*I1</f>
        <v>0</v>
      </c>
      <c r="H266" s="21"/>
    </row>
    <row r="267" spans="1:8" s="20" customFormat="1" ht="12" hidden="1" customHeight="1" x14ac:dyDescent="0.25">
      <c r="A267" s="72">
        <v>266</v>
      </c>
      <c r="B267" s="75">
        <v>266</v>
      </c>
      <c r="C267" s="72" t="s">
        <v>684</v>
      </c>
      <c r="D267" s="72" t="s">
        <v>685</v>
      </c>
      <c r="E267" s="72" t="s">
        <v>686</v>
      </c>
      <c r="F267" s="46"/>
      <c r="G267" s="71">
        <f>F267*I1</f>
        <v>0</v>
      </c>
      <c r="H267" s="21"/>
    </row>
    <row r="268" spans="1:8" s="20" customFormat="1" ht="12" hidden="1" customHeight="1" x14ac:dyDescent="0.25">
      <c r="A268" s="72">
        <v>267</v>
      </c>
      <c r="B268" s="75">
        <v>267</v>
      </c>
      <c r="C268" s="72" t="s">
        <v>608</v>
      </c>
      <c r="D268" s="72" t="s">
        <v>363</v>
      </c>
      <c r="E268" s="72" t="s">
        <v>609</v>
      </c>
      <c r="F268" s="46"/>
      <c r="G268" s="71">
        <f>F268*I1</f>
        <v>0</v>
      </c>
      <c r="H268" s="21"/>
    </row>
    <row r="269" spans="1:8" s="20" customFormat="1" ht="12" hidden="1" customHeight="1" x14ac:dyDescent="0.25">
      <c r="A269" s="72">
        <v>268</v>
      </c>
      <c r="B269" s="75">
        <v>268</v>
      </c>
      <c r="C269" s="72" t="s">
        <v>610</v>
      </c>
      <c r="D269" s="72" t="s">
        <v>196</v>
      </c>
      <c r="E269" s="72" t="s">
        <v>611</v>
      </c>
      <c r="F269" s="46"/>
      <c r="G269" s="71">
        <f>F269*I1</f>
        <v>0</v>
      </c>
      <c r="H269" s="21"/>
    </row>
    <row r="270" spans="1:8" s="20" customFormat="1" ht="12" hidden="1" customHeight="1" x14ac:dyDescent="0.25">
      <c r="A270" s="72">
        <v>269</v>
      </c>
      <c r="B270" s="75">
        <v>269</v>
      </c>
      <c r="C270" s="72" t="s">
        <v>567</v>
      </c>
      <c r="D270" s="72" t="s">
        <v>196</v>
      </c>
      <c r="E270" s="72" t="s">
        <v>197</v>
      </c>
      <c r="F270" s="46"/>
      <c r="G270" s="71">
        <f>F270*I1</f>
        <v>0</v>
      </c>
      <c r="H270" s="21"/>
    </row>
    <row r="271" spans="1:8" s="20" customFormat="1" ht="12" hidden="1" customHeight="1" x14ac:dyDescent="0.25">
      <c r="A271" s="72">
        <v>270</v>
      </c>
      <c r="B271" s="75">
        <v>270</v>
      </c>
      <c r="C271" s="72" t="s">
        <v>612</v>
      </c>
      <c r="D271" s="72" t="s">
        <v>613</v>
      </c>
      <c r="E271" s="72" t="s">
        <v>330</v>
      </c>
      <c r="F271" s="46"/>
      <c r="G271" s="71">
        <f>F271*I1</f>
        <v>0</v>
      </c>
      <c r="H271" s="21"/>
    </row>
    <row r="272" spans="1:8" s="20" customFormat="1" ht="12" hidden="1" customHeight="1" x14ac:dyDescent="0.25">
      <c r="A272" s="72">
        <v>271</v>
      </c>
      <c r="B272" s="75">
        <v>271</v>
      </c>
      <c r="C272" s="72" t="s">
        <v>614</v>
      </c>
      <c r="D272" s="72" t="s">
        <v>323</v>
      </c>
      <c r="E272" s="72" t="s">
        <v>615</v>
      </c>
      <c r="F272" s="46"/>
      <c r="G272" s="71">
        <f>F272*I1</f>
        <v>0</v>
      </c>
      <c r="H272" s="21"/>
    </row>
    <row r="273" spans="1:8" s="20" customFormat="1" ht="12" hidden="1" customHeight="1" x14ac:dyDescent="0.25">
      <c r="A273" s="72">
        <v>272</v>
      </c>
      <c r="B273" s="75">
        <v>272</v>
      </c>
      <c r="C273" s="72" t="s">
        <v>616</v>
      </c>
      <c r="D273" s="72" t="s">
        <v>617</v>
      </c>
      <c r="E273" s="72" t="s">
        <v>353</v>
      </c>
      <c r="F273" s="46"/>
      <c r="G273" s="71">
        <f>F273*I1</f>
        <v>0</v>
      </c>
      <c r="H273" s="21"/>
    </row>
    <row r="274" spans="1:8" s="20" customFormat="1" ht="12" hidden="1" customHeight="1" x14ac:dyDescent="0.25">
      <c r="A274" s="72">
        <v>273</v>
      </c>
      <c r="B274" s="75">
        <v>273</v>
      </c>
      <c r="C274" s="72" t="s">
        <v>616</v>
      </c>
      <c r="D274" s="72" t="s">
        <v>126</v>
      </c>
      <c r="E274" s="72" t="s">
        <v>238</v>
      </c>
      <c r="F274" s="46"/>
      <c r="G274" s="71">
        <f>F274*I1</f>
        <v>0</v>
      </c>
      <c r="H274" s="21"/>
    </row>
    <row r="275" spans="1:8" s="20" customFormat="1" ht="12" hidden="1" customHeight="1" x14ac:dyDescent="0.25">
      <c r="A275" s="72">
        <v>274</v>
      </c>
      <c r="B275" s="75">
        <v>274</v>
      </c>
      <c r="C275" s="72" t="s">
        <v>304</v>
      </c>
      <c r="D275" s="72" t="s">
        <v>196</v>
      </c>
      <c r="E275" s="72" t="s">
        <v>575</v>
      </c>
      <c r="F275" s="46"/>
      <c r="G275" s="71">
        <f>F275*I1</f>
        <v>0</v>
      </c>
      <c r="H275" s="21"/>
    </row>
    <row r="276" spans="1:8" s="20" customFormat="1" ht="12" hidden="1" customHeight="1" x14ac:dyDescent="0.25">
      <c r="A276" s="72">
        <v>275</v>
      </c>
      <c r="B276" s="75">
        <v>275</v>
      </c>
      <c r="C276" s="72" t="s">
        <v>304</v>
      </c>
      <c r="D276" s="72" t="s">
        <v>618</v>
      </c>
      <c r="E276" s="72" t="s">
        <v>257</v>
      </c>
      <c r="F276" s="46"/>
      <c r="G276" s="71">
        <f>F276*I1</f>
        <v>0</v>
      </c>
      <c r="H276" s="21"/>
    </row>
    <row r="277" spans="1:8" s="20" customFormat="1" ht="12" hidden="1" customHeight="1" x14ac:dyDescent="0.25">
      <c r="A277" s="72">
        <v>276</v>
      </c>
      <c r="B277" s="75">
        <v>276</v>
      </c>
      <c r="C277" s="72" t="s">
        <v>555</v>
      </c>
      <c r="D277" s="72" t="s">
        <v>304</v>
      </c>
      <c r="E277" s="72" t="s">
        <v>620</v>
      </c>
      <c r="F277" s="46"/>
      <c r="G277" s="71">
        <f>F277*I1</f>
        <v>0</v>
      </c>
      <c r="H277" s="21"/>
    </row>
    <row r="278" spans="1:8" s="20" customFormat="1" ht="12" hidden="1" customHeight="1" x14ac:dyDescent="0.25">
      <c r="A278" s="72">
        <v>277</v>
      </c>
      <c r="B278" s="75">
        <v>277</v>
      </c>
      <c r="C278" s="72" t="s">
        <v>348</v>
      </c>
      <c r="D278" s="72" t="s">
        <v>622</v>
      </c>
      <c r="E278" s="72" t="s">
        <v>301</v>
      </c>
      <c r="F278" s="46"/>
      <c r="G278" s="71">
        <f>F278*I1</f>
        <v>0</v>
      </c>
      <c r="H278" s="21"/>
    </row>
    <row r="279" spans="1:8" s="20" customFormat="1" ht="12" hidden="1" customHeight="1" x14ac:dyDescent="0.25">
      <c r="A279" s="72">
        <v>278</v>
      </c>
      <c r="B279" s="75">
        <v>278</v>
      </c>
      <c r="C279" s="72" t="s">
        <v>115</v>
      </c>
      <c r="D279" s="72" t="s">
        <v>226</v>
      </c>
      <c r="E279" s="72" t="s">
        <v>623</v>
      </c>
      <c r="F279" s="46"/>
      <c r="G279" s="71">
        <f>F279*I1</f>
        <v>0</v>
      </c>
      <c r="H279" s="21"/>
    </row>
    <row r="280" spans="1:8" s="20" customFormat="1" ht="12" hidden="1" customHeight="1" x14ac:dyDescent="0.25">
      <c r="A280" s="72">
        <v>279</v>
      </c>
      <c r="B280" s="75">
        <v>279</v>
      </c>
      <c r="C280" s="72" t="s">
        <v>624</v>
      </c>
      <c r="D280" s="72" t="s">
        <v>625</v>
      </c>
      <c r="E280" s="72" t="s">
        <v>437</v>
      </c>
      <c r="F280" s="46"/>
      <c r="G280" s="71">
        <f>F280*I1</f>
        <v>0</v>
      </c>
      <c r="H280" s="21"/>
    </row>
    <row r="281" spans="1:8" s="20" customFormat="1" ht="12" hidden="1" customHeight="1" x14ac:dyDescent="0.25">
      <c r="A281" s="72">
        <v>280</v>
      </c>
      <c r="B281" s="75">
        <v>280</v>
      </c>
      <c r="C281" s="72" t="s">
        <v>115</v>
      </c>
      <c r="D281" s="72" t="s">
        <v>627</v>
      </c>
      <c r="E281" s="72" t="s">
        <v>369</v>
      </c>
      <c r="F281" s="46"/>
      <c r="G281" s="71">
        <f>F281*I1</f>
        <v>0</v>
      </c>
      <c r="H281" s="21"/>
    </row>
    <row r="282" spans="1:8" s="20" customFormat="1" ht="12" hidden="1" customHeight="1" x14ac:dyDescent="0.25">
      <c r="A282" s="72">
        <v>281</v>
      </c>
      <c r="B282" s="75">
        <v>281</v>
      </c>
      <c r="C282" s="72" t="s">
        <v>297</v>
      </c>
      <c r="D282" s="72" t="s">
        <v>115</v>
      </c>
      <c r="E282" s="72" t="s">
        <v>187</v>
      </c>
      <c r="F282" s="46"/>
      <c r="G282" s="71">
        <f>F282*I1</f>
        <v>0</v>
      </c>
      <c r="H282" s="21"/>
    </row>
    <row r="283" spans="1:8" s="20" customFormat="1" ht="12" hidden="1" customHeight="1" x14ac:dyDescent="0.25">
      <c r="A283" s="72">
        <v>282</v>
      </c>
      <c r="B283" s="75">
        <v>282</v>
      </c>
      <c r="C283" s="72" t="s">
        <v>551</v>
      </c>
      <c r="D283" s="72" t="s">
        <v>126</v>
      </c>
      <c r="E283" s="72" t="s">
        <v>628</v>
      </c>
      <c r="F283" s="46"/>
      <c r="G283" s="71">
        <f>F283*I1</f>
        <v>0</v>
      </c>
      <c r="H283" s="21"/>
    </row>
    <row r="284" spans="1:8" s="20" customFormat="1" ht="12" hidden="1" customHeight="1" x14ac:dyDescent="0.25">
      <c r="A284" s="72">
        <v>283</v>
      </c>
      <c r="B284" s="75">
        <v>283</v>
      </c>
      <c r="C284" s="72" t="s">
        <v>551</v>
      </c>
      <c r="D284" s="72" t="s">
        <v>308</v>
      </c>
      <c r="E284" s="72" t="s">
        <v>630</v>
      </c>
      <c r="F284" s="46"/>
      <c r="G284" s="71">
        <f>F284*I1</f>
        <v>0</v>
      </c>
      <c r="H284" s="21"/>
    </row>
    <row r="285" spans="1:8" s="20" customFormat="1" ht="12" hidden="1" customHeight="1" x14ac:dyDescent="0.25">
      <c r="A285" s="72">
        <v>284</v>
      </c>
      <c r="B285" s="75">
        <v>284</v>
      </c>
      <c r="C285" s="72" t="s">
        <v>258</v>
      </c>
      <c r="D285" s="72" t="s">
        <v>126</v>
      </c>
      <c r="E285" s="72" t="s">
        <v>632</v>
      </c>
      <c r="F285" s="46"/>
      <c r="G285" s="71">
        <f>F285*I1</f>
        <v>0</v>
      </c>
      <c r="H285" s="21"/>
    </row>
    <row r="286" spans="1:8" s="20" customFormat="1" ht="12" hidden="1" customHeight="1" x14ac:dyDescent="0.25">
      <c r="A286" s="72">
        <v>285</v>
      </c>
      <c r="B286" s="75">
        <v>285</v>
      </c>
      <c r="C286" s="72" t="s">
        <v>549</v>
      </c>
      <c r="D286" s="72" t="s">
        <v>126</v>
      </c>
      <c r="E286" s="72" t="s">
        <v>633</v>
      </c>
      <c r="F286" s="46"/>
      <c r="G286" s="71">
        <f>F286*I1</f>
        <v>0</v>
      </c>
      <c r="H286" s="21"/>
    </row>
    <row r="287" spans="1:8" s="20" customFormat="1" ht="12" hidden="1" customHeight="1" x14ac:dyDescent="0.25">
      <c r="A287" s="72">
        <v>286</v>
      </c>
      <c r="B287" s="75">
        <v>286</v>
      </c>
      <c r="C287" s="72" t="s">
        <v>399</v>
      </c>
      <c r="D287" s="72" t="s">
        <v>634</v>
      </c>
      <c r="E287" s="72" t="s">
        <v>183</v>
      </c>
      <c r="F287" s="46"/>
      <c r="G287" s="71">
        <f>F287*I1</f>
        <v>0</v>
      </c>
      <c r="H287" s="21"/>
    </row>
    <row r="288" spans="1:8" s="20" customFormat="1" ht="12" hidden="1" customHeight="1" x14ac:dyDescent="0.25">
      <c r="A288" s="72">
        <v>287</v>
      </c>
      <c r="B288" s="75">
        <v>287</v>
      </c>
      <c r="C288" s="72" t="s">
        <v>636</v>
      </c>
      <c r="D288" s="72" t="s">
        <v>637</v>
      </c>
      <c r="E288" s="72" t="s">
        <v>638</v>
      </c>
      <c r="F288" s="46"/>
      <c r="G288" s="71">
        <f>F288*I1</f>
        <v>0</v>
      </c>
      <c r="H288" s="21"/>
    </row>
    <row r="289" spans="1:8" s="20" customFormat="1" ht="12" hidden="1" customHeight="1" x14ac:dyDescent="0.25">
      <c r="A289" s="72">
        <v>288</v>
      </c>
      <c r="B289" s="75">
        <v>288</v>
      </c>
      <c r="C289" s="72" t="s">
        <v>126</v>
      </c>
      <c r="D289" s="72" t="s">
        <v>508</v>
      </c>
      <c r="E289" s="72" t="s">
        <v>195</v>
      </c>
      <c r="F289" s="46"/>
      <c r="G289" s="71">
        <f>F289*I1</f>
        <v>0</v>
      </c>
      <c r="H289" s="21"/>
    </row>
    <row r="290" spans="1:8" s="20" customFormat="1" ht="12" hidden="1" customHeight="1" x14ac:dyDescent="0.25">
      <c r="A290" s="72">
        <v>289</v>
      </c>
      <c r="B290" s="75">
        <v>289</v>
      </c>
      <c r="C290" s="72" t="s">
        <v>211</v>
      </c>
      <c r="D290" s="72" t="s">
        <v>219</v>
      </c>
      <c r="E290" s="72" t="s">
        <v>639</v>
      </c>
      <c r="F290" s="46"/>
      <c r="G290" s="71">
        <f>F290*I1</f>
        <v>0</v>
      </c>
      <c r="H290" s="21"/>
    </row>
    <row r="291" spans="1:8" s="20" customFormat="1" ht="12" hidden="1" customHeight="1" x14ac:dyDescent="0.25">
      <c r="A291" s="72">
        <v>290</v>
      </c>
      <c r="B291" s="75">
        <v>290</v>
      </c>
      <c r="C291" s="72" t="s">
        <v>551</v>
      </c>
      <c r="D291" s="72" t="s">
        <v>308</v>
      </c>
      <c r="E291" s="72" t="s">
        <v>640</v>
      </c>
      <c r="F291" s="46"/>
      <c r="G291" s="71">
        <f>F291*I1</f>
        <v>0</v>
      </c>
      <c r="H291" s="21"/>
    </row>
    <row r="292" spans="1:8" s="20" customFormat="1" ht="12" hidden="1" customHeight="1" x14ac:dyDescent="0.25">
      <c r="A292" s="72">
        <v>291</v>
      </c>
      <c r="B292" s="75">
        <v>291</v>
      </c>
      <c r="C292" s="72" t="s">
        <v>126</v>
      </c>
      <c r="D292" s="72" t="s">
        <v>142</v>
      </c>
      <c r="E292" s="72" t="s">
        <v>642</v>
      </c>
      <c r="F292" s="46"/>
      <c r="G292" s="71">
        <f>F292*I1</f>
        <v>0</v>
      </c>
      <c r="H292" s="21"/>
    </row>
    <row r="293" spans="1:8" s="20" customFormat="1" ht="12" hidden="1" customHeight="1" x14ac:dyDescent="0.25">
      <c r="A293" s="72">
        <v>292</v>
      </c>
      <c r="B293" s="75">
        <v>292</v>
      </c>
      <c r="C293" s="72" t="s">
        <v>126</v>
      </c>
      <c r="D293" s="72" t="s">
        <v>208</v>
      </c>
      <c r="E293" s="72" t="s">
        <v>643</v>
      </c>
      <c r="F293" s="46"/>
      <c r="G293" s="71">
        <f>F293*I1</f>
        <v>0</v>
      </c>
      <c r="H293" s="21"/>
    </row>
    <row r="294" spans="1:8" s="20" customFormat="1" ht="12" hidden="1" customHeight="1" x14ac:dyDescent="0.25">
      <c r="A294" s="72">
        <v>293</v>
      </c>
      <c r="B294" s="75">
        <v>293</v>
      </c>
      <c r="C294" s="72" t="s">
        <v>323</v>
      </c>
      <c r="D294" s="72" t="s">
        <v>525</v>
      </c>
      <c r="E294" s="72" t="s">
        <v>645</v>
      </c>
      <c r="F294" s="46"/>
      <c r="G294" s="71">
        <f>F294*I1</f>
        <v>0</v>
      </c>
      <c r="H294" s="21"/>
    </row>
    <row r="295" spans="1:8" s="20" customFormat="1" ht="12" hidden="1" customHeight="1" x14ac:dyDescent="0.25">
      <c r="A295" s="72">
        <v>294</v>
      </c>
      <c r="B295" s="75">
        <v>294</v>
      </c>
      <c r="C295" s="72" t="s">
        <v>225</v>
      </c>
      <c r="D295" s="72" t="s">
        <v>115</v>
      </c>
      <c r="E295" s="72" t="s">
        <v>646</v>
      </c>
      <c r="F295" s="46"/>
      <c r="G295" s="71">
        <f>F295*I1</f>
        <v>0</v>
      </c>
      <c r="H295" s="21"/>
    </row>
    <row r="296" spans="1:8" s="20" customFormat="1" ht="12" customHeight="1" x14ac:dyDescent="0.25">
      <c r="A296" s="72">
        <v>295</v>
      </c>
      <c r="B296" s="75">
        <v>295</v>
      </c>
      <c r="C296" s="72" t="s">
        <v>157</v>
      </c>
      <c r="D296" s="72" t="s">
        <v>178</v>
      </c>
      <c r="E296" s="72" t="s">
        <v>648</v>
      </c>
      <c r="F296" s="46"/>
      <c r="G296" s="71">
        <f>F296*I1</f>
        <v>0</v>
      </c>
      <c r="H296" s="21"/>
    </row>
    <row r="297" spans="1:8" s="20" customFormat="1" ht="12" hidden="1" customHeight="1" x14ac:dyDescent="0.25">
      <c r="A297" s="72">
        <v>296</v>
      </c>
      <c r="B297" s="75">
        <v>296</v>
      </c>
      <c r="C297" s="72" t="s">
        <v>252</v>
      </c>
      <c r="D297" s="72" t="s">
        <v>247</v>
      </c>
      <c r="E297" s="72" t="s">
        <v>649</v>
      </c>
      <c r="F297" s="46"/>
      <c r="G297" s="71">
        <f>F297*I1</f>
        <v>0</v>
      </c>
      <c r="H297" s="21"/>
    </row>
    <row r="298" spans="1:8" s="20" customFormat="1" ht="12" hidden="1" customHeight="1" x14ac:dyDescent="0.25">
      <c r="A298" s="72">
        <v>297</v>
      </c>
      <c r="B298" s="75">
        <v>297</v>
      </c>
      <c r="C298" s="72" t="s">
        <v>170</v>
      </c>
      <c r="D298" s="72" t="s">
        <v>252</v>
      </c>
      <c r="E298" s="72" t="s">
        <v>650</v>
      </c>
      <c r="F298" s="46"/>
      <c r="G298" s="71">
        <f>F298*I1</f>
        <v>0</v>
      </c>
      <c r="H298" s="21"/>
    </row>
    <row r="299" spans="1:8" s="20" customFormat="1" ht="12" hidden="1" customHeight="1" x14ac:dyDescent="0.25">
      <c r="A299" s="72">
        <v>298</v>
      </c>
      <c r="B299" s="75">
        <v>298</v>
      </c>
      <c r="C299" s="72" t="s">
        <v>178</v>
      </c>
      <c r="D299" s="72" t="s">
        <v>247</v>
      </c>
      <c r="E299" s="72" t="s">
        <v>584</v>
      </c>
      <c r="F299" s="46"/>
      <c r="G299" s="71">
        <f>F299*I1</f>
        <v>0</v>
      </c>
      <c r="H299" s="21"/>
    </row>
    <row r="300" spans="1:8" s="20" customFormat="1" ht="12" hidden="1" customHeight="1" x14ac:dyDescent="0.25">
      <c r="A300" s="72">
        <v>299</v>
      </c>
      <c r="B300" s="75">
        <v>299</v>
      </c>
      <c r="C300" s="72" t="s">
        <v>170</v>
      </c>
      <c r="D300" s="72" t="s">
        <v>637</v>
      </c>
      <c r="E300" s="72" t="s">
        <v>303</v>
      </c>
      <c r="F300" s="46"/>
      <c r="G300" s="71">
        <f>F300*I1</f>
        <v>0</v>
      </c>
      <c r="H300" s="21"/>
    </row>
    <row r="301" spans="1:8" s="20" customFormat="1" ht="12" hidden="1" customHeight="1" x14ac:dyDescent="0.25">
      <c r="A301" s="72">
        <v>300</v>
      </c>
      <c r="B301" s="75">
        <v>300</v>
      </c>
      <c r="C301" s="72" t="s">
        <v>219</v>
      </c>
      <c r="D301" s="72" t="s">
        <v>178</v>
      </c>
      <c r="E301" s="72" t="s">
        <v>244</v>
      </c>
      <c r="F301" s="46"/>
      <c r="G301" s="71">
        <f>F301*I1</f>
        <v>0</v>
      </c>
      <c r="H301" s="21"/>
    </row>
    <row r="302" spans="1:8" s="20" customFormat="1" ht="12" hidden="1" customHeight="1" x14ac:dyDescent="0.25">
      <c r="A302" s="72">
        <v>301</v>
      </c>
      <c r="B302" s="75">
        <v>301</v>
      </c>
      <c r="C302" s="72" t="s">
        <v>219</v>
      </c>
      <c r="D302" s="72" t="s">
        <v>652</v>
      </c>
      <c r="E302" s="72" t="s">
        <v>653</v>
      </c>
      <c r="F302" s="46"/>
      <c r="G302" s="71">
        <f>F302*I1</f>
        <v>0</v>
      </c>
      <c r="H302" s="21"/>
    </row>
    <row r="303" spans="1:8" s="20" customFormat="1" ht="12" hidden="1" customHeight="1" x14ac:dyDescent="0.25">
      <c r="A303" s="72">
        <v>302</v>
      </c>
      <c r="B303" s="75">
        <v>302</v>
      </c>
      <c r="C303" s="72" t="s">
        <v>142</v>
      </c>
      <c r="D303" s="72" t="s">
        <v>258</v>
      </c>
      <c r="E303" s="72" t="s">
        <v>655</v>
      </c>
      <c r="F303" s="46"/>
      <c r="G303" s="71">
        <f>F303*I1</f>
        <v>0</v>
      </c>
      <c r="H303" s="21"/>
    </row>
    <row r="304" spans="1:8" s="20" customFormat="1" ht="12" hidden="1" customHeight="1" x14ac:dyDescent="0.25">
      <c r="A304" s="72">
        <v>303</v>
      </c>
      <c r="B304" s="75">
        <v>303</v>
      </c>
      <c r="C304" s="72" t="s">
        <v>223</v>
      </c>
      <c r="D304" s="72" t="s">
        <v>165</v>
      </c>
      <c r="E304" s="72" t="s">
        <v>561</v>
      </c>
      <c r="F304" s="46"/>
      <c r="G304" s="71">
        <f>F304*I1</f>
        <v>0</v>
      </c>
      <c r="H304" s="21"/>
    </row>
    <row r="305" spans="1:8" s="20" customFormat="1" ht="12" hidden="1" customHeight="1" x14ac:dyDescent="0.25">
      <c r="A305" s="72">
        <v>304</v>
      </c>
      <c r="B305" s="75">
        <v>304</v>
      </c>
      <c r="C305" s="72" t="s">
        <v>656</v>
      </c>
      <c r="D305" s="72" t="s">
        <v>223</v>
      </c>
      <c r="E305" s="72" t="s">
        <v>657</v>
      </c>
      <c r="F305" s="46"/>
      <c r="G305" s="71">
        <f>F305*I1</f>
        <v>0</v>
      </c>
      <c r="H305" s="21"/>
    </row>
    <row r="306" spans="1:8" s="20" customFormat="1" ht="12" hidden="1" customHeight="1" x14ac:dyDescent="0.25">
      <c r="A306" s="72">
        <v>305</v>
      </c>
      <c r="B306" s="75">
        <v>305</v>
      </c>
      <c r="C306" s="72" t="s">
        <v>341</v>
      </c>
      <c r="D306" s="72" t="s">
        <v>223</v>
      </c>
      <c r="E306" s="72" t="s">
        <v>186</v>
      </c>
      <c r="F306" s="46"/>
      <c r="G306" s="71">
        <f>F306*I1</f>
        <v>0</v>
      </c>
      <c r="H306" s="21"/>
    </row>
    <row r="307" spans="1:8" s="20" customFormat="1" ht="12" hidden="1" customHeight="1" x14ac:dyDescent="0.25">
      <c r="A307" s="72">
        <v>306</v>
      </c>
      <c r="B307" s="75">
        <v>306</v>
      </c>
      <c r="C307" s="72" t="s">
        <v>473</v>
      </c>
      <c r="D307" s="72" t="s">
        <v>658</v>
      </c>
      <c r="E307" s="72" t="s">
        <v>659</v>
      </c>
      <c r="F307" s="46"/>
      <c r="G307" s="71">
        <f>F307*I1</f>
        <v>0</v>
      </c>
      <c r="H307" s="21"/>
    </row>
    <row r="308" spans="1:8" s="20" customFormat="1" ht="12" hidden="1" customHeight="1" x14ac:dyDescent="0.25">
      <c r="A308" s="72">
        <v>307</v>
      </c>
      <c r="B308" s="75">
        <v>307</v>
      </c>
      <c r="C308" s="72" t="s">
        <v>382</v>
      </c>
      <c r="D308" s="72" t="s">
        <v>660</v>
      </c>
      <c r="E308" s="72" t="s">
        <v>648</v>
      </c>
      <c r="F308" s="46"/>
      <c r="G308" s="71">
        <f>F308*I1</f>
        <v>0</v>
      </c>
      <c r="H308" s="21"/>
    </row>
    <row r="309" spans="1:8" s="20" customFormat="1" ht="12" hidden="1" customHeight="1" x14ac:dyDescent="0.25">
      <c r="A309" s="72">
        <v>308</v>
      </c>
      <c r="B309" s="75">
        <v>308</v>
      </c>
      <c r="C309" s="72" t="s">
        <v>344</v>
      </c>
      <c r="D309" s="72" t="s">
        <v>661</v>
      </c>
      <c r="E309" s="72" t="s">
        <v>662</v>
      </c>
      <c r="F309" s="46"/>
      <c r="G309" s="71">
        <f>F309*I1</f>
        <v>0</v>
      </c>
      <c r="H309" s="21"/>
    </row>
    <row r="310" spans="1:8" s="20" customFormat="1" ht="12" hidden="1" customHeight="1" x14ac:dyDescent="0.25">
      <c r="A310" s="72">
        <v>309</v>
      </c>
      <c r="B310" s="75">
        <v>309</v>
      </c>
      <c r="C310" s="72" t="s">
        <v>142</v>
      </c>
      <c r="D310" s="72" t="s">
        <v>258</v>
      </c>
      <c r="E310" s="72" t="s">
        <v>322</v>
      </c>
      <c r="F310" s="46"/>
      <c r="G310" s="71">
        <f>F310*I1</f>
        <v>0</v>
      </c>
      <c r="H310" s="21"/>
    </row>
    <row r="311" spans="1:8" s="20" customFormat="1" ht="12" hidden="1" customHeight="1" x14ac:dyDescent="0.25">
      <c r="A311" s="72">
        <v>310</v>
      </c>
      <c r="B311" s="75">
        <v>310</v>
      </c>
      <c r="C311" s="72" t="s">
        <v>142</v>
      </c>
      <c r="D311" s="72" t="s">
        <v>663</v>
      </c>
      <c r="E311" s="72" t="s">
        <v>664</v>
      </c>
      <c r="F311" s="46"/>
      <c r="G311" s="71">
        <f>F311*I1</f>
        <v>0</v>
      </c>
      <c r="H311" s="21"/>
    </row>
    <row r="312" spans="1:8" s="20" customFormat="1" ht="12" hidden="1" customHeight="1" x14ac:dyDescent="0.25">
      <c r="A312" s="72">
        <v>311</v>
      </c>
      <c r="B312" s="75">
        <v>311</v>
      </c>
      <c r="C312" s="72" t="s">
        <v>142</v>
      </c>
      <c r="D312" s="72" t="s">
        <v>258</v>
      </c>
      <c r="E312" s="72" t="s">
        <v>665</v>
      </c>
      <c r="F312" s="46"/>
      <c r="G312" s="71">
        <f>F312*I1</f>
        <v>0</v>
      </c>
      <c r="H312" s="21"/>
    </row>
    <row r="313" spans="1:8" s="20" customFormat="1" ht="12" hidden="1" customHeight="1" x14ac:dyDescent="0.25">
      <c r="A313" s="72">
        <v>312</v>
      </c>
      <c r="B313" s="75">
        <v>312</v>
      </c>
      <c r="C313" s="72" t="s">
        <v>162</v>
      </c>
      <c r="D313" s="72" t="s">
        <v>608</v>
      </c>
      <c r="E313" s="72" t="s">
        <v>666</v>
      </c>
      <c r="F313" s="46"/>
      <c r="G313" s="71">
        <f>F313*I1</f>
        <v>0</v>
      </c>
      <c r="H313" s="21"/>
    </row>
    <row r="314" spans="1:8" s="20" customFormat="1" ht="12" hidden="1" customHeight="1" x14ac:dyDescent="0.25">
      <c r="A314" s="72">
        <v>313</v>
      </c>
      <c r="B314" s="75">
        <v>313</v>
      </c>
      <c r="C314" s="72" t="s">
        <v>667</v>
      </c>
      <c r="D314" s="72" t="s">
        <v>189</v>
      </c>
      <c r="E314" s="72" t="s">
        <v>668</v>
      </c>
      <c r="F314" s="46"/>
      <c r="G314" s="71">
        <f>F314*I1</f>
        <v>0</v>
      </c>
      <c r="H314" s="21"/>
    </row>
    <row r="315" spans="1:8" s="20" customFormat="1" ht="12" hidden="1" customHeight="1" x14ac:dyDescent="0.25">
      <c r="A315" s="72">
        <v>314</v>
      </c>
      <c r="B315" s="75">
        <v>314</v>
      </c>
      <c r="C315" s="72" t="s">
        <v>188</v>
      </c>
      <c r="D315" s="72" t="s">
        <v>189</v>
      </c>
      <c r="E315" s="72" t="s">
        <v>669</v>
      </c>
      <c r="F315" s="46"/>
      <c r="G315" s="71">
        <f>F315*I1</f>
        <v>0</v>
      </c>
      <c r="H315" s="21"/>
    </row>
    <row r="316" spans="1:8" s="20" customFormat="1" ht="12" hidden="1" customHeight="1" x14ac:dyDescent="0.25">
      <c r="A316" s="72">
        <v>315</v>
      </c>
      <c r="B316" s="75">
        <v>315</v>
      </c>
      <c r="C316" s="72" t="s">
        <v>188</v>
      </c>
      <c r="D316" s="72" t="s">
        <v>189</v>
      </c>
      <c r="E316" s="72" t="s">
        <v>248</v>
      </c>
      <c r="F316" s="46"/>
      <c r="G316" s="71">
        <f>F316*I1</f>
        <v>0</v>
      </c>
      <c r="H316" s="21"/>
    </row>
    <row r="317" spans="1:8" s="20" customFormat="1" ht="12" hidden="1" customHeight="1" x14ac:dyDescent="0.25">
      <c r="A317" s="72">
        <v>316</v>
      </c>
      <c r="B317" s="75">
        <v>316</v>
      </c>
      <c r="C317" s="72" t="s">
        <v>188</v>
      </c>
      <c r="D317" s="72" t="s">
        <v>671</v>
      </c>
      <c r="E317" s="72" t="s">
        <v>114</v>
      </c>
      <c r="F317" s="46"/>
      <c r="G317" s="71">
        <f>F317*I1</f>
        <v>0</v>
      </c>
      <c r="H317" s="21"/>
    </row>
    <row r="318" spans="1:8" s="20" customFormat="1" ht="12" hidden="1" customHeight="1" x14ac:dyDescent="0.25">
      <c r="A318" s="72">
        <v>317</v>
      </c>
      <c r="B318" s="75">
        <v>317</v>
      </c>
      <c r="C318" s="72" t="s">
        <v>672</v>
      </c>
      <c r="D318" s="72" t="s">
        <v>673</v>
      </c>
      <c r="E318" s="72" t="s">
        <v>674</v>
      </c>
      <c r="F318" s="46"/>
      <c r="G318" s="71">
        <f>F318*I1</f>
        <v>0</v>
      </c>
      <c r="H318" s="21"/>
    </row>
    <row r="319" spans="1:8" s="20" customFormat="1" ht="12" hidden="1" customHeight="1" x14ac:dyDescent="0.25">
      <c r="A319" s="72">
        <v>318</v>
      </c>
      <c r="B319" s="75">
        <v>318</v>
      </c>
      <c r="C319" s="72" t="s">
        <v>448</v>
      </c>
      <c r="D319" s="72" t="s">
        <v>449</v>
      </c>
      <c r="E319" s="72" t="s">
        <v>675</v>
      </c>
      <c r="F319" s="46"/>
      <c r="G319" s="71">
        <f>F319*I1</f>
        <v>0</v>
      </c>
      <c r="H319" s="21"/>
    </row>
    <row r="320" spans="1:8" s="20" customFormat="1" ht="12" hidden="1" customHeight="1" x14ac:dyDescent="0.25">
      <c r="A320" s="72">
        <v>319</v>
      </c>
      <c r="B320" s="75">
        <v>319</v>
      </c>
      <c r="C320" s="72" t="s">
        <v>414</v>
      </c>
      <c r="D320" s="72" t="s">
        <v>382</v>
      </c>
      <c r="E320" s="72" t="s">
        <v>688</v>
      </c>
      <c r="F320" s="46"/>
      <c r="G320" s="71">
        <f>F320*I1</f>
        <v>0</v>
      </c>
      <c r="H320" s="21"/>
    </row>
    <row r="321" spans="1:8" s="20" customFormat="1" ht="12" hidden="1" customHeight="1" x14ac:dyDescent="0.25">
      <c r="A321" s="72">
        <v>320</v>
      </c>
      <c r="B321" s="75">
        <v>320</v>
      </c>
      <c r="C321" s="72" t="s">
        <v>170</v>
      </c>
      <c r="D321" s="72" t="s">
        <v>170</v>
      </c>
      <c r="E321" s="72" t="s">
        <v>306</v>
      </c>
      <c r="F321" s="46"/>
      <c r="G321" s="71">
        <f>F321*I1</f>
        <v>0</v>
      </c>
      <c r="H321" s="21"/>
    </row>
    <row r="322" spans="1:8" s="20" customFormat="1" ht="12" hidden="1" customHeight="1" x14ac:dyDescent="0.25">
      <c r="A322" s="72">
        <v>321</v>
      </c>
      <c r="B322" s="75">
        <v>321</v>
      </c>
      <c r="C322" s="72" t="s">
        <v>682</v>
      </c>
      <c r="D322" s="72" t="s">
        <v>415</v>
      </c>
      <c r="E322" s="72" t="s">
        <v>683</v>
      </c>
      <c r="F322" s="46"/>
      <c r="G322" s="71">
        <f>F322*I1</f>
        <v>0</v>
      </c>
      <c r="H322" s="21"/>
    </row>
    <row r="323" spans="1:8" s="20" customFormat="1" ht="12" hidden="1" customHeight="1" x14ac:dyDescent="0.25">
      <c r="A323" s="72">
        <v>322</v>
      </c>
      <c r="B323" s="75">
        <v>322</v>
      </c>
      <c r="C323" s="72" t="s">
        <v>585</v>
      </c>
      <c r="D323" s="72" t="s">
        <v>691</v>
      </c>
      <c r="E323" s="72" t="s">
        <v>692</v>
      </c>
      <c r="F323" s="46"/>
      <c r="G323" s="71">
        <f>F323*I1</f>
        <v>0</v>
      </c>
      <c r="H323" s="21"/>
    </row>
    <row r="324" spans="1:8" s="20" customFormat="1" ht="12" customHeight="1" x14ac:dyDescent="0.25">
      <c r="A324" s="72">
        <v>323</v>
      </c>
      <c r="B324" s="75">
        <v>323</v>
      </c>
      <c r="C324" s="72" t="s">
        <v>211</v>
      </c>
      <c r="D324" s="72" t="s">
        <v>219</v>
      </c>
      <c r="E324" s="72" t="s">
        <v>693</v>
      </c>
      <c r="F324" s="46"/>
      <c r="G324" s="71">
        <f>F324*I1</f>
        <v>0</v>
      </c>
      <c r="H324" s="21"/>
    </row>
    <row r="325" spans="1:8" s="20" customFormat="1" ht="12" customHeight="1" x14ac:dyDescent="0.25">
      <c r="A325" s="72"/>
      <c r="B325" s="75"/>
      <c r="C325" s="72"/>
      <c r="D325" s="72"/>
      <c r="E325" s="72"/>
      <c r="F325" s="46"/>
      <c r="G325" s="71"/>
      <c r="H325" s="21"/>
    </row>
    <row r="326" spans="1:8" s="20" customFormat="1" ht="12" hidden="1" customHeight="1" x14ac:dyDescent="0.25">
      <c r="A326" s="72"/>
      <c r="B326" s="75"/>
      <c r="C326" s="72"/>
      <c r="D326" s="72"/>
      <c r="E326" s="72"/>
      <c r="F326" s="46"/>
      <c r="G326" s="71"/>
      <c r="H326" s="21"/>
    </row>
    <row r="327" spans="1:8" s="20" customFormat="1" x14ac:dyDescent="0.25">
      <c r="B327" s="21"/>
      <c r="F327" s="37"/>
      <c r="G327" s="37"/>
      <c r="H327" s="21"/>
    </row>
    <row r="328" spans="1:8" s="20" customFormat="1" x14ac:dyDescent="0.25">
      <c r="B328" s="21"/>
      <c r="F328" s="37"/>
      <c r="G328" s="37"/>
      <c r="H328" s="21"/>
    </row>
    <row r="329" spans="1:8" s="20" customFormat="1" x14ac:dyDescent="0.25">
      <c r="B329" s="21"/>
      <c r="F329" s="37"/>
      <c r="G329" s="37"/>
      <c r="H329" s="21"/>
    </row>
    <row r="330" spans="1:8" s="20" customFormat="1" x14ac:dyDescent="0.25">
      <c r="B330" s="21"/>
      <c r="F330" s="37"/>
      <c r="G330" s="37"/>
      <c r="H330" s="21"/>
    </row>
    <row r="331" spans="1:8" s="20" customFormat="1" x14ac:dyDescent="0.25">
      <c r="B331" s="21"/>
      <c r="F331" s="37"/>
      <c r="G331" s="37"/>
      <c r="H331" s="21"/>
    </row>
    <row r="332" spans="1:8" s="20" customFormat="1" x14ac:dyDescent="0.25">
      <c r="B332" s="21"/>
      <c r="F332" s="37"/>
      <c r="G332" s="37"/>
      <c r="H332" s="21"/>
    </row>
    <row r="333" spans="1:8" s="20" customFormat="1" x14ac:dyDescent="0.25">
      <c r="B333" s="21"/>
      <c r="F333" s="37"/>
      <c r="G333" s="37"/>
      <c r="H333" s="21"/>
    </row>
    <row r="334" spans="1:8" s="20" customFormat="1" x14ac:dyDescent="0.25">
      <c r="B334" s="21"/>
      <c r="F334" s="37"/>
      <c r="G334" s="37"/>
      <c r="H334" s="21"/>
    </row>
    <row r="335" spans="1:8" s="20" customFormat="1" x14ac:dyDescent="0.25">
      <c r="B335" s="21"/>
      <c r="F335" s="37"/>
      <c r="G335" s="37"/>
      <c r="H335" s="21"/>
    </row>
    <row r="336" spans="1:8" s="20" customFormat="1" x14ac:dyDescent="0.25">
      <c r="B336" s="21"/>
      <c r="F336" s="37"/>
      <c r="G336" s="37"/>
      <c r="H336" s="21"/>
    </row>
    <row r="337" spans="2:8" s="20" customFormat="1" x14ac:dyDescent="0.25">
      <c r="B337" s="21"/>
      <c r="F337" s="37"/>
      <c r="G337" s="37"/>
      <c r="H337" s="21"/>
    </row>
    <row r="338" spans="2:8" s="20" customFormat="1" x14ac:dyDescent="0.25">
      <c r="B338" s="21"/>
      <c r="F338" s="37"/>
      <c r="G338" s="37"/>
      <c r="H338" s="21"/>
    </row>
    <row r="339" spans="2:8" s="20" customFormat="1" x14ac:dyDescent="0.25">
      <c r="B339" s="21"/>
      <c r="F339" s="37"/>
      <c r="G339" s="37"/>
      <c r="H339" s="21"/>
    </row>
    <row r="340" spans="2:8" s="20" customFormat="1" x14ac:dyDescent="0.25">
      <c r="B340" s="21"/>
      <c r="F340" s="37"/>
      <c r="G340" s="37"/>
      <c r="H340" s="21"/>
    </row>
    <row r="341" spans="2:8" s="20" customFormat="1" x14ac:dyDescent="0.25">
      <c r="B341" s="21"/>
      <c r="F341" s="37"/>
      <c r="G341" s="37"/>
      <c r="H341" s="21"/>
    </row>
    <row r="342" spans="2:8" s="20" customFormat="1" x14ac:dyDescent="0.25">
      <c r="B342" s="21"/>
      <c r="F342" s="37"/>
      <c r="G342" s="37"/>
      <c r="H342" s="21"/>
    </row>
    <row r="343" spans="2:8" s="20" customFormat="1" x14ac:dyDescent="0.25">
      <c r="B343" s="21"/>
      <c r="F343" s="37"/>
      <c r="G343" s="37"/>
      <c r="H343" s="21"/>
    </row>
    <row r="344" spans="2:8" s="20" customFormat="1" x14ac:dyDescent="0.25">
      <c r="B344" s="21"/>
      <c r="F344" s="37"/>
      <c r="G344" s="37"/>
      <c r="H344" s="21"/>
    </row>
    <row r="345" spans="2:8" s="20" customFormat="1" x14ac:dyDescent="0.25">
      <c r="B345" s="21"/>
      <c r="F345" s="37"/>
      <c r="G345" s="37"/>
      <c r="H345" s="21"/>
    </row>
    <row r="346" spans="2:8" s="20" customFormat="1" x14ac:dyDescent="0.25">
      <c r="B346" s="21"/>
      <c r="F346" s="37"/>
      <c r="G346" s="37"/>
      <c r="H346" s="21"/>
    </row>
    <row r="347" spans="2:8" s="20" customFormat="1" x14ac:dyDescent="0.25">
      <c r="B347" s="21"/>
      <c r="F347" s="37"/>
      <c r="G347" s="37"/>
      <c r="H347" s="21"/>
    </row>
    <row r="348" spans="2:8" s="20" customFormat="1" x14ac:dyDescent="0.25">
      <c r="B348" s="21"/>
      <c r="F348" s="37"/>
      <c r="G348" s="37"/>
      <c r="H348" s="21"/>
    </row>
    <row r="349" spans="2:8" s="20" customFormat="1" x14ac:dyDescent="0.25">
      <c r="B349" s="21"/>
      <c r="F349" s="37"/>
      <c r="G349" s="37"/>
      <c r="H349" s="21"/>
    </row>
    <row r="350" spans="2:8" s="20" customFormat="1" x14ac:dyDescent="0.25">
      <c r="B350" s="21"/>
      <c r="F350" s="37"/>
      <c r="G350" s="37"/>
      <c r="H350" s="21"/>
    </row>
    <row r="351" spans="2:8" s="20" customFormat="1" x14ac:dyDescent="0.25">
      <c r="B351" s="21"/>
      <c r="F351" s="37"/>
      <c r="G351" s="37"/>
      <c r="H351" s="21"/>
    </row>
    <row r="352" spans="2:8" s="20" customFormat="1" x14ac:dyDescent="0.25">
      <c r="B352" s="21"/>
      <c r="F352" s="37"/>
      <c r="G352" s="37"/>
      <c r="H352" s="21"/>
    </row>
    <row r="353" spans="2:8" s="20" customFormat="1" x14ac:dyDescent="0.25">
      <c r="B353" s="21"/>
      <c r="F353" s="37"/>
      <c r="G353" s="37"/>
      <c r="H353" s="21"/>
    </row>
    <row r="354" spans="2:8" s="20" customFormat="1" x14ac:dyDescent="0.25">
      <c r="B354" s="21"/>
      <c r="F354" s="37"/>
      <c r="G354" s="37"/>
      <c r="H354" s="21"/>
    </row>
    <row r="355" spans="2:8" s="20" customFormat="1" x14ac:dyDescent="0.25">
      <c r="B355" s="21"/>
      <c r="F355" s="37"/>
      <c r="G355" s="37"/>
      <c r="H355" s="21"/>
    </row>
    <row r="356" spans="2:8" s="20" customFormat="1" x14ac:dyDescent="0.25">
      <c r="B356" s="21"/>
      <c r="F356" s="37"/>
      <c r="G356" s="37"/>
      <c r="H356" s="21"/>
    </row>
    <row r="357" spans="2:8" s="20" customFormat="1" x14ac:dyDescent="0.25">
      <c r="B357" s="21"/>
      <c r="F357" s="37"/>
      <c r="G357" s="37"/>
      <c r="H357" s="21"/>
    </row>
    <row r="358" spans="2:8" s="20" customFormat="1" x14ac:dyDescent="0.25">
      <c r="B358" s="21"/>
      <c r="F358" s="37"/>
      <c r="G358" s="37"/>
      <c r="H358" s="21"/>
    </row>
    <row r="359" spans="2:8" s="20" customFormat="1" x14ac:dyDescent="0.25">
      <c r="B359" s="21"/>
      <c r="F359" s="37"/>
      <c r="G359" s="37"/>
      <c r="H359" s="21"/>
    </row>
    <row r="360" spans="2:8" s="20" customFormat="1" x14ac:dyDescent="0.25">
      <c r="B360" s="21"/>
      <c r="F360" s="37"/>
      <c r="G360" s="37"/>
      <c r="H360" s="21"/>
    </row>
    <row r="361" spans="2:8" s="20" customFormat="1" x14ac:dyDescent="0.25">
      <c r="B361" s="21"/>
      <c r="F361" s="37"/>
      <c r="G361" s="37"/>
      <c r="H361" s="21"/>
    </row>
    <row r="362" spans="2:8" s="20" customFormat="1" x14ac:dyDescent="0.25">
      <c r="B362" s="21"/>
      <c r="F362" s="37"/>
      <c r="G362" s="37"/>
      <c r="H362" s="21"/>
    </row>
    <row r="363" spans="2:8" s="20" customFormat="1" x14ac:dyDescent="0.25">
      <c r="B363" s="21"/>
      <c r="F363" s="37"/>
      <c r="G363" s="37"/>
      <c r="H363" s="21"/>
    </row>
    <row r="364" spans="2:8" s="20" customFormat="1" x14ac:dyDescent="0.25">
      <c r="B364" s="21"/>
      <c r="F364" s="37"/>
      <c r="G364" s="37"/>
      <c r="H364" s="21"/>
    </row>
    <row r="365" spans="2:8" s="20" customFormat="1" x14ac:dyDescent="0.25">
      <c r="B365" s="21"/>
      <c r="F365" s="37"/>
      <c r="G365" s="37"/>
      <c r="H365" s="21"/>
    </row>
    <row r="366" spans="2:8" s="20" customFormat="1" x14ac:dyDescent="0.25">
      <c r="B366" s="21"/>
      <c r="F366" s="37"/>
      <c r="G366" s="37"/>
      <c r="H366" s="21"/>
    </row>
    <row r="367" spans="2:8" s="20" customFormat="1" x14ac:dyDescent="0.25">
      <c r="B367" s="21"/>
      <c r="F367" s="37"/>
      <c r="G367" s="37"/>
      <c r="H367" s="21"/>
    </row>
    <row r="368" spans="2:8" s="20" customFormat="1" x14ac:dyDescent="0.25">
      <c r="B368" s="21"/>
      <c r="F368" s="37"/>
      <c r="G368" s="37"/>
      <c r="H368" s="21"/>
    </row>
    <row r="369" spans="2:8" s="20" customFormat="1" x14ac:dyDescent="0.25">
      <c r="B369" s="21"/>
      <c r="F369" s="37"/>
      <c r="G369" s="37"/>
      <c r="H369" s="21"/>
    </row>
    <row r="370" spans="2:8" s="20" customFormat="1" x14ac:dyDescent="0.25">
      <c r="B370" s="21"/>
      <c r="F370" s="37"/>
      <c r="G370" s="37"/>
      <c r="H370" s="21"/>
    </row>
    <row r="371" spans="2:8" s="20" customFormat="1" x14ac:dyDescent="0.25">
      <c r="B371" s="21"/>
      <c r="F371" s="37"/>
      <c r="G371" s="37"/>
      <c r="H371" s="21"/>
    </row>
    <row r="372" spans="2:8" s="20" customFormat="1" x14ac:dyDescent="0.25">
      <c r="B372" s="21"/>
      <c r="F372" s="37"/>
      <c r="G372" s="37"/>
      <c r="H372" s="21"/>
    </row>
    <row r="373" spans="2:8" s="20" customFormat="1" x14ac:dyDescent="0.25">
      <c r="B373" s="21"/>
      <c r="F373" s="37"/>
      <c r="G373" s="37"/>
      <c r="H373" s="21"/>
    </row>
    <row r="374" spans="2:8" s="20" customFormat="1" x14ac:dyDescent="0.25">
      <c r="B374" s="21"/>
      <c r="F374" s="37"/>
      <c r="G374" s="37"/>
      <c r="H374" s="21"/>
    </row>
    <row r="375" spans="2:8" s="20" customFormat="1" x14ac:dyDescent="0.25">
      <c r="B375" s="21"/>
      <c r="F375" s="37"/>
      <c r="G375" s="37"/>
      <c r="H375" s="21"/>
    </row>
    <row r="376" spans="2:8" s="20" customFormat="1" x14ac:dyDescent="0.25">
      <c r="B376" s="21"/>
      <c r="F376" s="37"/>
      <c r="G376" s="37"/>
      <c r="H376" s="21"/>
    </row>
    <row r="377" spans="2:8" s="20" customFormat="1" x14ac:dyDescent="0.25">
      <c r="B377" s="21"/>
      <c r="F377" s="37"/>
      <c r="G377" s="37"/>
      <c r="H377" s="21"/>
    </row>
    <row r="378" spans="2:8" s="20" customFormat="1" x14ac:dyDescent="0.25">
      <c r="B378" s="21"/>
      <c r="F378" s="37"/>
      <c r="G378" s="37"/>
      <c r="H378" s="21"/>
    </row>
    <row r="379" spans="2:8" s="20" customFormat="1" x14ac:dyDescent="0.25">
      <c r="B379" s="21"/>
      <c r="F379" s="37"/>
      <c r="G379" s="37"/>
      <c r="H379" s="21"/>
    </row>
    <row r="380" spans="2:8" s="20" customFormat="1" x14ac:dyDescent="0.25">
      <c r="B380" s="21"/>
      <c r="F380" s="37"/>
      <c r="G380" s="37"/>
      <c r="H380" s="21"/>
    </row>
    <row r="381" spans="2:8" s="20" customFormat="1" x14ac:dyDescent="0.25">
      <c r="B381" s="21"/>
      <c r="F381" s="37"/>
      <c r="G381" s="37"/>
      <c r="H381" s="21"/>
    </row>
    <row r="382" spans="2:8" s="20" customFormat="1" x14ac:dyDescent="0.25">
      <c r="B382" s="21"/>
      <c r="F382" s="37"/>
      <c r="G382" s="37"/>
      <c r="H382" s="21"/>
    </row>
    <row r="383" spans="2:8" s="20" customFormat="1" x14ac:dyDescent="0.25">
      <c r="B383" s="21"/>
      <c r="F383" s="37"/>
      <c r="G383" s="37"/>
      <c r="H383" s="21"/>
    </row>
    <row r="384" spans="2:8" s="20" customFormat="1" x14ac:dyDescent="0.25">
      <c r="B384" s="21"/>
      <c r="F384" s="37"/>
      <c r="G384" s="37"/>
      <c r="H384" s="21"/>
    </row>
    <row r="385" spans="2:8" s="20" customFormat="1" x14ac:dyDescent="0.25">
      <c r="B385" s="21"/>
      <c r="F385" s="37"/>
      <c r="G385" s="37"/>
      <c r="H385" s="21"/>
    </row>
    <row r="386" spans="2:8" s="20" customFormat="1" x14ac:dyDescent="0.25">
      <c r="B386" s="21"/>
      <c r="F386" s="37"/>
      <c r="G386" s="37"/>
      <c r="H386" s="21"/>
    </row>
    <row r="387" spans="2:8" s="20" customFormat="1" x14ac:dyDescent="0.25">
      <c r="B387" s="21"/>
      <c r="F387" s="37"/>
      <c r="G387" s="37"/>
      <c r="H387" s="21"/>
    </row>
    <row r="388" spans="2:8" s="20" customFormat="1" x14ac:dyDescent="0.25">
      <c r="B388" s="21"/>
      <c r="F388" s="37"/>
      <c r="G388" s="37"/>
      <c r="H388" s="21"/>
    </row>
    <row r="389" spans="2:8" s="20" customFormat="1" x14ac:dyDescent="0.25">
      <c r="B389" s="21"/>
      <c r="F389" s="37"/>
      <c r="G389" s="37"/>
      <c r="H389" s="21"/>
    </row>
    <row r="390" spans="2:8" s="20" customFormat="1" x14ac:dyDescent="0.25">
      <c r="B390" s="21"/>
      <c r="F390" s="37"/>
      <c r="G390" s="37"/>
      <c r="H390" s="21"/>
    </row>
  </sheetData>
  <sheetProtection algorithmName="SHA-512" hashValue="OSbFfxmhug2LbFf/0HhMzdBGGsMeSQ8LchI1NLhKOHJRN4btCHVpNz86Ak66aOT9HaD0erWYmLOhSxres/wrMg==" saltValue="bWPQtpIgEUKE/uENtWXb6Q==" spinCount="100000" sheet="1" objects="1" scenarios="1"/>
  <customSheetViews>
    <customSheetView guid="{495BE3EC-E5E9-4D7F-B5B8-2F63438A1D49}" scale="115" zeroValues="0" hiddenRows="1" state="hidden" topLeftCell="H1">
      <pane ySplit="1" topLeftCell="A17" activePane="bottomLeft" state="frozen"/>
      <selection pane="bottomLeft" activeCell="L24" sqref="L24"/>
      <pageMargins left="0.7" right="0.7" top="0.75" bottom="0.75" header="0.3" footer="0.3"/>
      <pageSetup orientation="portrait" r:id="rId1"/>
    </customSheetView>
  </customSheetViews>
  <dataValidations count="1">
    <dataValidation type="custom" operator="notBetween" allowBlank="1" showInputMessage="1" showErrorMessage="1" errorTitle="ERROR" error="Solo se permiten números en las celdas de esta hoja." sqref="I1 F2:F326">
      <formula1>ISNUMBER(F1)</formula1>
    </dataValidation>
  </dataValidation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CEF6FA"/>
  </sheetPr>
  <dimension ref="A1:R639"/>
  <sheetViews>
    <sheetView zoomScale="85" zoomScaleNormal="85" workbookViewId="0">
      <pane xSplit="5" ySplit="1" topLeftCell="F220" activePane="bottomRight" state="frozen"/>
      <selection activeCell="C58" sqref="C58"/>
      <selection pane="topRight" activeCell="C58" sqref="C58"/>
      <selection pane="bottomLeft" activeCell="C58" sqref="C58"/>
      <selection pane="bottomRight" activeCell="M12" sqref="M12"/>
    </sheetView>
  </sheetViews>
  <sheetFormatPr baseColWidth="10" defaultColWidth="11.5546875" defaultRowHeight="14.4" x14ac:dyDescent="0.3"/>
  <cols>
    <col min="1" max="1" width="5.33203125" style="2" customWidth="1"/>
    <col min="2" max="2" width="5.33203125" style="1" customWidth="1"/>
    <col min="3" max="5" width="17.6640625" style="1" customWidth="1"/>
    <col min="6" max="6" width="11.5546875" style="33"/>
    <col min="7" max="7" width="5.33203125" style="44" customWidth="1"/>
    <col min="8" max="9" width="6.6640625" style="33" customWidth="1"/>
    <col min="10" max="11" width="15.6640625" style="1" customWidth="1"/>
    <col min="12" max="12" width="11.5546875" style="1"/>
    <col min="13" max="13" width="15.6640625" style="1" customWidth="1"/>
    <col min="14" max="14" width="15.33203125" style="33" customWidth="1"/>
    <col min="15" max="15" width="15.88671875" style="1" customWidth="1"/>
    <col min="16" max="18" width="6.6640625" style="33" customWidth="1"/>
    <col min="19" max="16384" width="11.5546875" style="1"/>
  </cols>
  <sheetData>
    <row r="1" spans="1:18" ht="60.6" customHeight="1" x14ac:dyDescent="0.3">
      <c r="A1" s="96" t="s">
        <v>72</v>
      </c>
      <c r="B1" s="97" t="s">
        <v>79</v>
      </c>
      <c r="C1" s="96" t="s">
        <v>80</v>
      </c>
      <c r="D1" s="96" t="s">
        <v>81</v>
      </c>
      <c r="E1" s="96" t="s">
        <v>82</v>
      </c>
      <c r="F1" s="96" t="s">
        <v>87</v>
      </c>
      <c r="G1" s="98" t="s">
        <v>18</v>
      </c>
      <c r="H1" s="99" t="s">
        <v>94</v>
      </c>
      <c r="I1" s="99" t="s">
        <v>74</v>
      </c>
      <c r="J1" s="96" t="s">
        <v>84</v>
      </c>
      <c r="K1" s="96" t="s">
        <v>85</v>
      </c>
      <c r="L1" s="96" t="s">
        <v>86</v>
      </c>
      <c r="M1" s="96" t="s">
        <v>83</v>
      </c>
      <c r="N1" s="100" t="s">
        <v>95</v>
      </c>
      <c r="O1" s="101" t="s">
        <v>89</v>
      </c>
      <c r="P1" s="49" t="s">
        <v>102</v>
      </c>
      <c r="Q1" s="47" t="s">
        <v>92</v>
      </c>
      <c r="R1" s="48" t="s">
        <v>93</v>
      </c>
    </row>
    <row r="2" spans="1:18" s="63" customFormat="1" ht="12" customHeight="1" x14ac:dyDescent="0.25">
      <c r="A2" s="50">
        <v>1</v>
      </c>
      <c r="B2" s="53">
        <v>1</v>
      </c>
      <c r="C2" s="54" t="s">
        <v>126</v>
      </c>
      <c r="D2" s="55" t="s">
        <v>127</v>
      </c>
      <c r="E2" s="54" t="s">
        <v>128</v>
      </c>
      <c r="F2" s="53">
        <v>5904794</v>
      </c>
      <c r="G2" s="56">
        <v>1</v>
      </c>
      <c r="H2" s="57" t="s">
        <v>123</v>
      </c>
      <c r="I2" s="39" t="s">
        <v>124</v>
      </c>
      <c r="J2" s="58" t="s">
        <v>136</v>
      </c>
      <c r="K2" s="59" t="s">
        <v>129</v>
      </c>
      <c r="L2" s="58"/>
      <c r="M2" s="59"/>
      <c r="N2" s="60"/>
      <c r="O2" s="61">
        <v>43526</v>
      </c>
      <c r="P2" s="62"/>
      <c r="Q2" s="79"/>
      <c r="R2" s="79"/>
    </row>
    <row r="3" spans="1:18" s="63" customFormat="1" ht="12" customHeight="1" x14ac:dyDescent="0.25">
      <c r="A3" s="50">
        <v>2</v>
      </c>
      <c r="B3" s="53">
        <v>2</v>
      </c>
      <c r="C3" s="54" t="s">
        <v>126</v>
      </c>
      <c r="D3" s="55" t="s">
        <v>127</v>
      </c>
      <c r="E3" s="54" t="s">
        <v>130</v>
      </c>
      <c r="F3" s="53">
        <v>7886342</v>
      </c>
      <c r="G3" s="56">
        <v>1</v>
      </c>
      <c r="H3" s="57" t="s">
        <v>123</v>
      </c>
      <c r="I3" s="39" t="s">
        <v>124</v>
      </c>
      <c r="J3" s="58" t="s">
        <v>136</v>
      </c>
      <c r="K3" s="59" t="s">
        <v>131</v>
      </c>
      <c r="L3" s="58"/>
      <c r="M3" s="59"/>
      <c r="N3" s="60"/>
      <c r="O3" s="61">
        <v>43526</v>
      </c>
      <c r="P3" s="62"/>
      <c r="Q3" s="79"/>
      <c r="R3" s="79"/>
    </row>
    <row r="4" spans="1:18" s="63" customFormat="1" ht="12" customHeight="1" x14ac:dyDescent="0.25">
      <c r="A4" s="50">
        <v>3</v>
      </c>
      <c r="B4" s="53">
        <v>3</v>
      </c>
      <c r="C4" s="54" t="s">
        <v>141</v>
      </c>
      <c r="D4" s="55" t="s">
        <v>142</v>
      </c>
      <c r="E4" s="54" t="s">
        <v>143</v>
      </c>
      <c r="F4" s="53">
        <v>860088</v>
      </c>
      <c r="G4" s="56">
        <v>1</v>
      </c>
      <c r="H4" s="57" t="s">
        <v>123</v>
      </c>
      <c r="I4" s="39" t="s">
        <v>123</v>
      </c>
      <c r="J4" s="58" t="s">
        <v>136</v>
      </c>
      <c r="K4" s="59" t="s">
        <v>131</v>
      </c>
      <c r="L4" s="58"/>
      <c r="M4" s="59"/>
      <c r="N4" s="60" t="s">
        <v>125</v>
      </c>
      <c r="O4" s="61">
        <v>43526</v>
      </c>
      <c r="P4" s="62"/>
      <c r="Q4" s="79"/>
      <c r="R4" s="79"/>
    </row>
    <row r="5" spans="1:18" s="63" customFormat="1" ht="12" customHeight="1" x14ac:dyDescent="0.25">
      <c r="A5" s="50">
        <v>4</v>
      </c>
      <c r="B5" s="53">
        <v>4</v>
      </c>
      <c r="C5" s="54" t="s">
        <v>141</v>
      </c>
      <c r="D5" s="55" t="s">
        <v>144</v>
      </c>
      <c r="E5" s="54" t="s">
        <v>145</v>
      </c>
      <c r="F5" s="53">
        <v>5184588</v>
      </c>
      <c r="G5" s="56">
        <v>1</v>
      </c>
      <c r="H5" s="57" t="s">
        <v>123</v>
      </c>
      <c r="I5" s="39" t="s">
        <v>124</v>
      </c>
      <c r="J5" s="58" t="s">
        <v>136</v>
      </c>
      <c r="K5" s="59" t="s">
        <v>146</v>
      </c>
      <c r="L5" s="58"/>
      <c r="M5" s="59"/>
      <c r="N5" s="60" t="s">
        <v>125</v>
      </c>
      <c r="O5" s="61">
        <v>43526</v>
      </c>
      <c r="P5" s="62"/>
      <c r="Q5" s="79"/>
      <c r="R5" s="79"/>
    </row>
    <row r="6" spans="1:18" s="63" customFormat="1" ht="12" customHeight="1" x14ac:dyDescent="0.25">
      <c r="A6" s="50">
        <v>5</v>
      </c>
      <c r="B6" s="53">
        <v>5</v>
      </c>
      <c r="C6" s="54" t="s">
        <v>147</v>
      </c>
      <c r="D6" s="55" t="s">
        <v>148</v>
      </c>
      <c r="E6" s="54" t="s">
        <v>149</v>
      </c>
      <c r="F6" s="53">
        <v>839808</v>
      </c>
      <c r="G6" s="56">
        <v>1</v>
      </c>
      <c r="H6" s="57" t="s">
        <v>123</v>
      </c>
      <c r="I6" s="39" t="s">
        <v>124</v>
      </c>
      <c r="J6" s="58" t="s">
        <v>136</v>
      </c>
      <c r="K6" s="59" t="s">
        <v>146</v>
      </c>
      <c r="L6" s="58"/>
      <c r="M6" s="59"/>
      <c r="N6" s="60" t="s">
        <v>125</v>
      </c>
      <c r="O6" s="61">
        <v>43526</v>
      </c>
      <c r="P6" s="62"/>
      <c r="Q6" s="79"/>
      <c r="R6" s="79"/>
    </row>
    <row r="7" spans="1:18" s="63" customFormat="1" ht="12" customHeight="1" x14ac:dyDescent="0.25">
      <c r="A7" s="50">
        <v>6</v>
      </c>
      <c r="B7" s="53">
        <v>6</v>
      </c>
      <c r="C7" s="54" t="s">
        <v>112</v>
      </c>
      <c r="D7" s="55" t="s">
        <v>150</v>
      </c>
      <c r="E7" s="54" t="s">
        <v>151</v>
      </c>
      <c r="F7" s="53">
        <v>3804208</v>
      </c>
      <c r="G7" s="56">
        <v>1</v>
      </c>
      <c r="H7" s="57" t="s">
        <v>123</v>
      </c>
      <c r="I7" s="39" t="s">
        <v>124</v>
      </c>
      <c r="J7" s="58" t="s">
        <v>136</v>
      </c>
      <c r="K7" s="59" t="s">
        <v>131</v>
      </c>
      <c r="L7" s="58"/>
      <c r="M7" s="59"/>
      <c r="N7" s="60" t="s">
        <v>125</v>
      </c>
      <c r="O7" s="61">
        <v>43526</v>
      </c>
      <c r="P7" s="62"/>
      <c r="Q7" s="79"/>
      <c r="R7" s="79"/>
    </row>
    <row r="8" spans="1:18" s="63" customFormat="1" ht="12" customHeight="1" x14ac:dyDescent="0.25">
      <c r="A8" s="50">
        <v>7</v>
      </c>
      <c r="B8" s="53">
        <v>7</v>
      </c>
      <c r="C8" s="54" t="s">
        <v>152</v>
      </c>
      <c r="D8" s="55" t="s">
        <v>153</v>
      </c>
      <c r="E8" s="54" t="s">
        <v>154</v>
      </c>
      <c r="F8" s="53">
        <v>674451</v>
      </c>
      <c r="G8" s="56">
        <v>1</v>
      </c>
      <c r="H8" s="57" t="s">
        <v>123</v>
      </c>
      <c r="I8" s="39" t="s">
        <v>124</v>
      </c>
      <c r="J8" s="58" t="s">
        <v>136</v>
      </c>
      <c r="K8" s="59" t="s">
        <v>131</v>
      </c>
      <c r="L8" s="58"/>
      <c r="M8" s="59"/>
      <c r="N8" s="60" t="s">
        <v>125</v>
      </c>
      <c r="O8" s="61">
        <v>43526</v>
      </c>
      <c r="P8" s="62"/>
      <c r="Q8" s="79"/>
      <c r="R8" s="79"/>
    </row>
    <row r="9" spans="1:18" s="63" customFormat="1" ht="12" customHeight="1" x14ac:dyDescent="0.25">
      <c r="A9" s="50">
        <v>8</v>
      </c>
      <c r="B9" s="53">
        <v>8</v>
      </c>
      <c r="C9" s="54" t="s">
        <v>155</v>
      </c>
      <c r="D9" s="55" t="s">
        <v>155</v>
      </c>
      <c r="E9" s="54" t="s">
        <v>156</v>
      </c>
      <c r="F9" s="53">
        <v>3111500</v>
      </c>
      <c r="G9" s="56">
        <v>1</v>
      </c>
      <c r="H9" s="57" t="s">
        <v>123</v>
      </c>
      <c r="I9" s="39" t="s">
        <v>124</v>
      </c>
      <c r="J9" s="58" t="s">
        <v>136</v>
      </c>
      <c r="K9" s="59" t="s">
        <v>131</v>
      </c>
      <c r="L9" s="58"/>
      <c r="M9" s="59"/>
      <c r="N9" s="60" t="s">
        <v>125</v>
      </c>
      <c r="O9" s="61">
        <v>43526</v>
      </c>
      <c r="P9" s="62"/>
      <c r="Q9" s="79"/>
      <c r="R9" s="79"/>
    </row>
    <row r="10" spans="1:18" s="63" customFormat="1" ht="12" customHeight="1" x14ac:dyDescent="0.25">
      <c r="A10" s="50">
        <v>9</v>
      </c>
      <c r="B10" s="53">
        <v>9</v>
      </c>
      <c r="C10" s="54" t="s">
        <v>157</v>
      </c>
      <c r="D10" s="55" t="s">
        <v>158</v>
      </c>
      <c r="E10" s="54" t="s">
        <v>159</v>
      </c>
      <c r="F10" s="53">
        <v>837912</v>
      </c>
      <c r="G10" s="56">
        <v>1</v>
      </c>
      <c r="H10" s="57" t="s">
        <v>123</v>
      </c>
      <c r="I10" s="39" t="s">
        <v>124</v>
      </c>
      <c r="J10" s="58" t="s">
        <v>136</v>
      </c>
      <c r="K10" s="59"/>
      <c r="L10" s="58"/>
      <c r="M10" s="59"/>
      <c r="N10" s="60" t="s">
        <v>125</v>
      </c>
      <c r="O10" s="61">
        <v>43526</v>
      </c>
      <c r="P10" s="62" t="s">
        <v>124</v>
      </c>
      <c r="Q10" s="79" t="s">
        <v>123</v>
      </c>
      <c r="R10" s="79" t="s">
        <v>124</v>
      </c>
    </row>
    <row r="11" spans="1:18" s="63" customFormat="1" ht="12" customHeight="1" x14ac:dyDescent="0.25">
      <c r="A11" s="50">
        <v>10</v>
      </c>
      <c r="B11" s="53">
        <v>10</v>
      </c>
      <c r="C11" s="54" t="s">
        <v>126</v>
      </c>
      <c r="D11" s="55" t="s">
        <v>160</v>
      </c>
      <c r="E11" s="54" t="s">
        <v>161</v>
      </c>
      <c r="F11" s="53">
        <v>958798</v>
      </c>
      <c r="G11" s="56">
        <v>1</v>
      </c>
      <c r="H11" s="57" t="s">
        <v>123</v>
      </c>
      <c r="I11" s="39" t="s">
        <v>124</v>
      </c>
      <c r="J11" s="58" t="s">
        <v>136</v>
      </c>
      <c r="K11" s="59" t="s">
        <v>131</v>
      </c>
      <c r="L11" s="58"/>
      <c r="M11" s="59">
        <v>76908897</v>
      </c>
      <c r="N11" s="60" t="s">
        <v>125</v>
      </c>
      <c r="O11" s="61">
        <v>43526</v>
      </c>
      <c r="P11" s="62"/>
      <c r="Q11" s="79"/>
      <c r="R11" s="79"/>
    </row>
    <row r="12" spans="1:18" s="63" customFormat="1" ht="12" customHeight="1" x14ac:dyDescent="0.25">
      <c r="A12" s="50">
        <v>11</v>
      </c>
      <c r="B12" s="53">
        <v>11</v>
      </c>
      <c r="C12" s="54" t="s">
        <v>162</v>
      </c>
      <c r="D12" s="55" t="s">
        <v>142</v>
      </c>
      <c r="E12" s="54" t="s">
        <v>163</v>
      </c>
      <c r="F12" s="53">
        <v>0</v>
      </c>
      <c r="G12" s="56">
        <v>1</v>
      </c>
      <c r="H12" s="57" t="s">
        <v>123</v>
      </c>
      <c r="I12" s="39" t="s">
        <v>124</v>
      </c>
      <c r="J12" s="58" t="s">
        <v>136</v>
      </c>
      <c r="K12" s="59" t="s">
        <v>131</v>
      </c>
      <c r="L12" s="58"/>
      <c r="M12" s="59">
        <v>76489302</v>
      </c>
      <c r="N12" s="60" t="s">
        <v>125</v>
      </c>
      <c r="O12" s="61">
        <v>43526</v>
      </c>
      <c r="P12" s="62"/>
      <c r="Q12" s="79"/>
      <c r="R12" s="79"/>
    </row>
    <row r="13" spans="1:18" s="63" customFormat="1" ht="12" customHeight="1" x14ac:dyDescent="0.25">
      <c r="A13" s="50">
        <v>12</v>
      </c>
      <c r="B13" s="53">
        <v>12</v>
      </c>
      <c r="C13" s="54" t="s">
        <v>164</v>
      </c>
      <c r="D13" s="55" t="s">
        <v>165</v>
      </c>
      <c r="E13" s="54" t="s">
        <v>166</v>
      </c>
      <c r="F13" s="53">
        <v>0</v>
      </c>
      <c r="G13" s="56">
        <v>1</v>
      </c>
      <c r="H13" s="57" t="s">
        <v>123</v>
      </c>
      <c r="I13" s="39" t="s">
        <v>124</v>
      </c>
      <c r="J13" s="58" t="s">
        <v>136</v>
      </c>
      <c r="K13" s="59" t="s">
        <v>131</v>
      </c>
      <c r="L13" s="58"/>
      <c r="M13" s="59"/>
      <c r="N13" s="60" t="s">
        <v>125</v>
      </c>
      <c r="O13" s="61">
        <v>43526</v>
      </c>
      <c r="P13" s="62"/>
      <c r="Q13" s="79"/>
      <c r="R13" s="79"/>
    </row>
    <row r="14" spans="1:18" s="63" customFormat="1" ht="12" customHeight="1" x14ac:dyDescent="0.25">
      <c r="A14" s="50">
        <v>13</v>
      </c>
      <c r="B14" s="53">
        <v>13</v>
      </c>
      <c r="C14" s="54" t="s">
        <v>167</v>
      </c>
      <c r="D14" s="55" t="s">
        <v>168</v>
      </c>
      <c r="E14" s="54" t="s">
        <v>169</v>
      </c>
      <c r="F14" s="53">
        <v>5064244</v>
      </c>
      <c r="G14" s="56">
        <v>1</v>
      </c>
      <c r="H14" s="57" t="s">
        <v>123</v>
      </c>
      <c r="I14" s="39" t="s">
        <v>124</v>
      </c>
      <c r="J14" s="58" t="s">
        <v>136</v>
      </c>
      <c r="K14" s="59"/>
      <c r="L14" s="58"/>
      <c r="M14" s="59">
        <v>67541084</v>
      </c>
      <c r="N14" s="60" t="s">
        <v>125</v>
      </c>
      <c r="O14" s="61">
        <v>43526</v>
      </c>
      <c r="P14" s="62"/>
      <c r="Q14" s="79"/>
      <c r="R14" s="79"/>
    </row>
    <row r="15" spans="1:18" s="63" customFormat="1" ht="12" customHeight="1" x14ac:dyDescent="0.25">
      <c r="A15" s="50">
        <v>14</v>
      </c>
      <c r="B15" s="53">
        <v>14</v>
      </c>
      <c r="C15" s="54" t="s">
        <v>170</v>
      </c>
      <c r="D15" s="55" t="s">
        <v>170</v>
      </c>
      <c r="E15" s="54" t="s">
        <v>171</v>
      </c>
      <c r="F15" s="53">
        <v>0</v>
      </c>
      <c r="G15" s="56">
        <v>1</v>
      </c>
      <c r="H15" s="57" t="s">
        <v>123</v>
      </c>
      <c r="I15" s="39" t="s">
        <v>124</v>
      </c>
      <c r="J15" s="58" t="s">
        <v>136</v>
      </c>
      <c r="K15" s="59"/>
      <c r="L15" s="58"/>
      <c r="M15" s="59"/>
      <c r="N15" s="60" t="s">
        <v>125</v>
      </c>
      <c r="O15" s="61">
        <v>43526</v>
      </c>
      <c r="P15" s="62"/>
      <c r="Q15" s="79"/>
      <c r="R15" s="79"/>
    </row>
    <row r="16" spans="1:18" s="63" customFormat="1" ht="12" customHeight="1" x14ac:dyDescent="0.25">
      <c r="A16" s="50">
        <v>15</v>
      </c>
      <c r="B16" s="53">
        <v>15</v>
      </c>
      <c r="C16" s="54" t="s">
        <v>172</v>
      </c>
      <c r="D16" s="55" t="s">
        <v>115</v>
      </c>
      <c r="E16" s="54" t="s">
        <v>173</v>
      </c>
      <c r="F16" s="53">
        <v>787522</v>
      </c>
      <c r="G16" s="56">
        <v>1</v>
      </c>
      <c r="H16" s="57" t="s">
        <v>123</v>
      </c>
      <c r="I16" s="39" t="s">
        <v>124</v>
      </c>
      <c r="J16" s="58" t="s">
        <v>136</v>
      </c>
      <c r="K16" s="59" t="s">
        <v>131</v>
      </c>
      <c r="L16" s="58"/>
      <c r="M16" s="59">
        <v>76499203</v>
      </c>
      <c r="N16" s="60" t="s">
        <v>125</v>
      </c>
      <c r="O16" s="61">
        <v>43526</v>
      </c>
      <c r="P16" s="62"/>
      <c r="Q16" s="79"/>
      <c r="R16" s="79"/>
    </row>
    <row r="17" spans="1:18" s="63" customFormat="1" ht="12" customHeight="1" x14ac:dyDescent="0.25">
      <c r="A17" s="50">
        <v>16</v>
      </c>
      <c r="B17" s="53">
        <v>16</v>
      </c>
      <c r="C17" s="54" t="s">
        <v>174</v>
      </c>
      <c r="D17" s="55" t="s">
        <v>175</v>
      </c>
      <c r="E17" s="54" t="s">
        <v>176</v>
      </c>
      <c r="F17" s="53">
        <v>0</v>
      </c>
      <c r="G17" s="56">
        <v>1</v>
      </c>
      <c r="H17" s="57" t="s">
        <v>123</v>
      </c>
      <c r="I17" s="39" t="s">
        <v>124</v>
      </c>
      <c r="J17" s="58" t="s">
        <v>136</v>
      </c>
      <c r="K17" s="59" t="s">
        <v>131</v>
      </c>
      <c r="L17" s="58"/>
      <c r="M17" s="59"/>
      <c r="N17" s="60" t="s">
        <v>125</v>
      </c>
      <c r="O17" s="61">
        <v>43526</v>
      </c>
      <c r="P17" s="62"/>
      <c r="Q17" s="79"/>
      <c r="R17" s="79"/>
    </row>
    <row r="18" spans="1:18" s="63" customFormat="1" ht="12" customHeight="1" x14ac:dyDescent="0.25">
      <c r="A18" s="50">
        <v>17</v>
      </c>
      <c r="B18" s="53">
        <v>17</v>
      </c>
      <c r="C18" s="54" t="s">
        <v>148</v>
      </c>
      <c r="D18" s="55" t="s">
        <v>155</v>
      </c>
      <c r="E18" s="54" t="s">
        <v>177</v>
      </c>
      <c r="F18" s="53">
        <v>0</v>
      </c>
      <c r="G18" s="56">
        <v>1</v>
      </c>
      <c r="H18" s="57" t="s">
        <v>123</v>
      </c>
      <c r="I18" s="39" t="s">
        <v>124</v>
      </c>
      <c r="J18" s="58" t="s">
        <v>136</v>
      </c>
      <c r="K18" s="59"/>
      <c r="L18" s="58"/>
      <c r="M18" s="59"/>
      <c r="N18" s="60" t="s">
        <v>125</v>
      </c>
      <c r="O18" s="61">
        <v>43526</v>
      </c>
      <c r="P18" s="62" t="s">
        <v>123</v>
      </c>
      <c r="Q18" s="79" t="s">
        <v>124</v>
      </c>
      <c r="R18" s="79" t="s">
        <v>124</v>
      </c>
    </row>
    <row r="19" spans="1:18" s="63" customFormat="1" ht="12" customHeight="1" x14ac:dyDescent="0.25">
      <c r="A19" s="50">
        <v>18</v>
      </c>
      <c r="B19" s="53">
        <v>18</v>
      </c>
      <c r="C19" s="54" t="s">
        <v>178</v>
      </c>
      <c r="D19" s="55" t="s">
        <v>179</v>
      </c>
      <c r="E19" s="54" t="s">
        <v>180</v>
      </c>
      <c r="F19" s="53">
        <v>0</v>
      </c>
      <c r="G19" s="56">
        <v>1</v>
      </c>
      <c r="H19" s="57" t="s">
        <v>123</v>
      </c>
      <c r="I19" s="39" t="s">
        <v>124</v>
      </c>
      <c r="J19" s="58" t="s">
        <v>136</v>
      </c>
      <c r="K19" s="59"/>
      <c r="L19" s="58"/>
      <c r="M19" s="59"/>
      <c r="N19" s="60" t="s">
        <v>125</v>
      </c>
      <c r="O19" s="61">
        <v>43526</v>
      </c>
      <c r="P19" s="62" t="s">
        <v>124</v>
      </c>
      <c r="Q19" s="79" t="s">
        <v>123</v>
      </c>
      <c r="R19" s="79" t="s">
        <v>124</v>
      </c>
    </row>
    <row r="20" spans="1:18" s="63" customFormat="1" ht="12" customHeight="1" x14ac:dyDescent="0.25">
      <c r="A20" s="50">
        <v>19</v>
      </c>
      <c r="B20" s="53">
        <v>19</v>
      </c>
      <c r="C20" s="54" t="s">
        <v>178</v>
      </c>
      <c r="D20" s="55" t="s">
        <v>115</v>
      </c>
      <c r="E20" s="54" t="s">
        <v>181</v>
      </c>
      <c r="F20" s="53">
        <v>0</v>
      </c>
      <c r="G20" s="56">
        <v>1</v>
      </c>
      <c r="H20" s="57" t="s">
        <v>123</v>
      </c>
      <c r="I20" s="39" t="s">
        <v>124</v>
      </c>
      <c r="J20" s="58" t="s">
        <v>136</v>
      </c>
      <c r="K20" s="59"/>
      <c r="L20" s="58"/>
      <c r="M20" s="59"/>
      <c r="N20" s="60" t="s">
        <v>125</v>
      </c>
      <c r="O20" s="61">
        <v>43526</v>
      </c>
      <c r="P20" s="62"/>
      <c r="Q20" s="79"/>
      <c r="R20" s="79"/>
    </row>
    <row r="21" spans="1:18" s="63" customFormat="1" ht="12" customHeight="1" x14ac:dyDescent="0.25">
      <c r="A21" s="50">
        <v>20</v>
      </c>
      <c r="B21" s="53">
        <v>20</v>
      </c>
      <c r="C21" s="54" t="s">
        <v>182</v>
      </c>
      <c r="D21" s="55" t="s">
        <v>127</v>
      </c>
      <c r="E21" s="54" t="s">
        <v>183</v>
      </c>
      <c r="F21" s="53">
        <v>0</v>
      </c>
      <c r="G21" s="56">
        <v>1</v>
      </c>
      <c r="H21" s="57" t="s">
        <v>123</v>
      </c>
      <c r="I21" s="39" t="s">
        <v>124</v>
      </c>
      <c r="J21" s="58" t="s">
        <v>136</v>
      </c>
      <c r="K21" s="59"/>
      <c r="L21" s="58"/>
      <c r="M21" s="59"/>
      <c r="N21" s="60" t="s">
        <v>125</v>
      </c>
      <c r="O21" s="61">
        <v>43526</v>
      </c>
      <c r="P21" s="62"/>
      <c r="Q21" s="79"/>
      <c r="R21" s="79"/>
    </row>
    <row r="22" spans="1:18" s="63" customFormat="1" ht="12" customHeight="1" x14ac:dyDescent="0.25">
      <c r="A22" s="50">
        <v>21</v>
      </c>
      <c r="B22" s="53">
        <v>21</v>
      </c>
      <c r="C22" s="54" t="s">
        <v>178</v>
      </c>
      <c r="D22" s="55" t="s">
        <v>115</v>
      </c>
      <c r="E22" s="54" t="s">
        <v>184</v>
      </c>
      <c r="F22" s="53">
        <v>0</v>
      </c>
      <c r="G22" s="56">
        <v>1</v>
      </c>
      <c r="H22" s="57" t="s">
        <v>123</v>
      </c>
      <c r="I22" s="39" t="s">
        <v>124</v>
      </c>
      <c r="J22" s="58" t="s">
        <v>136</v>
      </c>
      <c r="K22" s="59"/>
      <c r="L22" s="58"/>
      <c r="M22" s="59"/>
      <c r="N22" s="60" t="s">
        <v>125</v>
      </c>
      <c r="O22" s="61">
        <v>43526</v>
      </c>
      <c r="P22" s="62"/>
      <c r="Q22" s="79"/>
      <c r="R22" s="79"/>
    </row>
    <row r="23" spans="1:18" s="63" customFormat="1" ht="12" customHeight="1" x14ac:dyDescent="0.25">
      <c r="A23" s="50">
        <v>22</v>
      </c>
      <c r="B23" s="53">
        <v>22</v>
      </c>
      <c r="C23" s="54" t="s">
        <v>178</v>
      </c>
      <c r="D23" s="55" t="s">
        <v>115</v>
      </c>
      <c r="E23" s="54" t="s">
        <v>185</v>
      </c>
      <c r="F23" s="53">
        <v>0</v>
      </c>
      <c r="G23" s="56">
        <v>1</v>
      </c>
      <c r="H23" s="57" t="s">
        <v>123</v>
      </c>
      <c r="I23" s="39" t="s">
        <v>124</v>
      </c>
      <c r="J23" s="58" t="s">
        <v>136</v>
      </c>
      <c r="K23" s="59"/>
      <c r="L23" s="58"/>
      <c r="M23" s="59"/>
      <c r="N23" s="60" t="s">
        <v>125</v>
      </c>
      <c r="O23" s="61">
        <v>43526</v>
      </c>
      <c r="P23" s="62"/>
      <c r="Q23" s="79"/>
      <c r="R23" s="79"/>
    </row>
    <row r="24" spans="1:18" s="63" customFormat="1" ht="12" customHeight="1" x14ac:dyDescent="0.25">
      <c r="A24" s="50">
        <v>23</v>
      </c>
      <c r="B24" s="53">
        <v>23</v>
      </c>
      <c r="C24" s="54" t="s">
        <v>178</v>
      </c>
      <c r="D24" s="55" t="s">
        <v>115</v>
      </c>
      <c r="E24" s="54" t="s">
        <v>186</v>
      </c>
      <c r="F24" s="53">
        <v>0</v>
      </c>
      <c r="G24" s="56">
        <v>1</v>
      </c>
      <c r="H24" s="57" t="s">
        <v>123</v>
      </c>
      <c r="I24" s="39" t="s">
        <v>124</v>
      </c>
      <c r="J24" s="58" t="s">
        <v>136</v>
      </c>
      <c r="K24" s="59"/>
      <c r="L24" s="58"/>
      <c r="M24" s="59"/>
      <c r="N24" s="60" t="s">
        <v>125</v>
      </c>
      <c r="O24" s="61">
        <v>43526</v>
      </c>
      <c r="P24" s="62"/>
      <c r="Q24" s="79"/>
      <c r="R24" s="79"/>
    </row>
    <row r="25" spans="1:18" s="63" customFormat="1" ht="12" customHeight="1" x14ac:dyDescent="0.25">
      <c r="A25" s="50">
        <v>24</v>
      </c>
      <c r="B25" s="53">
        <v>24</v>
      </c>
      <c r="C25" s="54" t="s">
        <v>178</v>
      </c>
      <c r="D25" s="55" t="s">
        <v>115</v>
      </c>
      <c r="E25" s="54" t="s">
        <v>187</v>
      </c>
      <c r="F25" s="53">
        <v>0</v>
      </c>
      <c r="G25" s="56">
        <v>1</v>
      </c>
      <c r="H25" s="57" t="s">
        <v>123</v>
      </c>
      <c r="I25" s="39" t="s">
        <v>124</v>
      </c>
      <c r="J25" s="58" t="s">
        <v>136</v>
      </c>
      <c r="K25" s="59"/>
      <c r="L25" s="58"/>
      <c r="M25" s="59"/>
      <c r="N25" s="60" t="s">
        <v>125</v>
      </c>
      <c r="O25" s="61">
        <v>43526</v>
      </c>
      <c r="P25" s="62" t="s">
        <v>123</v>
      </c>
      <c r="Q25" s="79" t="s">
        <v>124</v>
      </c>
      <c r="R25" s="79" t="s">
        <v>124</v>
      </c>
    </row>
    <row r="26" spans="1:18" s="63" customFormat="1" ht="12" customHeight="1" x14ac:dyDescent="0.25">
      <c r="A26" s="50">
        <v>25</v>
      </c>
      <c r="B26" s="53">
        <v>25</v>
      </c>
      <c r="C26" s="54" t="s">
        <v>188</v>
      </c>
      <c r="D26" s="55" t="s">
        <v>189</v>
      </c>
      <c r="E26" s="54" t="s">
        <v>190</v>
      </c>
      <c r="F26" s="53">
        <v>0</v>
      </c>
      <c r="G26" s="56">
        <v>1</v>
      </c>
      <c r="H26" s="57" t="s">
        <v>123</v>
      </c>
      <c r="I26" s="39" t="s">
        <v>124</v>
      </c>
      <c r="J26" s="58" t="s">
        <v>136</v>
      </c>
      <c r="K26" s="59"/>
      <c r="L26" s="58"/>
      <c r="M26" s="59">
        <v>76427321</v>
      </c>
      <c r="N26" s="60" t="s">
        <v>125</v>
      </c>
      <c r="O26" s="61">
        <v>43526</v>
      </c>
      <c r="P26" s="62"/>
      <c r="Q26" s="79"/>
      <c r="R26" s="79"/>
    </row>
    <row r="27" spans="1:18" s="63" customFormat="1" ht="12" customHeight="1" x14ac:dyDescent="0.25">
      <c r="A27" s="50">
        <v>26</v>
      </c>
      <c r="B27" s="53">
        <v>26</v>
      </c>
      <c r="C27" s="54" t="s">
        <v>191</v>
      </c>
      <c r="D27" s="55" t="s">
        <v>192</v>
      </c>
      <c r="E27" s="54" t="s">
        <v>193</v>
      </c>
      <c r="F27" s="53">
        <v>5737181</v>
      </c>
      <c r="G27" s="56">
        <v>1</v>
      </c>
      <c r="H27" s="57" t="s">
        <v>123</v>
      </c>
      <c r="I27" s="39" t="s">
        <v>124</v>
      </c>
      <c r="J27" s="58" t="s">
        <v>136</v>
      </c>
      <c r="K27" s="59" t="s">
        <v>131</v>
      </c>
      <c r="L27" s="58"/>
      <c r="M27" s="59"/>
      <c r="N27" s="60" t="s">
        <v>125</v>
      </c>
      <c r="O27" s="61">
        <v>43526</v>
      </c>
      <c r="P27" s="62" t="s">
        <v>124</v>
      </c>
      <c r="Q27" s="79" t="s">
        <v>123</v>
      </c>
      <c r="R27" s="79" t="s">
        <v>124</v>
      </c>
    </row>
    <row r="28" spans="1:18" s="63" customFormat="1" ht="12" customHeight="1" x14ac:dyDescent="0.25">
      <c r="A28" s="50">
        <v>27</v>
      </c>
      <c r="B28" s="53">
        <v>27</v>
      </c>
      <c r="C28" s="54" t="s">
        <v>191</v>
      </c>
      <c r="D28" s="55" t="s">
        <v>194</v>
      </c>
      <c r="E28" s="54" t="s">
        <v>195</v>
      </c>
      <c r="F28" s="53">
        <v>4289052</v>
      </c>
      <c r="G28" s="56">
        <v>1</v>
      </c>
      <c r="H28" s="57" t="s">
        <v>123</v>
      </c>
      <c r="I28" s="39" t="s">
        <v>124</v>
      </c>
      <c r="J28" s="58" t="s">
        <v>136</v>
      </c>
      <c r="K28" s="59" t="s">
        <v>131</v>
      </c>
      <c r="L28" s="58"/>
      <c r="M28" s="59"/>
      <c r="N28" s="60" t="s">
        <v>125</v>
      </c>
      <c r="O28" s="61">
        <v>43526</v>
      </c>
      <c r="P28" s="62"/>
      <c r="Q28" s="79"/>
      <c r="R28" s="79"/>
    </row>
    <row r="29" spans="1:18" s="63" customFormat="1" ht="12" customHeight="1" x14ac:dyDescent="0.25">
      <c r="A29" s="50">
        <v>28</v>
      </c>
      <c r="B29" s="53">
        <v>28</v>
      </c>
      <c r="C29" s="54" t="s">
        <v>188</v>
      </c>
      <c r="D29" s="55" t="s">
        <v>196</v>
      </c>
      <c r="E29" s="54" t="s">
        <v>197</v>
      </c>
      <c r="F29" s="53">
        <v>3810856</v>
      </c>
      <c r="G29" s="56">
        <v>1</v>
      </c>
      <c r="H29" s="57" t="s">
        <v>123</v>
      </c>
      <c r="I29" s="39" t="s">
        <v>124</v>
      </c>
      <c r="J29" s="58" t="s">
        <v>136</v>
      </c>
      <c r="K29" s="59" t="s">
        <v>131</v>
      </c>
      <c r="L29" s="58"/>
      <c r="M29" s="59">
        <v>69456363</v>
      </c>
      <c r="N29" s="60" t="s">
        <v>125</v>
      </c>
      <c r="O29" s="61">
        <v>43526</v>
      </c>
      <c r="P29" s="62"/>
      <c r="Q29" s="79"/>
      <c r="R29" s="79"/>
    </row>
    <row r="30" spans="1:18" s="63" customFormat="1" ht="12" customHeight="1" x14ac:dyDescent="0.25">
      <c r="A30" s="50">
        <v>29</v>
      </c>
      <c r="B30" s="53">
        <v>29</v>
      </c>
      <c r="C30" s="54" t="s">
        <v>198</v>
      </c>
      <c r="D30" s="55" t="s">
        <v>199</v>
      </c>
      <c r="E30" s="54" t="s">
        <v>200</v>
      </c>
      <c r="F30" s="53">
        <v>3756253</v>
      </c>
      <c r="G30" s="56">
        <v>1</v>
      </c>
      <c r="H30" s="57" t="s">
        <v>123</v>
      </c>
      <c r="I30" s="39" t="s">
        <v>123</v>
      </c>
      <c r="J30" s="58" t="s">
        <v>136</v>
      </c>
      <c r="K30" s="59"/>
      <c r="L30" s="58"/>
      <c r="M30" s="59"/>
      <c r="N30" s="60" t="s">
        <v>125</v>
      </c>
      <c r="O30" s="61">
        <v>43526</v>
      </c>
      <c r="P30" s="62"/>
      <c r="Q30" s="79"/>
      <c r="R30" s="79"/>
    </row>
    <row r="31" spans="1:18" s="63" customFormat="1" ht="12" customHeight="1" x14ac:dyDescent="0.25">
      <c r="A31" s="50">
        <v>30</v>
      </c>
      <c r="B31" s="53">
        <v>30</v>
      </c>
      <c r="C31" s="54" t="s">
        <v>201</v>
      </c>
      <c r="D31" s="55" t="s">
        <v>202</v>
      </c>
      <c r="E31" s="54" t="s">
        <v>203</v>
      </c>
      <c r="F31" s="53">
        <v>7885520</v>
      </c>
      <c r="G31" s="56">
        <v>1</v>
      </c>
      <c r="H31" s="57" t="s">
        <v>123</v>
      </c>
      <c r="I31" s="39" t="s">
        <v>124</v>
      </c>
      <c r="J31" s="58" t="s">
        <v>136</v>
      </c>
      <c r="K31" s="59" t="s">
        <v>131</v>
      </c>
      <c r="L31" s="58"/>
      <c r="M31" s="59">
        <v>79735627</v>
      </c>
      <c r="N31" s="60" t="s">
        <v>125</v>
      </c>
      <c r="O31" s="61">
        <v>43526</v>
      </c>
      <c r="P31" s="62"/>
      <c r="Q31" s="79"/>
      <c r="R31" s="79"/>
    </row>
    <row r="32" spans="1:18" s="63" customFormat="1" ht="12" customHeight="1" x14ac:dyDescent="0.25">
      <c r="A32" s="50">
        <v>31</v>
      </c>
      <c r="B32" s="53">
        <v>31</v>
      </c>
      <c r="C32" s="54" t="s">
        <v>204</v>
      </c>
      <c r="D32" s="55" t="s">
        <v>205</v>
      </c>
      <c r="E32" s="54" t="s">
        <v>206</v>
      </c>
      <c r="F32" s="53">
        <v>0</v>
      </c>
      <c r="G32" s="56">
        <v>1</v>
      </c>
      <c r="H32" s="57" t="s">
        <v>123</v>
      </c>
      <c r="I32" s="39" t="s">
        <v>124</v>
      </c>
      <c r="J32" s="58" t="s">
        <v>136</v>
      </c>
      <c r="K32" s="59" t="s">
        <v>131</v>
      </c>
      <c r="L32" s="58"/>
      <c r="M32" s="59"/>
      <c r="N32" s="60" t="s">
        <v>125</v>
      </c>
      <c r="O32" s="61">
        <v>43526</v>
      </c>
      <c r="P32" s="62" t="s">
        <v>123</v>
      </c>
      <c r="Q32" s="79" t="s">
        <v>124</v>
      </c>
      <c r="R32" s="79" t="s">
        <v>124</v>
      </c>
    </row>
    <row r="33" spans="1:18" s="63" customFormat="1" ht="12" customHeight="1" x14ac:dyDescent="0.25">
      <c r="A33" s="50">
        <v>32</v>
      </c>
      <c r="B33" s="53">
        <v>32</v>
      </c>
      <c r="C33" s="54" t="s">
        <v>204</v>
      </c>
      <c r="D33" s="55" t="s">
        <v>205</v>
      </c>
      <c r="E33" s="54" t="s">
        <v>206</v>
      </c>
      <c r="F33" s="53">
        <v>0</v>
      </c>
      <c r="G33" s="56">
        <v>1</v>
      </c>
      <c r="H33" s="57" t="s">
        <v>123</v>
      </c>
      <c r="I33" s="39" t="s">
        <v>124</v>
      </c>
      <c r="J33" s="58" t="s">
        <v>136</v>
      </c>
      <c r="K33" s="59" t="s">
        <v>131</v>
      </c>
      <c r="L33" s="58"/>
      <c r="M33" s="59"/>
      <c r="N33" s="60" t="s">
        <v>125</v>
      </c>
      <c r="O33" s="61">
        <v>43526</v>
      </c>
      <c r="P33" s="62"/>
      <c r="Q33" s="79"/>
      <c r="R33" s="79"/>
    </row>
    <row r="34" spans="1:18" s="63" customFormat="1" ht="12" customHeight="1" x14ac:dyDescent="0.25">
      <c r="A34" s="50">
        <v>33</v>
      </c>
      <c r="B34" s="53">
        <v>33</v>
      </c>
      <c r="C34" s="54" t="s">
        <v>204</v>
      </c>
      <c r="D34" s="55" t="s">
        <v>205</v>
      </c>
      <c r="E34" s="54" t="s">
        <v>207</v>
      </c>
      <c r="F34" s="53">
        <v>0</v>
      </c>
      <c r="G34" s="56">
        <v>1</v>
      </c>
      <c r="H34" s="57" t="s">
        <v>123</v>
      </c>
      <c r="I34" s="39" t="s">
        <v>124</v>
      </c>
      <c r="J34" s="58" t="s">
        <v>136</v>
      </c>
      <c r="K34" s="59" t="s">
        <v>131</v>
      </c>
      <c r="L34" s="58"/>
      <c r="M34" s="59"/>
      <c r="N34" s="60" t="s">
        <v>125</v>
      </c>
      <c r="O34" s="61">
        <v>43526</v>
      </c>
      <c r="P34" s="62"/>
      <c r="Q34" s="79"/>
      <c r="R34" s="79"/>
    </row>
    <row r="35" spans="1:18" s="63" customFormat="1" ht="12" customHeight="1" x14ac:dyDescent="0.25">
      <c r="A35" s="50">
        <v>34</v>
      </c>
      <c r="B35" s="53">
        <v>34</v>
      </c>
      <c r="C35" s="54" t="s">
        <v>126</v>
      </c>
      <c r="D35" s="55" t="s">
        <v>208</v>
      </c>
      <c r="E35" s="54" t="s">
        <v>209</v>
      </c>
      <c r="F35" s="53">
        <v>0</v>
      </c>
      <c r="G35" s="56">
        <v>1</v>
      </c>
      <c r="H35" s="57" t="s">
        <v>123</v>
      </c>
      <c r="I35" s="39" t="s">
        <v>124</v>
      </c>
      <c r="J35" s="58" t="s">
        <v>136</v>
      </c>
      <c r="K35" s="59" t="s">
        <v>131</v>
      </c>
      <c r="L35" s="58"/>
      <c r="M35" s="59">
        <v>77091544</v>
      </c>
      <c r="N35" s="60" t="s">
        <v>125</v>
      </c>
      <c r="O35" s="61">
        <v>43526</v>
      </c>
      <c r="P35" s="62"/>
      <c r="Q35" s="79"/>
      <c r="R35" s="79"/>
    </row>
    <row r="36" spans="1:18" s="63" customFormat="1" ht="12" customHeight="1" x14ac:dyDescent="0.25">
      <c r="A36" s="50">
        <v>35</v>
      </c>
      <c r="B36" s="53">
        <v>35</v>
      </c>
      <c r="C36" s="54" t="s">
        <v>126</v>
      </c>
      <c r="D36" s="55" t="s">
        <v>204</v>
      </c>
      <c r="E36" s="54" t="s">
        <v>210</v>
      </c>
      <c r="F36" s="53">
        <v>0</v>
      </c>
      <c r="G36" s="56">
        <v>1</v>
      </c>
      <c r="H36" s="57" t="s">
        <v>123</v>
      </c>
      <c r="I36" s="39" t="s">
        <v>124</v>
      </c>
      <c r="J36" s="58" t="s">
        <v>136</v>
      </c>
      <c r="K36" s="59" t="s">
        <v>131</v>
      </c>
      <c r="L36" s="58"/>
      <c r="M36" s="59"/>
      <c r="N36" s="60" t="s">
        <v>125</v>
      </c>
      <c r="O36" s="61">
        <v>43526</v>
      </c>
      <c r="P36" s="62"/>
      <c r="Q36" s="79"/>
      <c r="R36" s="79"/>
    </row>
    <row r="37" spans="1:18" s="63" customFormat="1" ht="12" customHeight="1" x14ac:dyDescent="0.25">
      <c r="A37" s="50">
        <v>36</v>
      </c>
      <c r="B37" s="53">
        <v>36</v>
      </c>
      <c r="C37" s="54" t="s">
        <v>205</v>
      </c>
      <c r="D37" s="55" t="s">
        <v>211</v>
      </c>
      <c r="E37" s="54" t="s">
        <v>212</v>
      </c>
      <c r="F37" s="53">
        <v>0</v>
      </c>
      <c r="G37" s="56">
        <v>1</v>
      </c>
      <c r="H37" s="57" t="s">
        <v>123</v>
      </c>
      <c r="I37" s="39" t="s">
        <v>124</v>
      </c>
      <c r="J37" s="58" t="s">
        <v>136</v>
      </c>
      <c r="K37" s="59" t="s">
        <v>131</v>
      </c>
      <c r="L37" s="58"/>
      <c r="M37" s="59"/>
      <c r="N37" s="60" t="s">
        <v>125</v>
      </c>
      <c r="O37" s="61">
        <v>43526</v>
      </c>
      <c r="P37" s="62" t="s">
        <v>124</v>
      </c>
      <c r="Q37" s="79" t="s">
        <v>124</v>
      </c>
      <c r="R37" s="79" t="s">
        <v>124</v>
      </c>
    </row>
    <row r="38" spans="1:18" s="63" customFormat="1" ht="12" customHeight="1" x14ac:dyDescent="0.25">
      <c r="A38" s="50">
        <v>37</v>
      </c>
      <c r="B38" s="53">
        <v>37</v>
      </c>
      <c r="C38" s="54" t="s">
        <v>213</v>
      </c>
      <c r="D38" s="55" t="s">
        <v>214</v>
      </c>
      <c r="E38" s="54" t="s">
        <v>215</v>
      </c>
      <c r="F38" s="53">
        <v>0</v>
      </c>
      <c r="G38" s="56">
        <v>1</v>
      </c>
      <c r="H38" s="57" t="s">
        <v>123</v>
      </c>
      <c r="I38" s="39" t="s">
        <v>124</v>
      </c>
      <c r="J38" s="58" t="s">
        <v>136</v>
      </c>
      <c r="K38" s="59" t="s">
        <v>131</v>
      </c>
      <c r="L38" s="58"/>
      <c r="M38" s="59">
        <v>72795370</v>
      </c>
      <c r="N38" s="60" t="s">
        <v>125</v>
      </c>
      <c r="O38" s="61">
        <v>43526</v>
      </c>
      <c r="P38" s="62" t="s">
        <v>123</v>
      </c>
      <c r="Q38" s="79" t="s">
        <v>124</v>
      </c>
      <c r="R38" s="79" t="s">
        <v>124</v>
      </c>
    </row>
    <row r="39" spans="1:18" s="63" customFormat="1" ht="12" customHeight="1" x14ac:dyDescent="0.25">
      <c r="A39" s="50">
        <v>38</v>
      </c>
      <c r="B39" s="53">
        <v>38</v>
      </c>
      <c r="C39" s="54" t="s">
        <v>216</v>
      </c>
      <c r="D39" s="55" t="s">
        <v>217</v>
      </c>
      <c r="E39" s="54" t="s">
        <v>218</v>
      </c>
      <c r="F39" s="53">
        <v>9326172</v>
      </c>
      <c r="G39" s="56">
        <v>1</v>
      </c>
      <c r="H39" s="57" t="s">
        <v>123</v>
      </c>
      <c r="I39" s="39" t="s">
        <v>124</v>
      </c>
      <c r="J39" s="58" t="s">
        <v>136</v>
      </c>
      <c r="K39" s="59" t="s">
        <v>131</v>
      </c>
      <c r="L39" s="58"/>
      <c r="M39" s="59"/>
      <c r="N39" s="60" t="s">
        <v>125</v>
      </c>
      <c r="O39" s="61">
        <v>43526</v>
      </c>
      <c r="P39" s="62"/>
      <c r="Q39" s="79"/>
      <c r="R39" s="79"/>
    </row>
    <row r="40" spans="1:18" s="63" customFormat="1" ht="12" customHeight="1" x14ac:dyDescent="0.25">
      <c r="A40" s="50">
        <v>39</v>
      </c>
      <c r="B40" s="53">
        <v>39</v>
      </c>
      <c r="C40" s="54" t="s">
        <v>211</v>
      </c>
      <c r="D40" s="55" t="s">
        <v>219</v>
      </c>
      <c r="E40" s="54" t="s">
        <v>220</v>
      </c>
      <c r="F40" s="53">
        <v>3805683</v>
      </c>
      <c r="G40" s="56">
        <v>1</v>
      </c>
      <c r="H40" s="57" t="s">
        <v>123</v>
      </c>
      <c r="I40" s="39" t="s">
        <v>124</v>
      </c>
      <c r="J40" s="58" t="s">
        <v>136</v>
      </c>
      <c r="K40" s="59" t="s">
        <v>131</v>
      </c>
      <c r="L40" s="58"/>
      <c r="M40" s="59"/>
      <c r="N40" s="60" t="s">
        <v>125</v>
      </c>
      <c r="O40" s="61">
        <v>43526</v>
      </c>
      <c r="P40" s="62"/>
      <c r="Q40" s="79"/>
      <c r="R40" s="79"/>
    </row>
    <row r="41" spans="1:18" s="63" customFormat="1" ht="12" customHeight="1" x14ac:dyDescent="0.25">
      <c r="A41" s="50">
        <v>40</v>
      </c>
      <c r="B41" s="53">
        <v>40</v>
      </c>
      <c r="C41" s="54" t="s">
        <v>160</v>
      </c>
      <c r="D41" s="55" t="s">
        <v>221</v>
      </c>
      <c r="E41" s="54" t="s">
        <v>222</v>
      </c>
      <c r="F41" s="53">
        <v>0</v>
      </c>
      <c r="G41" s="56">
        <v>1</v>
      </c>
      <c r="H41" s="57" t="s">
        <v>123</v>
      </c>
      <c r="I41" s="39" t="s">
        <v>124</v>
      </c>
      <c r="J41" s="58" t="s">
        <v>136</v>
      </c>
      <c r="K41" s="59" t="s">
        <v>131</v>
      </c>
      <c r="L41" s="58"/>
      <c r="M41" s="59"/>
      <c r="N41" s="60" t="s">
        <v>125</v>
      </c>
      <c r="O41" s="61">
        <v>43526</v>
      </c>
      <c r="P41" s="62"/>
      <c r="Q41" s="79"/>
      <c r="R41" s="79"/>
    </row>
    <row r="42" spans="1:18" s="63" customFormat="1" ht="12" customHeight="1" x14ac:dyDescent="0.25">
      <c r="A42" s="50">
        <v>41</v>
      </c>
      <c r="B42" s="53">
        <v>41</v>
      </c>
      <c r="C42" s="54" t="s">
        <v>115</v>
      </c>
      <c r="D42" s="55" t="s">
        <v>223</v>
      </c>
      <c r="E42" s="54" t="s">
        <v>224</v>
      </c>
      <c r="F42" s="53">
        <v>0</v>
      </c>
      <c r="G42" s="56">
        <v>1</v>
      </c>
      <c r="H42" s="57" t="s">
        <v>123</v>
      </c>
      <c r="I42" s="39" t="s">
        <v>124</v>
      </c>
      <c r="J42" s="58" t="s">
        <v>136</v>
      </c>
      <c r="K42" s="59" t="s">
        <v>131</v>
      </c>
      <c r="L42" s="58"/>
      <c r="M42" s="59"/>
      <c r="N42" s="60" t="s">
        <v>125</v>
      </c>
      <c r="O42" s="61">
        <v>43526</v>
      </c>
      <c r="P42" s="62"/>
      <c r="Q42" s="79"/>
      <c r="R42" s="79"/>
    </row>
    <row r="43" spans="1:18" s="63" customFormat="1" ht="12" customHeight="1" x14ac:dyDescent="0.25">
      <c r="A43" s="50">
        <v>42</v>
      </c>
      <c r="B43" s="53">
        <v>42</v>
      </c>
      <c r="C43" s="54" t="s">
        <v>213</v>
      </c>
      <c r="D43" s="55" t="s">
        <v>214</v>
      </c>
      <c r="E43" s="54" t="s">
        <v>215</v>
      </c>
      <c r="F43" s="53">
        <v>0</v>
      </c>
      <c r="G43" s="56">
        <v>2</v>
      </c>
      <c r="H43" s="57" t="s">
        <v>123</v>
      </c>
      <c r="I43" s="39" t="s">
        <v>123</v>
      </c>
      <c r="J43" s="58" t="s">
        <v>136</v>
      </c>
      <c r="K43" s="59" t="s">
        <v>131</v>
      </c>
      <c r="L43" s="58"/>
      <c r="M43" s="59">
        <v>72795370</v>
      </c>
      <c r="N43" s="60" t="s">
        <v>125</v>
      </c>
      <c r="O43" s="61">
        <v>43526</v>
      </c>
      <c r="P43" s="62"/>
      <c r="Q43" s="79"/>
      <c r="R43" s="79"/>
    </row>
    <row r="44" spans="1:18" s="63" customFormat="1" ht="12" customHeight="1" x14ac:dyDescent="0.25">
      <c r="A44" s="50">
        <v>43</v>
      </c>
      <c r="B44" s="53">
        <v>43</v>
      </c>
      <c r="C44" s="54" t="s">
        <v>225</v>
      </c>
      <c r="D44" s="55" t="s">
        <v>226</v>
      </c>
      <c r="E44" s="54" t="s">
        <v>227</v>
      </c>
      <c r="F44" s="53">
        <v>0</v>
      </c>
      <c r="G44" s="56">
        <v>1</v>
      </c>
      <c r="H44" s="57" t="s">
        <v>123</v>
      </c>
      <c r="I44" s="39" t="s">
        <v>124</v>
      </c>
      <c r="J44" s="58" t="s">
        <v>136</v>
      </c>
      <c r="K44" s="59" t="s">
        <v>131</v>
      </c>
      <c r="L44" s="58"/>
      <c r="M44" s="59"/>
      <c r="N44" s="60" t="s">
        <v>125</v>
      </c>
      <c r="O44" s="61">
        <v>43526</v>
      </c>
      <c r="P44" s="62"/>
      <c r="Q44" s="79"/>
      <c r="R44" s="79"/>
    </row>
    <row r="45" spans="1:18" s="63" customFormat="1" ht="12" customHeight="1" x14ac:dyDescent="0.25">
      <c r="A45" s="50">
        <v>44</v>
      </c>
      <c r="B45" s="53">
        <v>44</v>
      </c>
      <c r="C45" s="54" t="s">
        <v>225</v>
      </c>
      <c r="D45" s="55" t="s">
        <v>226</v>
      </c>
      <c r="E45" s="54" t="s">
        <v>228</v>
      </c>
      <c r="F45" s="53">
        <v>0</v>
      </c>
      <c r="G45" s="56">
        <v>1</v>
      </c>
      <c r="H45" s="57" t="s">
        <v>123</v>
      </c>
      <c r="I45" s="39" t="s">
        <v>124</v>
      </c>
      <c r="J45" s="58" t="s">
        <v>136</v>
      </c>
      <c r="K45" s="59" t="s">
        <v>131</v>
      </c>
      <c r="L45" s="58"/>
      <c r="M45" s="59"/>
      <c r="N45" s="60" t="s">
        <v>125</v>
      </c>
      <c r="O45" s="61">
        <v>43526</v>
      </c>
      <c r="P45" s="62"/>
      <c r="Q45" s="79"/>
      <c r="R45" s="79"/>
    </row>
    <row r="46" spans="1:18" s="63" customFormat="1" ht="12" customHeight="1" x14ac:dyDescent="0.25">
      <c r="A46" s="50">
        <v>45</v>
      </c>
      <c r="B46" s="53">
        <v>45</v>
      </c>
      <c r="C46" s="54" t="s">
        <v>112</v>
      </c>
      <c r="D46" s="55" t="s">
        <v>115</v>
      </c>
      <c r="E46" s="54" t="s">
        <v>114</v>
      </c>
      <c r="F46" s="53">
        <v>958492</v>
      </c>
      <c r="G46" s="56">
        <v>1</v>
      </c>
      <c r="H46" s="57" t="s">
        <v>123</v>
      </c>
      <c r="I46" s="39" t="s">
        <v>124</v>
      </c>
      <c r="J46" s="58" t="s">
        <v>136</v>
      </c>
      <c r="K46" s="59" t="s">
        <v>131</v>
      </c>
      <c r="L46" s="58" t="s">
        <v>229</v>
      </c>
      <c r="M46" s="59">
        <v>4386994</v>
      </c>
      <c r="N46" s="60" t="s">
        <v>125</v>
      </c>
      <c r="O46" s="61">
        <v>43526</v>
      </c>
      <c r="P46" s="62" t="s">
        <v>124</v>
      </c>
      <c r="Q46" s="79" t="s">
        <v>123</v>
      </c>
      <c r="R46" s="79" t="s">
        <v>124</v>
      </c>
    </row>
    <row r="47" spans="1:18" s="63" customFormat="1" ht="12" customHeight="1" x14ac:dyDescent="0.25">
      <c r="A47" s="50">
        <v>46</v>
      </c>
      <c r="B47" s="53">
        <v>46</v>
      </c>
      <c r="C47" s="54" t="s">
        <v>112</v>
      </c>
      <c r="D47" s="55" t="s">
        <v>178</v>
      </c>
      <c r="E47" s="54" t="s">
        <v>230</v>
      </c>
      <c r="F47" s="53">
        <v>5239316</v>
      </c>
      <c r="G47" s="56">
        <v>1</v>
      </c>
      <c r="H47" s="57" t="s">
        <v>123</v>
      </c>
      <c r="I47" s="39" t="s">
        <v>124</v>
      </c>
      <c r="J47" s="58" t="s">
        <v>136</v>
      </c>
      <c r="K47" s="59" t="s">
        <v>131</v>
      </c>
      <c r="L47" s="58" t="s">
        <v>229</v>
      </c>
      <c r="M47" s="59">
        <v>76404840</v>
      </c>
      <c r="N47" s="60" t="s">
        <v>125</v>
      </c>
      <c r="O47" s="61">
        <v>43526</v>
      </c>
      <c r="P47" s="62"/>
      <c r="Q47" s="79"/>
      <c r="R47" s="79"/>
    </row>
    <row r="48" spans="1:18" s="63" customFormat="1" ht="12" customHeight="1" x14ac:dyDescent="0.25">
      <c r="A48" s="50">
        <v>47</v>
      </c>
      <c r="B48" s="53">
        <v>47</v>
      </c>
      <c r="C48" s="54" t="s">
        <v>231</v>
      </c>
      <c r="D48" s="55" t="s">
        <v>231</v>
      </c>
      <c r="E48" s="54" t="s">
        <v>232</v>
      </c>
      <c r="F48" s="53">
        <v>0</v>
      </c>
      <c r="G48" s="56">
        <v>1</v>
      </c>
      <c r="H48" s="57" t="s">
        <v>123</v>
      </c>
      <c r="I48" s="39" t="s">
        <v>124</v>
      </c>
      <c r="J48" s="58" t="s">
        <v>136</v>
      </c>
      <c r="K48" s="59" t="s">
        <v>131</v>
      </c>
      <c r="L48" s="58"/>
      <c r="M48" s="59"/>
      <c r="N48" s="60" t="s">
        <v>125</v>
      </c>
      <c r="O48" s="61">
        <v>43526</v>
      </c>
      <c r="P48" s="62" t="s">
        <v>124</v>
      </c>
      <c r="Q48" s="79" t="s">
        <v>123</v>
      </c>
      <c r="R48" s="79" t="s">
        <v>124</v>
      </c>
    </row>
    <row r="49" spans="1:18" s="63" customFormat="1" ht="12" customHeight="1" x14ac:dyDescent="0.25">
      <c r="A49" s="50">
        <v>48</v>
      </c>
      <c r="B49" s="53">
        <v>48</v>
      </c>
      <c r="C49" s="54" t="s">
        <v>188</v>
      </c>
      <c r="D49" s="55" t="s">
        <v>233</v>
      </c>
      <c r="E49" s="54" t="s">
        <v>234</v>
      </c>
      <c r="F49" s="53">
        <v>885350</v>
      </c>
      <c r="G49" s="56">
        <v>1</v>
      </c>
      <c r="H49" s="57" t="s">
        <v>123</v>
      </c>
      <c r="I49" s="39" t="s">
        <v>124</v>
      </c>
      <c r="J49" s="58" t="s">
        <v>136</v>
      </c>
      <c r="K49" s="59" t="s">
        <v>131</v>
      </c>
      <c r="L49" s="58"/>
      <c r="M49" s="59"/>
      <c r="N49" s="60" t="s">
        <v>125</v>
      </c>
      <c r="O49" s="61">
        <v>43526</v>
      </c>
      <c r="P49" s="62" t="s">
        <v>124</v>
      </c>
      <c r="Q49" s="79" t="s">
        <v>124</v>
      </c>
      <c r="R49" s="79" t="s">
        <v>124</v>
      </c>
    </row>
    <row r="50" spans="1:18" s="63" customFormat="1" ht="12" customHeight="1" x14ac:dyDescent="0.25">
      <c r="A50" s="50">
        <v>49</v>
      </c>
      <c r="B50" s="53">
        <v>49</v>
      </c>
      <c r="C50" s="54" t="s">
        <v>205</v>
      </c>
      <c r="D50" s="55" t="s">
        <v>235</v>
      </c>
      <c r="E50" s="54" t="s">
        <v>186</v>
      </c>
      <c r="F50" s="53">
        <v>0</v>
      </c>
      <c r="G50" s="56">
        <v>1</v>
      </c>
      <c r="H50" s="57" t="s">
        <v>123</v>
      </c>
      <c r="I50" s="39" t="s">
        <v>124</v>
      </c>
      <c r="J50" s="58" t="s">
        <v>136</v>
      </c>
      <c r="K50" s="59" t="s">
        <v>131</v>
      </c>
      <c r="L50" s="58"/>
      <c r="M50" s="59"/>
      <c r="N50" s="60" t="s">
        <v>125</v>
      </c>
      <c r="O50" s="61">
        <v>43526</v>
      </c>
      <c r="P50" s="62"/>
      <c r="Q50" s="79"/>
      <c r="R50" s="79"/>
    </row>
    <row r="51" spans="1:18" s="63" customFormat="1" ht="12" customHeight="1" x14ac:dyDescent="0.25">
      <c r="A51" s="50">
        <v>50</v>
      </c>
      <c r="B51" s="53">
        <v>50</v>
      </c>
      <c r="C51" s="54" t="s">
        <v>236</v>
      </c>
      <c r="D51" s="55" t="s">
        <v>237</v>
      </c>
      <c r="E51" s="54" t="s">
        <v>238</v>
      </c>
      <c r="F51" s="53">
        <v>0</v>
      </c>
      <c r="G51" s="56">
        <v>1</v>
      </c>
      <c r="H51" s="57" t="s">
        <v>123</v>
      </c>
      <c r="I51" s="39" t="s">
        <v>124</v>
      </c>
      <c r="J51" s="58" t="s">
        <v>136</v>
      </c>
      <c r="K51" s="59"/>
      <c r="L51" s="58"/>
      <c r="M51" s="59"/>
      <c r="N51" s="60" t="s">
        <v>125</v>
      </c>
      <c r="O51" s="61">
        <v>43526</v>
      </c>
      <c r="P51" s="62"/>
      <c r="Q51" s="79"/>
      <c r="R51" s="79"/>
    </row>
    <row r="52" spans="1:18" s="63" customFormat="1" ht="12" customHeight="1" x14ac:dyDescent="0.25">
      <c r="A52" s="50">
        <v>51</v>
      </c>
      <c r="B52" s="53">
        <v>51</v>
      </c>
      <c r="C52" s="54" t="s">
        <v>239</v>
      </c>
      <c r="D52" s="55" t="s">
        <v>240</v>
      </c>
      <c r="E52" s="54" t="s">
        <v>241</v>
      </c>
      <c r="F52" s="53">
        <v>0</v>
      </c>
      <c r="G52" s="56">
        <v>1</v>
      </c>
      <c r="H52" s="57" t="s">
        <v>123</v>
      </c>
      <c r="I52" s="39" t="s">
        <v>124</v>
      </c>
      <c r="J52" s="58" t="s">
        <v>136</v>
      </c>
      <c r="K52" s="59" t="s">
        <v>131</v>
      </c>
      <c r="L52" s="58"/>
      <c r="M52" s="59"/>
      <c r="N52" s="60"/>
      <c r="O52" s="61">
        <v>43526</v>
      </c>
      <c r="P52" s="62"/>
      <c r="Q52" s="79"/>
      <c r="R52" s="79"/>
    </row>
    <row r="53" spans="1:18" s="63" customFormat="1" ht="12" customHeight="1" x14ac:dyDescent="0.25">
      <c r="A53" s="50">
        <v>52</v>
      </c>
      <c r="B53" s="53">
        <v>52</v>
      </c>
      <c r="C53" s="54" t="s">
        <v>242</v>
      </c>
      <c r="D53" s="55" t="s">
        <v>243</v>
      </c>
      <c r="E53" s="54" t="s">
        <v>244</v>
      </c>
      <c r="F53" s="53">
        <v>2740530</v>
      </c>
      <c r="G53" s="56">
        <v>1</v>
      </c>
      <c r="H53" s="57" t="s">
        <v>123</v>
      </c>
      <c r="I53" s="39" t="s">
        <v>124</v>
      </c>
      <c r="J53" s="58" t="s">
        <v>136</v>
      </c>
      <c r="K53" s="59" t="s">
        <v>131</v>
      </c>
      <c r="L53" s="58"/>
      <c r="M53" s="59"/>
      <c r="N53" s="60" t="s">
        <v>125</v>
      </c>
      <c r="O53" s="61">
        <v>43526</v>
      </c>
      <c r="P53" s="62"/>
      <c r="Q53" s="79"/>
      <c r="R53" s="79"/>
    </row>
    <row r="54" spans="1:18" s="63" customFormat="1" ht="12" customHeight="1" x14ac:dyDescent="0.25">
      <c r="A54" s="50">
        <v>53</v>
      </c>
      <c r="B54" s="53">
        <v>53</v>
      </c>
      <c r="C54" s="54" t="s">
        <v>245</v>
      </c>
      <c r="D54" s="55" t="s">
        <v>219</v>
      </c>
      <c r="E54" s="54" t="s">
        <v>246</v>
      </c>
      <c r="F54" s="53">
        <v>80202051</v>
      </c>
      <c r="G54" s="56">
        <v>1</v>
      </c>
      <c r="H54" s="57" t="s">
        <v>123</v>
      </c>
      <c r="I54" s="39" t="s">
        <v>124</v>
      </c>
      <c r="J54" s="58" t="s">
        <v>136</v>
      </c>
      <c r="K54" s="59" t="s">
        <v>131</v>
      </c>
      <c r="L54" s="58"/>
      <c r="M54" s="59"/>
      <c r="N54" s="60"/>
      <c r="O54" s="61">
        <v>43526</v>
      </c>
      <c r="P54" s="62"/>
      <c r="Q54" s="79"/>
      <c r="R54" s="79"/>
    </row>
    <row r="55" spans="1:18" s="63" customFormat="1" ht="12" customHeight="1" x14ac:dyDescent="0.25">
      <c r="A55" s="50">
        <v>54</v>
      </c>
      <c r="B55" s="53">
        <v>54</v>
      </c>
      <c r="C55" s="54" t="s">
        <v>178</v>
      </c>
      <c r="D55" s="55" t="s">
        <v>247</v>
      </c>
      <c r="E55" s="54" t="s">
        <v>248</v>
      </c>
      <c r="F55" s="53">
        <v>0</v>
      </c>
      <c r="G55" s="56">
        <v>1</v>
      </c>
      <c r="H55" s="57" t="s">
        <v>123</v>
      </c>
      <c r="I55" s="39" t="s">
        <v>124</v>
      </c>
      <c r="J55" s="58" t="s">
        <v>137</v>
      </c>
      <c r="K55" s="59" t="s">
        <v>129</v>
      </c>
      <c r="L55" s="58"/>
      <c r="M55" s="59"/>
      <c r="N55" s="60" t="s">
        <v>125</v>
      </c>
      <c r="O55" s="61">
        <v>43527</v>
      </c>
      <c r="P55" s="62" t="s">
        <v>124</v>
      </c>
      <c r="Q55" s="79" t="s">
        <v>123</v>
      </c>
      <c r="R55" s="79" t="s">
        <v>124</v>
      </c>
    </row>
    <row r="56" spans="1:18" s="63" customFormat="1" ht="12" customHeight="1" x14ac:dyDescent="0.25">
      <c r="A56" s="50">
        <v>55</v>
      </c>
      <c r="B56" s="53">
        <v>55</v>
      </c>
      <c r="C56" s="54" t="s">
        <v>249</v>
      </c>
      <c r="D56" s="55" t="s">
        <v>178</v>
      </c>
      <c r="E56" s="54" t="s">
        <v>250</v>
      </c>
      <c r="F56" s="53">
        <v>0</v>
      </c>
      <c r="G56" s="56">
        <v>1</v>
      </c>
      <c r="H56" s="57" t="s">
        <v>123</v>
      </c>
      <c r="I56" s="39" t="s">
        <v>124</v>
      </c>
      <c r="J56" s="58" t="s">
        <v>137</v>
      </c>
      <c r="K56" s="59" t="s">
        <v>129</v>
      </c>
      <c r="L56" s="58"/>
      <c r="M56" s="59"/>
      <c r="N56" s="60" t="s">
        <v>125</v>
      </c>
      <c r="O56" s="61">
        <v>43527</v>
      </c>
      <c r="P56" s="62" t="s">
        <v>123</v>
      </c>
      <c r="Q56" s="79" t="s">
        <v>124</v>
      </c>
      <c r="R56" s="79" t="s">
        <v>124</v>
      </c>
    </row>
    <row r="57" spans="1:18" s="63" customFormat="1" ht="12" customHeight="1" x14ac:dyDescent="0.25">
      <c r="A57" s="50">
        <v>56</v>
      </c>
      <c r="B57" s="53">
        <v>56</v>
      </c>
      <c r="C57" s="54" t="s">
        <v>251</v>
      </c>
      <c r="D57" s="55" t="s">
        <v>252</v>
      </c>
      <c r="E57" s="54" t="s">
        <v>253</v>
      </c>
      <c r="F57" s="53">
        <v>0</v>
      </c>
      <c r="G57" s="56">
        <v>1</v>
      </c>
      <c r="H57" s="57" t="s">
        <v>123</v>
      </c>
      <c r="I57" s="39" t="s">
        <v>124</v>
      </c>
      <c r="J57" s="58" t="s">
        <v>137</v>
      </c>
      <c r="K57" s="59" t="s">
        <v>129</v>
      </c>
      <c r="L57" s="58"/>
      <c r="M57" s="59"/>
      <c r="N57" s="60" t="s">
        <v>125</v>
      </c>
      <c r="O57" s="61">
        <v>43527</v>
      </c>
      <c r="P57" s="62"/>
      <c r="Q57" s="79"/>
      <c r="R57" s="79"/>
    </row>
    <row r="58" spans="1:18" s="63" customFormat="1" ht="12" customHeight="1" x14ac:dyDescent="0.25">
      <c r="A58" s="50">
        <v>57</v>
      </c>
      <c r="B58" s="53">
        <v>57</v>
      </c>
      <c r="C58" s="54" t="s">
        <v>254</v>
      </c>
      <c r="D58" s="55" t="s">
        <v>251</v>
      </c>
      <c r="E58" s="54" t="s">
        <v>255</v>
      </c>
      <c r="F58" s="53">
        <v>6359285</v>
      </c>
      <c r="G58" s="56">
        <v>1</v>
      </c>
      <c r="H58" s="57" t="s">
        <v>123</v>
      </c>
      <c r="I58" s="39" t="s">
        <v>124</v>
      </c>
      <c r="J58" s="58" t="s">
        <v>137</v>
      </c>
      <c r="K58" s="59" t="s">
        <v>129</v>
      </c>
      <c r="L58" s="58"/>
      <c r="M58" s="59"/>
      <c r="N58" s="60"/>
      <c r="O58" s="61">
        <v>43527</v>
      </c>
      <c r="P58" s="62"/>
      <c r="Q58" s="79"/>
      <c r="R58" s="79"/>
    </row>
    <row r="59" spans="1:18" s="63" customFormat="1" ht="12" customHeight="1" x14ac:dyDescent="0.25">
      <c r="A59" s="50">
        <v>58</v>
      </c>
      <c r="B59" s="53">
        <v>58</v>
      </c>
      <c r="C59" s="54" t="s">
        <v>251</v>
      </c>
      <c r="D59" s="55" t="s">
        <v>256</v>
      </c>
      <c r="E59" s="54" t="s">
        <v>257</v>
      </c>
      <c r="F59" s="53">
        <v>4449393</v>
      </c>
      <c r="G59" s="56">
        <v>1</v>
      </c>
      <c r="H59" s="57" t="s">
        <v>123</v>
      </c>
      <c r="I59" s="39" t="s">
        <v>124</v>
      </c>
      <c r="J59" s="58" t="s">
        <v>137</v>
      </c>
      <c r="K59" s="59" t="s">
        <v>129</v>
      </c>
      <c r="L59" s="58"/>
      <c r="M59" s="59"/>
      <c r="N59" s="60" t="s">
        <v>125</v>
      </c>
      <c r="O59" s="61">
        <v>43527</v>
      </c>
      <c r="P59" s="62"/>
      <c r="Q59" s="79"/>
      <c r="R59" s="79"/>
    </row>
    <row r="60" spans="1:18" s="63" customFormat="1" ht="12" customHeight="1" x14ac:dyDescent="0.25">
      <c r="A60" s="50">
        <v>59</v>
      </c>
      <c r="B60" s="53">
        <v>59</v>
      </c>
      <c r="C60" s="54" t="s">
        <v>240</v>
      </c>
      <c r="D60" s="55" t="s">
        <v>258</v>
      </c>
      <c r="E60" s="54" t="s">
        <v>181</v>
      </c>
      <c r="F60" s="53">
        <v>3745994</v>
      </c>
      <c r="G60" s="56">
        <v>1</v>
      </c>
      <c r="H60" s="57" t="s">
        <v>123</v>
      </c>
      <c r="I60" s="39" t="s">
        <v>124</v>
      </c>
      <c r="J60" s="58" t="s">
        <v>137</v>
      </c>
      <c r="K60" s="59" t="s">
        <v>129</v>
      </c>
      <c r="L60" s="58" t="s">
        <v>259</v>
      </c>
      <c r="M60" s="59"/>
      <c r="N60" s="60" t="s">
        <v>125</v>
      </c>
      <c r="O60" s="61">
        <v>43527</v>
      </c>
      <c r="P60" s="62"/>
      <c r="Q60" s="79"/>
      <c r="R60" s="79"/>
    </row>
    <row r="61" spans="1:18" s="63" customFormat="1" ht="12" customHeight="1" x14ac:dyDescent="0.25">
      <c r="A61" s="50">
        <v>60</v>
      </c>
      <c r="B61" s="53">
        <v>60</v>
      </c>
      <c r="C61" s="54" t="s">
        <v>260</v>
      </c>
      <c r="D61" s="55" t="s">
        <v>261</v>
      </c>
      <c r="E61" s="54" t="s">
        <v>262</v>
      </c>
      <c r="F61" s="53">
        <v>3006790</v>
      </c>
      <c r="G61" s="56">
        <v>1</v>
      </c>
      <c r="H61" s="57" t="s">
        <v>123</v>
      </c>
      <c r="I61" s="39" t="s">
        <v>124</v>
      </c>
      <c r="J61" s="58" t="s">
        <v>137</v>
      </c>
      <c r="K61" s="59" t="s">
        <v>129</v>
      </c>
      <c r="L61" s="58" t="s">
        <v>263</v>
      </c>
      <c r="M61" s="59">
        <v>79730058</v>
      </c>
      <c r="N61" s="60" t="s">
        <v>125</v>
      </c>
      <c r="O61" s="61">
        <v>43527</v>
      </c>
      <c r="P61" s="62"/>
      <c r="Q61" s="79"/>
      <c r="R61" s="79"/>
    </row>
    <row r="62" spans="1:18" s="63" customFormat="1" ht="12" customHeight="1" x14ac:dyDescent="0.25">
      <c r="A62" s="50">
        <v>61</v>
      </c>
      <c r="B62" s="53">
        <v>61</v>
      </c>
      <c r="C62" s="54" t="s">
        <v>264</v>
      </c>
      <c r="D62" s="55" t="s">
        <v>178</v>
      </c>
      <c r="E62" s="54" t="s">
        <v>265</v>
      </c>
      <c r="F62" s="53">
        <v>4505989</v>
      </c>
      <c r="G62" s="56">
        <v>1</v>
      </c>
      <c r="H62" s="57" t="s">
        <v>123</v>
      </c>
      <c r="I62" s="39" t="s">
        <v>124</v>
      </c>
      <c r="J62" s="58" t="s">
        <v>137</v>
      </c>
      <c r="K62" s="59" t="s">
        <v>129</v>
      </c>
      <c r="L62" s="58" t="s">
        <v>266</v>
      </c>
      <c r="M62" s="59"/>
      <c r="N62" s="60" t="s">
        <v>125</v>
      </c>
      <c r="O62" s="61">
        <v>43527</v>
      </c>
      <c r="P62" s="62"/>
      <c r="Q62" s="79"/>
      <c r="R62" s="79"/>
    </row>
    <row r="63" spans="1:18" s="63" customFormat="1" ht="12" customHeight="1" x14ac:dyDescent="0.25">
      <c r="A63" s="50">
        <v>62</v>
      </c>
      <c r="B63" s="53">
        <v>62</v>
      </c>
      <c r="C63" s="54" t="s">
        <v>267</v>
      </c>
      <c r="D63" s="55" t="s">
        <v>178</v>
      </c>
      <c r="E63" s="54" t="s">
        <v>268</v>
      </c>
      <c r="F63" s="53">
        <v>5224710</v>
      </c>
      <c r="G63" s="56">
        <v>1</v>
      </c>
      <c r="H63" s="57" t="s">
        <v>123</v>
      </c>
      <c r="I63" s="39" t="s">
        <v>124</v>
      </c>
      <c r="J63" s="58" t="s">
        <v>137</v>
      </c>
      <c r="K63" s="59" t="s">
        <v>129</v>
      </c>
      <c r="L63" s="58" t="s">
        <v>269</v>
      </c>
      <c r="M63" s="59"/>
      <c r="N63" s="60" t="s">
        <v>125</v>
      </c>
      <c r="O63" s="61">
        <v>43527</v>
      </c>
      <c r="P63" s="62"/>
      <c r="Q63" s="79"/>
      <c r="R63" s="79"/>
    </row>
    <row r="64" spans="1:18" s="63" customFormat="1" ht="12" customHeight="1" x14ac:dyDescent="0.25">
      <c r="A64" s="50">
        <v>63</v>
      </c>
      <c r="B64" s="53">
        <v>63</v>
      </c>
      <c r="C64" s="54" t="s">
        <v>170</v>
      </c>
      <c r="D64" s="55" t="s">
        <v>223</v>
      </c>
      <c r="E64" s="54" t="s">
        <v>270</v>
      </c>
      <c r="F64" s="53">
        <v>3573075</v>
      </c>
      <c r="G64" s="56">
        <v>1</v>
      </c>
      <c r="H64" s="57" t="s">
        <v>123</v>
      </c>
      <c r="I64" s="39" t="s">
        <v>124</v>
      </c>
      <c r="J64" s="58" t="s">
        <v>137</v>
      </c>
      <c r="K64" s="59" t="s">
        <v>129</v>
      </c>
      <c r="L64" s="58" t="s">
        <v>271</v>
      </c>
      <c r="M64" s="59"/>
      <c r="N64" s="60" t="s">
        <v>125</v>
      </c>
      <c r="O64" s="61">
        <v>43527</v>
      </c>
      <c r="P64" s="62"/>
      <c r="Q64" s="79"/>
      <c r="R64" s="79"/>
    </row>
    <row r="65" spans="1:18" s="63" customFormat="1" ht="12" customHeight="1" x14ac:dyDescent="0.25">
      <c r="A65" s="50">
        <v>64</v>
      </c>
      <c r="B65" s="53">
        <v>64</v>
      </c>
      <c r="C65" s="54" t="s">
        <v>272</v>
      </c>
      <c r="D65" s="55" t="s">
        <v>170</v>
      </c>
      <c r="E65" s="54" t="s">
        <v>273</v>
      </c>
      <c r="F65" s="53">
        <v>7997462</v>
      </c>
      <c r="G65" s="56">
        <v>1</v>
      </c>
      <c r="H65" s="57" t="s">
        <v>123</v>
      </c>
      <c r="I65" s="39" t="s">
        <v>124</v>
      </c>
      <c r="J65" s="58" t="s">
        <v>137</v>
      </c>
      <c r="K65" s="59" t="s">
        <v>129</v>
      </c>
      <c r="L65" s="58" t="s">
        <v>274</v>
      </c>
      <c r="M65" s="59"/>
      <c r="N65" s="60" t="s">
        <v>125</v>
      </c>
      <c r="O65" s="61">
        <v>43527</v>
      </c>
      <c r="P65" s="62"/>
      <c r="Q65" s="79"/>
      <c r="R65" s="79"/>
    </row>
    <row r="66" spans="1:18" s="63" customFormat="1" ht="12" customHeight="1" x14ac:dyDescent="0.25">
      <c r="A66" s="50">
        <v>65</v>
      </c>
      <c r="B66" s="53">
        <v>65</v>
      </c>
      <c r="C66" s="54" t="s">
        <v>272</v>
      </c>
      <c r="D66" s="55" t="s">
        <v>170</v>
      </c>
      <c r="E66" s="54" t="s">
        <v>275</v>
      </c>
      <c r="F66" s="53">
        <v>7892138</v>
      </c>
      <c r="G66" s="56">
        <v>1</v>
      </c>
      <c r="H66" s="57" t="s">
        <v>123</v>
      </c>
      <c r="I66" s="39" t="s">
        <v>124</v>
      </c>
      <c r="J66" s="58" t="s">
        <v>137</v>
      </c>
      <c r="K66" s="59" t="s">
        <v>129</v>
      </c>
      <c r="L66" s="58" t="s">
        <v>276</v>
      </c>
      <c r="M66" s="59"/>
      <c r="N66" s="60" t="s">
        <v>125</v>
      </c>
      <c r="O66" s="61">
        <v>43527</v>
      </c>
      <c r="P66" s="62"/>
      <c r="Q66" s="79"/>
      <c r="R66" s="79"/>
    </row>
    <row r="67" spans="1:18" s="63" customFormat="1" ht="12" customHeight="1" x14ac:dyDescent="0.25">
      <c r="A67" s="50">
        <v>66</v>
      </c>
      <c r="B67" s="53">
        <v>66</v>
      </c>
      <c r="C67" s="54" t="s">
        <v>150</v>
      </c>
      <c r="D67" s="55" t="s">
        <v>277</v>
      </c>
      <c r="E67" s="54" t="s">
        <v>278</v>
      </c>
      <c r="F67" s="53">
        <v>3757528</v>
      </c>
      <c r="G67" s="56">
        <v>1</v>
      </c>
      <c r="H67" s="57" t="s">
        <v>123</v>
      </c>
      <c r="I67" s="39" t="s">
        <v>124</v>
      </c>
      <c r="J67" s="58" t="s">
        <v>137</v>
      </c>
      <c r="K67" s="59" t="s">
        <v>129</v>
      </c>
      <c r="L67" s="58" t="s">
        <v>279</v>
      </c>
      <c r="M67" s="59"/>
      <c r="N67" s="60" t="s">
        <v>125</v>
      </c>
      <c r="O67" s="61">
        <v>43527</v>
      </c>
      <c r="P67" s="62" t="s">
        <v>124</v>
      </c>
      <c r="Q67" s="79" t="s">
        <v>123</v>
      </c>
      <c r="R67" s="79" t="s">
        <v>124</v>
      </c>
    </row>
    <row r="68" spans="1:18" s="63" customFormat="1" ht="12" customHeight="1" x14ac:dyDescent="0.25">
      <c r="A68" s="50">
        <v>67</v>
      </c>
      <c r="B68" s="53">
        <v>67</v>
      </c>
      <c r="C68" s="54" t="s">
        <v>112</v>
      </c>
      <c r="D68" s="55" t="s">
        <v>150</v>
      </c>
      <c r="E68" s="54" t="s">
        <v>280</v>
      </c>
      <c r="F68" s="53">
        <v>0</v>
      </c>
      <c r="G68" s="56">
        <v>1</v>
      </c>
      <c r="H68" s="57" t="s">
        <v>123</v>
      </c>
      <c r="I68" s="39" t="s">
        <v>124</v>
      </c>
      <c r="J68" s="58" t="s">
        <v>137</v>
      </c>
      <c r="K68" s="59" t="s">
        <v>129</v>
      </c>
      <c r="L68" s="58" t="s">
        <v>281</v>
      </c>
      <c r="M68" s="59"/>
      <c r="N68" s="60" t="s">
        <v>125</v>
      </c>
      <c r="O68" s="61">
        <v>43527</v>
      </c>
      <c r="P68" s="62"/>
      <c r="Q68" s="79"/>
      <c r="R68" s="79"/>
    </row>
    <row r="69" spans="1:18" s="63" customFormat="1" ht="12" customHeight="1" x14ac:dyDescent="0.25">
      <c r="A69" s="50">
        <v>68</v>
      </c>
      <c r="B69" s="53">
        <v>68</v>
      </c>
      <c r="C69" s="54" t="s">
        <v>282</v>
      </c>
      <c r="D69" s="55" t="s">
        <v>283</v>
      </c>
      <c r="E69" s="54" t="s">
        <v>284</v>
      </c>
      <c r="F69" s="53">
        <v>4461742</v>
      </c>
      <c r="G69" s="56">
        <v>1</v>
      </c>
      <c r="H69" s="57" t="s">
        <v>123</v>
      </c>
      <c r="I69" s="39" t="s">
        <v>124</v>
      </c>
      <c r="J69" s="58" t="s">
        <v>137</v>
      </c>
      <c r="K69" s="59" t="s">
        <v>129</v>
      </c>
      <c r="L69" s="58" t="s">
        <v>276</v>
      </c>
      <c r="M69" s="59"/>
      <c r="N69" s="60" t="s">
        <v>125</v>
      </c>
      <c r="O69" s="61">
        <v>43527</v>
      </c>
      <c r="P69" s="62"/>
      <c r="Q69" s="79"/>
      <c r="R69" s="79"/>
    </row>
    <row r="70" spans="1:18" s="63" customFormat="1" ht="12" customHeight="1" x14ac:dyDescent="0.25">
      <c r="A70" s="50">
        <v>69</v>
      </c>
      <c r="B70" s="53">
        <v>69</v>
      </c>
      <c r="C70" s="54" t="s">
        <v>150</v>
      </c>
      <c r="D70" s="55" t="s">
        <v>112</v>
      </c>
      <c r="E70" s="54" t="s">
        <v>285</v>
      </c>
      <c r="F70" s="53">
        <v>0</v>
      </c>
      <c r="G70" s="56">
        <v>1</v>
      </c>
      <c r="H70" s="57" t="s">
        <v>123</v>
      </c>
      <c r="I70" s="39" t="s">
        <v>124</v>
      </c>
      <c r="J70" s="58" t="s">
        <v>137</v>
      </c>
      <c r="K70" s="59" t="s">
        <v>129</v>
      </c>
      <c r="L70" s="58" t="s">
        <v>286</v>
      </c>
      <c r="M70" s="59"/>
      <c r="N70" s="60" t="s">
        <v>125</v>
      </c>
      <c r="O70" s="61">
        <v>43527</v>
      </c>
      <c r="P70" s="62"/>
      <c r="Q70" s="79"/>
      <c r="R70" s="79"/>
    </row>
    <row r="71" spans="1:18" s="63" customFormat="1" ht="12" customHeight="1" x14ac:dyDescent="0.25">
      <c r="A71" s="50">
        <v>70</v>
      </c>
      <c r="B71" s="53">
        <v>70</v>
      </c>
      <c r="C71" s="54" t="s">
        <v>170</v>
      </c>
      <c r="D71" s="55" t="s">
        <v>196</v>
      </c>
      <c r="E71" s="54" t="s">
        <v>287</v>
      </c>
      <c r="F71" s="53">
        <v>3004030</v>
      </c>
      <c r="G71" s="56">
        <v>1</v>
      </c>
      <c r="H71" s="57" t="s">
        <v>123</v>
      </c>
      <c r="I71" s="39" t="s">
        <v>124</v>
      </c>
      <c r="J71" s="58" t="s">
        <v>137</v>
      </c>
      <c r="K71" s="59" t="s">
        <v>129</v>
      </c>
      <c r="L71" s="58" t="s">
        <v>281</v>
      </c>
      <c r="M71" s="59"/>
      <c r="N71" s="60"/>
      <c r="O71" s="61">
        <v>43527</v>
      </c>
      <c r="P71" s="62"/>
      <c r="Q71" s="79"/>
      <c r="R71" s="79"/>
    </row>
    <row r="72" spans="1:18" s="63" customFormat="1" ht="12" customHeight="1" x14ac:dyDescent="0.25">
      <c r="A72" s="50">
        <v>71</v>
      </c>
      <c r="B72" s="53">
        <v>71</v>
      </c>
      <c r="C72" s="54" t="s">
        <v>170</v>
      </c>
      <c r="D72" s="55" t="s">
        <v>196</v>
      </c>
      <c r="E72" s="54" t="s">
        <v>287</v>
      </c>
      <c r="F72" s="53">
        <v>0</v>
      </c>
      <c r="G72" s="56">
        <v>1</v>
      </c>
      <c r="H72" s="57" t="s">
        <v>123</v>
      </c>
      <c r="I72" s="39" t="s">
        <v>124</v>
      </c>
      <c r="J72" s="58" t="s">
        <v>137</v>
      </c>
      <c r="K72" s="59" t="s">
        <v>129</v>
      </c>
      <c r="L72" s="58" t="s">
        <v>281</v>
      </c>
      <c r="M72" s="59"/>
      <c r="N72" s="60" t="s">
        <v>125</v>
      </c>
      <c r="O72" s="61">
        <v>43527</v>
      </c>
      <c r="P72" s="62"/>
      <c r="Q72" s="79"/>
      <c r="R72" s="79"/>
    </row>
    <row r="73" spans="1:18" s="63" customFormat="1" ht="12" customHeight="1" x14ac:dyDescent="0.25">
      <c r="A73" s="50">
        <v>72</v>
      </c>
      <c r="B73" s="53">
        <v>72</v>
      </c>
      <c r="C73" s="54" t="s">
        <v>288</v>
      </c>
      <c r="D73" s="55" t="s">
        <v>289</v>
      </c>
      <c r="E73" s="54" t="s">
        <v>290</v>
      </c>
      <c r="F73" s="53">
        <v>2731144</v>
      </c>
      <c r="G73" s="56">
        <v>1</v>
      </c>
      <c r="H73" s="57" t="s">
        <v>123</v>
      </c>
      <c r="I73" s="39" t="s">
        <v>124</v>
      </c>
      <c r="J73" s="58" t="s">
        <v>137</v>
      </c>
      <c r="K73" s="59" t="s">
        <v>129</v>
      </c>
      <c r="L73" s="58" t="s">
        <v>291</v>
      </c>
      <c r="M73" s="59"/>
      <c r="N73" s="60" t="s">
        <v>125</v>
      </c>
      <c r="O73" s="61">
        <v>43527</v>
      </c>
      <c r="P73" s="62" t="s">
        <v>124</v>
      </c>
      <c r="Q73" s="79" t="s">
        <v>123</v>
      </c>
      <c r="R73" s="79" t="s">
        <v>124</v>
      </c>
    </row>
    <row r="74" spans="1:18" s="63" customFormat="1" ht="12" customHeight="1" x14ac:dyDescent="0.25">
      <c r="A74" s="50">
        <v>73</v>
      </c>
      <c r="B74" s="53">
        <v>73</v>
      </c>
      <c r="C74" s="54" t="s">
        <v>292</v>
      </c>
      <c r="D74" s="55" t="s">
        <v>293</v>
      </c>
      <c r="E74" s="54" t="s">
        <v>278</v>
      </c>
      <c r="F74" s="53">
        <v>6403764</v>
      </c>
      <c r="G74" s="56">
        <v>1</v>
      </c>
      <c r="H74" s="57" t="s">
        <v>123</v>
      </c>
      <c r="I74" s="39" t="s">
        <v>124</v>
      </c>
      <c r="J74" s="58" t="s">
        <v>137</v>
      </c>
      <c r="K74" s="59" t="s">
        <v>129</v>
      </c>
      <c r="L74" s="58" t="s">
        <v>271</v>
      </c>
      <c r="M74" s="59"/>
      <c r="N74" s="60" t="s">
        <v>125</v>
      </c>
      <c r="O74" s="61">
        <v>43527</v>
      </c>
      <c r="P74" s="62" t="s">
        <v>124</v>
      </c>
      <c r="Q74" s="79" t="s">
        <v>124</v>
      </c>
      <c r="R74" s="79" t="s">
        <v>124</v>
      </c>
    </row>
    <row r="75" spans="1:18" s="63" customFormat="1" ht="12" customHeight="1" x14ac:dyDescent="0.25">
      <c r="A75" s="50">
        <v>74</v>
      </c>
      <c r="B75" s="53">
        <v>74</v>
      </c>
      <c r="C75" s="54" t="s">
        <v>294</v>
      </c>
      <c r="D75" s="55" t="s">
        <v>295</v>
      </c>
      <c r="E75" s="54" t="s">
        <v>296</v>
      </c>
      <c r="F75" s="53">
        <v>2574074</v>
      </c>
      <c r="G75" s="56">
        <v>1</v>
      </c>
      <c r="H75" s="57" t="s">
        <v>123</v>
      </c>
      <c r="I75" s="39" t="s">
        <v>124</v>
      </c>
      <c r="J75" s="58" t="s">
        <v>137</v>
      </c>
      <c r="K75" s="59" t="s">
        <v>129</v>
      </c>
      <c r="L75" s="58" t="s">
        <v>286</v>
      </c>
      <c r="M75" s="59"/>
      <c r="N75" s="60" t="s">
        <v>125</v>
      </c>
      <c r="O75" s="61">
        <v>43527</v>
      </c>
      <c r="P75" s="62"/>
      <c r="Q75" s="79"/>
      <c r="R75" s="79"/>
    </row>
    <row r="76" spans="1:18" s="63" customFormat="1" ht="12" customHeight="1" x14ac:dyDescent="0.25">
      <c r="A76" s="50">
        <v>75</v>
      </c>
      <c r="B76" s="53">
        <v>75</v>
      </c>
      <c r="C76" s="54" t="s">
        <v>297</v>
      </c>
      <c r="D76" s="55" t="s">
        <v>298</v>
      </c>
      <c r="E76" s="54" t="s">
        <v>299</v>
      </c>
      <c r="F76" s="53">
        <v>871463</v>
      </c>
      <c r="G76" s="56">
        <v>1</v>
      </c>
      <c r="H76" s="57" t="s">
        <v>123</v>
      </c>
      <c r="I76" s="39" t="s">
        <v>124</v>
      </c>
      <c r="J76" s="58" t="s">
        <v>137</v>
      </c>
      <c r="K76" s="59" t="s">
        <v>129</v>
      </c>
      <c r="L76" s="58" t="s">
        <v>300</v>
      </c>
      <c r="M76" s="59"/>
      <c r="N76" s="60" t="s">
        <v>125</v>
      </c>
      <c r="O76" s="61">
        <v>43527</v>
      </c>
      <c r="P76" s="62"/>
      <c r="Q76" s="79"/>
      <c r="R76" s="79"/>
    </row>
    <row r="77" spans="1:18" s="63" customFormat="1" ht="12" customHeight="1" x14ac:dyDescent="0.25">
      <c r="A77" s="50">
        <v>76</v>
      </c>
      <c r="B77" s="53">
        <v>76</v>
      </c>
      <c r="C77" s="54" t="s">
        <v>242</v>
      </c>
      <c r="D77" s="55" t="s">
        <v>196</v>
      </c>
      <c r="E77" s="54" t="s">
        <v>301</v>
      </c>
      <c r="F77" s="53">
        <v>4410798</v>
      </c>
      <c r="G77" s="56">
        <v>1</v>
      </c>
      <c r="H77" s="57" t="s">
        <v>123</v>
      </c>
      <c r="I77" s="39" t="s">
        <v>124</v>
      </c>
      <c r="J77" s="58" t="s">
        <v>137</v>
      </c>
      <c r="K77" s="59" t="s">
        <v>129</v>
      </c>
      <c r="L77" s="58" t="s">
        <v>276</v>
      </c>
      <c r="M77" s="59"/>
      <c r="N77" s="60" t="s">
        <v>125</v>
      </c>
      <c r="O77" s="61">
        <v>43527</v>
      </c>
      <c r="P77" s="62"/>
      <c r="Q77" s="79"/>
      <c r="R77" s="79"/>
    </row>
    <row r="78" spans="1:18" s="63" customFormat="1" ht="12" customHeight="1" x14ac:dyDescent="0.25">
      <c r="A78" s="50">
        <v>77</v>
      </c>
      <c r="B78" s="53">
        <v>77</v>
      </c>
      <c r="C78" s="54" t="s">
        <v>302</v>
      </c>
      <c r="D78" s="55" t="s">
        <v>205</v>
      </c>
      <c r="E78" s="54" t="s">
        <v>303</v>
      </c>
      <c r="F78" s="53">
        <v>1821827</v>
      </c>
      <c r="G78" s="56">
        <v>1</v>
      </c>
      <c r="H78" s="57" t="s">
        <v>123</v>
      </c>
      <c r="I78" s="39" t="s">
        <v>124</v>
      </c>
      <c r="J78" s="58" t="s">
        <v>137</v>
      </c>
      <c r="K78" s="59" t="s">
        <v>129</v>
      </c>
      <c r="L78" s="58" t="s">
        <v>276</v>
      </c>
      <c r="M78" s="59"/>
      <c r="N78" s="60" t="s">
        <v>125</v>
      </c>
      <c r="O78" s="61">
        <v>43527</v>
      </c>
      <c r="P78" s="62"/>
      <c r="Q78" s="79"/>
      <c r="R78" s="79"/>
    </row>
    <row r="79" spans="1:18" s="63" customFormat="1" ht="12" customHeight="1" x14ac:dyDescent="0.25">
      <c r="A79" s="50">
        <v>78</v>
      </c>
      <c r="B79" s="53">
        <v>78</v>
      </c>
      <c r="C79" s="54" t="s">
        <v>304</v>
      </c>
      <c r="D79" s="55" t="s">
        <v>305</v>
      </c>
      <c r="E79" s="54" t="s">
        <v>306</v>
      </c>
      <c r="F79" s="53">
        <v>3026245</v>
      </c>
      <c r="G79" s="56">
        <v>1</v>
      </c>
      <c r="H79" s="57" t="s">
        <v>123</v>
      </c>
      <c r="I79" s="39" t="s">
        <v>124</v>
      </c>
      <c r="J79" s="58" t="s">
        <v>137</v>
      </c>
      <c r="K79" s="59" t="s">
        <v>129</v>
      </c>
      <c r="L79" s="58" t="s">
        <v>307</v>
      </c>
      <c r="M79" s="59"/>
      <c r="N79" s="60" t="s">
        <v>125</v>
      </c>
      <c r="O79" s="61">
        <v>43527</v>
      </c>
      <c r="P79" s="62"/>
      <c r="Q79" s="79"/>
      <c r="R79" s="79"/>
    </row>
    <row r="80" spans="1:18" s="63" customFormat="1" ht="12" customHeight="1" x14ac:dyDescent="0.25">
      <c r="A80" s="50">
        <v>79</v>
      </c>
      <c r="B80" s="53">
        <v>79</v>
      </c>
      <c r="C80" s="54" t="s">
        <v>308</v>
      </c>
      <c r="D80" s="55" t="s">
        <v>309</v>
      </c>
      <c r="E80" s="54" t="s">
        <v>310</v>
      </c>
      <c r="F80" s="53">
        <v>5239544</v>
      </c>
      <c r="G80" s="56">
        <v>1</v>
      </c>
      <c r="H80" s="57" t="s">
        <v>123</v>
      </c>
      <c r="I80" s="39" t="s">
        <v>124</v>
      </c>
      <c r="J80" s="58" t="s">
        <v>137</v>
      </c>
      <c r="K80" s="59" t="s">
        <v>129</v>
      </c>
      <c r="L80" s="58"/>
      <c r="M80" s="59"/>
      <c r="N80" s="60"/>
      <c r="O80" s="61">
        <v>43527</v>
      </c>
      <c r="P80" s="62"/>
      <c r="Q80" s="79"/>
      <c r="R80" s="79"/>
    </row>
    <row r="81" spans="1:18" s="63" customFormat="1" ht="12" customHeight="1" x14ac:dyDescent="0.25">
      <c r="A81" s="50">
        <v>80</v>
      </c>
      <c r="B81" s="53">
        <v>80</v>
      </c>
      <c r="C81" s="54" t="s">
        <v>311</v>
      </c>
      <c r="D81" s="55" t="s">
        <v>165</v>
      </c>
      <c r="E81" s="54" t="s">
        <v>312</v>
      </c>
      <c r="F81" s="53">
        <v>4399821</v>
      </c>
      <c r="G81" s="56">
        <v>1</v>
      </c>
      <c r="H81" s="57" t="s">
        <v>123</v>
      </c>
      <c r="I81" s="39" t="s">
        <v>124</v>
      </c>
      <c r="J81" s="58" t="s">
        <v>137</v>
      </c>
      <c r="K81" s="59" t="s">
        <v>129</v>
      </c>
      <c r="L81" s="58"/>
      <c r="M81" s="59"/>
      <c r="N81" s="60" t="s">
        <v>125</v>
      </c>
      <c r="O81" s="61">
        <v>43527</v>
      </c>
      <c r="P81" s="62"/>
      <c r="Q81" s="79"/>
      <c r="R81" s="79"/>
    </row>
    <row r="82" spans="1:18" s="63" customFormat="1" ht="12" customHeight="1" x14ac:dyDescent="0.25">
      <c r="A82" s="50">
        <v>81</v>
      </c>
      <c r="B82" s="53">
        <v>81</v>
      </c>
      <c r="C82" s="54" t="s">
        <v>313</v>
      </c>
      <c r="D82" s="55" t="s">
        <v>314</v>
      </c>
      <c r="E82" s="54" t="s">
        <v>315</v>
      </c>
      <c r="F82" s="53">
        <v>0</v>
      </c>
      <c r="G82" s="56">
        <v>1</v>
      </c>
      <c r="H82" s="57" t="s">
        <v>123</v>
      </c>
      <c r="I82" s="39" t="s">
        <v>124</v>
      </c>
      <c r="J82" s="58" t="s">
        <v>137</v>
      </c>
      <c r="K82" s="59" t="s">
        <v>129</v>
      </c>
      <c r="L82" s="58"/>
      <c r="M82" s="59"/>
      <c r="N82" s="60" t="s">
        <v>125</v>
      </c>
      <c r="O82" s="61">
        <v>43527</v>
      </c>
      <c r="P82" s="62"/>
      <c r="Q82" s="79"/>
      <c r="R82" s="79"/>
    </row>
    <row r="83" spans="1:18" s="63" customFormat="1" ht="12" customHeight="1" x14ac:dyDescent="0.25">
      <c r="A83" s="50">
        <v>82</v>
      </c>
      <c r="B83" s="53">
        <v>82</v>
      </c>
      <c r="C83" s="54" t="s">
        <v>316</v>
      </c>
      <c r="D83" s="55" t="s">
        <v>242</v>
      </c>
      <c r="E83" s="54" t="s">
        <v>317</v>
      </c>
      <c r="F83" s="53">
        <v>5179394</v>
      </c>
      <c r="G83" s="56">
        <v>1</v>
      </c>
      <c r="H83" s="57" t="s">
        <v>123</v>
      </c>
      <c r="I83" s="39" t="s">
        <v>124</v>
      </c>
      <c r="J83" s="58" t="s">
        <v>137</v>
      </c>
      <c r="K83" s="59" t="s">
        <v>129</v>
      </c>
      <c r="L83" s="58" t="s">
        <v>318</v>
      </c>
      <c r="M83" s="59"/>
      <c r="N83" s="60" t="s">
        <v>125</v>
      </c>
      <c r="O83" s="61">
        <v>43527</v>
      </c>
      <c r="P83" s="62"/>
      <c r="Q83" s="79"/>
      <c r="R83" s="79"/>
    </row>
    <row r="84" spans="1:18" s="63" customFormat="1" ht="12" customHeight="1" x14ac:dyDescent="0.25">
      <c r="A84" s="50">
        <v>83</v>
      </c>
      <c r="B84" s="53">
        <v>83</v>
      </c>
      <c r="C84" s="54" t="s">
        <v>240</v>
      </c>
      <c r="D84" s="55" t="s">
        <v>319</v>
      </c>
      <c r="E84" s="54" t="s">
        <v>320</v>
      </c>
      <c r="F84" s="53">
        <v>0</v>
      </c>
      <c r="G84" s="56">
        <v>1</v>
      </c>
      <c r="H84" s="57" t="s">
        <v>123</v>
      </c>
      <c r="I84" s="39" t="s">
        <v>124</v>
      </c>
      <c r="J84" s="58" t="s">
        <v>137</v>
      </c>
      <c r="K84" s="59" t="s">
        <v>129</v>
      </c>
      <c r="L84" s="58" t="s">
        <v>321</v>
      </c>
      <c r="M84" s="59"/>
      <c r="N84" s="60" t="s">
        <v>125</v>
      </c>
      <c r="O84" s="61">
        <v>43527</v>
      </c>
      <c r="P84" s="62"/>
      <c r="Q84" s="79"/>
      <c r="R84" s="79"/>
    </row>
    <row r="85" spans="1:18" s="63" customFormat="1" ht="12" customHeight="1" x14ac:dyDescent="0.25">
      <c r="A85" s="50">
        <v>84</v>
      </c>
      <c r="B85" s="53">
        <v>84</v>
      </c>
      <c r="C85" s="54" t="s">
        <v>295</v>
      </c>
      <c r="D85" s="55" t="s">
        <v>277</v>
      </c>
      <c r="E85" s="54" t="s">
        <v>322</v>
      </c>
      <c r="F85" s="53">
        <v>0</v>
      </c>
      <c r="G85" s="56">
        <v>1</v>
      </c>
      <c r="H85" s="57" t="s">
        <v>123</v>
      </c>
      <c r="I85" s="39" t="s">
        <v>124</v>
      </c>
      <c r="J85" s="58" t="s">
        <v>137</v>
      </c>
      <c r="K85" s="59" t="s">
        <v>129</v>
      </c>
      <c r="L85" s="58"/>
      <c r="M85" s="59"/>
      <c r="N85" s="60" t="s">
        <v>125</v>
      </c>
      <c r="O85" s="61">
        <v>43527</v>
      </c>
      <c r="P85" s="62"/>
      <c r="Q85" s="79"/>
      <c r="R85" s="79"/>
    </row>
    <row r="86" spans="1:18" s="63" customFormat="1" ht="12" customHeight="1" x14ac:dyDescent="0.25">
      <c r="A86" s="50">
        <v>85</v>
      </c>
      <c r="B86" s="53">
        <v>85</v>
      </c>
      <c r="C86" s="54" t="s">
        <v>239</v>
      </c>
      <c r="D86" s="55" t="s">
        <v>323</v>
      </c>
      <c r="E86" s="54" t="s">
        <v>324</v>
      </c>
      <c r="F86" s="53">
        <v>3621294</v>
      </c>
      <c r="G86" s="56">
        <v>1</v>
      </c>
      <c r="H86" s="57" t="s">
        <v>123</v>
      </c>
      <c r="I86" s="39" t="s">
        <v>124</v>
      </c>
      <c r="J86" s="58" t="s">
        <v>137</v>
      </c>
      <c r="K86" s="59" t="s">
        <v>129</v>
      </c>
      <c r="L86" s="58" t="s">
        <v>325</v>
      </c>
      <c r="M86" s="59"/>
      <c r="N86" s="60" t="s">
        <v>125</v>
      </c>
      <c r="O86" s="61">
        <v>43527</v>
      </c>
      <c r="P86" s="62"/>
      <c r="Q86" s="79"/>
      <c r="R86" s="79"/>
    </row>
    <row r="87" spans="1:18" s="63" customFormat="1" ht="12" customHeight="1" x14ac:dyDescent="0.25">
      <c r="A87" s="50">
        <v>86</v>
      </c>
      <c r="B87" s="53">
        <v>86</v>
      </c>
      <c r="C87" s="54" t="s">
        <v>112</v>
      </c>
      <c r="D87" s="55" t="s">
        <v>326</v>
      </c>
      <c r="E87" s="54" t="s">
        <v>327</v>
      </c>
      <c r="F87" s="53">
        <v>5214001</v>
      </c>
      <c r="G87" s="56">
        <v>1</v>
      </c>
      <c r="H87" s="57" t="s">
        <v>123</v>
      </c>
      <c r="I87" s="39" t="s">
        <v>124</v>
      </c>
      <c r="J87" s="58" t="s">
        <v>137</v>
      </c>
      <c r="K87" s="59" t="s">
        <v>129</v>
      </c>
      <c r="L87" s="58" t="s">
        <v>328</v>
      </c>
      <c r="M87" s="59"/>
      <c r="N87" s="60" t="s">
        <v>125</v>
      </c>
      <c r="O87" s="61">
        <v>43527</v>
      </c>
      <c r="P87" s="62"/>
      <c r="Q87" s="79"/>
      <c r="R87" s="79"/>
    </row>
    <row r="88" spans="1:18" s="63" customFormat="1" ht="12" customHeight="1" x14ac:dyDescent="0.25">
      <c r="A88" s="50">
        <v>87</v>
      </c>
      <c r="B88" s="53">
        <v>87</v>
      </c>
      <c r="C88" s="54" t="s">
        <v>258</v>
      </c>
      <c r="D88" s="55" t="s">
        <v>329</v>
      </c>
      <c r="E88" s="54" t="s">
        <v>330</v>
      </c>
      <c r="F88" s="53">
        <v>2117658</v>
      </c>
      <c r="G88" s="56">
        <v>1</v>
      </c>
      <c r="H88" s="57" t="s">
        <v>123</v>
      </c>
      <c r="I88" s="39" t="s">
        <v>124</v>
      </c>
      <c r="J88" s="58" t="s">
        <v>137</v>
      </c>
      <c r="K88" s="59" t="s">
        <v>129</v>
      </c>
      <c r="L88" s="58" t="s">
        <v>331</v>
      </c>
      <c r="M88" s="59"/>
      <c r="N88" s="60" t="s">
        <v>125</v>
      </c>
      <c r="O88" s="61">
        <v>43527</v>
      </c>
      <c r="P88" s="62" t="s">
        <v>124</v>
      </c>
      <c r="Q88" s="79" t="s">
        <v>123</v>
      </c>
      <c r="R88" s="79" t="s">
        <v>124</v>
      </c>
    </row>
    <row r="89" spans="1:18" s="63" customFormat="1" ht="12" customHeight="1" x14ac:dyDescent="0.25">
      <c r="A89" s="50">
        <v>88</v>
      </c>
      <c r="B89" s="53">
        <v>88</v>
      </c>
      <c r="C89" s="54" t="s">
        <v>141</v>
      </c>
      <c r="D89" s="55" t="s">
        <v>144</v>
      </c>
      <c r="E89" s="54" t="s">
        <v>332</v>
      </c>
      <c r="F89" s="53">
        <v>9316970</v>
      </c>
      <c r="G89" s="56">
        <v>1</v>
      </c>
      <c r="H89" s="57" t="s">
        <v>123</v>
      </c>
      <c r="I89" s="39" t="s">
        <v>124</v>
      </c>
      <c r="J89" s="58" t="s">
        <v>137</v>
      </c>
      <c r="K89" s="59" t="s">
        <v>129</v>
      </c>
      <c r="L89" s="58" t="s">
        <v>325</v>
      </c>
      <c r="M89" s="59"/>
      <c r="N89" s="60" t="s">
        <v>125</v>
      </c>
      <c r="O89" s="61">
        <v>43527</v>
      </c>
      <c r="P89" s="62"/>
      <c r="Q89" s="79"/>
      <c r="R89" s="79"/>
    </row>
    <row r="90" spans="1:18" s="63" customFormat="1" ht="12" customHeight="1" x14ac:dyDescent="0.25">
      <c r="A90" s="50">
        <v>89</v>
      </c>
      <c r="B90" s="53">
        <v>89</v>
      </c>
      <c r="C90" s="54" t="s">
        <v>333</v>
      </c>
      <c r="D90" s="55" t="s">
        <v>142</v>
      </c>
      <c r="E90" s="54" t="s">
        <v>334</v>
      </c>
      <c r="F90" s="53">
        <v>6494401</v>
      </c>
      <c r="G90" s="56">
        <v>1</v>
      </c>
      <c r="H90" s="57" t="s">
        <v>123</v>
      </c>
      <c r="I90" s="39" t="s">
        <v>124</v>
      </c>
      <c r="J90" s="58" t="s">
        <v>137</v>
      </c>
      <c r="K90" s="59" t="s">
        <v>129</v>
      </c>
      <c r="L90" s="58" t="s">
        <v>318</v>
      </c>
      <c r="M90" s="59"/>
      <c r="N90" s="60" t="s">
        <v>125</v>
      </c>
      <c r="O90" s="61">
        <v>43527</v>
      </c>
      <c r="P90" s="62"/>
      <c r="Q90" s="79"/>
      <c r="R90" s="79"/>
    </row>
    <row r="91" spans="1:18" s="63" customFormat="1" ht="12" customHeight="1" x14ac:dyDescent="0.25">
      <c r="A91" s="50">
        <v>90</v>
      </c>
      <c r="B91" s="53">
        <v>90</v>
      </c>
      <c r="C91" s="54" t="s">
        <v>335</v>
      </c>
      <c r="D91" s="55" t="s">
        <v>142</v>
      </c>
      <c r="E91" s="54" t="s">
        <v>336</v>
      </c>
      <c r="F91" s="53">
        <v>6493643</v>
      </c>
      <c r="G91" s="56">
        <v>1</v>
      </c>
      <c r="H91" s="57" t="s">
        <v>123</v>
      </c>
      <c r="I91" s="39" t="s">
        <v>124</v>
      </c>
      <c r="J91" s="58" t="s">
        <v>137</v>
      </c>
      <c r="K91" s="59" t="s">
        <v>129</v>
      </c>
      <c r="L91" s="58"/>
      <c r="M91" s="59"/>
      <c r="N91" s="60" t="s">
        <v>125</v>
      </c>
      <c r="O91" s="61">
        <v>43527</v>
      </c>
      <c r="P91" s="62"/>
      <c r="Q91" s="79"/>
      <c r="R91" s="79"/>
    </row>
    <row r="92" spans="1:18" s="63" customFormat="1" ht="12" customHeight="1" x14ac:dyDescent="0.25">
      <c r="A92" s="50">
        <v>91</v>
      </c>
      <c r="B92" s="53">
        <v>91</v>
      </c>
      <c r="C92" s="54" t="s">
        <v>337</v>
      </c>
      <c r="D92" s="55" t="s">
        <v>338</v>
      </c>
      <c r="E92" s="54" t="s">
        <v>339</v>
      </c>
      <c r="F92" s="53">
        <v>8768623</v>
      </c>
      <c r="G92" s="56">
        <v>1</v>
      </c>
      <c r="H92" s="57" t="s">
        <v>123</v>
      </c>
      <c r="I92" s="39" t="s">
        <v>124</v>
      </c>
      <c r="J92" s="58" t="s">
        <v>137</v>
      </c>
      <c r="K92" s="59" t="s">
        <v>129</v>
      </c>
      <c r="L92" s="58" t="s">
        <v>276</v>
      </c>
      <c r="M92" s="59"/>
      <c r="N92" s="60" t="s">
        <v>125</v>
      </c>
      <c r="O92" s="61">
        <v>43527</v>
      </c>
      <c r="P92" s="62"/>
      <c r="Q92" s="79"/>
      <c r="R92" s="79"/>
    </row>
    <row r="93" spans="1:18" s="63" customFormat="1" ht="12" customHeight="1" x14ac:dyDescent="0.25">
      <c r="A93" s="50">
        <v>92</v>
      </c>
      <c r="B93" s="53">
        <v>92</v>
      </c>
      <c r="C93" s="54" t="s">
        <v>340</v>
      </c>
      <c r="D93" s="55" t="s">
        <v>341</v>
      </c>
      <c r="E93" s="54" t="s">
        <v>342</v>
      </c>
      <c r="F93" s="53">
        <v>0</v>
      </c>
      <c r="G93" s="56">
        <v>1</v>
      </c>
      <c r="H93" s="57" t="s">
        <v>123</v>
      </c>
      <c r="I93" s="39" t="s">
        <v>124</v>
      </c>
      <c r="J93" s="58" t="s">
        <v>137</v>
      </c>
      <c r="K93" s="59" t="s">
        <v>129</v>
      </c>
      <c r="L93" s="58" t="s">
        <v>343</v>
      </c>
      <c r="M93" s="59"/>
      <c r="N93" s="60" t="s">
        <v>125</v>
      </c>
      <c r="O93" s="61">
        <v>43527</v>
      </c>
      <c r="P93" s="62" t="s">
        <v>123</v>
      </c>
      <c r="Q93" s="79" t="s">
        <v>124</v>
      </c>
      <c r="R93" s="79" t="s">
        <v>124</v>
      </c>
    </row>
    <row r="94" spans="1:18" s="63" customFormat="1" ht="12" customHeight="1" x14ac:dyDescent="0.25">
      <c r="A94" s="50">
        <v>93</v>
      </c>
      <c r="B94" s="53">
        <v>93</v>
      </c>
      <c r="C94" s="54" t="s">
        <v>213</v>
      </c>
      <c r="D94" s="55" t="s">
        <v>344</v>
      </c>
      <c r="E94" s="54" t="s">
        <v>345</v>
      </c>
      <c r="F94" s="53">
        <v>0</v>
      </c>
      <c r="G94" s="56">
        <v>1</v>
      </c>
      <c r="H94" s="57" t="s">
        <v>123</v>
      </c>
      <c r="I94" s="39" t="s">
        <v>124</v>
      </c>
      <c r="J94" s="58" t="s">
        <v>137</v>
      </c>
      <c r="K94" s="59" t="s">
        <v>129</v>
      </c>
      <c r="L94" s="58" t="s">
        <v>271</v>
      </c>
      <c r="M94" s="59"/>
      <c r="N94" s="60" t="s">
        <v>125</v>
      </c>
      <c r="O94" s="61">
        <v>43527</v>
      </c>
      <c r="P94" s="62" t="s">
        <v>124</v>
      </c>
      <c r="Q94" s="79" t="s">
        <v>123</v>
      </c>
      <c r="R94" s="79" t="s">
        <v>124</v>
      </c>
    </row>
    <row r="95" spans="1:18" s="63" customFormat="1" ht="12" customHeight="1" x14ac:dyDescent="0.25">
      <c r="A95" s="50">
        <v>94</v>
      </c>
      <c r="B95" s="53">
        <v>94</v>
      </c>
      <c r="C95" s="54" t="s">
        <v>219</v>
      </c>
      <c r="D95" s="55" t="s">
        <v>165</v>
      </c>
      <c r="E95" s="54" t="s">
        <v>346</v>
      </c>
      <c r="F95" s="53">
        <v>5740246</v>
      </c>
      <c r="G95" s="56">
        <v>1</v>
      </c>
      <c r="H95" s="57" t="s">
        <v>123</v>
      </c>
      <c r="I95" s="39" t="s">
        <v>124</v>
      </c>
      <c r="J95" s="58" t="s">
        <v>137</v>
      </c>
      <c r="K95" s="59" t="s">
        <v>129</v>
      </c>
      <c r="L95" s="58" t="s">
        <v>286</v>
      </c>
      <c r="M95" s="59"/>
      <c r="N95" s="60" t="s">
        <v>125</v>
      </c>
      <c r="O95" s="61">
        <v>43527</v>
      </c>
      <c r="P95" s="62"/>
      <c r="Q95" s="79"/>
      <c r="R95" s="79"/>
    </row>
    <row r="96" spans="1:18" s="63" customFormat="1" ht="12" customHeight="1" x14ac:dyDescent="0.25">
      <c r="A96" s="50">
        <v>95</v>
      </c>
      <c r="B96" s="53">
        <v>95</v>
      </c>
      <c r="C96" s="54" t="s">
        <v>347</v>
      </c>
      <c r="D96" s="55" t="s">
        <v>348</v>
      </c>
      <c r="E96" s="54" t="s">
        <v>181</v>
      </c>
      <c r="F96" s="53">
        <v>0</v>
      </c>
      <c r="G96" s="56">
        <v>1</v>
      </c>
      <c r="H96" s="57" t="s">
        <v>123</v>
      </c>
      <c r="I96" s="39" t="s">
        <v>124</v>
      </c>
      <c r="J96" s="58" t="s">
        <v>137</v>
      </c>
      <c r="K96" s="59" t="s">
        <v>129</v>
      </c>
      <c r="L96" s="58" t="s">
        <v>349</v>
      </c>
      <c r="M96" s="59"/>
      <c r="N96" s="60" t="s">
        <v>125</v>
      </c>
      <c r="O96" s="61">
        <v>43527</v>
      </c>
      <c r="P96" s="62"/>
      <c r="Q96" s="79"/>
      <c r="R96" s="79"/>
    </row>
    <row r="97" spans="1:18" s="63" customFormat="1" ht="12" customHeight="1" x14ac:dyDescent="0.25">
      <c r="A97" s="50">
        <v>96</v>
      </c>
      <c r="B97" s="53">
        <v>96</v>
      </c>
      <c r="C97" s="54" t="s">
        <v>165</v>
      </c>
      <c r="D97" s="55" t="s">
        <v>165</v>
      </c>
      <c r="E97" s="54" t="s">
        <v>350</v>
      </c>
      <c r="F97" s="53">
        <v>0</v>
      </c>
      <c r="G97" s="56">
        <v>1</v>
      </c>
      <c r="H97" s="57" t="s">
        <v>123</v>
      </c>
      <c r="I97" s="39" t="s">
        <v>124</v>
      </c>
      <c r="J97" s="58" t="s">
        <v>137</v>
      </c>
      <c r="K97" s="59" t="s">
        <v>129</v>
      </c>
      <c r="L97" s="58" t="s">
        <v>271</v>
      </c>
      <c r="M97" s="59"/>
      <c r="N97" s="60" t="s">
        <v>125</v>
      </c>
      <c r="O97" s="61">
        <v>43527</v>
      </c>
      <c r="P97" s="62" t="s">
        <v>124</v>
      </c>
      <c r="Q97" s="79" t="s">
        <v>123</v>
      </c>
      <c r="R97" s="79" t="s">
        <v>124</v>
      </c>
    </row>
    <row r="98" spans="1:18" s="63" customFormat="1" ht="12" customHeight="1" x14ac:dyDescent="0.25">
      <c r="A98" s="50">
        <v>97</v>
      </c>
      <c r="B98" s="53">
        <v>97</v>
      </c>
      <c r="C98" s="54" t="s">
        <v>351</v>
      </c>
      <c r="D98" s="55" t="s">
        <v>352</v>
      </c>
      <c r="E98" s="54" t="s">
        <v>353</v>
      </c>
      <c r="F98" s="53">
        <v>0</v>
      </c>
      <c r="G98" s="56">
        <v>1</v>
      </c>
      <c r="H98" s="57" t="s">
        <v>123</v>
      </c>
      <c r="I98" s="39" t="s">
        <v>124</v>
      </c>
      <c r="J98" s="58" t="s">
        <v>137</v>
      </c>
      <c r="K98" s="59" t="s">
        <v>129</v>
      </c>
      <c r="L98" s="58" t="s">
        <v>271</v>
      </c>
      <c r="M98" s="59"/>
      <c r="N98" s="60" t="s">
        <v>125</v>
      </c>
      <c r="O98" s="61">
        <v>43527</v>
      </c>
      <c r="P98" s="62"/>
      <c r="Q98" s="79"/>
      <c r="R98" s="79"/>
    </row>
    <row r="99" spans="1:18" s="63" customFormat="1" ht="12" customHeight="1" x14ac:dyDescent="0.25">
      <c r="A99" s="50">
        <v>98</v>
      </c>
      <c r="B99" s="53">
        <v>98</v>
      </c>
      <c r="C99" s="54" t="s">
        <v>354</v>
      </c>
      <c r="D99" s="55" t="s">
        <v>678</v>
      </c>
      <c r="E99" s="54" t="s">
        <v>679</v>
      </c>
      <c r="F99" s="53">
        <v>4310544</v>
      </c>
      <c r="G99" s="56">
        <v>1</v>
      </c>
      <c r="H99" s="57" t="s">
        <v>123</v>
      </c>
      <c r="I99" s="39" t="s">
        <v>124</v>
      </c>
      <c r="J99" s="58" t="s">
        <v>137</v>
      </c>
      <c r="K99" s="59" t="s">
        <v>129</v>
      </c>
      <c r="L99" s="58" t="s">
        <v>357</v>
      </c>
      <c r="M99" s="59"/>
      <c r="N99" s="60"/>
      <c r="O99" s="61">
        <v>43527</v>
      </c>
      <c r="P99" s="62"/>
      <c r="Q99" s="79"/>
      <c r="R99" s="79"/>
    </row>
    <row r="100" spans="1:18" s="63" customFormat="1" ht="12" customHeight="1" x14ac:dyDescent="0.25">
      <c r="A100" s="50">
        <v>99</v>
      </c>
      <c r="B100" s="53">
        <v>99</v>
      </c>
      <c r="C100" s="54" t="s">
        <v>172</v>
      </c>
      <c r="D100" s="55" t="s">
        <v>358</v>
      </c>
      <c r="E100" s="54" t="s">
        <v>359</v>
      </c>
      <c r="F100" s="53">
        <v>0</v>
      </c>
      <c r="G100" s="56">
        <v>1</v>
      </c>
      <c r="H100" s="57" t="s">
        <v>123</v>
      </c>
      <c r="I100" s="39" t="s">
        <v>124</v>
      </c>
      <c r="J100" s="58" t="s">
        <v>137</v>
      </c>
      <c r="K100" s="59" t="s">
        <v>129</v>
      </c>
      <c r="L100" s="58"/>
      <c r="M100" s="59"/>
      <c r="N100" s="60" t="s">
        <v>125</v>
      </c>
      <c r="O100" s="61">
        <v>43527</v>
      </c>
      <c r="P100" s="62"/>
      <c r="Q100" s="79"/>
      <c r="R100" s="79"/>
    </row>
    <row r="101" spans="1:18" s="63" customFormat="1" ht="12" customHeight="1" x14ac:dyDescent="0.25">
      <c r="A101" s="50">
        <v>100</v>
      </c>
      <c r="B101" s="53">
        <v>100</v>
      </c>
      <c r="C101" s="54" t="s">
        <v>341</v>
      </c>
      <c r="D101" s="55" t="s">
        <v>360</v>
      </c>
      <c r="E101" s="54" t="s">
        <v>361</v>
      </c>
      <c r="F101" s="53">
        <v>4390847</v>
      </c>
      <c r="G101" s="56">
        <v>1</v>
      </c>
      <c r="H101" s="57" t="s">
        <v>123</v>
      </c>
      <c r="I101" s="39" t="s">
        <v>124</v>
      </c>
      <c r="J101" s="58" t="s">
        <v>137</v>
      </c>
      <c r="K101" s="59" t="s">
        <v>129</v>
      </c>
      <c r="L101" s="58" t="s">
        <v>362</v>
      </c>
      <c r="M101" s="59"/>
      <c r="N101" s="60" t="s">
        <v>125</v>
      </c>
      <c r="O101" s="61">
        <v>43527</v>
      </c>
      <c r="P101" s="62"/>
      <c r="Q101" s="79"/>
      <c r="R101" s="79"/>
    </row>
    <row r="102" spans="1:18" s="63" customFormat="1" ht="12" customHeight="1" x14ac:dyDescent="0.25">
      <c r="A102" s="50">
        <v>101</v>
      </c>
      <c r="B102" s="53">
        <v>101</v>
      </c>
      <c r="C102" s="54" t="s">
        <v>165</v>
      </c>
      <c r="D102" s="55" t="s">
        <v>363</v>
      </c>
      <c r="E102" s="54" t="s">
        <v>209</v>
      </c>
      <c r="F102" s="53">
        <v>3803203</v>
      </c>
      <c r="G102" s="56">
        <v>1</v>
      </c>
      <c r="H102" s="57" t="s">
        <v>123</v>
      </c>
      <c r="I102" s="39" t="s">
        <v>124</v>
      </c>
      <c r="J102" s="58" t="s">
        <v>137</v>
      </c>
      <c r="K102" s="59" t="s">
        <v>129</v>
      </c>
      <c r="L102" s="58" t="s">
        <v>357</v>
      </c>
      <c r="M102" s="59">
        <v>79703259</v>
      </c>
      <c r="N102" s="60"/>
      <c r="O102" s="61">
        <v>43527</v>
      </c>
      <c r="P102" s="62"/>
      <c r="Q102" s="79"/>
      <c r="R102" s="79"/>
    </row>
    <row r="103" spans="1:18" s="63" customFormat="1" ht="12" customHeight="1" x14ac:dyDescent="0.25">
      <c r="A103" s="50">
        <v>102</v>
      </c>
      <c r="B103" s="53">
        <v>102</v>
      </c>
      <c r="C103" s="54" t="s">
        <v>282</v>
      </c>
      <c r="D103" s="55" t="s">
        <v>365</v>
      </c>
      <c r="E103" s="54" t="s">
        <v>366</v>
      </c>
      <c r="F103" s="53">
        <v>0</v>
      </c>
      <c r="G103" s="56">
        <v>1</v>
      </c>
      <c r="H103" s="57" t="s">
        <v>123</v>
      </c>
      <c r="I103" s="39" t="s">
        <v>124</v>
      </c>
      <c r="J103" s="58" t="s">
        <v>137</v>
      </c>
      <c r="K103" s="59" t="s">
        <v>129</v>
      </c>
      <c r="L103" s="58" t="s">
        <v>367</v>
      </c>
      <c r="M103" s="59"/>
      <c r="N103" s="60" t="s">
        <v>125</v>
      </c>
      <c r="O103" s="61">
        <v>43527</v>
      </c>
      <c r="P103" s="62"/>
      <c r="Q103" s="79"/>
      <c r="R103" s="79"/>
    </row>
    <row r="104" spans="1:18" s="63" customFormat="1" ht="12" customHeight="1" x14ac:dyDescent="0.25">
      <c r="A104" s="50">
        <v>103</v>
      </c>
      <c r="B104" s="53">
        <v>103</v>
      </c>
      <c r="C104" s="54" t="s">
        <v>368</v>
      </c>
      <c r="D104" s="55" t="s">
        <v>216</v>
      </c>
      <c r="E104" s="54" t="s">
        <v>369</v>
      </c>
      <c r="F104" s="53">
        <v>0</v>
      </c>
      <c r="G104" s="56">
        <v>1</v>
      </c>
      <c r="H104" s="57" t="s">
        <v>123</v>
      </c>
      <c r="I104" s="39" t="s">
        <v>124</v>
      </c>
      <c r="J104" s="58" t="s">
        <v>137</v>
      </c>
      <c r="K104" s="59" t="s">
        <v>129</v>
      </c>
      <c r="L104" s="58" t="s">
        <v>367</v>
      </c>
      <c r="M104" s="59"/>
      <c r="N104" s="60" t="s">
        <v>125</v>
      </c>
      <c r="O104" s="61">
        <v>43527</v>
      </c>
      <c r="P104" s="62"/>
      <c r="Q104" s="79"/>
      <c r="R104" s="79"/>
    </row>
    <row r="105" spans="1:18" s="63" customFormat="1" ht="12" customHeight="1" x14ac:dyDescent="0.25">
      <c r="A105" s="50">
        <v>104</v>
      </c>
      <c r="B105" s="53">
        <v>104</v>
      </c>
      <c r="C105" s="54" t="s">
        <v>150</v>
      </c>
      <c r="D105" s="55" t="s">
        <v>680</v>
      </c>
      <c r="E105" s="54" t="s">
        <v>370</v>
      </c>
      <c r="F105" s="53">
        <v>7340009</v>
      </c>
      <c r="G105" s="56">
        <v>1</v>
      </c>
      <c r="H105" s="57" t="s">
        <v>123</v>
      </c>
      <c r="I105" s="39" t="s">
        <v>123</v>
      </c>
      <c r="J105" s="58" t="s">
        <v>133</v>
      </c>
      <c r="K105" s="59" t="s">
        <v>129</v>
      </c>
      <c r="L105" s="58" t="s">
        <v>371</v>
      </c>
      <c r="M105" s="59"/>
      <c r="N105" s="60"/>
      <c r="O105" s="61">
        <v>43527</v>
      </c>
      <c r="P105" s="62" t="s">
        <v>124</v>
      </c>
      <c r="Q105" s="79" t="s">
        <v>123</v>
      </c>
      <c r="R105" s="79" t="s">
        <v>124</v>
      </c>
    </row>
    <row r="106" spans="1:18" s="63" customFormat="1" ht="12" customHeight="1" x14ac:dyDescent="0.25">
      <c r="A106" s="50">
        <v>105</v>
      </c>
      <c r="B106" s="53">
        <v>105</v>
      </c>
      <c r="C106" s="54" t="s">
        <v>170</v>
      </c>
      <c r="D106" s="55" t="s">
        <v>223</v>
      </c>
      <c r="E106" s="54" t="s">
        <v>372</v>
      </c>
      <c r="F106" s="53">
        <v>5247012</v>
      </c>
      <c r="G106" s="56">
        <v>1</v>
      </c>
      <c r="H106" s="57" t="s">
        <v>123</v>
      </c>
      <c r="I106" s="39" t="s">
        <v>124</v>
      </c>
      <c r="J106" s="58" t="s">
        <v>133</v>
      </c>
      <c r="K106" s="59" t="s">
        <v>129</v>
      </c>
      <c r="L106" s="58"/>
      <c r="M106" s="59"/>
      <c r="N106" s="60" t="s">
        <v>125</v>
      </c>
      <c r="O106" s="61">
        <v>43527</v>
      </c>
      <c r="P106" s="62"/>
      <c r="Q106" s="79"/>
      <c r="R106" s="79"/>
    </row>
    <row r="107" spans="1:18" s="63" customFormat="1" ht="12" customHeight="1" x14ac:dyDescent="0.25">
      <c r="A107" s="50">
        <v>106</v>
      </c>
      <c r="B107" s="53">
        <v>106</v>
      </c>
      <c r="C107" s="54" t="s">
        <v>225</v>
      </c>
      <c r="D107" s="55" t="s">
        <v>373</v>
      </c>
      <c r="E107" s="54" t="s">
        <v>303</v>
      </c>
      <c r="F107" s="53">
        <v>0</v>
      </c>
      <c r="G107" s="56">
        <v>1</v>
      </c>
      <c r="H107" s="57" t="s">
        <v>123</v>
      </c>
      <c r="I107" s="39" t="s">
        <v>123</v>
      </c>
      <c r="J107" s="58" t="s">
        <v>133</v>
      </c>
      <c r="K107" s="59" t="s">
        <v>129</v>
      </c>
      <c r="L107" s="58" t="s">
        <v>374</v>
      </c>
      <c r="M107" s="59">
        <v>71456298</v>
      </c>
      <c r="N107" s="60" t="s">
        <v>125</v>
      </c>
      <c r="O107" s="61">
        <v>43527</v>
      </c>
      <c r="P107" s="62"/>
      <c r="Q107" s="79"/>
      <c r="R107" s="79"/>
    </row>
    <row r="108" spans="1:18" s="63" customFormat="1" ht="12" customHeight="1" x14ac:dyDescent="0.25">
      <c r="A108" s="50">
        <v>107</v>
      </c>
      <c r="B108" s="53">
        <v>107</v>
      </c>
      <c r="C108" s="54" t="s">
        <v>341</v>
      </c>
      <c r="D108" s="55" t="s">
        <v>373</v>
      </c>
      <c r="E108" s="54" t="s">
        <v>375</v>
      </c>
      <c r="F108" s="53">
        <v>0</v>
      </c>
      <c r="G108" s="56">
        <v>1</v>
      </c>
      <c r="H108" s="57" t="s">
        <v>123</v>
      </c>
      <c r="I108" s="39" t="s">
        <v>124</v>
      </c>
      <c r="J108" s="58" t="s">
        <v>133</v>
      </c>
      <c r="K108" s="59" t="s">
        <v>129</v>
      </c>
      <c r="L108" s="58" t="s">
        <v>376</v>
      </c>
      <c r="M108" s="59"/>
      <c r="N108" s="60" t="s">
        <v>125</v>
      </c>
      <c r="O108" s="61">
        <v>43527</v>
      </c>
      <c r="P108" s="62"/>
      <c r="Q108" s="79"/>
      <c r="R108" s="79"/>
    </row>
    <row r="109" spans="1:18" s="63" customFormat="1" ht="12" customHeight="1" x14ac:dyDescent="0.25">
      <c r="A109" s="50">
        <v>108</v>
      </c>
      <c r="B109" s="53">
        <v>108</v>
      </c>
      <c r="C109" s="54" t="s">
        <v>226</v>
      </c>
      <c r="D109" s="55" t="s">
        <v>126</v>
      </c>
      <c r="E109" s="54" t="s">
        <v>377</v>
      </c>
      <c r="F109" s="53">
        <v>0</v>
      </c>
      <c r="G109" s="56">
        <v>1</v>
      </c>
      <c r="H109" s="57" t="s">
        <v>123</v>
      </c>
      <c r="I109" s="39" t="s">
        <v>123</v>
      </c>
      <c r="J109" s="58" t="s">
        <v>133</v>
      </c>
      <c r="K109" s="59" t="s">
        <v>129</v>
      </c>
      <c r="L109" s="58"/>
      <c r="M109" s="59"/>
      <c r="N109" s="60" t="s">
        <v>125</v>
      </c>
      <c r="O109" s="61">
        <v>43527</v>
      </c>
      <c r="P109" s="62" t="s">
        <v>123</v>
      </c>
      <c r="Q109" s="79" t="s">
        <v>123</v>
      </c>
      <c r="R109" s="79" t="s">
        <v>124</v>
      </c>
    </row>
    <row r="110" spans="1:18" s="63" customFormat="1" ht="12" customHeight="1" x14ac:dyDescent="0.25">
      <c r="A110" s="50">
        <v>109</v>
      </c>
      <c r="B110" s="53">
        <v>109</v>
      </c>
      <c r="C110" s="54" t="s">
        <v>226</v>
      </c>
      <c r="D110" s="55" t="s">
        <v>378</v>
      </c>
      <c r="E110" s="54" t="s">
        <v>356</v>
      </c>
      <c r="F110" s="53">
        <v>0</v>
      </c>
      <c r="G110" s="56">
        <v>1</v>
      </c>
      <c r="H110" s="57" t="s">
        <v>123</v>
      </c>
      <c r="I110" s="39" t="s">
        <v>123</v>
      </c>
      <c r="J110" s="58" t="s">
        <v>133</v>
      </c>
      <c r="K110" s="59" t="s">
        <v>129</v>
      </c>
      <c r="L110" s="58" t="s">
        <v>379</v>
      </c>
      <c r="M110" s="59">
        <v>76409224</v>
      </c>
      <c r="N110" s="60" t="s">
        <v>125</v>
      </c>
      <c r="O110" s="61">
        <v>43527</v>
      </c>
      <c r="P110" s="62"/>
      <c r="Q110" s="79"/>
      <c r="R110" s="79"/>
    </row>
    <row r="111" spans="1:18" s="63" customFormat="1" ht="12" customHeight="1" x14ac:dyDescent="0.25">
      <c r="A111" s="50">
        <v>110</v>
      </c>
      <c r="B111" s="53">
        <v>110</v>
      </c>
      <c r="C111" s="54" t="s">
        <v>341</v>
      </c>
      <c r="D111" s="55" t="s">
        <v>380</v>
      </c>
      <c r="E111" s="54" t="s">
        <v>381</v>
      </c>
      <c r="F111" s="53">
        <v>0</v>
      </c>
      <c r="G111" s="56">
        <v>1</v>
      </c>
      <c r="H111" s="57" t="s">
        <v>123</v>
      </c>
      <c r="I111" s="39" t="s">
        <v>124</v>
      </c>
      <c r="J111" s="58" t="s">
        <v>133</v>
      </c>
      <c r="K111" s="59" t="s">
        <v>129</v>
      </c>
      <c r="L111" s="58"/>
      <c r="M111" s="59">
        <v>76409224</v>
      </c>
      <c r="N111" s="60" t="s">
        <v>125</v>
      </c>
      <c r="O111" s="61">
        <v>43527</v>
      </c>
      <c r="P111" s="62"/>
      <c r="Q111" s="79"/>
      <c r="R111" s="79"/>
    </row>
    <row r="112" spans="1:18" s="63" customFormat="1" ht="12" customHeight="1" x14ac:dyDescent="0.25">
      <c r="A112" s="50">
        <v>111</v>
      </c>
      <c r="B112" s="53">
        <v>111</v>
      </c>
      <c r="C112" s="54" t="s">
        <v>144</v>
      </c>
      <c r="D112" s="55" t="s">
        <v>382</v>
      </c>
      <c r="E112" s="54" t="s">
        <v>383</v>
      </c>
      <c r="F112" s="53">
        <v>0</v>
      </c>
      <c r="G112" s="56">
        <v>1</v>
      </c>
      <c r="H112" s="57" t="s">
        <v>123</v>
      </c>
      <c r="I112" s="39" t="s">
        <v>124</v>
      </c>
      <c r="J112" s="58" t="s">
        <v>133</v>
      </c>
      <c r="K112" s="59" t="s">
        <v>129</v>
      </c>
      <c r="L112" s="58"/>
      <c r="M112" s="59"/>
      <c r="N112" s="60" t="s">
        <v>125</v>
      </c>
      <c r="O112" s="61">
        <v>43527</v>
      </c>
      <c r="P112" s="62"/>
      <c r="Q112" s="79"/>
      <c r="R112" s="79"/>
    </row>
    <row r="113" spans="1:18" s="63" customFormat="1" ht="12" customHeight="1" x14ac:dyDescent="0.25">
      <c r="A113" s="50">
        <v>112</v>
      </c>
      <c r="B113" s="53">
        <v>112</v>
      </c>
      <c r="C113" s="54" t="s">
        <v>384</v>
      </c>
      <c r="D113" s="55" t="s">
        <v>385</v>
      </c>
      <c r="E113" s="54" t="s">
        <v>287</v>
      </c>
      <c r="F113" s="53">
        <v>6431458</v>
      </c>
      <c r="G113" s="56">
        <v>1</v>
      </c>
      <c r="H113" s="57" t="s">
        <v>123</v>
      </c>
      <c r="I113" s="39" t="s">
        <v>124</v>
      </c>
      <c r="J113" s="58" t="s">
        <v>133</v>
      </c>
      <c r="K113" s="59" t="s">
        <v>129</v>
      </c>
      <c r="L113" s="58" t="s">
        <v>276</v>
      </c>
      <c r="M113" s="59">
        <v>68532352</v>
      </c>
      <c r="N113" s="60" t="s">
        <v>125</v>
      </c>
      <c r="O113" s="61">
        <v>43527</v>
      </c>
      <c r="P113" s="62"/>
      <c r="Q113" s="79"/>
      <c r="R113" s="79"/>
    </row>
    <row r="114" spans="1:18" s="63" customFormat="1" ht="12" customHeight="1" x14ac:dyDescent="0.25">
      <c r="A114" s="50">
        <v>113</v>
      </c>
      <c r="B114" s="53">
        <v>113</v>
      </c>
      <c r="C114" s="54" t="s">
        <v>213</v>
      </c>
      <c r="D114" s="55" t="s">
        <v>214</v>
      </c>
      <c r="E114" s="54" t="s">
        <v>215</v>
      </c>
      <c r="F114" s="53">
        <v>0</v>
      </c>
      <c r="G114" s="56">
        <v>1</v>
      </c>
      <c r="H114" s="57" t="s">
        <v>123</v>
      </c>
      <c r="I114" s="39" t="s">
        <v>124</v>
      </c>
      <c r="J114" s="58" t="s">
        <v>133</v>
      </c>
      <c r="K114" s="59" t="s">
        <v>129</v>
      </c>
      <c r="L114" s="58"/>
      <c r="M114" s="59">
        <v>72795370</v>
      </c>
      <c r="N114" s="60" t="s">
        <v>125</v>
      </c>
      <c r="O114" s="61">
        <v>43527</v>
      </c>
      <c r="P114" s="62"/>
      <c r="Q114" s="79"/>
      <c r="R114" s="79"/>
    </row>
    <row r="115" spans="1:18" s="63" customFormat="1" ht="12" customHeight="1" x14ac:dyDescent="0.25">
      <c r="A115" s="50">
        <v>114</v>
      </c>
      <c r="B115" s="53">
        <v>114</v>
      </c>
      <c r="C115" s="54" t="s">
        <v>115</v>
      </c>
      <c r="D115" s="55" t="s">
        <v>226</v>
      </c>
      <c r="E115" s="54" t="s">
        <v>244</v>
      </c>
      <c r="F115" s="53">
        <v>0</v>
      </c>
      <c r="G115" s="56">
        <v>1</v>
      </c>
      <c r="H115" s="57" t="s">
        <v>123</v>
      </c>
      <c r="I115" s="39" t="s">
        <v>123</v>
      </c>
      <c r="J115" s="58" t="s">
        <v>133</v>
      </c>
      <c r="K115" s="59" t="s">
        <v>129</v>
      </c>
      <c r="L115" s="58"/>
      <c r="M115" s="59">
        <v>71430028</v>
      </c>
      <c r="N115" s="60" t="s">
        <v>125</v>
      </c>
      <c r="O115" s="61">
        <v>43527</v>
      </c>
      <c r="P115" s="62" t="s">
        <v>124</v>
      </c>
      <c r="Q115" s="79" t="s">
        <v>123</v>
      </c>
      <c r="R115" s="79" t="s">
        <v>124</v>
      </c>
    </row>
    <row r="116" spans="1:18" s="63" customFormat="1" ht="12" customHeight="1" x14ac:dyDescent="0.25">
      <c r="A116" s="50">
        <v>115</v>
      </c>
      <c r="B116" s="53">
        <v>115</v>
      </c>
      <c r="C116" s="54" t="s">
        <v>223</v>
      </c>
      <c r="D116" s="55" t="s">
        <v>386</v>
      </c>
      <c r="E116" s="54" t="s">
        <v>387</v>
      </c>
      <c r="F116" s="53">
        <v>0</v>
      </c>
      <c r="G116" s="56">
        <v>1</v>
      </c>
      <c r="H116" s="57" t="s">
        <v>123</v>
      </c>
      <c r="I116" s="39" t="s">
        <v>124</v>
      </c>
      <c r="J116" s="58" t="s">
        <v>133</v>
      </c>
      <c r="K116" s="59" t="s">
        <v>129</v>
      </c>
      <c r="L116" s="58"/>
      <c r="M116" s="59">
        <v>71430028</v>
      </c>
      <c r="N116" s="60" t="s">
        <v>125</v>
      </c>
      <c r="O116" s="61">
        <v>43527</v>
      </c>
      <c r="P116" s="62"/>
      <c r="Q116" s="79"/>
      <c r="R116" s="79"/>
    </row>
    <row r="117" spans="1:18" s="63" customFormat="1" ht="12" customHeight="1" x14ac:dyDescent="0.25">
      <c r="A117" s="50">
        <v>116</v>
      </c>
      <c r="B117" s="53">
        <v>116</v>
      </c>
      <c r="C117" s="54" t="s">
        <v>388</v>
      </c>
      <c r="D117" s="55" t="s">
        <v>219</v>
      </c>
      <c r="E117" s="54" t="s">
        <v>389</v>
      </c>
      <c r="F117" s="53">
        <v>4422632</v>
      </c>
      <c r="G117" s="56">
        <v>1</v>
      </c>
      <c r="H117" s="57" t="s">
        <v>123</v>
      </c>
      <c r="I117" s="39" t="s">
        <v>124</v>
      </c>
      <c r="J117" s="58" t="s">
        <v>133</v>
      </c>
      <c r="K117" s="59" t="s">
        <v>129</v>
      </c>
      <c r="L117" s="58"/>
      <c r="M117" s="59"/>
      <c r="N117" s="60" t="s">
        <v>125</v>
      </c>
      <c r="O117" s="61">
        <v>43527</v>
      </c>
      <c r="P117" s="62"/>
      <c r="Q117" s="79"/>
      <c r="R117" s="79"/>
    </row>
    <row r="118" spans="1:18" s="63" customFormat="1" ht="12" customHeight="1" x14ac:dyDescent="0.25">
      <c r="A118" s="50">
        <v>117</v>
      </c>
      <c r="B118" s="53">
        <v>117</v>
      </c>
      <c r="C118" s="54" t="s">
        <v>211</v>
      </c>
      <c r="D118" s="55" t="s">
        <v>189</v>
      </c>
      <c r="E118" s="54" t="s">
        <v>390</v>
      </c>
      <c r="F118" s="53">
        <v>5932651</v>
      </c>
      <c r="G118" s="56">
        <v>1</v>
      </c>
      <c r="H118" s="57" t="s">
        <v>123</v>
      </c>
      <c r="I118" s="39" t="s">
        <v>123</v>
      </c>
      <c r="J118" s="58" t="s">
        <v>133</v>
      </c>
      <c r="K118" s="59" t="s">
        <v>129</v>
      </c>
      <c r="L118" s="58"/>
      <c r="M118" s="59"/>
      <c r="N118" s="60" t="s">
        <v>125</v>
      </c>
      <c r="O118" s="61">
        <v>43527</v>
      </c>
      <c r="P118" s="62" t="s">
        <v>124</v>
      </c>
      <c r="Q118" s="79" t="s">
        <v>123</v>
      </c>
      <c r="R118" s="79" t="s">
        <v>124</v>
      </c>
    </row>
    <row r="119" spans="1:18" s="63" customFormat="1" ht="12" customHeight="1" x14ac:dyDescent="0.25">
      <c r="A119" s="50">
        <v>118</v>
      </c>
      <c r="B119" s="53">
        <v>118</v>
      </c>
      <c r="C119" s="54" t="s">
        <v>219</v>
      </c>
      <c r="D119" s="55" t="s">
        <v>391</v>
      </c>
      <c r="E119" s="54" t="s">
        <v>392</v>
      </c>
      <c r="F119" s="53">
        <v>5298822</v>
      </c>
      <c r="G119" s="56">
        <v>1</v>
      </c>
      <c r="H119" s="57" t="s">
        <v>123</v>
      </c>
      <c r="I119" s="39" t="s">
        <v>124</v>
      </c>
      <c r="J119" s="58" t="s">
        <v>133</v>
      </c>
      <c r="K119" s="59" t="s">
        <v>129</v>
      </c>
      <c r="L119" s="58"/>
      <c r="M119" s="59">
        <v>72769372</v>
      </c>
      <c r="N119" s="60" t="s">
        <v>125</v>
      </c>
      <c r="O119" s="61">
        <v>43527</v>
      </c>
      <c r="P119" s="62" t="s">
        <v>123</v>
      </c>
      <c r="Q119" s="79" t="s">
        <v>123</v>
      </c>
      <c r="R119" s="79" t="s">
        <v>124</v>
      </c>
    </row>
    <row r="120" spans="1:18" s="63" customFormat="1" ht="12" customHeight="1" x14ac:dyDescent="0.25">
      <c r="A120" s="50">
        <v>119</v>
      </c>
      <c r="B120" s="53">
        <v>119</v>
      </c>
      <c r="C120" s="54" t="s">
        <v>393</v>
      </c>
      <c r="D120" s="55" t="s">
        <v>394</v>
      </c>
      <c r="E120" s="54" t="s">
        <v>395</v>
      </c>
      <c r="F120" s="53">
        <v>4529942</v>
      </c>
      <c r="G120" s="56">
        <v>1</v>
      </c>
      <c r="H120" s="57" t="s">
        <v>123</v>
      </c>
      <c r="I120" s="39" t="s">
        <v>123</v>
      </c>
      <c r="J120" s="58" t="s">
        <v>133</v>
      </c>
      <c r="K120" s="59" t="s">
        <v>129</v>
      </c>
      <c r="L120" s="58"/>
      <c r="M120" s="59">
        <v>71427246</v>
      </c>
      <c r="N120" s="60"/>
      <c r="O120" s="61">
        <v>43527</v>
      </c>
      <c r="P120" s="62"/>
      <c r="Q120" s="79"/>
      <c r="R120" s="79"/>
    </row>
    <row r="121" spans="1:18" s="63" customFormat="1" ht="12" customHeight="1" x14ac:dyDescent="0.25">
      <c r="A121" s="50">
        <v>120</v>
      </c>
      <c r="B121" s="53">
        <v>120</v>
      </c>
      <c r="C121" s="54" t="s">
        <v>396</v>
      </c>
      <c r="D121" s="55" t="s">
        <v>399</v>
      </c>
      <c r="E121" s="54" t="s">
        <v>397</v>
      </c>
      <c r="F121" s="53">
        <v>3520826</v>
      </c>
      <c r="G121" s="56">
        <v>1</v>
      </c>
      <c r="H121" s="57" t="s">
        <v>123</v>
      </c>
      <c r="I121" s="39" t="s">
        <v>123</v>
      </c>
      <c r="J121" s="58" t="s">
        <v>133</v>
      </c>
      <c r="K121" s="59" t="s">
        <v>129</v>
      </c>
      <c r="L121" s="58" t="s">
        <v>398</v>
      </c>
      <c r="M121" s="59">
        <v>76157914</v>
      </c>
      <c r="N121" s="60"/>
      <c r="O121" s="61">
        <v>43527</v>
      </c>
      <c r="P121" s="62"/>
      <c r="Q121" s="79"/>
      <c r="R121" s="79"/>
    </row>
    <row r="122" spans="1:18" s="63" customFormat="1" ht="12" customHeight="1" x14ac:dyDescent="0.25">
      <c r="A122" s="50">
        <v>121</v>
      </c>
      <c r="B122" s="53">
        <v>121</v>
      </c>
      <c r="C122" s="54" t="s">
        <v>399</v>
      </c>
      <c r="D122" s="55" t="s">
        <v>400</v>
      </c>
      <c r="E122" s="54" t="s">
        <v>401</v>
      </c>
      <c r="F122" s="53">
        <v>62600</v>
      </c>
      <c r="G122" s="56">
        <v>1</v>
      </c>
      <c r="H122" s="57" t="s">
        <v>123</v>
      </c>
      <c r="I122" s="39" t="s">
        <v>123</v>
      </c>
      <c r="J122" s="58" t="s">
        <v>133</v>
      </c>
      <c r="K122" s="59" t="s">
        <v>129</v>
      </c>
      <c r="L122" s="58"/>
      <c r="M122" s="59"/>
      <c r="N122" s="60" t="s">
        <v>125</v>
      </c>
      <c r="O122" s="61">
        <v>43527</v>
      </c>
      <c r="P122" s="62" t="s">
        <v>124</v>
      </c>
      <c r="Q122" s="79" t="s">
        <v>123</v>
      </c>
      <c r="R122" s="79" t="s">
        <v>124</v>
      </c>
    </row>
    <row r="123" spans="1:18" s="63" customFormat="1" ht="12" customHeight="1" x14ac:dyDescent="0.25">
      <c r="A123" s="50">
        <v>122</v>
      </c>
      <c r="B123" s="53">
        <v>122</v>
      </c>
      <c r="C123" s="54" t="s">
        <v>223</v>
      </c>
      <c r="D123" s="55" t="s">
        <v>402</v>
      </c>
      <c r="E123" s="54" t="s">
        <v>403</v>
      </c>
      <c r="F123" s="53">
        <v>858982</v>
      </c>
      <c r="G123" s="56">
        <v>1</v>
      </c>
      <c r="H123" s="57" t="s">
        <v>123</v>
      </c>
      <c r="I123" s="39" t="s">
        <v>123</v>
      </c>
      <c r="J123" s="58" t="s">
        <v>133</v>
      </c>
      <c r="K123" s="59" t="s">
        <v>129</v>
      </c>
      <c r="L123" s="58" t="s">
        <v>357</v>
      </c>
      <c r="M123" s="59">
        <v>71725720</v>
      </c>
      <c r="N123" s="60" t="s">
        <v>125</v>
      </c>
      <c r="O123" s="61">
        <v>43527</v>
      </c>
      <c r="P123" s="62" t="s">
        <v>124</v>
      </c>
      <c r="Q123" s="79" t="s">
        <v>123</v>
      </c>
      <c r="R123" s="79" t="s">
        <v>124</v>
      </c>
    </row>
    <row r="124" spans="1:18" s="63" customFormat="1" ht="12" customHeight="1" x14ac:dyDescent="0.25">
      <c r="A124" s="50">
        <v>123</v>
      </c>
      <c r="B124" s="53">
        <v>123</v>
      </c>
      <c r="C124" s="54" t="s">
        <v>344</v>
      </c>
      <c r="D124" s="55" t="s">
        <v>404</v>
      </c>
      <c r="E124" s="54" t="s">
        <v>405</v>
      </c>
      <c r="F124" s="53">
        <v>8744869</v>
      </c>
      <c r="G124" s="56">
        <v>1</v>
      </c>
      <c r="H124" s="57" t="s">
        <v>123</v>
      </c>
      <c r="I124" s="39" t="s">
        <v>123</v>
      </c>
      <c r="J124" s="58" t="s">
        <v>133</v>
      </c>
      <c r="K124" s="59" t="s">
        <v>129</v>
      </c>
      <c r="L124" s="58"/>
      <c r="M124" s="59">
        <v>68441773</v>
      </c>
      <c r="N124" s="60" t="s">
        <v>125</v>
      </c>
      <c r="O124" s="61">
        <v>43527</v>
      </c>
      <c r="P124" s="62"/>
      <c r="Q124" s="79"/>
      <c r="R124" s="79"/>
    </row>
    <row r="125" spans="1:18" s="63" customFormat="1" ht="12" customHeight="1" x14ac:dyDescent="0.25">
      <c r="A125" s="50">
        <v>124</v>
      </c>
      <c r="B125" s="53">
        <v>124</v>
      </c>
      <c r="C125" s="54" t="s">
        <v>188</v>
      </c>
      <c r="D125" s="55" t="s">
        <v>196</v>
      </c>
      <c r="E125" s="54" t="s">
        <v>406</v>
      </c>
      <c r="F125" s="53">
        <v>0</v>
      </c>
      <c r="G125" s="56">
        <v>1</v>
      </c>
      <c r="H125" s="57" t="s">
        <v>123</v>
      </c>
      <c r="I125" s="39" t="s">
        <v>123</v>
      </c>
      <c r="J125" s="58" t="s">
        <v>133</v>
      </c>
      <c r="K125" s="59" t="s">
        <v>129</v>
      </c>
      <c r="L125" s="58"/>
      <c r="M125" s="59"/>
      <c r="N125" s="60" t="s">
        <v>125</v>
      </c>
      <c r="O125" s="61">
        <v>43527</v>
      </c>
      <c r="P125" s="62"/>
      <c r="Q125" s="79"/>
      <c r="R125" s="79"/>
    </row>
    <row r="126" spans="1:18" s="63" customFormat="1" ht="12" customHeight="1" x14ac:dyDescent="0.25">
      <c r="A126" s="50">
        <v>125</v>
      </c>
      <c r="B126" s="53">
        <v>125</v>
      </c>
      <c r="C126" s="54" t="s">
        <v>188</v>
      </c>
      <c r="D126" s="55" t="s">
        <v>407</v>
      </c>
      <c r="E126" s="54" t="s">
        <v>303</v>
      </c>
      <c r="F126" s="53">
        <v>3601806</v>
      </c>
      <c r="G126" s="56">
        <v>1</v>
      </c>
      <c r="H126" s="57" t="s">
        <v>123</v>
      </c>
      <c r="I126" s="39" t="s">
        <v>123</v>
      </c>
      <c r="J126" s="58" t="s">
        <v>133</v>
      </c>
      <c r="K126" s="59" t="s">
        <v>129</v>
      </c>
      <c r="L126" s="58" t="s">
        <v>408</v>
      </c>
      <c r="M126" s="59">
        <v>70348802</v>
      </c>
      <c r="N126" s="60" t="s">
        <v>125</v>
      </c>
      <c r="O126" s="61">
        <v>43527</v>
      </c>
      <c r="P126" s="62"/>
      <c r="Q126" s="79"/>
      <c r="R126" s="79"/>
    </row>
    <row r="127" spans="1:18" s="63" customFormat="1" ht="12" customHeight="1" x14ac:dyDescent="0.25">
      <c r="A127" s="50">
        <v>126</v>
      </c>
      <c r="B127" s="53">
        <v>126</v>
      </c>
      <c r="C127" s="54" t="s">
        <v>147</v>
      </c>
      <c r="D127" s="55" t="s">
        <v>148</v>
      </c>
      <c r="E127" s="54" t="s">
        <v>409</v>
      </c>
      <c r="F127" s="53">
        <v>776078</v>
      </c>
      <c r="G127" s="56">
        <v>1</v>
      </c>
      <c r="H127" s="57" t="s">
        <v>123</v>
      </c>
      <c r="I127" s="39" t="s">
        <v>123</v>
      </c>
      <c r="J127" s="58" t="s">
        <v>133</v>
      </c>
      <c r="K127" s="59" t="s">
        <v>129</v>
      </c>
      <c r="L127" s="58"/>
      <c r="M127" s="59">
        <v>76446084</v>
      </c>
      <c r="N127" s="60" t="s">
        <v>125</v>
      </c>
      <c r="O127" s="61">
        <v>43527</v>
      </c>
      <c r="P127" s="62" t="s">
        <v>124</v>
      </c>
      <c r="Q127" s="79" t="s">
        <v>123</v>
      </c>
      <c r="R127" s="79" t="s">
        <v>124</v>
      </c>
    </row>
    <row r="128" spans="1:18" s="63" customFormat="1" ht="12" customHeight="1" x14ac:dyDescent="0.25">
      <c r="A128" s="50">
        <v>127</v>
      </c>
      <c r="B128" s="53">
        <v>127</v>
      </c>
      <c r="C128" s="54" t="s">
        <v>152</v>
      </c>
      <c r="D128" s="55" t="s">
        <v>198</v>
      </c>
      <c r="E128" s="54" t="s">
        <v>410</v>
      </c>
      <c r="F128" s="53">
        <v>7101025</v>
      </c>
      <c r="G128" s="56">
        <v>1</v>
      </c>
      <c r="H128" s="57" t="s">
        <v>123</v>
      </c>
      <c r="I128" s="39" t="s">
        <v>123</v>
      </c>
      <c r="J128" s="58" t="s">
        <v>133</v>
      </c>
      <c r="K128" s="59" t="s">
        <v>129</v>
      </c>
      <c r="L128" s="58"/>
      <c r="M128" s="59"/>
      <c r="N128" s="60" t="s">
        <v>125</v>
      </c>
      <c r="O128" s="61">
        <v>43527</v>
      </c>
      <c r="P128" s="62"/>
      <c r="Q128" s="79"/>
      <c r="R128" s="79"/>
    </row>
    <row r="129" spans="1:18" s="63" customFormat="1" ht="12" customHeight="1" x14ac:dyDescent="0.25">
      <c r="A129" s="50">
        <v>128</v>
      </c>
      <c r="B129" s="53">
        <v>128</v>
      </c>
      <c r="C129" s="54" t="s">
        <v>393</v>
      </c>
      <c r="D129" s="55" t="s">
        <v>411</v>
      </c>
      <c r="E129" s="54" t="s">
        <v>350</v>
      </c>
      <c r="F129" s="53">
        <v>0</v>
      </c>
      <c r="G129" s="56">
        <v>1</v>
      </c>
      <c r="H129" s="57" t="s">
        <v>123</v>
      </c>
      <c r="I129" s="39" t="s">
        <v>123</v>
      </c>
      <c r="J129" s="58" t="s">
        <v>133</v>
      </c>
      <c r="K129" s="59" t="s">
        <v>129</v>
      </c>
      <c r="L129" s="58"/>
      <c r="M129" s="59">
        <v>70351117</v>
      </c>
      <c r="N129" s="60" t="s">
        <v>125</v>
      </c>
      <c r="O129" s="61">
        <v>43527</v>
      </c>
      <c r="P129" s="62" t="s">
        <v>123</v>
      </c>
      <c r="Q129" s="79" t="s">
        <v>124</v>
      </c>
      <c r="R129" s="79" t="s">
        <v>124</v>
      </c>
    </row>
    <row r="130" spans="1:18" s="63" customFormat="1" ht="12" customHeight="1" x14ac:dyDescent="0.25">
      <c r="A130" s="50">
        <v>129</v>
      </c>
      <c r="B130" s="53">
        <v>129</v>
      </c>
      <c r="C130" s="54" t="s">
        <v>178</v>
      </c>
      <c r="D130" s="55" t="s">
        <v>115</v>
      </c>
      <c r="E130" s="54" t="s">
        <v>412</v>
      </c>
      <c r="F130" s="53">
        <v>0</v>
      </c>
      <c r="G130" s="56">
        <v>1</v>
      </c>
      <c r="H130" s="57" t="s">
        <v>123</v>
      </c>
      <c r="I130" s="39" t="s">
        <v>124</v>
      </c>
      <c r="J130" s="58" t="s">
        <v>133</v>
      </c>
      <c r="K130" s="59" t="s">
        <v>129</v>
      </c>
      <c r="L130" s="58"/>
      <c r="M130" s="59">
        <v>67476134</v>
      </c>
      <c r="N130" s="60" t="s">
        <v>125</v>
      </c>
      <c r="O130" s="61">
        <v>43527</v>
      </c>
      <c r="P130" s="62"/>
      <c r="Q130" s="79"/>
      <c r="R130" s="79"/>
    </row>
    <row r="131" spans="1:18" s="63" customFormat="1" ht="12" customHeight="1" x14ac:dyDescent="0.25">
      <c r="A131" s="50">
        <v>130</v>
      </c>
      <c r="B131" s="53">
        <v>130</v>
      </c>
      <c r="C131" s="54" t="s">
        <v>115</v>
      </c>
      <c r="D131" s="55" t="s">
        <v>226</v>
      </c>
      <c r="E131" s="54" t="s">
        <v>413</v>
      </c>
      <c r="F131" s="53">
        <v>0</v>
      </c>
      <c r="G131" s="56">
        <v>1</v>
      </c>
      <c r="H131" s="57" t="s">
        <v>123</v>
      </c>
      <c r="I131" s="39" t="s">
        <v>123</v>
      </c>
      <c r="J131" s="58" t="s">
        <v>133</v>
      </c>
      <c r="K131" s="59" t="s">
        <v>129</v>
      </c>
      <c r="L131" s="58"/>
      <c r="M131" s="59"/>
      <c r="N131" s="60" t="s">
        <v>125</v>
      </c>
      <c r="O131" s="61">
        <v>43527</v>
      </c>
      <c r="P131" s="62" t="s">
        <v>124</v>
      </c>
      <c r="Q131" s="79" t="s">
        <v>123</v>
      </c>
      <c r="R131" s="79" t="s">
        <v>124</v>
      </c>
    </row>
    <row r="132" spans="1:18" s="63" customFormat="1" ht="12" customHeight="1" x14ac:dyDescent="0.25">
      <c r="A132" s="50">
        <v>131</v>
      </c>
      <c r="B132" s="53">
        <v>131</v>
      </c>
      <c r="C132" s="54" t="s">
        <v>414</v>
      </c>
      <c r="D132" s="55" t="s">
        <v>415</v>
      </c>
      <c r="E132" s="54" t="s">
        <v>416</v>
      </c>
      <c r="F132" s="53">
        <v>7888168</v>
      </c>
      <c r="G132" s="56">
        <v>1</v>
      </c>
      <c r="H132" s="57" t="s">
        <v>123</v>
      </c>
      <c r="I132" s="39" t="s">
        <v>124</v>
      </c>
      <c r="J132" s="58" t="s">
        <v>133</v>
      </c>
      <c r="K132" s="59" t="s">
        <v>129</v>
      </c>
      <c r="L132" s="58"/>
      <c r="M132" s="59"/>
      <c r="N132" s="60" t="s">
        <v>125</v>
      </c>
      <c r="O132" s="61">
        <v>43527</v>
      </c>
      <c r="P132" s="62"/>
      <c r="Q132" s="79"/>
      <c r="R132" s="79"/>
    </row>
    <row r="133" spans="1:18" s="63" customFormat="1" ht="12" customHeight="1" x14ac:dyDescent="0.25">
      <c r="A133" s="50">
        <v>132</v>
      </c>
      <c r="B133" s="53">
        <v>132</v>
      </c>
      <c r="C133" s="54" t="s">
        <v>417</v>
      </c>
      <c r="D133" s="55" t="s">
        <v>418</v>
      </c>
      <c r="E133" s="54" t="s">
        <v>184</v>
      </c>
      <c r="F133" s="53">
        <v>0</v>
      </c>
      <c r="G133" s="56">
        <v>1</v>
      </c>
      <c r="H133" s="57" t="s">
        <v>123</v>
      </c>
      <c r="I133" s="39" t="s">
        <v>123</v>
      </c>
      <c r="J133" s="58" t="s">
        <v>133</v>
      </c>
      <c r="K133" s="59" t="s">
        <v>129</v>
      </c>
      <c r="L133" s="58"/>
      <c r="M133" s="59">
        <v>68453429</v>
      </c>
      <c r="N133" s="60" t="s">
        <v>125</v>
      </c>
      <c r="O133" s="61">
        <v>43527</v>
      </c>
      <c r="P133" s="62"/>
      <c r="Q133" s="79"/>
      <c r="R133" s="79"/>
    </row>
    <row r="134" spans="1:18" s="63" customFormat="1" ht="12" customHeight="1" x14ac:dyDescent="0.25">
      <c r="A134" s="50">
        <v>133</v>
      </c>
      <c r="B134" s="53">
        <v>133</v>
      </c>
      <c r="C134" s="54" t="s">
        <v>282</v>
      </c>
      <c r="D134" s="55" t="s">
        <v>112</v>
      </c>
      <c r="E134" s="54" t="s">
        <v>419</v>
      </c>
      <c r="F134" s="53">
        <v>87448751</v>
      </c>
      <c r="G134" s="56">
        <v>1</v>
      </c>
      <c r="H134" s="57" t="s">
        <v>123</v>
      </c>
      <c r="I134" s="39" t="s">
        <v>124</v>
      </c>
      <c r="J134" s="58" t="s">
        <v>133</v>
      </c>
      <c r="K134" s="59" t="s">
        <v>129</v>
      </c>
      <c r="L134" s="58"/>
      <c r="M134" s="59"/>
      <c r="N134" s="60" t="s">
        <v>125</v>
      </c>
      <c r="O134" s="61">
        <v>43527</v>
      </c>
      <c r="P134" s="62"/>
      <c r="Q134" s="79"/>
      <c r="R134" s="79"/>
    </row>
    <row r="135" spans="1:18" s="63" customFormat="1" ht="12" customHeight="1" x14ac:dyDescent="0.25">
      <c r="A135" s="50">
        <v>134</v>
      </c>
      <c r="B135" s="53">
        <v>134</v>
      </c>
      <c r="C135" s="54" t="s">
        <v>420</v>
      </c>
      <c r="D135" s="55" t="s">
        <v>112</v>
      </c>
      <c r="E135" s="54" t="s">
        <v>244</v>
      </c>
      <c r="F135" s="53">
        <v>6531356</v>
      </c>
      <c r="G135" s="56">
        <v>1</v>
      </c>
      <c r="H135" s="57" t="s">
        <v>123</v>
      </c>
      <c r="I135" s="39" t="s">
        <v>124</v>
      </c>
      <c r="J135" s="58" t="s">
        <v>133</v>
      </c>
      <c r="K135" s="59" t="s">
        <v>129</v>
      </c>
      <c r="L135" s="58"/>
      <c r="M135" s="59">
        <v>70720019</v>
      </c>
      <c r="N135" s="60" t="s">
        <v>125</v>
      </c>
      <c r="O135" s="61">
        <v>43527</v>
      </c>
      <c r="P135" s="62"/>
      <c r="Q135" s="79"/>
      <c r="R135" s="79"/>
    </row>
    <row r="136" spans="1:18" s="63" customFormat="1" ht="12" customHeight="1" x14ac:dyDescent="0.25">
      <c r="A136" s="50">
        <v>135</v>
      </c>
      <c r="B136" s="53">
        <v>135</v>
      </c>
      <c r="C136" s="54" t="s">
        <v>282</v>
      </c>
      <c r="D136" s="55" t="s">
        <v>112</v>
      </c>
      <c r="E136" s="54" t="s">
        <v>421</v>
      </c>
      <c r="F136" s="53">
        <v>8056966</v>
      </c>
      <c r="G136" s="56">
        <v>1</v>
      </c>
      <c r="H136" s="57" t="s">
        <v>123</v>
      </c>
      <c r="I136" s="39" t="s">
        <v>124</v>
      </c>
      <c r="J136" s="58" t="s">
        <v>133</v>
      </c>
      <c r="K136" s="59" t="s">
        <v>129</v>
      </c>
      <c r="L136" s="58"/>
      <c r="M136" s="59"/>
      <c r="N136" s="60" t="s">
        <v>125</v>
      </c>
      <c r="O136" s="61">
        <v>43527</v>
      </c>
      <c r="P136" s="62"/>
      <c r="Q136" s="79"/>
      <c r="R136" s="79"/>
    </row>
    <row r="137" spans="1:18" s="63" customFormat="1" ht="12" customHeight="1" x14ac:dyDescent="0.25">
      <c r="A137" s="50">
        <v>136</v>
      </c>
      <c r="B137" s="53">
        <v>136</v>
      </c>
      <c r="C137" s="54" t="s">
        <v>422</v>
      </c>
      <c r="D137" s="55" t="s">
        <v>423</v>
      </c>
      <c r="E137" s="54" t="s">
        <v>424</v>
      </c>
      <c r="F137" s="53">
        <v>3763199</v>
      </c>
      <c r="G137" s="56">
        <v>1</v>
      </c>
      <c r="H137" s="57" t="s">
        <v>123</v>
      </c>
      <c r="I137" s="39" t="s">
        <v>123</v>
      </c>
      <c r="J137" s="58" t="s">
        <v>133</v>
      </c>
      <c r="K137" s="59" t="s">
        <v>129</v>
      </c>
      <c r="L137" s="58"/>
      <c r="M137" s="59">
        <v>71461397</v>
      </c>
      <c r="N137" s="60" t="s">
        <v>125</v>
      </c>
      <c r="O137" s="61">
        <v>43527</v>
      </c>
      <c r="P137" s="62"/>
      <c r="Q137" s="79"/>
      <c r="R137" s="79"/>
    </row>
    <row r="138" spans="1:18" s="63" customFormat="1" ht="12" customHeight="1" x14ac:dyDescent="0.25">
      <c r="A138" s="50">
        <v>137</v>
      </c>
      <c r="B138" s="53">
        <v>137</v>
      </c>
      <c r="C138" s="54" t="s">
        <v>282</v>
      </c>
      <c r="D138" s="55" t="s">
        <v>283</v>
      </c>
      <c r="E138" s="54" t="s">
        <v>183</v>
      </c>
      <c r="F138" s="53">
        <v>9302036</v>
      </c>
      <c r="G138" s="56">
        <v>1</v>
      </c>
      <c r="H138" s="57" t="s">
        <v>123</v>
      </c>
      <c r="I138" s="39" t="s">
        <v>123</v>
      </c>
      <c r="J138" s="58" t="s">
        <v>133</v>
      </c>
      <c r="K138" s="59" t="s">
        <v>129</v>
      </c>
      <c r="L138" s="58"/>
      <c r="M138" s="59">
        <v>77953073</v>
      </c>
      <c r="N138" s="60" t="s">
        <v>125</v>
      </c>
      <c r="O138" s="61">
        <v>43527</v>
      </c>
      <c r="P138" s="62"/>
      <c r="Q138" s="79"/>
      <c r="R138" s="79"/>
    </row>
    <row r="139" spans="1:18" s="63" customFormat="1" ht="12" customHeight="1" x14ac:dyDescent="0.25">
      <c r="A139" s="50">
        <v>138</v>
      </c>
      <c r="B139" s="53">
        <v>138</v>
      </c>
      <c r="C139" s="54" t="s">
        <v>196</v>
      </c>
      <c r="D139" s="55" t="s">
        <v>223</v>
      </c>
      <c r="E139" s="54" t="s">
        <v>694</v>
      </c>
      <c r="F139" s="53">
        <v>5163281</v>
      </c>
      <c r="G139" s="56">
        <v>1</v>
      </c>
      <c r="H139" s="57" t="s">
        <v>123</v>
      </c>
      <c r="I139" s="39" t="s">
        <v>123</v>
      </c>
      <c r="J139" s="58" t="s">
        <v>133</v>
      </c>
      <c r="K139" s="59" t="s">
        <v>129</v>
      </c>
      <c r="L139" s="58"/>
      <c r="M139" s="59">
        <v>76465463</v>
      </c>
      <c r="N139" s="60"/>
      <c r="O139" s="61">
        <v>43527</v>
      </c>
      <c r="P139" s="62" t="s">
        <v>124</v>
      </c>
      <c r="Q139" s="79" t="s">
        <v>123</v>
      </c>
      <c r="R139" s="79" t="s">
        <v>124</v>
      </c>
    </row>
    <row r="140" spans="1:18" s="63" customFormat="1" ht="12" customHeight="1" x14ac:dyDescent="0.25">
      <c r="A140" s="50">
        <v>139</v>
      </c>
      <c r="B140" s="53">
        <v>139</v>
      </c>
      <c r="C140" s="54" t="s">
        <v>213</v>
      </c>
      <c r="D140" s="55" t="s">
        <v>142</v>
      </c>
      <c r="E140" s="54" t="s">
        <v>425</v>
      </c>
      <c r="F140" s="53">
        <v>0</v>
      </c>
      <c r="G140" s="56">
        <v>1</v>
      </c>
      <c r="H140" s="57" t="s">
        <v>123</v>
      </c>
      <c r="I140" s="39" t="s">
        <v>124</v>
      </c>
      <c r="J140" s="58" t="s">
        <v>133</v>
      </c>
      <c r="K140" s="59" t="s">
        <v>129</v>
      </c>
      <c r="L140" s="58"/>
      <c r="M140" s="59">
        <v>72711577</v>
      </c>
      <c r="N140" s="60" t="s">
        <v>125</v>
      </c>
      <c r="O140" s="61">
        <v>43527</v>
      </c>
      <c r="P140" s="62" t="s">
        <v>123</v>
      </c>
      <c r="Q140" s="79" t="s">
        <v>124</v>
      </c>
      <c r="R140" s="79" t="s">
        <v>124</v>
      </c>
    </row>
    <row r="141" spans="1:18" s="63" customFormat="1" ht="12" customHeight="1" x14ac:dyDescent="0.25">
      <c r="A141" s="50">
        <v>140</v>
      </c>
      <c r="B141" s="53">
        <v>140</v>
      </c>
      <c r="C141" s="54" t="s">
        <v>426</v>
      </c>
      <c r="D141" s="55" t="s">
        <v>427</v>
      </c>
      <c r="E141" s="54" t="s">
        <v>364</v>
      </c>
      <c r="F141" s="53">
        <v>1570702</v>
      </c>
      <c r="G141" s="56">
        <v>1</v>
      </c>
      <c r="H141" s="57" t="s">
        <v>123</v>
      </c>
      <c r="I141" s="39" t="s">
        <v>124</v>
      </c>
      <c r="J141" s="58" t="s">
        <v>133</v>
      </c>
      <c r="K141" s="59" t="s">
        <v>129</v>
      </c>
      <c r="L141" s="58"/>
      <c r="M141" s="59">
        <v>71465458</v>
      </c>
      <c r="N141" s="60" t="s">
        <v>125</v>
      </c>
      <c r="O141" s="61">
        <v>43527</v>
      </c>
      <c r="P141" s="62"/>
      <c r="Q141" s="79"/>
      <c r="R141" s="79"/>
    </row>
    <row r="142" spans="1:18" s="63" customFormat="1" ht="12" customHeight="1" x14ac:dyDescent="0.25">
      <c r="A142" s="50">
        <v>141</v>
      </c>
      <c r="B142" s="53">
        <v>141</v>
      </c>
      <c r="C142" s="54" t="s">
        <v>304</v>
      </c>
      <c r="D142" s="55" t="s">
        <v>428</v>
      </c>
      <c r="E142" s="54" t="s">
        <v>429</v>
      </c>
      <c r="F142" s="53">
        <v>3002497</v>
      </c>
      <c r="G142" s="56">
        <v>1</v>
      </c>
      <c r="H142" s="57" t="s">
        <v>123</v>
      </c>
      <c r="I142" s="39" t="s">
        <v>124</v>
      </c>
      <c r="J142" s="58" t="s">
        <v>133</v>
      </c>
      <c r="K142" s="59" t="s">
        <v>129</v>
      </c>
      <c r="L142" s="58"/>
      <c r="M142" s="59">
        <v>71465458</v>
      </c>
      <c r="N142" s="60" t="s">
        <v>125</v>
      </c>
      <c r="O142" s="61">
        <v>43527</v>
      </c>
      <c r="P142" s="62"/>
      <c r="Q142" s="79"/>
      <c r="R142" s="79"/>
    </row>
    <row r="143" spans="1:18" s="63" customFormat="1" ht="12" customHeight="1" x14ac:dyDescent="0.25">
      <c r="A143" s="50">
        <v>142</v>
      </c>
      <c r="B143" s="53">
        <v>142</v>
      </c>
      <c r="C143" s="54" t="s">
        <v>188</v>
      </c>
      <c r="D143" s="55" t="s">
        <v>430</v>
      </c>
      <c r="E143" s="54" t="s">
        <v>431</v>
      </c>
      <c r="F143" s="53">
        <v>4537036</v>
      </c>
      <c r="G143" s="56">
        <v>1</v>
      </c>
      <c r="H143" s="57" t="s">
        <v>123</v>
      </c>
      <c r="I143" s="39" t="s">
        <v>124</v>
      </c>
      <c r="J143" s="58" t="s">
        <v>140</v>
      </c>
      <c r="K143" s="59" t="s">
        <v>129</v>
      </c>
      <c r="L143" s="58"/>
      <c r="M143" s="59">
        <v>76421246</v>
      </c>
      <c r="N143" s="60"/>
      <c r="O143" s="61">
        <v>43527</v>
      </c>
      <c r="P143" s="62"/>
      <c r="Q143" s="79"/>
      <c r="R143" s="79"/>
    </row>
    <row r="144" spans="1:18" s="63" customFormat="1" ht="12" customHeight="1" x14ac:dyDescent="0.25">
      <c r="A144" s="50">
        <v>143</v>
      </c>
      <c r="B144" s="53">
        <v>143</v>
      </c>
      <c r="C144" s="54" t="s">
        <v>382</v>
      </c>
      <c r="D144" s="55" t="s">
        <v>198</v>
      </c>
      <c r="E144" s="54" t="s">
        <v>432</v>
      </c>
      <c r="F144" s="53">
        <v>0</v>
      </c>
      <c r="G144" s="56">
        <v>1</v>
      </c>
      <c r="H144" s="57" t="s">
        <v>123</v>
      </c>
      <c r="I144" s="39" t="s">
        <v>124</v>
      </c>
      <c r="J144" s="58" t="s">
        <v>140</v>
      </c>
      <c r="K144" s="59" t="s">
        <v>129</v>
      </c>
      <c r="L144" s="58" t="s">
        <v>433</v>
      </c>
      <c r="M144" s="59">
        <v>71784500</v>
      </c>
      <c r="N144" s="60"/>
      <c r="O144" s="61">
        <v>43527</v>
      </c>
      <c r="P144" s="62"/>
      <c r="Q144" s="79"/>
      <c r="R144" s="79"/>
    </row>
    <row r="145" spans="1:18" s="63" customFormat="1" ht="12" customHeight="1" x14ac:dyDescent="0.25">
      <c r="A145" s="50">
        <v>144</v>
      </c>
      <c r="B145" s="53">
        <v>144</v>
      </c>
      <c r="C145" s="54" t="s">
        <v>434</v>
      </c>
      <c r="D145" s="55" t="s">
        <v>435</v>
      </c>
      <c r="E145" s="54" t="s">
        <v>436</v>
      </c>
      <c r="F145" s="53">
        <v>27800019</v>
      </c>
      <c r="G145" s="56">
        <v>1</v>
      </c>
      <c r="H145" s="57" t="s">
        <v>123</v>
      </c>
      <c r="I145" s="39" t="s">
        <v>124</v>
      </c>
      <c r="J145" s="58" t="s">
        <v>140</v>
      </c>
      <c r="K145" s="59" t="s">
        <v>129</v>
      </c>
      <c r="L145" s="58" t="s">
        <v>343</v>
      </c>
      <c r="M145" s="59">
        <v>68451604</v>
      </c>
      <c r="N145" s="60" t="s">
        <v>125</v>
      </c>
      <c r="O145" s="61">
        <v>43527</v>
      </c>
      <c r="P145" s="62" t="s">
        <v>124</v>
      </c>
      <c r="Q145" s="79" t="s">
        <v>123</v>
      </c>
      <c r="R145" s="79" t="s">
        <v>124</v>
      </c>
    </row>
    <row r="146" spans="1:18" s="63" customFormat="1" ht="12" customHeight="1" x14ac:dyDescent="0.25">
      <c r="A146" s="50">
        <v>145</v>
      </c>
      <c r="B146" s="53">
        <v>145</v>
      </c>
      <c r="C146" s="54" t="s">
        <v>326</v>
      </c>
      <c r="D146" s="55" t="s">
        <v>414</v>
      </c>
      <c r="E146" s="54" t="s">
        <v>437</v>
      </c>
      <c r="F146" s="53">
        <v>4399199</v>
      </c>
      <c r="G146" s="56">
        <v>1</v>
      </c>
      <c r="H146" s="57" t="s">
        <v>123</v>
      </c>
      <c r="I146" s="39" t="s">
        <v>124</v>
      </c>
      <c r="J146" s="58" t="s">
        <v>140</v>
      </c>
      <c r="K146" s="59" t="s">
        <v>129</v>
      </c>
      <c r="L146" s="58" t="s">
        <v>438</v>
      </c>
      <c r="M146" s="59">
        <v>72786838</v>
      </c>
      <c r="N146" s="60" t="s">
        <v>125</v>
      </c>
      <c r="O146" s="61">
        <v>43527</v>
      </c>
      <c r="P146" s="62"/>
      <c r="Q146" s="79"/>
      <c r="R146" s="79"/>
    </row>
    <row r="147" spans="1:18" s="63" customFormat="1" ht="12" customHeight="1" x14ac:dyDescent="0.25">
      <c r="A147" s="50">
        <v>146</v>
      </c>
      <c r="B147" s="53">
        <v>146</v>
      </c>
      <c r="C147" s="54" t="s">
        <v>277</v>
      </c>
      <c r="D147" s="55" t="s">
        <v>148</v>
      </c>
      <c r="E147" s="54" t="s">
        <v>439</v>
      </c>
      <c r="F147" s="53">
        <v>39787021</v>
      </c>
      <c r="G147" s="56">
        <v>1</v>
      </c>
      <c r="H147" s="57" t="s">
        <v>123</v>
      </c>
      <c r="I147" s="39" t="s">
        <v>124</v>
      </c>
      <c r="J147" s="58" t="s">
        <v>140</v>
      </c>
      <c r="K147" s="59" t="s">
        <v>129</v>
      </c>
      <c r="L147" s="58" t="s">
        <v>349</v>
      </c>
      <c r="M147" s="59">
        <v>75912687</v>
      </c>
      <c r="N147" s="60" t="s">
        <v>125</v>
      </c>
      <c r="O147" s="61">
        <v>43527</v>
      </c>
      <c r="P147" s="62"/>
      <c r="Q147" s="79"/>
      <c r="R147" s="79"/>
    </row>
    <row r="148" spans="1:18" s="63" customFormat="1" ht="12" customHeight="1" x14ac:dyDescent="0.25">
      <c r="A148" s="50">
        <v>147</v>
      </c>
      <c r="B148" s="53">
        <v>147</v>
      </c>
      <c r="C148" s="54" t="s">
        <v>440</v>
      </c>
      <c r="D148" s="55" t="s">
        <v>441</v>
      </c>
      <c r="E148" s="54" t="s">
        <v>442</v>
      </c>
      <c r="F148" s="53">
        <v>5200126</v>
      </c>
      <c r="G148" s="56">
        <v>1</v>
      </c>
      <c r="H148" s="57" t="s">
        <v>123</v>
      </c>
      <c r="I148" s="39" t="s">
        <v>124</v>
      </c>
      <c r="J148" s="58" t="s">
        <v>140</v>
      </c>
      <c r="K148" s="59" t="s">
        <v>129</v>
      </c>
      <c r="L148" s="58" t="s">
        <v>291</v>
      </c>
      <c r="M148" s="59">
        <v>74767093</v>
      </c>
      <c r="N148" s="60" t="s">
        <v>125</v>
      </c>
      <c r="O148" s="61">
        <v>43527</v>
      </c>
      <c r="P148" s="62"/>
      <c r="Q148" s="79"/>
      <c r="R148" s="79"/>
    </row>
    <row r="149" spans="1:18" s="63" customFormat="1" ht="12" customHeight="1" x14ac:dyDescent="0.25">
      <c r="A149" s="50">
        <v>148</v>
      </c>
      <c r="B149" s="53">
        <v>148</v>
      </c>
      <c r="C149" s="54" t="s">
        <v>235</v>
      </c>
      <c r="D149" s="55" t="s">
        <v>188</v>
      </c>
      <c r="E149" s="54" t="s">
        <v>443</v>
      </c>
      <c r="F149" s="53">
        <v>3802148</v>
      </c>
      <c r="G149" s="56">
        <v>1</v>
      </c>
      <c r="H149" s="57" t="s">
        <v>123</v>
      </c>
      <c r="I149" s="39" t="s">
        <v>124</v>
      </c>
      <c r="J149" s="58" t="s">
        <v>140</v>
      </c>
      <c r="K149" s="59" t="s">
        <v>129</v>
      </c>
      <c r="L149" s="58" t="s">
        <v>318</v>
      </c>
      <c r="M149" s="59">
        <v>72260889</v>
      </c>
      <c r="N149" s="60" t="s">
        <v>125</v>
      </c>
      <c r="O149" s="61">
        <v>43527</v>
      </c>
      <c r="P149" s="62"/>
      <c r="Q149" s="79"/>
      <c r="R149" s="79"/>
    </row>
    <row r="150" spans="1:18" s="63" customFormat="1" ht="12" customHeight="1" x14ac:dyDescent="0.25">
      <c r="A150" s="50">
        <v>149</v>
      </c>
      <c r="B150" s="53">
        <v>149</v>
      </c>
      <c r="C150" s="54" t="s">
        <v>292</v>
      </c>
      <c r="D150" s="55" t="s">
        <v>444</v>
      </c>
      <c r="E150" s="54" t="s">
        <v>445</v>
      </c>
      <c r="F150" s="53">
        <v>5293432</v>
      </c>
      <c r="G150" s="56">
        <v>1</v>
      </c>
      <c r="H150" s="57" t="s">
        <v>123</v>
      </c>
      <c r="I150" s="39" t="s">
        <v>124</v>
      </c>
      <c r="J150" s="58" t="s">
        <v>140</v>
      </c>
      <c r="K150" s="59" t="s">
        <v>129</v>
      </c>
      <c r="L150" s="58" t="s">
        <v>433</v>
      </c>
      <c r="M150" s="59">
        <v>65708482</v>
      </c>
      <c r="N150" s="60" t="s">
        <v>125</v>
      </c>
      <c r="O150" s="61">
        <v>43527</v>
      </c>
      <c r="P150" s="62"/>
      <c r="Q150" s="79"/>
      <c r="R150" s="79"/>
    </row>
    <row r="151" spans="1:18" s="63" customFormat="1" ht="12" customHeight="1" x14ac:dyDescent="0.25">
      <c r="A151" s="50">
        <v>150</v>
      </c>
      <c r="B151" s="53">
        <v>150</v>
      </c>
      <c r="C151" s="54" t="s">
        <v>245</v>
      </c>
      <c r="D151" s="55" t="s">
        <v>385</v>
      </c>
      <c r="E151" s="54" t="s">
        <v>389</v>
      </c>
      <c r="F151" s="53">
        <v>3522883</v>
      </c>
      <c r="G151" s="56">
        <v>1</v>
      </c>
      <c r="H151" s="57" t="s">
        <v>123</v>
      </c>
      <c r="I151" s="39" t="s">
        <v>123</v>
      </c>
      <c r="J151" s="58" t="s">
        <v>140</v>
      </c>
      <c r="K151" s="59" t="s">
        <v>129</v>
      </c>
      <c r="L151" s="58"/>
      <c r="M151" s="59">
        <v>69448500</v>
      </c>
      <c r="N151" s="60"/>
      <c r="O151" s="61">
        <v>43527</v>
      </c>
      <c r="P151" s="62"/>
      <c r="Q151" s="79"/>
      <c r="R151" s="79"/>
    </row>
    <row r="152" spans="1:18" s="63" customFormat="1" ht="12" customHeight="1" x14ac:dyDescent="0.25">
      <c r="A152" s="50">
        <v>151</v>
      </c>
      <c r="B152" s="53">
        <v>151</v>
      </c>
      <c r="C152" s="54" t="s">
        <v>170</v>
      </c>
      <c r="D152" s="55" t="s">
        <v>170</v>
      </c>
      <c r="E152" s="54" t="s">
        <v>166</v>
      </c>
      <c r="F152" s="53">
        <v>5201165</v>
      </c>
      <c r="G152" s="56">
        <v>1</v>
      </c>
      <c r="H152" s="57" t="s">
        <v>123</v>
      </c>
      <c r="I152" s="39" t="s">
        <v>123</v>
      </c>
      <c r="J152" s="58" t="s">
        <v>140</v>
      </c>
      <c r="K152" s="59" t="s">
        <v>129</v>
      </c>
      <c r="L152" s="58"/>
      <c r="M152" s="59">
        <v>76959144</v>
      </c>
      <c r="N152" s="60" t="s">
        <v>125</v>
      </c>
      <c r="O152" s="61">
        <v>43527</v>
      </c>
      <c r="P152" s="62"/>
      <c r="Q152" s="79"/>
      <c r="R152" s="79"/>
    </row>
    <row r="153" spans="1:18" s="63" customFormat="1" ht="12" customHeight="1" x14ac:dyDescent="0.25">
      <c r="A153" s="50">
        <v>152</v>
      </c>
      <c r="B153" s="53">
        <v>152</v>
      </c>
      <c r="C153" s="54" t="s">
        <v>254</v>
      </c>
      <c r="D153" s="55" t="s">
        <v>188</v>
      </c>
      <c r="E153" s="54" t="s">
        <v>447</v>
      </c>
      <c r="F153" s="53">
        <v>63886820</v>
      </c>
      <c r="G153" s="56">
        <v>1</v>
      </c>
      <c r="H153" s="57" t="s">
        <v>123</v>
      </c>
      <c r="I153" s="39" t="s">
        <v>124</v>
      </c>
      <c r="J153" s="58" t="s">
        <v>140</v>
      </c>
      <c r="K153" s="59" t="s">
        <v>129</v>
      </c>
      <c r="L153" s="58"/>
      <c r="M153" s="59"/>
      <c r="N153" s="60" t="s">
        <v>125</v>
      </c>
      <c r="O153" s="61">
        <v>43527</v>
      </c>
      <c r="P153" s="62"/>
      <c r="Q153" s="79"/>
      <c r="R153" s="79"/>
    </row>
    <row r="154" spans="1:18" s="63" customFormat="1" ht="12" customHeight="1" x14ac:dyDescent="0.25">
      <c r="A154" s="50">
        <v>153</v>
      </c>
      <c r="B154" s="53">
        <v>153</v>
      </c>
      <c r="C154" s="54" t="s">
        <v>448</v>
      </c>
      <c r="D154" s="55" t="s">
        <v>449</v>
      </c>
      <c r="E154" s="54" t="s">
        <v>450</v>
      </c>
      <c r="F154" s="53">
        <v>3110148</v>
      </c>
      <c r="G154" s="56">
        <v>1</v>
      </c>
      <c r="H154" s="57" t="s">
        <v>123</v>
      </c>
      <c r="I154" s="39" t="s">
        <v>124</v>
      </c>
      <c r="J154" s="58" t="s">
        <v>140</v>
      </c>
      <c r="K154" s="59" t="s">
        <v>129</v>
      </c>
      <c r="L154" s="58" t="s">
        <v>451</v>
      </c>
      <c r="M154" s="59">
        <v>72231618</v>
      </c>
      <c r="N154" s="60" t="s">
        <v>125</v>
      </c>
      <c r="O154" s="61">
        <v>43527</v>
      </c>
      <c r="P154" s="62"/>
      <c r="Q154" s="79"/>
      <c r="R154" s="79"/>
    </row>
    <row r="155" spans="1:18" s="63" customFormat="1" ht="12" customHeight="1" x14ac:dyDescent="0.25">
      <c r="A155" s="50">
        <v>154</v>
      </c>
      <c r="B155" s="53">
        <v>154</v>
      </c>
      <c r="C155" s="54" t="s">
        <v>191</v>
      </c>
      <c r="D155" s="55" t="s">
        <v>452</v>
      </c>
      <c r="E155" s="54" t="s">
        <v>453</v>
      </c>
      <c r="F155" s="53">
        <v>9435131</v>
      </c>
      <c r="G155" s="56">
        <v>1</v>
      </c>
      <c r="H155" s="57" t="s">
        <v>123</v>
      </c>
      <c r="I155" s="39" t="s">
        <v>124</v>
      </c>
      <c r="J155" s="58" t="s">
        <v>140</v>
      </c>
      <c r="K155" s="59" t="s">
        <v>129</v>
      </c>
      <c r="L155" s="58"/>
      <c r="M155" s="59">
        <v>67497014</v>
      </c>
      <c r="N155" s="60" t="s">
        <v>125</v>
      </c>
      <c r="O155" s="61">
        <v>43527</v>
      </c>
      <c r="P155" s="62" t="s">
        <v>124</v>
      </c>
      <c r="Q155" s="79" t="s">
        <v>123</v>
      </c>
      <c r="R155" s="79" t="s">
        <v>124</v>
      </c>
    </row>
    <row r="156" spans="1:18" s="63" customFormat="1" ht="12" customHeight="1" x14ac:dyDescent="0.25">
      <c r="A156" s="50">
        <v>155</v>
      </c>
      <c r="B156" s="53">
        <v>155</v>
      </c>
      <c r="C156" s="54" t="s">
        <v>191</v>
      </c>
      <c r="D156" s="55" t="s">
        <v>363</v>
      </c>
      <c r="E156" s="54" t="s">
        <v>454</v>
      </c>
      <c r="F156" s="53">
        <v>6409722</v>
      </c>
      <c r="G156" s="56">
        <v>1</v>
      </c>
      <c r="H156" s="57" t="s">
        <v>123</v>
      </c>
      <c r="I156" s="39" t="s">
        <v>124</v>
      </c>
      <c r="J156" s="58" t="s">
        <v>140</v>
      </c>
      <c r="K156" s="59" t="s">
        <v>129</v>
      </c>
      <c r="L156" s="58"/>
      <c r="M156" s="59"/>
      <c r="N156" s="60" t="s">
        <v>125</v>
      </c>
      <c r="O156" s="61">
        <v>43527</v>
      </c>
      <c r="P156" s="62"/>
      <c r="Q156" s="79"/>
      <c r="R156" s="79"/>
    </row>
    <row r="157" spans="1:18" s="63" customFormat="1" ht="12" customHeight="1" x14ac:dyDescent="0.25">
      <c r="A157" s="50">
        <v>156</v>
      </c>
      <c r="B157" s="53">
        <v>156</v>
      </c>
      <c r="C157" s="54" t="s">
        <v>455</v>
      </c>
      <c r="D157" s="55" t="s">
        <v>456</v>
      </c>
      <c r="E157" s="54" t="s">
        <v>457</v>
      </c>
      <c r="F157" s="53">
        <v>3559737</v>
      </c>
      <c r="G157" s="56">
        <v>1</v>
      </c>
      <c r="H157" s="57" t="s">
        <v>123</v>
      </c>
      <c r="I157" s="39" t="s">
        <v>124</v>
      </c>
      <c r="J157" s="58" t="s">
        <v>140</v>
      </c>
      <c r="K157" s="59" t="s">
        <v>129</v>
      </c>
      <c r="L157" s="58"/>
      <c r="M157" s="59"/>
      <c r="N157" s="60" t="s">
        <v>125</v>
      </c>
      <c r="O157" s="61">
        <v>43527</v>
      </c>
      <c r="P157" s="62"/>
      <c r="Q157" s="79"/>
      <c r="R157" s="79"/>
    </row>
    <row r="158" spans="1:18" s="63" customFormat="1" ht="12" customHeight="1" x14ac:dyDescent="0.25">
      <c r="A158" s="50">
        <v>157</v>
      </c>
      <c r="B158" s="53">
        <v>157</v>
      </c>
      <c r="C158" s="54" t="s">
        <v>458</v>
      </c>
      <c r="D158" s="55" t="s">
        <v>165</v>
      </c>
      <c r="E158" s="54" t="s">
        <v>459</v>
      </c>
      <c r="F158" s="53">
        <v>8812231</v>
      </c>
      <c r="G158" s="56">
        <v>1</v>
      </c>
      <c r="H158" s="57" t="s">
        <v>123</v>
      </c>
      <c r="I158" s="39" t="s">
        <v>124</v>
      </c>
      <c r="J158" s="58" t="s">
        <v>140</v>
      </c>
      <c r="K158" s="59" t="s">
        <v>129</v>
      </c>
      <c r="L158" s="58"/>
      <c r="M158" s="59"/>
      <c r="N158" s="60" t="s">
        <v>125</v>
      </c>
      <c r="O158" s="61">
        <v>43527</v>
      </c>
      <c r="P158" s="62"/>
      <c r="Q158" s="79"/>
      <c r="R158" s="79"/>
    </row>
    <row r="159" spans="1:18" s="63" customFormat="1" ht="12" customHeight="1" x14ac:dyDescent="0.25">
      <c r="A159" s="50">
        <v>158</v>
      </c>
      <c r="B159" s="53">
        <v>158</v>
      </c>
      <c r="C159" s="54" t="s">
        <v>415</v>
      </c>
      <c r="D159" s="55" t="s">
        <v>460</v>
      </c>
      <c r="E159" s="54" t="s">
        <v>461</v>
      </c>
      <c r="F159" s="53">
        <v>6420138</v>
      </c>
      <c r="G159" s="56">
        <v>1</v>
      </c>
      <c r="H159" s="57" t="s">
        <v>123</v>
      </c>
      <c r="I159" s="39" t="s">
        <v>124</v>
      </c>
      <c r="J159" s="58" t="s">
        <v>140</v>
      </c>
      <c r="K159" s="59" t="s">
        <v>129</v>
      </c>
      <c r="L159" s="58"/>
      <c r="M159" s="59"/>
      <c r="N159" s="60" t="s">
        <v>125</v>
      </c>
      <c r="O159" s="61">
        <v>43527</v>
      </c>
      <c r="P159" s="62"/>
      <c r="Q159" s="79"/>
      <c r="R159" s="79"/>
    </row>
    <row r="160" spans="1:18" s="63" customFormat="1" ht="12" customHeight="1" x14ac:dyDescent="0.25">
      <c r="A160" s="50">
        <v>159</v>
      </c>
      <c r="B160" s="53">
        <v>159</v>
      </c>
      <c r="C160" s="54" t="s">
        <v>448</v>
      </c>
      <c r="D160" s="55" t="s">
        <v>462</v>
      </c>
      <c r="E160" s="54" t="s">
        <v>463</v>
      </c>
      <c r="F160" s="53">
        <v>5730995</v>
      </c>
      <c r="G160" s="56">
        <v>1</v>
      </c>
      <c r="H160" s="57" t="s">
        <v>123</v>
      </c>
      <c r="I160" s="39" t="s">
        <v>124</v>
      </c>
      <c r="J160" s="58" t="s">
        <v>140</v>
      </c>
      <c r="K160" s="59" t="s">
        <v>129</v>
      </c>
      <c r="L160" s="58"/>
      <c r="M160" s="59"/>
      <c r="N160" s="60" t="s">
        <v>125</v>
      </c>
      <c r="O160" s="61">
        <v>43527</v>
      </c>
      <c r="P160" s="62"/>
      <c r="Q160" s="79"/>
      <c r="R160" s="79"/>
    </row>
    <row r="161" spans="1:18" s="63" customFormat="1" ht="12" customHeight="1" x14ac:dyDescent="0.25">
      <c r="A161" s="50">
        <v>160</v>
      </c>
      <c r="B161" s="53">
        <v>160</v>
      </c>
      <c r="C161" s="54" t="s">
        <v>449</v>
      </c>
      <c r="D161" s="55" t="s">
        <v>464</v>
      </c>
      <c r="E161" s="54" t="s">
        <v>465</v>
      </c>
      <c r="F161" s="53">
        <v>5723824</v>
      </c>
      <c r="G161" s="56">
        <v>1</v>
      </c>
      <c r="H161" s="57" t="s">
        <v>123</v>
      </c>
      <c r="I161" s="39" t="s">
        <v>124</v>
      </c>
      <c r="J161" s="58" t="s">
        <v>140</v>
      </c>
      <c r="K161" s="59" t="s">
        <v>129</v>
      </c>
      <c r="L161" s="58"/>
      <c r="M161" s="59"/>
      <c r="N161" s="60" t="s">
        <v>125</v>
      </c>
      <c r="O161" s="61">
        <v>43527</v>
      </c>
      <c r="P161" s="62"/>
      <c r="Q161" s="79"/>
      <c r="R161" s="79"/>
    </row>
    <row r="162" spans="1:18" s="63" customFormat="1" ht="12" customHeight="1" x14ac:dyDescent="0.25">
      <c r="A162" s="50">
        <v>161</v>
      </c>
      <c r="B162" s="53">
        <v>161</v>
      </c>
      <c r="C162" s="54" t="s">
        <v>466</v>
      </c>
      <c r="D162" s="55" t="s">
        <v>440</v>
      </c>
      <c r="E162" s="54" t="s">
        <v>446</v>
      </c>
      <c r="F162" s="53">
        <v>6507276</v>
      </c>
      <c r="G162" s="56">
        <v>1</v>
      </c>
      <c r="H162" s="57" t="s">
        <v>123</v>
      </c>
      <c r="I162" s="39" t="s">
        <v>124</v>
      </c>
      <c r="J162" s="58" t="s">
        <v>140</v>
      </c>
      <c r="K162" s="59" t="s">
        <v>129</v>
      </c>
      <c r="L162" s="58"/>
      <c r="M162" s="59"/>
      <c r="N162" s="60" t="s">
        <v>125</v>
      </c>
      <c r="O162" s="61">
        <v>43527</v>
      </c>
      <c r="P162" s="62"/>
      <c r="Q162" s="79"/>
      <c r="R162" s="79"/>
    </row>
    <row r="163" spans="1:18" s="63" customFormat="1" ht="12" customHeight="1" x14ac:dyDescent="0.25">
      <c r="A163" s="50">
        <v>162</v>
      </c>
      <c r="B163" s="53">
        <v>162</v>
      </c>
      <c r="C163" s="54" t="s">
        <v>382</v>
      </c>
      <c r="D163" s="55" t="s">
        <v>467</v>
      </c>
      <c r="E163" s="54" t="s">
        <v>353</v>
      </c>
      <c r="F163" s="53">
        <v>4438876</v>
      </c>
      <c r="G163" s="56">
        <v>1</v>
      </c>
      <c r="H163" s="57" t="s">
        <v>123</v>
      </c>
      <c r="I163" s="39" t="s">
        <v>124</v>
      </c>
      <c r="J163" s="58" t="s">
        <v>140</v>
      </c>
      <c r="K163" s="59" t="s">
        <v>129</v>
      </c>
      <c r="L163" s="58"/>
      <c r="M163" s="59">
        <v>71460376</v>
      </c>
      <c r="N163" s="60"/>
      <c r="O163" s="61">
        <v>43527</v>
      </c>
      <c r="P163" s="62"/>
      <c r="Q163" s="79"/>
      <c r="R163" s="79"/>
    </row>
    <row r="164" spans="1:18" s="63" customFormat="1" ht="12" customHeight="1" x14ac:dyDescent="0.25">
      <c r="A164" s="50">
        <v>163</v>
      </c>
      <c r="B164" s="53">
        <v>163</v>
      </c>
      <c r="C164" s="54" t="s">
        <v>468</v>
      </c>
      <c r="D164" s="55" t="s">
        <v>469</v>
      </c>
      <c r="E164" s="54" t="s">
        <v>470</v>
      </c>
      <c r="F164" s="53">
        <v>7919044</v>
      </c>
      <c r="G164" s="56">
        <v>1</v>
      </c>
      <c r="H164" s="57" t="s">
        <v>123</v>
      </c>
      <c r="I164" s="39" t="s">
        <v>124</v>
      </c>
      <c r="J164" s="58" t="s">
        <v>140</v>
      </c>
      <c r="K164" s="59" t="s">
        <v>129</v>
      </c>
      <c r="L164" s="58"/>
      <c r="M164" s="59">
        <v>72772047</v>
      </c>
      <c r="N164" s="60" t="s">
        <v>125</v>
      </c>
      <c r="O164" s="61">
        <v>43527</v>
      </c>
      <c r="P164" s="62"/>
      <c r="Q164" s="79"/>
      <c r="R164" s="79"/>
    </row>
    <row r="165" spans="1:18" s="63" customFormat="1" ht="12" customHeight="1" x14ac:dyDescent="0.25">
      <c r="A165" s="50">
        <v>164</v>
      </c>
      <c r="B165" s="53">
        <v>164</v>
      </c>
      <c r="C165" s="54" t="s">
        <v>219</v>
      </c>
      <c r="D165" s="55" t="s">
        <v>373</v>
      </c>
      <c r="E165" s="54" t="s">
        <v>471</v>
      </c>
      <c r="F165" s="53">
        <v>9332556</v>
      </c>
      <c r="G165" s="56">
        <v>1</v>
      </c>
      <c r="H165" s="57" t="s">
        <v>123</v>
      </c>
      <c r="I165" s="39" t="s">
        <v>124</v>
      </c>
      <c r="J165" s="58" t="s">
        <v>140</v>
      </c>
      <c r="K165" s="59" t="s">
        <v>129</v>
      </c>
      <c r="L165" s="58" t="s">
        <v>472</v>
      </c>
      <c r="M165" s="59">
        <v>74831291</v>
      </c>
      <c r="N165" s="60" t="s">
        <v>125</v>
      </c>
      <c r="O165" s="61">
        <v>43527</v>
      </c>
      <c r="P165" s="62"/>
      <c r="Q165" s="79"/>
      <c r="R165" s="79"/>
    </row>
    <row r="166" spans="1:18" s="63" customFormat="1" ht="12" customHeight="1" x14ac:dyDescent="0.25">
      <c r="A166" s="50">
        <v>165</v>
      </c>
      <c r="B166" s="53">
        <v>165</v>
      </c>
      <c r="C166" s="54" t="s">
        <v>473</v>
      </c>
      <c r="D166" s="55" t="s">
        <v>242</v>
      </c>
      <c r="E166" s="54" t="s">
        <v>474</v>
      </c>
      <c r="F166" s="53">
        <v>5939781</v>
      </c>
      <c r="G166" s="56">
        <v>1</v>
      </c>
      <c r="H166" s="57" t="s">
        <v>123</v>
      </c>
      <c r="I166" s="39" t="s">
        <v>124</v>
      </c>
      <c r="J166" s="58" t="s">
        <v>140</v>
      </c>
      <c r="K166" s="59" t="s">
        <v>129</v>
      </c>
      <c r="L166" s="58"/>
      <c r="M166" s="59"/>
      <c r="N166" s="60" t="s">
        <v>125</v>
      </c>
      <c r="O166" s="61">
        <v>43527</v>
      </c>
      <c r="P166" s="62"/>
      <c r="Q166" s="79"/>
      <c r="R166" s="79"/>
    </row>
    <row r="167" spans="1:18" s="63" customFormat="1" ht="12" customHeight="1" x14ac:dyDescent="0.25">
      <c r="A167" s="50">
        <v>166</v>
      </c>
      <c r="B167" s="53">
        <v>166</v>
      </c>
      <c r="C167" s="54" t="s">
        <v>448</v>
      </c>
      <c r="D167" s="55" t="s">
        <v>462</v>
      </c>
      <c r="E167" s="54" t="s">
        <v>475</v>
      </c>
      <c r="F167" s="53">
        <v>3504050</v>
      </c>
      <c r="G167" s="56">
        <v>1</v>
      </c>
      <c r="H167" s="57" t="s">
        <v>123</v>
      </c>
      <c r="I167" s="39" t="s">
        <v>124</v>
      </c>
      <c r="J167" s="58" t="s">
        <v>140</v>
      </c>
      <c r="K167" s="59" t="s">
        <v>129</v>
      </c>
      <c r="L167" s="58" t="s">
        <v>451</v>
      </c>
      <c r="M167" s="59"/>
      <c r="N167" s="60"/>
      <c r="O167" s="61">
        <v>43527</v>
      </c>
      <c r="P167" s="62"/>
      <c r="Q167" s="79"/>
      <c r="R167" s="79"/>
    </row>
    <row r="168" spans="1:18" s="63" customFormat="1" ht="12" customHeight="1" x14ac:dyDescent="0.25">
      <c r="A168" s="50">
        <v>167</v>
      </c>
      <c r="B168" s="53">
        <v>167</v>
      </c>
      <c r="C168" s="54" t="s">
        <v>444</v>
      </c>
      <c r="D168" s="55" t="s">
        <v>277</v>
      </c>
      <c r="E168" s="54" t="s">
        <v>476</v>
      </c>
      <c r="F168" s="53">
        <v>7954085</v>
      </c>
      <c r="G168" s="56">
        <v>1</v>
      </c>
      <c r="H168" s="57" t="s">
        <v>123</v>
      </c>
      <c r="I168" s="39" t="s">
        <v>124</v>
      </c>
      <c r="J168" s="58" t="s">
        <v>140</v>
      </c>
      <c r="K168" s="59" t="s">
        <v>129</v>
      </c>
      <c r="L168" s="58"/>
      <c r="M168" s="59"/>
      <c r="N168" s="60" t="s">
        <v>125</v>
      </c>
      <c r="O168" s="61">
        <v>43527</v>
      </c>
      <c r="P168" s="62" t="s">
        <v>123</v>
      </c>
      <c r="Q168" s="79" t="s">
        <v>124</v>
      </c>
      <c r="R168" s="79" t="s">
        <v>124</v>
      </c>
    </row>
    <row r="169" spans="1:18" s="63" customFormat="1" ht="12" customHeight="1" x14ac:dyDescent="0.25">
      <c r="A169" s="50">
        <v>168</v>
      </c>
      <c r="B169" s="53">
        <v>168</v>
      </c>
      <c r="C169" s="54" t="s">
        <v>473</v>
      </c>
      <c r="D169" s="55" t="s">
        <v>242</v>
      </c>
      <c r="E169" s="54" t="s">
        <v>477</v>
      </c>
      <c r="F169" s="53">
        <v>8817816</v>
      </c>
      <c r="G169" s="56">
        <v>1</v>
      </c>
      <c r="H169" s="57" t="s">
        <v>123</v>
      </c>
      <c r="I169" s="39" t="s">
        <v>124</v>
      </c>
      <c r="J169" s="58" t="s">
        <v>140</v>
      </c>
      <c r="K169" s="59" t="s">
        <v>129</v>
      </c>
      <c r="L169" s="58"/>
      <c r="M169" s="59"/>
      <c r="N169" s="60" t="s">
        <v>125</v>
      </c>
      <c r="O169" s="61">
        <v>43527</v>
      </c>
      <c r="P169" s="62"/>
      <c r="Q169" s="79"/>
      <c r="R169" s="79"/>
    </row>
    <row r="170" spans="1:18" s="63" customFormat="1" ht="12" customHeight="1" x14ac:dyDescent="0.25">
      <c r="A170" s="50">
        <v>169</v>
      </c>
      <c r="B170" s="53">
        <v>169</v>
      </c>
      <c r="C170" s="54" t="s">
        <v>473</v>
      </c>
      <c r="D170" s="55" t="s">
        <v>242</v>
      </c>
      <c r="E170" s="54" t="s">
        <v>478</v>
      </c>
      <c r="F170" s="53">
        <v>4486448</v>
      </c>
      <c r="G170" s="56">
        <v>1</v>
      </c>
      <c r="H170" s="57" t="s">
        <v>123</v>
      </c>
      <c r="I170" s="39" t="s">
        <v>124</v>
      </c>
      <c r="J170" s="58" t="s">
        <v>140</v>
      </c>
      <c r="K170" s="59" t="s">
        <v>129</v>
      </c>
      <c r="L170" s="58"/>
      <c r="M170" s="59"/>
      <c r="N170" s="60" t="s">
        <v>125</v>
      </c>
      <c r="O170" s="61">
        <v>43527</v>
      </c>
      <c r="P170" s="62"/>
      <c r="Q170" s="79"/>
      <c r="R170" s="79"/>
    </row>
    <row r="171" spans="1:18" s="63" customFormat="1" ht="12" customHeight="1" x14ac:dyDescent="0.25">
      <c r="A171" s="50">
        <v>170</v>
      </c>
      <c r="B171" s="53">
        <v>170</v>
      </c>
      <c r="C171" s="54" t="s">
        <v>368</v>
      </c>
      <c r="D171" s="55" t="s">
        <v>292</v>
      </c>
      <c r="E171" s="54" t="s">
        <v>479</v>
      </c>
      <c r="F171" s="53">
        <v>44758531</v>
      </c>
      <c r="G171" s="56">
        <v>1</v>
      </c>
      <c r="H171" s="57" t="s">
        <v>123</v>
      </c>
      <c r="I171" s="39" t="s">
        <v>124</v>
      </c>
      <c r="J171" s="58" t="s">
        <v>140</v>
      </c>
      <c r="K171" s="59" t="s">
        <v>129</v>
      </c>
      <c r="L171" s="58"/>
      <c r="M171" s="59"/>
      <c r="N171" s="60" t="s">
        <v>125</v>
      </c>
      <c r="O171" s="61">
        <v>43527</v>
      </c>
      <c r="P171" s="62" t="s">
        <v>123</v>
      </c>
      <c r="Q171" s="79" t="s">
        <v>124</v>
      </c>
      <c r="R171" s="79" t="s">
        <v>124</v>
      </c>
    </row>
    <row r="172" spans="1:18" s="63" customFormat="1" ht="12" customHeight="1" x14ac:dyDescent="0.25">
      <c r="A172" s="50">
        <v>171</v>
      </c>
      <c r="B172" s="53">
        <v>171</v>
      </c>
      <c r="C172" s="54" t="s">
        <v>480</v>
      </c>
      <c r="D172" s="55" t="s">
        <v>170</v>
      </c>
      <c r="E172" s="54" t="s">
        <v>429</v>
      </c>
      <c r="F172" s="53">
        <v>0</v>
      </c>
      <c r="G172" s="56">
        <v>1</v>
      </c>
      <c r="H172" s="57" t="s">
        <v>123</v>
      </c>
      <c r="I172" s="39" t="s">
        <v>124</v>
      </c>
      <c r="J172" s="58" t="s">
        <v>140</v>
      </c>
      <c r="K172" s="59" t="s">
        <v>129</v>
      </c>
      <c r="L172" s="58"/>
      <c r="M172" s="59"/>
      <c r="N172" s="60" t="s">
        <v>125</v>
      </c>
      <c r="O172" s="61">
        <v>43527</v>
      </c>
      <c r="P172" s="62" t="s">
        <v>123</v>
      </c>
      <c r="Q172" s="79" t="s">
        <v>124</v>
      </c>
      <c r="R172" s="79" t="s">
        <v>124</v>
      </c>
    </row>
    <row r="173" spans="1:18" s="63" customFormat="1" ht="12" customHeight="1" x14ac:dyDescent="0.25">
      <c r="A173" s="50">
        <v>172</v>
      </c>
      <c r="B173" s="53">
        <v>172</v>
      </c>
      <c r="C173" s="54" t="s">
        <v>481</v>
      </c>
      <c r="D173" s="55" t="s">
        <v>482</v>
      </c>
      <c r="E173" s="54" t="s">
        <v>483</v>
      </c>
      <c r="F173" s="53">
        <v>938541</v>
      </c>
      <c r="G173" s="56">
        <v>1</v>
      </c>
      <c r="H173" s="57" t="s">
        <v>123</v>
      </c>
      <c r="I173" s="39" t="s">
        <v>124</v>
      </c>
      <c r="J173" s="58" t="s">
        <v>140</v>
      </c>
      <c r="K173" s="59" t="s">
        <v>129</v>
      </c>
      <c r="L173" s="58"/>
      <c r="M173" s="59"/>
      <c r="N173" s="60" t="s">
        <v>125</v>
      </c>
      <c r="O173" s="61">
        <v>43527</v>
      </c>
      <c r="P173" s="62" t="s">
        <v>124</v>
      </c>
      <c r="Q173" s="79" t="s">
        <v>123</v>
      </c>
      <c r="R173" s="79" t="s">
        <v>124</v>
      </c>
    </row>
    <row r="174" spans="1:18" s="63" customFormat="1" ht="12" customHeight="1" x14ac:dyDescent="0.25">
      <c r="A174" s="50">
        <v>173</v>
      </c>
      <c r="B174" s="53">
        <v>173</v>
      </c>
      <c r="C174" s="54" t="s">
        <v>170</v>
      </c>
      <c r="D174" s="55" t="s">
        <v>170</v>
      </c>
      <c r="E174" s="54" t="s">
        <v>484</v>
      </c>
      <c r="F174" s="53">
        <v>0</v>
      </c>
      <c r="G174" s="56">
        <v>1</v>
      </c>
      <c r="H174" s="57" t="s">
        <v>123</v>
      </c>
      <c r="I174" s="39" t="s">
        <v>123</v>
      </c>
      <c r="J174" s="58" t="s">
        <v>139</v>
      </c>
      <c r="K174" s="59" t="s">
        <v>129</v>
      </c>
      <c r="L174" s="58"/>
      <c r="M174" s="59">
        <v>67400782</v>
      </c>
      <c r="N174" s="60" t="s">
        <v>125</v>
      </c>
      <c r="O174" s="61">
        <v>43527</v>
      </c>
      <c r="P174" s="62"/>
      <c r="Q174" s="79"/>
      <c r="R174" s="79"/>
    </row>
    <row r="175" spans="1:18" s="63" customFormat="1" ht="12" customHeight="1" x14ac:dyDescent="0.25">
      <c r="A175" s="50">
        <v>174</v>
      </c>
      <c r="B175" s="53">
        <v>174</v>
      </c>
      <c r="C175" s="54" t="s">
        <v>485</v>
      </c>
      <c r="D175" s="55" t="s">
        <v>486</v>
      </c>
      <c r="E175" s="54" t="s">
        <v>479</v>
      </c>
      <c r="F175" s="53">
        <v>343711</v>
      </c>
      <c r="G175" s="56">
        <v>1</v>
      </c>
      <c r="H175" s="57" t="s">
        <v>123</v>
      </c>
      <c r="I175" s="39" t="s">
        <v>124</v>
      </c>
      <c r="J175" s="58" t="s">
        <v>139</v>
      </c>
      <c r="K175" s="59" t="s">
        <v>129</v>
      </c>
      <c r="L175" s="58"/>
      <c r="M175" s="59"/>
      <c r="N175" s="60" t="s">
        <v>125</v>
      </c>
      <c r="O175" s="61">
        <v>43527</v>
      </c>
      <c r="P175" s="62"/>
      <c r="Q175" s="79"/>
      <c r="R175" s="79"/>
    </row>
    <row r="176" spans="1:18" s="63" customFormat="1" ht="12" customHeight="1" x14ac:dyDescent="0.25">
      <c r="A176" s="50">
        <v>175</v>
      </c>
      <c r="B176" s="53">
        <v>175</v>
      </c>
      <c r="C176" s="54" t="s">
        <v>487</v>
      </c>
      <c r="D176" s="55" t="s">
        <v>488</v>
      </c>
      <c r="E176" s="54" t="s">
        <v>238</v>
      </c>
      <c r="F176" s="53">
        <v>3804734</v>
      </c>
      <c r="G176" s="56">
        <v>1</v>
      </c>
      <c r="H176" s="57" t="s">
        <v>123</v>
      </c>
      <c r="I176" s="39" t="s">
        <v>124</v>
      </c>
      <c r="J176" s="58" t="s">
        <v>139</v>
      </c>
      <c r="K176" s="59" t="s">
        <v>129</v>
      </c>
      <c r="L176" s="58"/>
      <c r="M176" s="59"/>
      <c r="N176" s="60" t="s">
        <v>125</v>
      </c>
      <c r="O176" s="61">
        <v>43527</v>
      </c>
      <c r="P176" s="62"/>
      <c r="Q176" s="79"/>
      <c r="R176" s="79"/>
    </row>
    <row r="177" spans="1:18" s="63" customFormat="1" ht="12" customHeight="1" x14ac:dyDescent="0.25">
      <c r="A177" s="50">
        <v>176</v>
      </c>
      <c r="B177" s="53">
        <v>176</v>
      </c>
      <c r="C177" s="54" t="s">
        <v>489</v>
      </c>
      <c r="D177" s="55" t="s">
        <v>115</v>
      </c>
      <c r="E177" s="54" t="s">
        <v>490</v>
      </c>
      <c r="F177" s="53">
        <v>4462220</v>
      </c>
      <c r="G177" s="56">
        <v>1</v>
      </c>
      <c r="H177" s="57" t="s">
        <v>123</v>
      </c>
      <c r="I177" s="39" t="s">
        <v>124</v>
      </c>
      <c r="J177" s="58" t="s">
        <v>139</v>
      </c>
      <c r="K177" s="59" t="s">
        <v>129</v>
      </c>
      <c r="L177" s="58"/>
      <c r="M177" s="59"/>
      <c r="N177" s="60" t="s">
        <v>125</v>
      </c>
      <c r="O177" s="61">
        <v>43527</v>
      </c>
      <c r="P177" s="62"/>
      <c r="Q177" s="79"/>
      <c r="R177" s="79"/>
    </row>
    <row r="178" spans="1:18" s="63" customFormat="1" ht="12" customHeight="1" x14ac:dyDescent="0.25">
      <c r="A178" s="50">
        <v>177</v>
      </c>
      <c r="B178" s="53">
        <v>177</v>
      </c>
      <c r="C178" s="54" t="s">
        <v>170</v>
      </c>
      <c r="D178" s="55" t="s">
        <v>252</v>
      </c>
      <c r="E178" s="54" t="s">
        <v>220</v>
      </c>
      <c r="F178" s="53">
        <v>0</v>
      </c>
      <c r="G178" s="56">
        <v>1</v>
      </c>
      <c r="H178" s="57" t="s">
        <v>123</v>
      </c>
      <c r="I178" s="39" t="s">
        <v>123</v>
      </c>
      <c r="J178" s="58" t="s">
        <v>139</v>
      </c>
      <c r="K178" s="59" t="s">
        <v>129</v>
      </c>
      <c r="L178" s="58"/>
      <c r="M178" s="59">
        <v>74373152</v>
      </c>
      <c r="N178" s="60" t="s">
        <v>125</v>
      </c>
      <c r="O178" s="61">
        <v>43527</v>
      </c>
      <c r="P178" s="62"/>
      <c r="Q178" s="79"/>
      <c r="R178" s="79"/>
    </row>
    <row r="179" spans="1:18" s="63" customFormat="1" ht="12" customHeight="1" x14ac:dyDescent="0.25">
      <c r="A179" s="50">
        <v>178</v>
      </c>
      <c r="B179" s="53">
        <v>178</v>
      </c>
      <c r="C179" s="54" t="s">
        <v>170</v>
      </c>
      <c r="D179" s="55" t="s">
        <v>196</v>
      </c>
      <c r="E179" s="54" t="s">
        <v>491</v>
      </c>
      <c r="F179" s="53">
        <v>3727892</v>
      </c>
      <c r="G179" s="56">
        <v>1</v>
      </c>
      <c r="H179" s="57" t="s">
        <v>123</v>
      </c>
      <c r="I179" s="39" t="s">
        <v>124</v>
      </c>
      <c r="J179" s="58" t="s">
        <v>139</v>
      </c>
      <c r="K179" s="59" t="s">
        <v>129</v>
      </c>
      <c r="L179" s="58"/>
      <c r="M179" s="59">
        <v>67538355</v>
      </c>
      <c r="N179" s="60" t="s">
        <v>125</v>
      </c>
      <c r="O179" s="61">
        <v>43527</v>
      </c>
      <c r="P179" s="62"/>
      <c r="Q179" s="79"/>
      <c r="R179" s="79"/>
    </row>
    <row r="180" spans="1:18" s="63" customFormat="1" ht="12" customHeight="1" x14ac:dyDescent="0.25">
      <c r="A180" s="50">
        <v>179</v>
      </c>
      <c r="B180" s="53">
        <v>179</v>
      </c>
      <c r="C180" s="54" t="s">
        <v>295</v>
      </c>
      <c r="D180" s="55" t="s">
        <v>676</v>
      </c>
      <c r="E180" s="54" t="s">
        <v>677</v>
      </c>
      <c r="F180" s="53">
        <v>6574571</v>
      </c>
      <c r="G180" s="56">
        <v>1</v>
      </c>
      <c r="H180" s="57" t="s">
        <v>123</v>
      </c>
      <c r="I180" s="39" t="s">
        <v>124</v>
      </c>
      <c r="J180" s="58" t="s">
        <v>139</v>
      </c>
      <c r="K180" s="59" t="s">
        <v>129</v>
      </c>
      <c r="L180" s="58"/>
      <c r="M180" s="59"/>
      <c r="N180" s="60"/>
      <c r="O180" s="61">
        <v>43527</v>
      </c>
      <c r="P180" s="62"/>
      <c r="Q180" s="79"/>
      <c r="R180" s="79"/>
    </row>
    <row r="181" spans="1:18" s="63" customFormat="1" ht="12" customHeight="1" x14ac:dyDescent="0.25">
      <c r="A181" s="50">
        <v>180</v>
      </c>
      <c r="B181" s="53">
        <v>180</v>
      </c>
      <c r="C181" s="54" t="s">
        <v>492</v>
      </c>
      <c r="D181" s="55" t="s">
        <v>493</v>
      </c>
      <c r="E181" s="54" t="s">
        <v>494</v>
      </c>
      <c r="F181" s="53">
        <v>0</v>
      </c>
      <c r="G181" s="56">
        <v>1</v>
      </c>
      <c r="H181" s="57" t="s">
        <v>123</v>
      </c>
      <c r="I181" s="39" t="s">
        <v>124</v>
      </c>
      <c r="J181" s="58" t="s">
        <v>139</v>
      </c>
      <c r="K181" s="59" t="s">
        <v>129</v>
      </c>
      <c r="L181" s="58"/>
      <c r="M181" s="59"/>
      <c r="N181" s="60" t="s">
        <v>125</v>
      </c>
      <c r="O181" s="61">
        <v>43527</v>
      </c>
      <c r="P181" s="62"/>
      <c r="Q181" s="79"/>
      <c r="R181" s="79"/>
    </row>
    <row r="182" spans="1:18" s="63" customFormat="1" ht="12" customHeight="1" x14ac:dyDescent="0.25">
      <c r="A182" s="50">
        <v>181</v>
      </c>
      <c r="B182" s="53">
        <v>181</v>
      </c>
      <c r="C182" s="54" t="s">
        <v>341</v>
      </c>
      <c r="D182" s="55" t="s">
        <v>196</v>
      </c>
      <c r="E182" s="54" t="s">
        <v>495</v>
      </c>
      <c r="F182" s="53">
        <v>0</v>
      </c>
      <c r="G182" s="56">
        <v>1</v>
      </c>
      <c r="H182" s="57" t="s">
        <v>124</v>
      </c>
      <c r="I182" s="39" t="s">
        <v>123</v>
      </c>
      <c r="J182" s="58" t="s">
        <v>139</v>
      </c>
      <c r="K182" s="59" t="s">
        <v>129</v>
      </c>
      <c r="L182" s="58" t="s">
        <v>496</v>
      </c>
      <c r="M182" s="59"/>
      <c r="N182" s="60" t="s">
        <v>125</v>
      </c>
      <c r="O182" s="61">
        <v>43527</v>
      </c>
      <c r="P182" s="62" t="s">
        <v>124</v>
      </c>
      <c r="Q182" s="79" t="s">
        <v>124</v>
      </c>
      <c r="R182" s="79" t="s">
        <v>124</v>
      </c>
    </row>
    <row r="183" spans="1:18" s="63" customFormat="1" ht="12" customHeight="1" x14ac:dyDescent="0.25">
      <c r="A183" s="50">
        <v>182</v>
      </c>
      <c r="B183" s="53">
        <v>182</v>
      </c>
      <c r="C183" s="54" t="s">
        <v>302</v>
      </c>
      <c r="D183" s="55" t="s">
        <v>277</v>
      </c>
      <c r="E183" s="54" t="s">
        <v>370</v>
      </c>
      <c r="F183" s="53">
        <v>0</v>
      </c>
      <c r="G183" s="56">
        <v>1</v>
      </c>
      <c r="H183" s="57" t="s">
        <v>123</v>
      </c>
      <c r="I183" s="39" t="s">
        <v>124</v>
      </c>
      <c r="J183" s="58" t="s">
        <v>134</v>
      </c>
      <c r="K183" s="59" t="s">
        <v>129</v>
      </c>
      <c r="L183" s="58" t="s">
        <v>497</v>
      </c>
      <c r="M183" s="59"/>
      <c r="N183" s="60"/>
      <c r="O183" s="61">
        <v>43527</v>
      </c>
      <c r="P183" s="62" t="s">
        <v>124</v>
      </c>
      <c r="Q183" s="79" t="s">
        <v>124</v>
      </c>
      <c r="R183" s="79" t="s">
        <v>124</v>
      </c>
    </row>
    <row r="184" spans="1:18" s="63" customFormat="1" ht="12" customHeight="1" x14ac:dyDescent="0.25">
      <c r="A184" s="50">
        <v>183</v>
      </c>
      <c r="B184" s="53">
        <v>183</v>
      </c>
      <c r="C184" s="54" t="s">
        <v>204</v>
      </c>
      <c r="D184" s="55" t="s">
        <v>205</v>
      </c>
      <c r="E184" s="54" t="s">
        <v>498</v>
      </c>
      <c r="F184" s="53">
        <v>0</v>
      </c>
      <c r="G184" s="56">
        <v>1</v>
      </c>
      <c r="H184" s="57" t="s">
        <v>123</v>
      </c>
      <c r="I184" s="39" t="s">
        <v>124</v>
      </c>
      <c r="J184" s="58" t="s">
        <v>134</v>
      </c>
      <c r="K184" s="59" t="s">
        <v>129</v>
      </c>
      <c r="L184" s="58" t="s">
        <v>325</v>
      </c>
      <c r="M184" s="59"/>
      <c r="N184" s="60"/>
      <c r="O184" s="61">
        <v>43527</v>
      </c>
      <c r="P184" s="62"/>
      <c r="Q184" s="79"/>
      <c r="R184" s="79"/>
    </row>
    <row r="185" spans="1:18" s="63" customFormat="1" ht="12" customHeight="1" x14ac:dyDescent="0.25">
      <c r="A185" s="50">
        <v>184</v>
      </c>
      <c r="B185" s="53">
        <v>184</v>
      </c>
      <c r="C185" s="54" t="s">
        <v>178</v>
      </c>
      <c r="D185" s="55" t="s">
        <v>247</v>
      </c>
      <c r="E185" s="54" t="s">
        <v>499</v>
      </c>
      <c r="F185" s="53">
        <v>2870885</v>
      </c>
      <c r="G185" s="56">
        <v>1</v>
      </c>
      <c r="H185" s="57" t="s">
        <v>123</v>
      </c>
      <c r="I185" s="39" t="s">
        <v>124</v>
      </c>
      <c r="J185" s="58" t="s">
        <v>134</v>
      </c>
      <c r="K185" s="59" t="s">
        <v>129</v>
      </c>
      <c r="L185" s="58"/>
      <c r="M185" s="59"/>
      <c r="N185" s="60"/>
      <c r="O185" s="61">
        <v>43527</v>
      </c>
      <c r="P185" s="62" t="s">
        <v>124</v>
      </c>
      <c r="Q185" s="79" t="s">
        <v>123</v>
      </c>
      <c r="R185" s="79" t="s">
        <v>124</v>
      </c>
    </row>
    <row r="186" spans="1:18" s="63" customFormat="1" ht="12" customHeight="1" x14ac:dyDescent="0.25">
      <c r="A186" s="50">
        <v>185</v>
      </c>
      <c r="B186" s="53">
        <v>185</v>
      </c>
      <c r="C186" s="54" t="s">
        <v>178</v>
      </c>
      <c r="D186" s="55" t="s">
        <v>500</v>
      </c>
      <c r="E186" s="54" t="s">
        <v>501</v>
      </c>
      <c r="F186" s="53">
        <v>0</v>
      </c>
      <c r="G186" s="56">
        <v>1</v>
      </c>
      <c r="H186" s="57" t="s">
        <v>123</v>
      </c>
      <c r="I186" s="39" t="s">
        <v>124</v>
      </c>
      <c r="J186" s="58" t="s">
        <v>134</v>
      </c>
      <c r="K186" s="59" t="s">
        <v>129</v>
      </c>
      <c r="L186" s="58"/>
      <c r="M186" s="59"/>
      <c r="N186" s="60" t="s">
        <v>125</v>
      </c>
      <c r="O186" s="61">
        <v>43527</v>
      </c>
      <c r="P186" s="62"/>
      <c r="Q186" s="79"/>
      <c r="R186" s="79"/>
    </row>
    <row r="187" spans="1:18" s="63" customFormat="1" ht="12" customHeight="1" x14ac:dyDescent="0.25">
      <c r="A187" s="50">
        <v>186</v>
      </c>
      <c r="B187" s="53">
        <v>186</v>
      </c>
      <c r="C187" s="54" t="s">
        <v>500</v>
      </c>
      <c r="D187" s="55" t="s">
        <v>502</v>
      </c>
      <c r="E187" s="54" t="s">
        <v>366</v>
      </c>
      <c r="F187" s="53">
        <v>0</v>
      </c>
      <c r="G187" s="56">
        <v>1</v>
      </c>
      <c r="H187" s="57" t="s">
        <v>123</v>
      </c>
      <c r="I187" s="39" t="s">
        <v>124</v>
      </c>
      <c r="J187" s="58" t="s">
        <v>134</v>
      </c>
      <c r="K187" s="59" t="s">
        <v>129</v>
      </c>
      <c r="L187" s="58" t="s">
        <v>451</v>
      </c>
      <c r="M187" s="59">
        <v>76466986</v>
      </c>
      <c r="N187" s="60" t="s">
        <v>125</v>
      </c>
      <c r="O187" s="61">
        <v>43527</v>
      </c>
      <c r="P187" s="62"/>
      <c r="Q187" s="79"/>
      <c r="R187" s="79"/>
    </row>
    <row r="188" spans="1:18" s="63" customFormat="1" ht="12" customHeight="1" x14ac:dyDescent="0.25">
      <c r="A188" s="50">
        <v>187</v>
      </c>
      <c r="B188" s="53">
        <v>187</v>
      </c>
      <c r="C188" s="54" t="s">
        <v>351</v>
      </c>
      <c r="D188" s="55" t="s">
        <v>385</v>
      </c>
      <c r="E188" s="54" t="s">
        <v>350</v>
      </c>
      <c r="F188" s="53">
        <v>8850033</v>
      </c>
      <c r="G188" s="56">
        <v>1</v>
      </c>
      <c r="H188" s="57" t="s">
        <v>123</v>
      </c>
      <c r="I188" s="39" t="s">
        <v>124</v>
      </c>
      <c r="J188" s="58" t="s">
        <v>134</v>
      </c>
      <c r="K188" s="59" t="s">
        <v>129</v>
      </c>
      <c r="L188" s="58"/>
      <c r="M188" s="59"/>
      <c r="N188" s="60" t="s">
        <v>125</v>
      </c>
      <c r="O188" s="61">
        <v>43527</v>
      </c>
      <c r="P188" s="62"/>
      <c r="Q188" s="79"/>
      <c r="R188" s="79"/>
    </row>
    <row r="189" spans="1:18" s="63" customFormat="1" ht="12" customHeight="1" x14ac:dyDescent="0.25">
      <c r="A189" s="50">
        <v>188</v>
      </c>
      <c r="B189" s="53">
        <v>188</v>
      </c>
      <c r="C189" s="54" t="s">
        <v>126</v>
      </c>
      <c r="D189" s="55" t="s">
        <v>503</v>
      </c>
      <c r="E189" s="54" t="s">
        <v>504</v>
      </c>
      <c r="F189" s="53">
        <v>3966035</v>
      </c>
      <c r="G189" s="56">
        <v>1</v>
      </c>
      <c r="H189" s="57" t="s">
        <v>123</v>
      </c>
      <c r="I189" s="39" t="s">
        <v>124</v>
      </c>
      <c r="J189" s="58" t="s">
        <v>134</v>
      </c>
      <c r="K189" s="59" t="s">
        <v>129</v>
      </c>
      <c r="L189" s="58"/>
      <c r="M189" s="59"/>
      <c r="N189" s="60" t="s">
        <v>125</v>
      </c>
      <c r="O189" s="61">
        <v>43527</v>
      </c>
      <c r="P189" s="62"/>
      <c r="Q189" s="79"/>
      <c r="R189" s="79"/>
    </row>
    <row r="190" spans="1:18" s="63" customFormat="1" ht="12" customHeight="1" x14ac:dyDescent="0.25">
      <c r="A190" s="50">
        <v>189</v>
      </c>
      <c r="B190" s="53">
        <v>189</v>
      </c>
      <c r="C190" s="54" t="s">
        <v>126</v>
      </c>
      <c r="D190" s="55" t="s">
        <v>204</v>
      </c>
      <c r="E190" s="54" t="s">
        <v>505</v>
      </c>
      <c r="F190" s="53">
        <v>0</v>
      </c>
      <c r="G190" s="56">
        <v>1</v>
      </c>
      <c r="H190" s="57" t="s">
        <v>123</v>
      </c>
      <c r="I190" s="39" t="s">
        <v>124</v>
      </c>
      <c r="J190" s="58" t="s">
        <v>134</v>
      </c>
      <c r="K190" s="59" t="s">
        <v>129</v>
      </c>
      <c r="L190" s="58"/>
      <c r="M190" s="59"/>
      <c r="N190" s="60" t="s">
        <v>125</v>
      </c>
      <c r="O190" s="61">
        <v>43527</v>
      </c>
      <c r="P190" s="62" t="s">
        <v>123</v>
      </c>
      <c r="Q190" s="79" t="s">
        <v>124</v>
      </c>
      <c r="R190" s="79" t="s">
        <v>124</v>
      </c>
    </row>
    <row r="191" spans="1:18" s="63" customFormat="1" ht="12" customHeight="1" x14ac:dyDescent="0.25">
      <c r="A191" s="50">
        <v>190</v>
      </c>
      <c r="B191" s="53">
        <v>190</v>
      </c>
      <c r="C191" s="54" t="s">
        <v>506</v>
      </c>
      <c r="D191" s="55" t="s">
        <v>221</v>
      </c>
      <c r="E191" s="54" t="s">
        <v>507</v>
      </c>
      <c r="F191" s="53">
        <v>0</v>
      </c>
      <c r="G191" s="56">
        <v>1</v>
      </c>
      <c r="H191" s="57" t="s">
        <v>123</v>
      </c>
      <c r="I191" s="39" t="s">
        <v>124</v>
      </c>
      <c r="J191" s="58" t="s">
        <v>134</v>
      </c>
      <c r="K191" s="59" t="s">
        <v>129</v>
      </c>
      <c r="L191" s="58"/>
      <c r="M191" s="59"/>
      <c r="N191" s="60" t="s">
        <v>125</v>
      </c>
      <c r="O191" s="61">
        <v>43527</v>
      </c>
      <c r="P191" s="62"/>
      <c r="Q191" s="79"/>
      <c r="R191" s="79"/>
    </row>
    <row r="192" spans="1:18" s="63" customFormat="1" ht="12" customHeight="1" x14ac:dyDescent="0.25">
      <c r="A192" s="50">
        <v>191</v>
      </c>
      <c r="B192" s="53">
        <v>191</v>
      </c>
      <c r="C192" s="54" t="s">
        <v>508</v>
      </c>
      <c r="D192" s="55" t="s">
        <v>115</v>
      </c>
      <c r="E192" s="54" t="s">
        <v>244</v>
      </c>
      <c r="F192" s="53">
        <v>13585995</v>
      </c>
      <c r="G192" s="56">
        <v>1</v>
      </c>
      <c r="H192" s="57" t="s">
        <v>123</v>
      </c>
      <c r="I192" s="39" t="s">
        <v>124</v>
      </c>
      <c r="J192" s="58" t="s">
        <v>134</v>
      </c>
      <c r="K192" s="59" t="s">
        <v>129</v>
      </c>
      <c r="L192" s="58"/>
      <c r="M192" s="59"/>
      <c r="N192" s="60" t="s">
        <v>125</v>
      </c>
      <c r="O192" s="61">
        <v>43527</v>
      </c>
      <c r="P192" s="62"/>
      <c r="Q192" s="79"/>
      <c r="R192" s="79"/>
    </row>
    <row r="193" spans="1:18" s="63" customFormat="1" ht="12" customHeight="1" x14ac:dyDescent="0.25">
      <c r="A193" s="50">
        <v>192</v>
      </c>
      <c r="B193" s="53">
        <v>192</v>
      </c>
      <c r="C193" s="54" t="s">
        <v>508</v>
      </c>
      <c r="D193" s="55" t="s">
        <v>165</v>
      </c>
      <c r="E193" s="54" t="s">
        <v>270</v>
      </c>
      <c r="F193" s="53">
        <v>0</v>
      </c>
      <c r="G193" s="56">
        <v>1</v>
      </c>
      <c r="H193" s="57" t="s">
        <v>123</v>
      </c>
      <c r="I193" s="39" t="s">
        <v>124</v>
      </c>
      <c r="J193" s="58" t="s">
        <v>134</v>
      </c>
      <c r="K193" s="59" t="s">
        <v>129</v>
      </c>
      <c r="L193" s="58"/>
      <c r="M193" s="59">
        <v>75166411</v>
      </c>
      <c r="N193" s="60" t="s">
        <v>125</v>
      </c>
      <c r="O193" s="61">
        <v>43527</v>
      </c>
      <c r="P193" s="62"/>
      <c r="Q193" s="79"/>
      <c r="R193" s="79"/>
    </row>
    <row r="194" spans="1:18" s="63" customFormat="1" ht="12" customHeight="1" x14ac:dyDescent="0.25">
      <c r="A194" s="50">
        <v>193</v>
      </c>
      <c r="B194" s="53">
        <v>193</v>
      </c>
      <c r="C194" s="54" t="s">
        <v>258</v>
      </c>
      <c r="D194" s="55" t="s">
        <v>178</v>
      </c>
      <c r="E194" s="54" t="s">
        <v>509</v>
      </c>
      <c r="F194" s="53">
        <v>3008965</v>
      </c>
      <c r="G194" s="56">
        <v>1</v>
      </c>
      <c r="H194" s="57" t="s">
        <v>123</v>
      </c>
      <c r="I194" s="39" t="s">
        <v>124</v>
      </c>
      <c r="J194" s="58" t="s">
        <v>135</v>
      </c>
      <c r="K194" s="59" t="s">
        <v>129</v>
      </c>
      <c r="L194" s="58"/>
      <c r="M194" s="59"/>
      <c r="N194" s="60" t="s">
        <v>125</v>
      </c>
      <c r="O194" s="61">
        <v>43527</v>
      </c>
      <c r="P194" s="62" t="s">
        <v>124</v>
      </c>
      <c r="Q194" s="79" t="s">
        <v>123</v>
      </c>
      <c r="R194" s="79" t="s">
        <v>124</v>
      </c>
    </row>
    <row r="195" spans="1:18" s="63" customFormat="1" ht="12" customHeight="1" x14ac:dyDescent="0.25">
      <c r="A195" s="50">
        <v>194</v>
      </c>
      <c r="B195" s="53">
        <v>194</v>
      </c>
      <c r="C195" s="54" t="s">
        <v>142</v>
      </c>
      <c r="D195" s="55" t="s">
        <v>258</v>
      </c>
      <c r="E195" s="54" t="s">
        <v>510</v>
      </c>
      <c r="F195" s="53">
        <v>43390018</v>
      </c>
      <c r="G195" s="56">
        <v>1</v>
      </c>
      <c r="H195" s="57" t="s">
        <v>123</v>
      </c>
      <c r="I195" s="39" t="s">
        <v>124</v>
      </c>
      <c r="J195" s="58" t="s">
        <v>135</v>
      </c>
      <c r="K195" s="59" t="s">
        <v>129</v>
      </c>
      <c r="L195" s="58" t="s">
        <v>511</v>
      </c>
      <c r="M195" s="59">
        <v>76442022</v>
      </c>
      <c r="N195" s="60" t="s">
        <v>125</v>
      </c>
      <c r="O195" s="61">
        <v>43527</v>
      </c>
      <c r="P195" s="62"/>
      <c r="Q195" s="79"/>
      <c r="R195" s="79"/>
    </row>
    <row r="196" spans="1:18" s="63" customFormat="1" ht="12" customHeight="1" x14ac:dyDescent="0.25">
      <c r="A196" s="50">
        <v>195</v>
      </c>
      <c r="B196" s="53">
        <v>195</v>
      </c>
      <c r="C196" s="54" t="s">
        <v>142</v>
      </c>
      <c r="D196" s="55" t="s">
        <v>512</v>
      </c>
      <c r="E196" s="54" t="s">
        <v>513</v>
      </c>
      <c r="F196" s="53">
        <v>3588548</v>
      </c>
      <c r="G196" s="56">
        <v>1</v>
      </c>
      <c r="H196" s="57" t="s">
        <v>123</v>
      </c>
      <c r="I196" s="39" t="s">
        <v>124</v>
      </c>
      <c r="J196" s="58" t="s">
        <v>135</v>
      </c>
      <c r="K196" s="59" t="s">
        <v>129</v>
      </c>
      <c r="L196" s="58"/>
      <c r="M196" s="59"/>
      <c r="N196" s="60" t="s">
        <v>125</v>
      </c>
      <c r="O196" s="61">
        <v>43527</v>
      </c>
      <c r="P196" s="62"/>
      <c r="Q196" s="79"/>
      <c r="R196" s="79"/>
    </row>
    <row r="197" spans="1:18" s="63" customFormat="1" ht="12" customHeight="1" x14ac:dyDescent="0.25">
      <c r="A197" s="50">
        <v>196</v>
      </c>
      <c r="B197" s="53">
        <v>196</v>
      </c>
      <c r="C197" s="54" t="s">
        <v>352</v>
      </c>
      <c r="D197" s="55" t="s">
        <v>514</v>
      </c>
      <c r="E197" s="54" t="s">
        <v>515</v>
      </c>
      <c r="F197" s="53">
        <v>8056187</v>
      </c>
      <c r="G197" s="56">
        <v>1</v>
      </c>
      <c r="H197" s="57" t="s">
        <v>123</v>
      </c>
      <c r="I197" s="39" t="s">
        <v>124</v>
      </c>
      <c r="J197" s="58" t="s">
        <v>135</v>
      </c>
      <c r="K197" s="59" t="s">
        <v>129</v>
      </c>
      <c r="L197" s="58"/>
      <c r="M197" s="59"/>
      <c r="N197" s="60" t="s">
        <v>125</v>
      </c>
      <c r="O197" s="61">
        <v>43527</v>
      </c>
      <c r="P197" s="62"/>
      <c r="Q197" s="79"/>
      <c r="R197" s="79"/>
    </row>
    <row r="198" spans="1:18" s="63" customFormat="1" ht="12" customHeight="1" x14ac:dyDescent="0.25">
      <c r="A198" s="50">
        <v>197</v>
      </c>
      <c r="B198" s="53">
        <v>197</v>
      </c>
      <c r="C198" s="54" t="s">
        <v>516</v>
      </c>
      <c r="D198" s="55" t="s">
        <v>517</v>
      </c>
      <c r="E198" s="54" t="s">
        <v>518</v>
      </c>
      <c r="F198" s="53">
        <v>0</v>
      </c>
      <c r="G198" s="56">
        <v>1</v>
      </c>
      <c r="H198" s="57" t="s">
        <v>123</v>
      </c>
      <c r="I198" s="39" t="s">
        <v>124</v>
      </c>
      <c r="J198" s="58" t="s">
        <v>135</v>
      </c>
      <c r="K198" s="59" t="s">
        <v>129</v>
      </c>
      <c r="L198" s="58"/>
      <c r="M198" s="59"/>
      <c r="N198" s="60" t="s">
        <v>125</v>
      </c>
      <c r="O198" s="61">
        <v>43527</v>
      </c>
      <c r="P198" s="62"/>
      <c r="Q198" s="79"/>
      <c r="R198" s="79"/>
    </row>
    <row r="199" spans="1:18" s="63" customFormat="1" ht="12" customHeight="1" x14ac:dyDescent="0.25">
      <c r="A199" s="50">
        <v>198</v>
      </c>
      <c r="B199" s="53">
        <v>198</v>
      </c>
      <c r="C199" s="54" t="s">
        <v>142</v>
      </c>
      <c r="D199" s="55" t="s">
        <v>516</v>
      </c>
      <c r="E199" s="54" t="s">
        <v>519</v>
      </c>
      <c r="F199" s="53">
        <v>0</v>
      </c>
      <c r="G199" s="56">
        <v>1</v>
      </c>
      <c r="H199" s="57" t="s">
        <v>123</v>
      </c>
      <c r="I199" s="39" t="s">
        <v>124</v>
      </c>
      <c r="J199" s="58" t="s">
        <v>135</v>
      </c>
      <c r="K199" s="59" t="s">
        <v>129</v>
      </c>
      <c r="L199" s="58"/>
      <c r="M199" s="59"/>
      <c r="N199" s="60" t="s">
        <v>125</v>
      </c>
      <c r="O199" s="61">
        <v>43527</v>
      </c>
      <c r="P199" s="62"/>
      <c r="Q199" s="79"/>
      <c r="R199" s="79"/>
    </row>
    <row r="200" spans="1:18" s="63" customFormat="1" ht="12" customHeight="1" x14ac:dyDescent="0.25">
      <c r="A200" s="50">
        <v>199</v>
      </c>
      <c r="B200" s="53">
        <v>199</v>
      </c>
      <c r="C200" s="54" t="s">
        <v>142</v>
      </c>
      <c r="D200" s="55" t="s">
        <v>520</v>
      </c>
      <c r="E200" s="54" t="s">
        <v>220</v>
      </c>
      <c r="F200" s="53">
        <v>3023188</v>
      </c>
      <c r="G200" s="56">
        <v>1</v>
      </c>
      <c r="H200" s="57" t="s">
        <v>123</v>
      </c>
      <c r="I200" s="39" t="s">
        <v>124</v>
      </c>
      <c r="J200" s="58" t="s">
        <v>135</v>
      </c>
      <c r="K200" s="59" t="s">
        <v>129</v>
      </c>
      <c r="L200" s="58"/>
      <c r="M200" s="59"/>
      <c r="N200" s="60" t="s">
        <v>125</v>
      </c>
      <c r="O200" s="61">
        <v>43527</v>
      </c>
      <c r="P200" s="62"/>
      <c r="Q200" s="79"/>
      <c r="R200" s="79"/>
    </row>
    <row r="201" spans="1:18" s="63" customFormat="1" ht="12" customHeight="1" x14ac:dyDescent="0.25">
      <c r="A201" s="50">
        <v>200</v>
      </c>
      <c r="B201" s="53">
        <v>200</v>
      </c>
      <c r="C201" s="54" t="s">
        <v>514</v>
      </c>
      <c r="D201" s="55" t="s">
        <v>521</v>
      </c>
      <c r="E201" s="54" t="s">
        <v>322</v>
      </c>
      <c r="F201" s="53">
        <v>0</v>
      </c>
      <c r="G201" s="56">
        <v>1</v>
      </c>
      <c r="H201" s="57" t="s">
        <v>123</v>
      </c>
      <c r="I201" s="39" t="s">
        <v>124</v>
      </c>
      <c r="J201" s="58" t="s">
        <v>135</v>
      </c>
      <c r="K201" s="59" t="s">
        <v>129</v>
      </c>
      <c r="L201" s="58"/>
      <c r="M201" s="59"/>
      <c r="N201" s="60" t="s">
        <v>125</v>
      </c>
      <c r="O201" s="61">
        <v>43527</v>
      </c>
      <c r="P201" s="62"/>
      <c r="Q201" s="79"/>
      <c r="R201" s="79"/>
    </row>
    <row r="202" spans="1:18" s="63" customFormat="1" ht="12" customHeight="1" x14ac:dyDescent="0.25">
      <c r="A202" s="50">
        <v>201</v>
      </c>
      <c r="B202" s="53">
        <v>201</v>
      </c>
      <c r="C202" s="54" t="s">
        <v>223</v>
      </c>
      <c r="D202" s="55" t="s">
        <v>165</v>
      </c>
      <c r="E202" s="54" t="s">
        <v>590</v>
      </c>
      <c r="F202" s="53">
        <v>931620</v>
      </c>
      <c r="G202" s="56">
        <v>1</v>
      </c>
      <c r="H202" s="57" t="s">
        <v>123</v>
      </c>
      <c r="I202" s="39" t="s">
        <v>124</v>
      </c>
      <c r="J202" s="58" t="s">
        <v>135</v>
      </c>
      <c r="K202" s="59" t="s">
        <v>129</v>
      </c>
      <c r="L202" s="58"/>
      <c r="M202" s="59"/>
      <c r="N202" s="60"/>
      <c r="O202" s="61">
        <v>43539</v>
      </c>
      <c r="P202" s="62" t="s">
        <v>124</v>
      </c>
      <c r="Q202" s="79" t="s">
        <v>123</v>
      </c>
      <c r="R202" s="79" t="s">
        <v>124</v>
      </c>
    </row>
    <row r="203" spans="1:18" s="63" customFormat="1" ht="12" customHeight="1" x14ac:dyDescent="0.25">
      <c r="A203" s="50">
        <v>202</v>
      </c>
      <c r="B203" s="53">
        <v>202</v>
      </c>
      <c r="C203" s="54" t="s">
        <v>165</v>
      </c>
      <c r="D203" s="55" t="s">
        <v>522</v>
      </c>
      <c r="E203" s="54" t="s">
        <v>523</v>
      </c>
      <c r="F203" s="53">
        <v>3735845</v>
      </c>
      <c r="G203" s="56">
        <v>1</v>
      </c>
      <c r="H203" s="57" t="s">
        <v>123</v>
      </c>
      <c r="I203" s="39" t="s">
        <v>124</v>
      </c>
      <c r="J203" s="58" t="s">
        <v>135</v>
      </c>
      <c r="K203" s="59" t="s">
        <v>129</v>
      </c>
      <c r="L203" s="58"/>
      <c r="M203" s="59"/>
      <c r="N203" s="60"/>
      <c r="O203" s="61">
        <v>43539</v>
      </c>
      <c r="P203" s="62" t="s">
        <v>124</v>
      </c>
      <c r="Q203" s="79" t="s">
        <v>123</v>
      </c>
      <c r="R203" s="79" t="s">
        <v>124</v>
      </c>
    </row>
    <row r="204" spans="1:18" s="63" customFormat="1" ht="12" customHeight="1" x14ac:dyDescent="0.25">
      <c r="A204" s="50">
        <v>203</v>
      </c>
      <c r="B204" s="53">
        <v>203</v>
      </c>
      <c r="C204" s="54" t="s">
        <v>524</v>
      </c>
      <c r="D204" s="55" t="s">
        <v>525</v>
      </c>
      <c r="E204" s="54" t="s">
        <v>526</v>
      </c>
      <c r="F204" s="53">
        <v>9436841</v>
      </c>
      <c r="G204" s="56">
        <v>1</v>
      </c>
      <c r="H204" s="57" t="s">
        <v>123</v>
      </c>
      <c r="I204" s="39" t="s">
        <v>124</v>
      </c>
      <c r="J204" s="58" t="s">
        <v>135</v>
      </c>
      <c r="K204" s="59" t="s">
        <v>129</v>
      </c>
      <c r="L204" s="58"/>
      <c r="M204" s="59"/>
      <c r="N204" s="60" t="s">
        <v>125</v>
      </c>
      <c r="O204" s="61">
        <v>43539</v>
      </c>
      <c r="P204" s="62"/>
      <c r="Q204" s="79"/>
      <c r="R204" s="79"/>
    </row>
    <row r="205" spans="1:18" s="63" customFormat="1" ht="12" customHeight="1" x14ac:dyDescent="0.25">
      <c r="A205" s="50">
        <v>204</v>
      </c>
      <c r="B205" s="53">
        <v>204</v>
      </c>
      <c r="C205" s="54" t="s">
        <v>525</v>
      </c>
      <c r="D205" s="55" t="s">
        <v>393</v>
      </c>
      <c r="E205" s="54" t="s">
        <v>303</v>
      </c>
      <c r="F205" s="53">
        <v>1956584</v>
      </c>
      <c r="G205" s="56">
        <v>1</v>
      </c>
      <c r="H205" s="57" t="s">
        <v>123</v>
      </c>
      <c r="I205" s="39" t="s">
        <v>124</v>
      </c>
      <c r="J205" s="58" t="s">
        <v>135</v>
      </c>
      <c r="K205" s="59" t="s">
        <v>129</v>
      </c>
      <c r="L205" s="58"/>
      <c r="M205" s="59"/>
      <c r="N205" s="60" t="s">
        <v>125</v>
      </c>
      <c r="O205" s="61">
        <v>43539</v>
      </c>
      <c r="P205" s="62"/>
      <c r="Q205" s="79"/>
      <c r="R205" s="79"/>
    </row>
    <row r="206" spans="1:18" s="63" customFormat="1" ht="12" customHeight="1" x14ac:dyDescent="0.25">
      <c r="A206" s="50">
        <v>205</v>
      </c>
      <c r="B206" s="53">
        <v>205</v>
      </c>
      <c r="C206" s="54" t="s">
        <v>126</v>
      </c>
      <c r="D206" s="55" t="s">
        <v>204</v>
      </c>
      <c r="E206" s="54" t="s">
        <v>527</v>
      </c>
      <c r="F206" s="53">
        <v>0</v>
      </c>
      <c r="G206" s="56">
        <v>1</v>
      </c>
      <c r="H206" s="57" t="s">
        <v>123</v>
      </c>
      <c r="I206" s="39" t="s">
        <v>124</v>
      </c>
      <c r="J206" s="58" t="s">
        <v>135</v>
      </c>
      <c r="K206" s="59" t="s">
        <v>129</v>
      </c>
      <c r="L206" s="58"/>
      <c r="M206" s="59"/>
      <c r="N206" s="60" t="s">
        <v>125</v>
      </c>
      <c r="O206" s="61">
        <v>43539</v>
      </c>
      <c r="P206" s="62"/>
      <c r="Q206" s="79"/>
      <c r="R206" s="79"/>
    </row>
    <row r="207" spans="1:18" s="63" customFormat="1" ht="12" customHeight="1" x14ac:dyDescent="0.25">
      <c r="A207" s="50">
        <v>206</v>
      </c>
      <c r="B207" s="53">
        <v>206</v>
      </c>
      <c r="C207" s="54" t="s">
        <v>148</v>
      </c>
      <c r="D207" s="55" t="s">
        <v>521</v>
      </c>
      <c r="E207" s="54" t="s">
        <v>528</v>
      </c>
      <c r="F207" s="53">
        <v>0</v>
      </c>
      <c r="G207" s="56">
        <v>1</v>
      </c>
      <c r="H207" s="57" t="s">
        <v>123</v>
      </c>
      <c r="I207" s="39" t="s">
        <v>124</v>
      </c>
      <c r="J207" s="58" t="s">
        <v>135</v>
      </c>
      <c r="K207" s="59" t="s">
        <v>129</v>
      </c>
      <c r="L207" s="58"/>
      <c r="M207" s="59"/>
      <c r="N207" s="60" t="s">
        <v>125</v>
      </c>
      <c r="O207" s="61">
        <v>43539</v>
      </c>
      <c r="P207" s="62" t="s">
        <v>123</v>
      </c>
      <c r="Q207" s="79" t="s">
        <v>124</v>
      </c>
      <c r="R207" s="79" t="s">
        <v>124</v>
      </c>
    </row>
    <row r="208" spans="1:18" s="63" customFormat="1" ht="12" customHeight="1" x14ac:dyDescent="0.25">
      <c r="A208" s="50">
        <v>207</v>
      </c>
      <c r="B208" s="53">
        <v>207</v>
      </c>
      <c r="C208" s="54" t="s">
        <v>115</v>
      </c>
      <c r="D208" s="55" t="s">
        <v>226</v>
      </c>
      <c r="E208" s="54" t="s">
        <v>183</v>
      </c>
      <c r="F208" s="53">
        <v>0</v>
      </c>
      <c r="G208" s="56">
        <v>1</v>
      </c>
      <c r="H208" s="57" t="s">
        <v>123</v>
      </c>
      <c r="I208" s="39" t="s">
        <v>124</v>
      </c>
      <c r="J208" s="58" t="s">
        <v>135</v>
      </c>
      <c r="K208" s="59" t="s">
        <v>129</v>
      </c>
      <c r="L208" s="58"/>
      <c r="M208" s="59"/>
      <c r="N208" s="60" t="s">
        <v>125</v>
      </c>
      <c r="O208" s="61">
        <v>43539</v>
      </c>
      <c r="P208" s="62"/>
      <c r="Q208" s="79"/>
      <c r="R208" s="79"/>
    </row>
    <row r="209" spans="1:18" s="63" customFormat="1" ht="12" customHeight="1" x14ac:dyDescent="0.25">
      <c r="A209" s="50">
        <v>208</v>
      </c>
      <c r="B209" s="53">
        <v>208</v>
      </c>
      <c r="C209" s="54" t="s">
        <v>252</v>
      </c>
      <c r="D209" s="55" t="s">
        <v>247</v>
      </c>
      <c r="E209" s="54" t="s">
        <v>477</v>
      </c>
      <c r="F209" s="53">
        <v>0</v>
      </c>
      <c r="G209" s="56">
        <v>1</v>
      </c>
      <c r="H209" s="57" t="s">
        <v>123</v>
      </c>
      <c r="I209" s="39" t="s">
        <v>124</v>
      </c>
      <c r="J209" s="58" t="s">
        <v>135</v>
      </c>
      <c r="K209" s="59" t="s">
        <v>129</v>
      </c>
      <c r="L209" s="58"/>
      <c r="M209" s="59"/>
      <c r="N209" s="60" t="s">
        <v>125</v>
      </c>
      <c r="O209" s="61">
        <v>43539</v>
      </c>
      <c r="P209" s="62"/>
      <c r="Q209" s="79"/>
      <c r="R209" s="79"/>
    </row>
    <row r="210" spans="1:18" s="63" customFormat="1" ht="12" customHeight="1" x14ac:dyDescent="0.25">
      <c r="A210" s="50">
        <v>209</v>
      </c>
      <c r="B210" s="53">
        <v>209</v>
      </c>
      <c r="C210" s="54" t="s">
        <v>204</v>
      </c>
      <c r="D210" s="55" t="s">
        <v>205</v>
      </c>
      <c r="E210" s="54" t="s">
        <v>529</v>
      </c>
      <c r="F210" s="53">
        <v>0</v>
      </c>
      <c r="G210" s="56">
        <v>1</v>
      </c>
      <c r="H210" s="57" t="s">
        <v>123</v>
      </c>
      <c r="I210" s="39" t="s">
        <v>124</v>
      </c>
      <c r="J210" s="58" t="s">
        <v>135</v>
      </c>
      <c r="K210" s="59" t="s">
        <v>129</v>
      </c>
      <c r="L210" s="58"/>
      <c r="M210" s="59"/>
      <c r="N210" s="60" t="s">
        <v>125</v>
      </c>
      <c r="O210" s="61">
        <v>43539</v>
      </c>
      <c r="P210" s="62"/>
      <c r="Q210" s="79"/>
      <c r="R210" s="79"/>
    </row>
    <row r="211" spans="1:18" s="63" customFormat="1" ht="12" customHeight="1" x14ac:dyDescent="0.25">
      <c r="A211" s="50">
        <v>210</v>
      </c>
      <c r="B211" s="53">
        <v>210</v>
      </c>
      <c r="C211" s="54" t="s">
        <v>358</v>
      </c>
      <c r="D211" s="55" t="s">
        <v>530</v>
      </c>
      <c r="E211" s="54" t="s">
        <v>531</v>
      </c>
      <c r="F211" s="53">
        <v>0</v>
      </c>
      <c r="G211" s="56">
        <v>1</v>
      </c>
      <c r="H211" s="57" t="s">
        <v>123</v>
      </c>
      <c r="I211" s="39" t="s">
        <v>124</v>
      </c>
      <c r="J211" s="58" t="s">
        <v>135</v>
      </c>
      <c r="K211" s="59" t="s">
        <v>129</v>
      </c>
      <c r="L211" s="58"/>
      <c r="M211" s="59"/>
      <c r="N211" s="60" t="s">
        <v>125</v>
      </c>
      <c r="O211" s="61">
        <v>43539</v>
      </c>
      <c r="P211" s="62"/>
      <c r="Q211" s="79"/>
      <c r="R211" s="79"/>
    </row>
    <row r="212" spans="1:18" s="63" customFormat="1" ht="12" customHeight="1" x14ac:dyDescent="0.25">
      <c r="A212" s="50">
        <v>211</v>
      </c>
      <c r="B212" s="53">
        <v>211</v>
      </c>
      <c r="C212" s="54" t="s">
        <v>172</v>
      </c>
      <c r="D212" s="55" t="s">
        <v>115</v>
      </c>
      <c r="E212" s="54" t="s">
        <v>491</v>
      </c>
      <c r="F212" s="53">
        <v>779937</v>
      </c>
      <c r="G212" s="56">
        <v>1</v>
      </c>
      <c r="H212" s="57" t="s">
        <v>123</v>
      </c>
      <c r="I212" s="39" t="s">
        <v>124</v>
      </c>
      <c r="J212" s="58" t="s">
        <v>135</v>
      </c>
      <c r="K212" s="59" t="s">
        <v>129</v>
      </c>
      <c r="L212" s="58"/>
      <c r="M212" s="59"/>
      <c r="N212" s="60" t="s">
        <v>125</v>
      </c>
      <c r="O212" s="61">
        <v>43539</v>
      </c>
      <c r="P212" s="62" t="s">
        <v>124</v>
      </c>
      <c r="Q212" s="79" t="s">
        <v>123</v>
      </c>
      <c r="R212" s="79" t="s">
        <v>124</v>
      </c>
    </row>
    <row r="213" spans="1:18" s="63" customFormat="1" ht="12" customHeight="1" x14ac:dyDescent="0.25">
      <c r="A213" s="50">
        <v>212</v>
      </c>
      <c r="B213" s="53">
        <v>212</v>
      </c>
      <c r="C213" s="54" t="s">
        <v>172</v>
      </c>
      <c r="D213" s="55" t="s">
        <v>532</v>
      </c>
      <c r="E213" s="54" t="s">
        <v>533</v>
      </c>
      <c r="F213" s="53">
        <v>8056042</v>
      </c>
      <c r="G213" s="56">
        <v>1</v>
      </c>
      <c r="H213" s="57" t="s">
        <v>123</v>
      </c>
      <c r="I213" s="39" t="s">
        <v>124</v>
      </c>
      <c r="J213" s="58" t="s">
        <v>135</v>
      </c>
      <c r="K213" s="59" t="s">
        <v>129</v>
      </c>
      <c r="L213" s="58"/>
      <c r="M213" s="59"/>
      <c r="N213" s="60" t="s">
        <v>125</v>
      </c>
      <c r="O213" s="61">
        <v>43539</v>
      </c>
      <c r="P213" s="62"/>
      <c r="Q213" s="79"/>
      <c r="R213" s="79"/>
    </row>
    <row r="214" spans="1:18" s="63" customFormat="1" ht="12" customHeight="1" x14ac:dyDescent="0.25">
      <c r="A214" s="50">
        <v>213</v>
      </c>
      <c r="B214" s="53">
        <v>213</v>
      </c>
      <c r="C214" s="54" t="s">
        <v>297</v>
      </c>
      <c r="D214" s="55" t="s">
        <v>211</v>
      </c>
      <c r="E214" s="54" t="s">
        <v>534</v>
      </c>
      <c r="F214" s="53">
        <v>0</v>
      </c>
      <c r="G214" s="56">
        <v>1</v>
      </c>
      <c r="H214" s="57" t="s">
        <v>123</v>
      </c>
      <c r="I214" s="39" t="s">
        <v>124</v>
      </c>
      <c r="J214" s="58" t="s">
        <v>135</v>
      </c>
      <c r="K214" s="59" t="s">
        <v>129</v>
      </c>
      <c r="L214" s="58"/>
      <c r="M214" s="59"/>
      <c r="N214" s="60" t="s">
        <v>125</v>
      </c>
      <c r="O214" s="61">
        <v>43539</v>
      </c>
      <c r="P214" s="62" t="s">
        <v>124</v>
      </c>
      <c r="Q214" s="79" t="s">
        <v>123</v>
      </c>
      <c r="R214" s="79" t="s">
        <v>124</v>
      </c>
    </row>
    <row r="215" spans="1:18" s="63" customFormat="1" ht="12" customHeight="1" x14ac:dyDescent="0.25">
      <c r="A215" s="50">
        <v>214</v>
      </c>
      <c r="B215" s="53">
        <v>214</v>
      </c>
      <c r="C215" s="54" t="s">
        <v>170</v>
      </c>
      <c r="D215" s="55" t="s">
        <v>223</v>
      </c>
      <c r="E215" s="54" t="s">
        <v>535</v>
      </c>
      <c r="F215" s="53">
        <v>5209474</v>
      </c>
      <c r="G215" s="56">
        <v>1</v>
      </c>
      <c r="H215" s="57" t="s">
        <v>123</v>
      </c>
      <c r="I215" s="39" t="s">
        <v>124</v>
      </c>
      <c r="J215" s="58" t="s">
        <v>135</v>
      </c>
      <c r="K215" s="59" t="s">
        <v>129</v>
      </c>
      <c r="L215" s="58"/>
      <c r="M215" s="59"/>
      <c r="N215" s="60" t="s">
        <v>125</v>
      </c>
      <c r="O215" s="61">
        <v>43539</v>
      </c>
      <c r="P215" s="62"/>
      <c r="Q215" s="79"/>
      <c r="R215" s="79"/>
    </row>
    <row r="216" spans="1:18" s="63" customFormat="1" ht="12" customHeight="1" x14ac:dyDescent="0.25">
      <c r="A216" s="50">
        <v>215</v>
      </c>
      <c r="B216" s="53">
        <v>215</v>
      </c>
      <c r="C216" s="54" t="s">
        <v>170</v>
      </c>
      <c r="D216" s="55" t="s">
        <v>223</v>
      </c>
      <c r="E216" s="54" t="s">
        <v>536</v>
      </c>
      <c r="F216" s="53">
        <v>3573019</v>
      </c>
      <c r="G216" s="56">
        <v>1</v>
      </c>
      <c r="H216" s="57" t="s">
        <v>123</v>
      </c>
      <c r="I216" s="39" t="s">
        <v>124</v>
      </c>
      <c r="J216" s="58" t="s">
        <v>135</v>
      </c>
      <c r="K216" s="59" t="s">
        <v>129</v>
      </c>
      <c r="L216" s="58"/>
      <c r="M216" s="59"/>
      <c r="N216" s="60" t="s">
        <v>125</v>
      </c>
      <c r="O216" s="61">
        <v>43539</v>
      </c>
      <c r="P216" s="62"/>
      <c r="Q216" s="79"/>
      <c r="R216" s="79"/>
    </row>
    <row r="217" spans="1:18" s="63" customFormat="1" ht="12" customHeight="1" x14ac:dyDescent="0.25">
      <c r="A217" s="50">
        <v>216</v>
      </c>
      <c r="B217" s="53">
        <v>216</v>
      </c>
      <c r="C217" s="54" t="s">
        <v>537</v>
      </c>
      <c r="D217" s="55" t="s">
        <v>170</v>
      </c>
      <c r="E217" s="54" t="s">
        <v>538</v>
      </c>
      <c r="F217" s="53">
        <v>8021770</v>
      </c>
      <c r="G217" s="56">
        <v>1</v>
      </c>
      <c r="H217" s="57" t="s">
        <v>123</v>
      </c>
      <c r="I217" s="39" t="s">
        <v>124</v>
      </c>
      <c r="J217" s="58" t="s">
        <v>135</v>
      </c>
      <c r="K217" s="59" t="s">
        <v>129</v>
      </c>
      <c r="L217" s="58"/>
      <c r="M217" s="59"/>
      <c r="N217" s="60" t="s">
        <v>125</v>
      </c>
      <c r="O217" s="61">
        <v>43539</v>
      </c>
      <c r="P217" s="62"/>
      <c r="Q217" s="79"/>
      <c r="R217" s="79"/>
    </row>
    <row r="218" spans="1:18" s="63" customFormat="1" ht="12" customHeight="1" x14ac:dyDescent="0.25">
      <c r="A218" s="50">
        <v>217</v>
      </c>
      <c r="B218" s="53">
        <v>217</v>
      </c>
      <c r="C218" s="54" t="s">
        <v>179</v>
      </c>
      <c r="D218" s="55" t="s">
        <v>414</v>
      </c>
      <c r="E218" s="54" t="s">
        <v>539</v>
      </c>
      <c r="F218" s="53">
        <v>3765069</v>
      </c>
      <c r="G218" s="56">
        <v>1</v>
      </c>
      <c r="H218" s="57" t="s">
        <v>123</v>
      </c>
      <c r="I218" s="39" t="s">
        <v>124</v>
      </c>
      <c r="J218" s="58" t="s">
        <v>135</v>
      </c>
      <c r="K218" s="59" t="s">
        <v>129</v>
      </c>
      <c r="L218" s="58"/>
      <c r="M218" s="59"/>
      <c r="N218" s="60" t="s">
        <v>125</v>
      </c>
      <c r="O218" s="61">
        <v>43539</v>
      </c>
      <c r="P218" s="62"/>
      <c r="Q218" s="79"/>
      <c r="R218" s="79"/>
    </row>
    <row r="219" spans="1:18" s="63" customFormat="1" ht="12" customHeight="1" x14ac:dyDescent="0.25">
      <c r="A219" s="50">
        <v>218</v>
      </c>
      <c r="B219" s="53">
        <v>218</v>
      </c>
      <c r="C219" s="54" t="s">
        <v>179</v>
      </c>
      <c r="D219" s="55" t="s">
        <v>217</v>
      </c>
      <c r="E219" s="54" t="s">
        <v>499</v>
      </c>
      <c r="F219" s="53">
        <v>3611216</v>
      </c>
      <c r="G219" s="56">
        <v>1</v>
      </c>
      <c r="H219" s="57" t="s">
        <v>123</v>
      </c>
      <c r="I219" s="39" t="s">
        <v>124</v>
      </c>
      <c r="J219" s="58" t="s">
        <v>135</v>
      </c>
      <c r="K219" s="59" t="s">
        <v>129</v>
      </c>
      <c r="L219" s="58"/>
      <c r="M219" s="59"/>
      <c r="N219" s="60" t="s">
        <v>125</v>
      </c>
      <c r="O219" s="61">
        <v>43539</v>
      </c>
      <c r="P219" s="62"/>
      <c r="Q219" s="79"/>
      <c r="R219" s="79"/>
    </row>
    <row r="220" spans="1:18" s="63" customFormat="1" ht="12" customHeight="1" x14ac:dyDescent="0.25">
      <c r="A220" s="50">
        <v>219</v>
      </c>
      <c r="B220" s="53">
        <v>219</v>
      </c>
      <c r="C220" s="54" t="s">
        <v>142</v>
      </c>
      <c r="D220" s="55" t="s">
        <v>126</v>
      </c>
      <c r="E220" s="54" t="s">
        <v>540</v>
      </c>
      <c r="F220" s="53">
        <v>925559</v>
      </c>
      <c r="G220" s="56">
        <v>1</v>
      </c>
      <c r="H220" s="57" t="s">
        <v>123</v>
      </c>
      <c r="I220" s="39" t="s">
        <v>124</v>
      </c>
      <c r="J220" s="58" t="s">
        <v>135</v>
      </c>
      <c r="K220" s="59" t="s">
        <v>129</v>
      </c>
      <c r="L220" s="58"/>
      <c r="M220" s="59"/>
      <c r="N220" s="60" t="s">
        <v>125</v>
      </c>
      <c r="O220" s="61">
        <v>43539</v>
      </c>
      <c r="P220" s="62" t="s">
        <v>123</v>
      </c>
      <c r="Q220" s="79" t="s">
        <v>124</v>
      </c>
      <c r="R220" s="79" t="s">
        <v>124</v>
      </c>
    </row>
    <row r="221" spans="1:18" s="63" customFormat="1" ht="12" customHeight="1" x14ac:dyDescent="0.25">
      <c r="A221" s="50">
        <v>220</v>
      </c>
      <c r="B221" s="53">
        <v>220</v>
      </c>
      <c r="C221" s="54" t="s">
        <v>282</v>
      </c>
      <c r="D221" s="55" t="s">
        <v>237</v>
      </c>
      <c r="E221" s="54" t="s">
        <v>541</v>
      </c>
      <c r="F221" s="53">
        <v>7908440</v>
      </c>
      <c r="G221" s="56">
        <v>1</v>
      </c>
      <c r="H221" s="57" t="s">
        <v>123</v>
      </c>
      <c r="I221" s="39" t="s">
        <v>124</v>
      </c>
      <c r="J221" s="58" t="s">
        <v>135</v>
      </c>
      <c r="K221" s="59" t="s">
        <v>129</v>
      </c>
      <c r="L221" s="58"/>
      <c r="M221" s="59"/>
      <c r="N221" s="60" t="s">
        <v>125</v>
      </c>
      <c r="O221" s="61">
        <v>43539</v>
      </c>
      <c r="P221" s="62"/>
      <c r="Q221" s="79"/>
      <c r="R221" s="79"/>
    </row>
    <row r="222" spans="1:18" s="63" customFormat="1" ht="12" customHeight="1" x14ac:dyDescent="0.25">
      <c r="A222" s="50">
        <v>221</v>
      </c>
      <c r="B222" s="53">
        <v>221</v>
      </c>
      <c r="C222" s="54" t="s">
        <v>126</v>
      </c>
      <c r="D222" s="55" t="s">
        <v>282</v>
      </c>
      <c r="E222" s="54" t="s">
        <v>200</v>
      </c>
      <c r="F222" s="53">
        <v>0</v>
      </c>
      <c r="G222" s="56">
        <v>1</v>
      </c>
      <c r="H222" s="57" t="s">
        <v>123</v>
      </c>
      <c r="I222" s="39" t="s">
        <v>124</v>
      </c>
      <c r="J222" s="58" t="s">
        <v>135</v>
      </c>
      <c r="K222" s="59" t="s">
        <v>129</v>
      </c>
      <c r="L222" s="58"/>
      <c r="M222" s="59"/>
      <c r="N222" s="60" t="s">
        <v>125</v>
      </c>
      <c r="O222" s="61">
        <v>43539</v>
      </c>
      <c r="P222" s="62" t="s">
        <v>124</v>
      </c>
      <c r="Q222" s="79" t="s">
        <v>123</v>
      </c>
      <c r="R222" s="79" t="s">
        <v>124</v>
      </c>
    </row>
    <row r="223" spans="1:18" s="63" customFormat="1" ht="12" customHeight="1" x14ac:dyDescent="0.25">
      <c r="A223" s="50">
        <v>222</v>
      </c>
      <c r="B223" s="53">
        <v>222</v>
      </c>
      <c r="C223" s="54" t="s">
        <v>508</v>
      </c>
      <c r="D223" s="55" t="s">
        <v>115</v>
      </c>
      <c r="E223" s="54" t="s">
        <v>542</v>
      </c>
      <c r="F223" s="53">
        <v>2888016</v>
      </c>
      <c r="G223" s="56">
        <v>1</v>
      </c>
      <c r="H223" s="57" t="s">
        <v>123</v>
      </c>
      <c r="I223" s="39" t="s">
        <v>124</v>
      </c>
      <c r="J223" s="58" t="s">
        <v>135</v>
      </c>
      <c r="K223" s="59" t="s">
        <v>129</v>
      </c>
      <c r="L223" s="58"/>
      <c r="M223" s="59"/>
      <c r="N223" s="60" t="s">
        <v>125</v>
      </c>
      <c r="O223" s="61">
        <v>43539</v>
      </c>
      <c r="P223" s="62"/>
      <c r="Q223" s="79"/>
      <c r="R223" s="79"/>
    </row>
    <row r="224" spans="1:18" s="63" customFormat="1" ht="12" customHeight="1" x14ac:dyDescent="0.25">
      <c r="A224" s="50">
        <v>223</v>
      </c>
      <c r="B224" s="53">
        <v>223</v>
      </c>
      <c r="C224" s="54" t="s">
        <v>508</v>
      </c>
      <c r="D224" s="55" t="s">
        <v>115</v>
      </c>
      <c r="E224" s="54" t="s">
        <v>543</v>
      </c>
      <c r="F224" s="53">
        <v>935589</v>
      </c>
      <c r="G224" s="56">
        <v>1</v>
      </c>
      <c r="H224" s="57" t="s">
        <v>123</v>
      </c>
      <c r="I224" s="39" t="s">
        <v>124</v>
      </c>
      <c r="J224" s="58" t="s">
        <v>135</v>
      </c>
      <c r="K224" s="59" t="s">
        <v>129</v>
      </c>
      <c r="L224" s="58"/>
      <c r="M224" s="59"/>
      <c r="N224" s="60" t="s">
        <v>125</v>
      </c>
      <c r="O224" s="61">
        <v>43539</v>
      </c>
      <c r="P224" s="62"/>
      <c r="Q224" s="79"/>
      <c r="R224" s="79"/>
    </row>
    <row r="225" spans="1:18" s="63" customFormat="1" ht="12" customHeight="1" x14ac:dyDescent="0.25">
      <c r="A225" s="50">
        <v>224</v>
      </c>
      <c r="B225" s="53">
        <v>224</v>
      </c>
      <c r="C225" s="54" t="s">
        <v>142</v>
      </c>
      <c r="D225" s="55" t="s">
        <v>304</v>
      </c>
      <c r="E225" s="54" t="s">
        <v>544</v>
      </c>
      <c r="F225" s="53">
        <v>0</v>
      </c>
      <c r="G225" s="56">
        <v>1</v>
      </c>
      <c r="H225" s="57" t="s">
        <v>123</v>
      </c>
      <c r="I225" s="39" t="s">
        <v>124</v>
      </c>
      <c r="J225" s="58" t="s">
        <v>135</v>
      </c>
      <c r="K225" s="59" t="s">
        <v>129</v>
      </c>
      <c r="L225" s="58"/>
      <c r="M225" s="59"/>
      <c r="N225" s="60" t="s">
        <v>125</v>
      </c>
      <c r="O225" s="61">
        <v>43539</v>
      </c>
      <c r="P225" s="62" t="s">
        <v>123</v>
      </c>
      <c r="Q225" s="79" t="s">
        <v>123</v>
      </c>
      <c r="R225" s="79" t="s">
        <v>124</v>
      </c>
    </row>
    <row r="226" spans="1:18" s="63" customFormat="1" ht="12" customHeight="1" x14ac:dyDescent="0.25">
      <c r="A226" s="50">
        <v>225</v>
      </c>
      <c r="B226" s="53">
        <v>225</v>
      </c>
      <c r="C226" s="54" t="s">
        <v>456</v>
      </c>
      <c r="D226" s="55" t="s">
        <v>489</v>
      </c>
      <c r="E226" s="54" t="s">
        <v>545</v>
      </c>
      <c r="F226" s="53">
        <v>9495281</v>
      </c>
      <c r="G226" s="56">
        <v>1</v>
      </c>
      <c r="H226" s="57" t="s">
        <v>123</v>
      </c>
      <c r="I226" s="39" t="s">
        <v>124</v>
      </c>
      <c r="J226" s="58" t="s">
        <v>135</v>
      </c>
      <c r="K226" s="59" t="s">
        <v>129</v>
      </c>
      <c r="L226" s="58"/>
      <c r="M226" s="59"/>
      <c r="N226" s="60" t="s">
        <v>125</v>
      </c>
      <c r="O226" s="61">
        <v>43539</v>
      </c>
      <c r="P226" s="62"/>
      <c r="Q226" s="79"/>
      <c r="R226" s="79"/>
    </row>
    <row r="227" spans="1:18" s="63" customFormat="1" ht="12" customHeight="1" x14ac:dyDescent="0.25">
      <c r="A227" s="50">
        <v>226</v>
      </c>
      <c r="B227" s="53">
        <v>226</v>
      </c>
      <c r="C227" s="54" t="s">
        <v>126</v>
      </c>
      <c r="D227" s="55" t="s">
        <v>208</v>
      </c>
      <c r="E227" s="54" t="s">
        <v>255</v>
      </c>
      <c r="F227" s="53">
        <v>0</v>
      </c>
      <c r="G227" s="56">
        <v>1</v>
      </c>
      <c r="H227" s="57" t="s">
        <v>123</v>
      </c>
      <c r="I227" s="39" t="s">
        <v>124</v>
      </c>
      <c r="J227" s="58" t="s">
        <v>135</v>
      </c>
      <c r="K227" s="59" t="s">
        <v>129</v>
      </c>
      <c r="L227" s="58"/>
      <c r="M227" s="59"/>
      <c r="N227" s="60" t="s">
        <v>125</v>
      </c>
      <c r="O227" s="61">
        <v>43539</v>
      </c>
      <c r="P227" s="62"/>
      <c r="Q227" s="79"/>
      <c r="R227" s="79"/>
    </row>
    <row r="228" spans="1:18" s="63" customFormat="1" ht="12" customHeight="1" x14ac:dyDescent="0.25">
      <c r="A228" s="50">
        <v>227</v>
      </c>
      <c r="B228" s="53">
        <v>227</v>
      </c>
      <c r="C228" s="54" t="s">
        <v>240</v>
      </c>
      <c r="D228" s="55" t="s">
        <v>205</v>
      </c>
      <c r="E228" s="54" t="s">
        <v>546</v>
      </c>
      <c r="F228" s="53">
        <v>7933452</v>
      </c>
      <c r="G228" s="56">
        <v>1</v>
      </c>
      <c r="H228" s="57" t="s">
        <v>123</v>
      </c>
      <c r="I228" s="39" t="s">
        <v>124</v>
      </c>
      <c r="J228" s="58" t="s">
        <v>135</v>
      </c>
      <c r="K228" s="59" t="s">
        <v>129</v>
      </c>
      <c r="L228" s="58"/>
      <c r="M228" s="59"/>
      <c r="N228" s="60" t="s">
        <v>125</v>
      </c>
      <c r="O228" s="61">
        <v>43539</v>
      </c>
      <c r="P228" s="62"/>
      <c r="Q228" s="79"/>
      <c r="R228" s="79"/>
    </row>
    <row r="229" spans="1:18" s="63" customFormat="1" ht="12" customHeight="1" x14ac:dyDescent="0.25">
      <c r="A229" s="50">
        <v>228</v>
      </c>
      <c r="B229" s="53">
        <v>228</v>
      </c>
      <c r="C229" s="54" t="s">
        <v>226</v>
      </c>
      <c r="D229" s="55" t="s">
        <v>126</v>
      </c>
      <c r="E229" s="54" t="s">
        <v>403</v>
      </c>
      <c r="F229" s="53">
        <v>0</v>
      </c>
      <c r="G229" s="56">
        <v>1</v>
      </c>
      <c r="H229" s="57" t="s">
        <v>123</v>
      </c>
      <c r="I229" s="39" t="s">
        <v>124</v>
      </c>
      <c r="J229" s="58" t="s">
        <v>135</v>
      </c>
      <c r="K229" s="59" t="s">
        <v>129</v>
      </c>
      <c r="L229" s="58"/>
      <c r="M229" s="59"/>
      <c r="N229" s="60" t="s">
        <v>125</v>
      </c>
      <c r="O229" s="61">
        <v>43539</v>
      </c>
      <c r="P229" s="62" t="s">
        <v>124</v>
      </c>
      <c r="Q229" s="79" t="s">
        <v>123</v>
      </c>
      <c r="R229" s="79" t="s">
        <v>124</v>
      </c>
    </row>
    <row r="230" spans="1:18" s="63" customFormat="1" ht="12" customHeight="1" x14ac:dyDescent="0.25">
      <c r="A230" s="50">
        <v>229</v>
      </c>
      <c r="B230" s="53">
        <v>229</v>
      </c>
      <c r="C230" s="54" t="s">
        <v>297</v>
      </c>
      <c r="D230" s="55" t="s">
        <v>126</v>
      </c>
      <c r="E230" s="54" t="s">
        <v>547</v>
      </c>
      <c r="F230" s="53">
        <v>7886995</v>
      </c>
      <c r="G230" s="56">
        <v>1</v>
      </c>
      <c r="H230" s="57" t="s">
        <v>123</v>
      </c>
      <c r="I230" s="39" t="s">
        <v>124</v>
      </c>
      <c r="J230" s="58" t="s">
        <v>135</v>
      </c>
      <c r="K230" s="59" t="s">
        <v>129</v>
      </c>
      <c r="L230" s="58"/>
      <c r="M230" s="59"/>
      <c r="N230" s="60" t="s">
        <v>125</v>
      </c>
      <c r="O230" s="61">
        <v>43539</v>
      </c>
      <c r="P230" s="62"/>
      <c r="Q230" s="79"/>
      <c r="R230" s="79"/>
    </row>
    <row r="231" spans="1:18" s="63" customFormat="1" ht="12" customHeight="1" x14ac:dyDescent="0.25">
      <c r="A231" s="50">
        <v>230</v>
      </c>
      <c r="B231" s="53">
        <v>230</v>
      </c>
      <c r="C231" s="54" t="s">
        <v>261</v>
      </c>
      <c r="D231" s="55" t="s">
        <v>126</v>
      </c>
      <c r="E231" s="54" t="s">
        <v>548</v>
      </c>
      <c r="F231" s="53">
        <v>0</v>
      </c>
      <c r="G231" s="56">
        <v>1</v>
      </c>
      <c r="H231" s="57" t="s">
        <v>123</v>
      </c>
      <c r="I231" s="39" t="s">
        <v>124</v>
      </c>
      <c r="J231" s="58" t="s">
        <v>135</v>
      </c>
      <c r="K231" s="59" t="s">
        <v>129</v>
      </c>
      <c r="L231" s="58"/>
      <c r="M231" s="59"/>
      <c r="N231" s="60" t="s">
        <v>125</v>
      </c>
      <c r="O231" s="61">
        <v>43539</v>
      </c>
      <c r="P231" s="62"/>
      <c r="Q231" s="79"/>
      <c r="R231" s="79"/>
    </row>
    <row r="232" spans="1:18" s="63" customFormat="1" ht="12" customHeight="1" x14ac:dyDescent="0.25">
      <c r="A232" s="50">
        <v>231</v>
      </c>
      <c r="B232" s="53">
        <v>231</v>
      </c>
      <c r="C232" s="54" t="s">
        <v>549</v>
      </c>
      <c r="D232" s="55" t="s">
        <v>126</v>
      </c>
      <c r="E232" s="54" t="s">
        <v>550</v>
      </c>
      <c r="F232" s="53">
        <v>0</v>
      </c>
      <c r="G232" s="56">
        <v>1</v>
      </c>
      <c r="H232" s="57" t="s">
        <v>123</v>
      </c>
      <c r="I232" s="39" t="s">
        <v>124</v>
      </c>
      <c r="J232" s="58" t="s">
        <v>135</v>
      </c>
      <c r="K232" s="59" t="s">
        <v>129</v>
      </c>
      <c r="L232" s="58"/>
      <c r="M232" s="59"/>
      <c r="N232" s="60" t="s">
        <v>125</v>
      </c>
      <c r="O232" s="61">
        <v>43539</v>
      </c>
      <c r="P232" s="62" t="s">
        <v>123</v>
      </c>
      <c r="Q232" s="79" t="s">
        <v>124</v>
      </c>
      <c r="R232" s="79" t="s">
        <v>124</v>
      </c>
    </row>
    <row r="233" spans="1:18" s="63" customFormat="1" ht="12" customHeight="1" x14ac:dyDescent="0.25">
      <c r="A233" s="50">
        <v>232</v>
      </c>
      <c r="B233" s="53">
        <v>232</v>
      </c>
      <c r="C233" s="54" t="s">
        <v>551</v>
      </c>
      <c r="D233" s="55" t="s">
        <v>126</v>
      </c>
      <c r="E233" s="54" t="s">
        <v>552</v>
      </c>
      <c r="F233" s="53">
        <v>5155975</v>
      </c>
      <c r="G233" s="56">
        <v>1</v>
      </c>
      <c r="H233" s="57" t="s">
        <v>123</v>
      </c>
      <c r="I233" s="39" t="s">
        <v>124</v>
      </c>
      <c r="J233" s="58" t="s">
        <v>135</v>
      </c>
      <c r="K233" s="59" t="s">
        <v>129</v>
      </c>
      <c r="L233" s="58" t="s">
        <v>689</v>
      </c>
      <c r="M233" s="59">
        <v>76457226</v>
      </c>
      <c r="N233" s="60"/>
      <c r="O233" s="61">
        <v>43539</v>
      </c>
      <c r="P233" s="62"/>
      <c r="Q233" s="79"/>
      <c r="R233" s="79"/>
    </row>
    <row r="234" spans="1:18" s="63" customFormat="1" ht="12" customHeight="1" x14ac:dyDescent="0.25">
      <c r="A234" s="50">
        <v>233</v>
      </c>
      <c r="B234" s="53">
        <v>233</v>
      </c>
      <c r="C234" s="54" t="s">
        <v>553</v>
      </c>
      <c r="D234" s="55" t="s">
        <v>216</v>
      </c>
      <c r="E234" s="54" t="s">
        <v>554</v>
      </c>
      <c r="F234" s="53">
        <v>2724713</v>
      </c>
      <c r="G234" s="56">
        <v>1</v>
      </c>
      <c r="H234" s="57" t="s">
        <v>123</v>
      </c>
      <c r="I234" s="39" t="s">
        <v>124</v>
      </c>
      <c r="J234" s="58" t="s">
        <v>135</v>
      </c>
      <c r="K234" s="59" t="s">
        <v>129</v>
      </c>
      <c r="L234" s="58"/>
      <c r="M234" s="59"/>
      <c r="N234" s="60" t="s">
        <v>125</v>
      </c>
      <c r="O234" s="61">
        <v>43539</v>
      </c>
      <c r="P234" s="62"/>
      <c r="Q234" s="79"/>
      <c r="R234" s="79"/>
    </row>
    <row r="235" spans="1:18" s="63" customFormat="1" ht="12" customHeight="1" x14ac:dyDescent="0.25">
      <c r="A235" s="50">
        <v>234</v>
      </c>
      <c r="B235" s="53">
        <v>234</v>
      </c>
      <c r="C235" s="54" t="s">
        <v>555</v>
      </c>
      <c r="D235" s="55" t="s">
        <v>304</v>
      </c>
      <c r="E235" s="54" t="s">
        <v>419</v>
      </c>
      <c r="F235" s="53">
        <v>7931631</v>
      </c>
      <c r="G235" s="56">
        <v>1</v>
      </c>
      <c r="H235" s="57" t="s">
        <v>123</v>
      </c>
      <c r="I235" s="39" t="s">
        <v>124</v>
      </c>
      <c r="J235" s="58" t="s">
        <v>135</v>
      </c>
      <c r="K235" s="59" t="s">
        <v>129</v>
      </c>
      <c r="L235" s="58"/>
      <c r="M235" s="59"/>
      <c r="N235" s="60" t="s">
        <v>125</v>
      </c>
      <c r="O235" s="61">
        <v>43539</v>
      </c>
      <c r="P235" s="62"/>
      <c r="Q235" s="79"/>
      <c r="R235" s="79"/>
    </row>
    <row r="236" spans="1:18" s="63" customFormat="1" ht="12" customHeight="1" x14ac:dyDescent="0.25">
      <c r="A236" s="50">
        <v>235</v>
      </c>
      <c r="B236" s="53">
        <v>235</v>
      </c>
      <c r="C236" s="54" t="s">
        <v>414</v>
      </c>
      <c r="D236" s="55" t="s">
        <v>452</v>
      </c>
      <c r="E236" s="54" t="s">
        <v>556</v>
      </c>
      <c r="F236" s="53">
        <v>0</v>
      </c>
      <c r="G236" s="56">
        <v>1</v>
      </c>
      <c r="H236" s="57" t="s">
        <v>123</v>
      </c>
      <c r="I236" s="39" t="s">
        <v>124</v>
      </c>
      <c r="J236" s="58" t="s">
        <v>135</v>
      </c>
      <c r="K236" s="59" t="s">
        <v>129</v>
      </c>
      <c r="L236" s="58"/>
      <c r="M236" s="59"/>
      <c r="N236" s="60" t="s">
        <v>125</v>
      </c>
      <c r="O236" s="61">
        <v>43539</v>
      </c>
      <c r="P236" s="62"/>
      <c r="Q236" s="79"/>
      <c r="R236" s="79"/>
    </row>
    <row r="237" spans="1:18" s="63" customFormat="1" ht="12" customHeight="1" x14ac:dyDescent="0.25">
      <c r="A237" s="50">
        <v>236</v>
      </c>
      <c r="B237" s="53">
        <v>236</v>
      </c>
      <c r="C237" s="54" t="s">
        <v>277</v>
      </c>
      <c r="D237" s="55" t="s">
        <v>557</v>
      </c>
      <c r="E237" s="54" t="s">
        <v>558</v>
      </c>
      <c r="F237" s="53">
        <v>0</v>
      </c>
      <c r="G237" s="56">
        <v>1</v>
      </c>
      <c r="H237" s="57" t="s">
        <v>123</v>
      </c>
      <c r="I237" s="39" t="s">
        <v>124</v>
      </c>
      <c r="J237" s="58" t="s">
        <v>135</v>
      </c>
      <c r="K237" s="59" t="s">
        <v>129</v>
      </c>
      <c r="L237" s="58"/>
      <c r="M237" s="59"/>
      <c r="N237" s="60" t="s">
        <v>125</v>
      </c>
      <c r="O237" s="61">
        <v>43539</v>
      </c>
      <c r="P237" s="62"/>
      <c r="Q237" s="79"/>
      <c r="R237" s="79"/>
    </row>
    <row r="238" spans="1:18" s="63" customFormat="1" ht="12" customHeight="1" x14ac:dyDescent="0.25">
      <c r="A238" s="50">
        <v>237</v>
      </c>
      <c r="B238" s="53">
        <v>237</v>
      </c>
      <c r="C238" s="54" t="s">
        <v>304</v>
      </c>
      <c r="D238" s="55" t="s">
        <v>559</v>
      </c>
      <c r="E238" s="54" t="s">
        <v>560</v>
      </c>
      <c r="F238" s="53">
        <v>3020960</v>
      </c>
      <c r="G238" s="56">
        <v>1</v>
      </c>
      <c r="H238" s="57" t="s">
        <v>123</v>
      </c>
      <c r="I238" s="39" t="s">
        <v>124</v>
      </c>
      <c r="J238" s="58" t="s">
        <v>135</v>
      </c>
      <c r="K238" s="59" t="s">
        <v>129</v>
      </c>
      <c r="L238" s="58"/>
      <c r="M238" s="59"/>
      <c r="N238" s="60" t="s">
        <v>125</v>
      </c>
      <c r="O238" s="61">
        <v>43539</v>
      </c>
      <c r="P238" s="62"/>
      <c r="Q238" s="79"/>
      <c r="R238" s="79"/>
    </row>
    <row r="239" spans="1:18" s="63" customFormat="1" ht="12" customHeight="1" x14ac:dyDescent="0.25">
      <c r="A239" s="50">
        <v>238</v>
      </c>
      <c r="B239" s="53">
        <v>238</v>
      </c>
      <c r="C239" s="54" t="s">
        <v>304</v>
      </c>
      <c r="D239" s="55" t="s">
        <v>223</v>
      </c>
      <c r="E239" s="54" t="s">
        <v>561</v>
      </c>
      <c r="F239" s="53">
        <v>0</v>
      </c>
      <c r="G239" s="56">
        <v>1</v>
      </c>
      <c r="H239" s="57" t="s">
        <v>123</v>
      </c>
      <c r="I239" s="39" t="s">
        <v>124</v>
      </c>
      <c r="J239" s="58" t="s">
        <v>135</v>
      </c>
      <c r="K239" s="59" t="s">
        <v>129</v>
      </c>
      <c r="L239" s="58"/>
      <c r="M239" s="59"/>
      <c r="N239" s="60" t="s">
        <v>125</v>
      </c>
      <c r="O239" s="61">
        <v>43539</v>
      </c>
      <c r="P239" s="62"/>
      <c r="Q239" s="79"/>
      <c r="R239" s="79"/>
    </row>
    <row r="240" spans="1:18" s="63" customFormat="1" ht="12" customHeight="1" x14ac:dyDescent="0.25">
      <c r="A240" s="50">
        <v>239</v>
      </c>
      <c r="B240" s="53">
        <v>239</v>
      </c>
      <c r="C240" s="54" t="s">
        <v>126</v>
      </c>
      <c r="D240" s="55" t="s">
        <v>178</v>
      </c>
      <c r="E240" s="54" t="s">
        <v>562</v>
      </c>
      <c r="F240" s="53">
        <v>7980248</v>
      </c>
      <c r="G240" s="56">
        <v>1</v>
      </c>
      <c r="H240" s="57" t="s">
        <v>123</v>
      </c>
      <c r="I240" s="39" t="s">
        <v>124</v>
      </c>
      <c r="J240" s="58" t="s">
        <v>135</v>
      </c>
      <c r="K240" s="59" t="s">
        <v>129</v>
      </c>
      <c r="L240" s="58"/>
      <c r="M240" s="59"/>
      <c r="N240" s="60" t="s">
        <v>125</v>
      </c>
      <c r="O240" s="61">
        <v>43539</v>
      </c>
      <c r="P240" s="62"/>
      <c r="Q240" s="79"/>
      <c r="R240" s="79"/>
    </row>
    <row r="241" spans="1:18" s="63" customFormat="1" ht="12" customHeight="1" x14ac:dyDescent="0.25">
      <c r="A241" s="50">
        <v>240</v>
      </c>
      <c r="B241" s="53">
        <v>240</v>
      </c>
      <c r="C241" s="54" t="s">
        <v>563</v>
      </c>
      <c r="D241" s="55" t="s">
        <v>564</v>
      </c>
      <c r="E241" s="54" t="s">
        <v>565</v>
      </c>
      <c r="F241" s="53">
        <v>0</v>
      </c>
      <c r="G241" s="56">
        <v>1</v>
      </c>
      <c r="H241" s="57" t="s">
        <v>123</v>
      </c>
      <c r="I241" s="39" t="s">
        <v>124</v>
      </c>
      <c r="J241" s="58" t="s">
        <v>135</v>
      </c>
      <c r="K241" s="59" t="s">
        <v>129</v>
      </c>
      <c r="L241" s="58"/>
      <c r="M241" s="59"/>
      <c r="N241" s="60" t="s">
        <v>125</v>
      </c>
      <c r="O241" s="61">
        <v>43539</v>
      </c>
      <c r="P241" s="62"/>
      <c r="Q241" s="79"/>
      <c r="R241" s="79"/>
    </row>
    <row r="242" spans="1:18" s="63" customFormat="1" ht="12" customHeight="1" x14ac:dyDescent="0.25">
      <c r="A242" s="50">
        <v>241</v>
      </c>
      <c r="B242" s="53">
        <v>241</v>
      </c>
      <c r="C242" s="54" t="s">
        <v>323</v>
      </c>
      <c r="D242" s="55" t="s">
        <v>441</v>
      </c>
      <c r="E242" s="54" t="s">
        <v>566</v>
      </c>
      <c r="F242" s="53">
        <v>0</v>
      </c>
      <c r="G242" s="56">
        <v>1</v>
      </c>
      <c r="H242" s="57" t="s">
        <v>123</v>
      </c>
      <c r="I242" s="39" t="s">
        <v>124</v>
      </c>
      <c r="J242" s="58" t="s">
        <v>135</v>
      </c>
      <c r="K242" s="59" t="s">
        <v>129</v>
      </c>
      <c r="L242" s="58" t="s">
        <v>438</v>
      </c>
      <c r="M242" s="59"/>
      <c r="N242" s="60" t="s">
        <v>125</v>
      </c>
      <c r="O242" s="61">
        <v>43539</v>
      </c>
      <c r="P242" s="62" t="s">
        <v>124</v>
      </c>
      <c r="Q242" s="79" t="s">
        <v>123</v>
      </c>
      <c r="R242" s="79" t="s">
        <v>124</v>
      </c>
    </row>
    <row r="243" spans="1:18" s="63" customFormat="1" ht="12" customHeight="1" x14ac:dyDescent="0.25">
      <c r="A243" s="50">
        <v>242</v>
      </c>
      <c r="B243" s="53">
        <v>242</v>
      </c>
      <c r="C243" s="54" t="s">
        <v>323</v>
      </c>
      <c r="D243" s="55" t="s">
        <v>441</v>
      </c>
      <c r="E243" s="54" t="s">
        <v>303</v>
      </c>
      <c r="F243" s="53">
        <v>0</v>
      </c>
      <c r="G243" s="56">
        <v>1</v>
      </c>
      <c r="H243" s="57" t="s">
        <v>123</v>
      </c>
      <c r="I243" s="39" t="s">
        <v>124</v>
      </c>
      <c r="J243" s="58" t="s">
        <v>135</v>
      </c>
      <c r="K243" s="59" t="s">
        <v>129</v>
      </c>
      <c r="L243" s="58"/>
      <c r="M243" s="59"/>
      <c r="N243" s="60" t="s">
        <v>125</v>
      </c>
      <c r="O243" s="61">
        <v>43539</v>
      </c>
      <c r="P243" s="62" t="s">
        <v>123</v>
      </c>
      <c r="Q243" s="79" t="s">
        <v>124</v>
      </c>
      <c r="R243" s="79" t="s">
        <v>124</v>
      </c>
    </row>
    <row r="244" spans="1:18" s="63" customFormat="1" ht="12" customHeight="1" x14ac:dyDescent="0.25">
      <c r="A244" s="50">
        <v>243</v>
      </c>
      <c r="B244" s="53">
        <v>243</v>
      </c>
      <c r="C244" s="54" t="s">
        <v>567</v>
      </c>
      <c r="D244" s="55" t="s">
        <v>532</v>
      </c>
      <c r="E244" s="54" t="s">
        <v>568</v>
      </c>
      <c r="F244" s="53">
        <v>4380919</v>
      </c>
      <c r="G244" s="56">
        <v>1</v>
      </c>
      <c r="H244" s="57" t="s">
        <v>123</v>
      </c>
      <c r="I244" s="39" t="s">
        <v>124</v>
      </c>
      <c r="J244" s="58" t="s">
        <v>135</v>
      </c>
      <c r="K244" s="59" t="s">
        <v>129</v>
      </c>
      <c r="L244" s="58"/>
      <c r="M244" s="59"/>
      <c r="N244" s="60"/>
      <c r="O244" s="61">
        <v>43539</v>
      </c>
      <c r="P244" s="62" t="s">
        <v>124</v>
      </c>
      <c r="Q244" s="79" t="s">
        <v>124</v>
      </c>
      <c r="R244" s="79" t="s">
        <v>124</v>
      </c>
    </row>
    <row r="245" spans="1:18" s="63" customFormat="1" ht="12" customHeight="1" x14ac:dyDescent="0.25">
      <c r="A245" s="50">
        <v>244</v>
      </c>
      <c r="B245" s="53">
        <v>244</v>
      </c>
      <c r="C245" s="54" t="s">
        <v>684</v>
      </c>
      <c r="D245" s="55" t="s">
        <v>569</v>
      </c>
      <c r="E245" s="54" t="s">
        <v>570</v>
      </c>
      <c r="F245" s="53">
        <v>1234972</v>
      </c>
      <c r="G245" s="56">
        <v>1</v>
      </c>
      <c r="H245" s="57" t="s">
        <v>123</v>
      </c>
      <c r="I245" s="39" t="s">
        <v>124</v>
      </c>
      <c r="J245" s="58" t="s">
        <v>135</v>
      </c>
      <c r="K245" s="59" t="s">
        <v>129</v>
      </c>
      <c r="L245" s="58"/>
      <c r="M245" s="59"/>
      <c r="N245" s="60"/>
      <c r="O245" s="61">
        <v>43539</v>
      </c>
      <c r="P245" s="62"/>
      <c r="Q245" s="79"/>
      <c r="R245" s="79"/>
    </row>
    <row r="246" spans="1:18" s="63" customFormat="1" ht="12" customHeight="1" x14ac:dyDescent="0.25">
      <c r="A246" s="50">
        <v>245</v>
      </c>
      <c r="B246" s="53">
        <v>245</v>
      </c>
      <c r="C246" s="54" t="s">
        <v>571</v>
      </c>
      <c r="D246" s="55" t="s">
        <v>572</v>
      </c>
      <c r="E246" s="54" t="s">
        <v>350</v>
      </c>
      <c r="F246" s="53">
        <v>3588055</v>
      </c>
      <c r="G246" s="56">
        <v>1</v>
      </c>
      <c r="H246" s="57" t="s">
        <v>123</v>
      </c>
      <c r="I246" s="39" t="s">
        <v>124</v>
      </c>
      <c r="J246" s="58" t="s">
        <v>135</v>
      </c>
      <c r="K246" s="59" t="s">
        <v>129</v>
      </c>
      <c r="L246" s="58"/>
      <c r="M246" s="59"/>
      <c r="N246" s="60"/>
      <c r="O246" s="61">
        <v>43539</v>
      </c>
      <c r="P246" s="62"/>
      <c r="Q246" s="79"/>
      <c r="R246" s="79"/>
    </row>
    <row r="247" spans="1:18" s="63" customFormat="1" ht="12" customHeight="1" x14ac:dyDescent="0.25">
      <c r="A247" s="50">
        <v>246</v>
      </c>
      <c r="B247" s="53">
        <v>246</v>
      </c>
      <c r="C247" s="54" t="s">
        <v>571</v>
      </c>
      <c r="D247" s="55" t="s">
        <v>572</v>
      </c>
      <c r="E247" s="54" t="s">
        <v>143</v>
      </c>
      <c r="F247" s="53">
        <v>4435598</v>
      </c>
      <c r="G247" s="56">
        <v>1</v>
      </c>
      <c r="H247" s="57" t="s">
        <v>123</v>
      </c>
      <c r="I247" s="39" t="s">
        <v>124</v>
      </c>
      <c r="J247" s="58" t="s">
        <v>135</v>
      </c>
      <c r="K247" s="59" t="s">
        <v>129</v>
      </c>
      <c r="L247" s="58"/>
      <c r="M247" s="59"/>
      <c r="N247" s="60"/>
      <c r="O247" s="61">
        <v>43539</v>
      </c>
      <c r="P247" s="62"/>
      <c r="Q247" s="79"/>
      <c r="R247" s="79"/>
    </row>
    <row r="248" spans="1:18" s="63" customFormat="1" ht="12" customHeight="1" x14ac:dyDescent="0.25">
      <c r="A248" s="50">
        <v>247</v>
      </c>
      <c r="B248" s="53">
        <v>247</v>
      </c>
      <c r="C248" s="54" t="s">
        <v>573</v>
      </c>
      <c r="D248" s="55" t="s">
        <v>574</v>
      </c>
      <c r="E248" s="54" t="s">
        <v>575</v>
      </c>
      <c r="F248" s="53">
        <v>0</v>
      </c>
      <c r="G248" s="56">
        <v>1</v>
      </c>
      <c r="H248" s="57" t="s">
        <v>123</v>
      </c>
      <c r="I248" s="39" t="s">
        <v>124</v>
      </c>
      <c r="J248" s="58" t="s">
        <v>135</v>
      </c>
      <c r="K248" s="59" t="s">
        <v>129</v>
      </c>
      <c r="L248" s="58"/>
      <c r="M248" s="59"/>
      <c r="N248" s="60" t="s">
        <v>125</v>
      </c>
      <c r="O248" s="61">
        <v>43539</v>
      </c>
      <c r="P248" s="62" t="s">
        <v>124</v>
      </c>
      <c r="Q248" s="79" t="s">
        <v>124</v>
      </c>
      <c r="R248" s="79" t="s">
        <v>124</v>
      </c>
    </row>
    <row r="249" spans="1:18" s="63" customFormat="1" ht="12" customHeight="1" x14ac:dyDescent="0.25">
      <c r="A249" s="50">
        <v>248</v>
      </c>
      <c r="B249" s="53">
        <v>248</v>
      </c>
      <c r="C249" s="54" t="s">
        <v>152</v>
      </c>
      <c r="D249" s="55" t="s">
        <v>576</v>
      </c>
      <c r="E249" s="54" t="s">
        <v>687</v>
      </c>
      <c r="F249" s="53">
        <v>2788495</v>
      </c>
      <c r="G249" s="56">
        <v>1</v>
      </c>
      <c r="H249" s="57" t="s">
        <v>123</v>
      </c>
      <c r="I249" s="39" t="s">
        <v>124</v>
      </c>
      <c r="J249" s="58" t="s">
        <v>135</v>
      </c>
      <c r="K249" s="59" t="s">
        <v>129</v>
      </c>
      <c r="L249" s="58"/>
      <c r="M249" s="59"/>
      <c r="N249" s="60"/>
      <c r="O249" s="61">
        <v>43539</v>
      </c>
      <c r="P249" s="62"/>
      <c r="Q249" s="79"/>
      <c r="R249" s="79"/>
    </row>
    <row r="250" spans="1:18" s="63" customFormat="1" ht="12" customHeight="1" x14ac:dyDescent="0.25">
      <c r="A250" s="50">
        <v>249</v>
      </c>
      <c r="B250" s="53">
        <v>249</v>
      </c>
      <c r="C250" s="54" t="s">
        <v>500</v>
      </c>
      <c r="D250" s="55" t="s">
        <v>204</v>
      </c>
      <c r="E250" s="54" t="s">
        <v>577</v>
      </c>
      <c r="F250" s="53">
        <v>4392818</v>
      </c>
      <c r="G250" s="56">
        <v>1</v>
      </c>
      <c r="H250" s="57" t="s">
        <v>123</v>
      </c>
      <c r="I250" s="39" t="s">
        <v>124</v>
      </c>
      <c r="J250" s="58" t="s">
        <v>135</v>
      </c>
      <c r="K250" s="59" t="s">
        <v>129</v>
      </c>
      <c r="L250" s="58"/>
      <c r="M250" s="59"/>
      <c r="N250" s="60" t="s">
        <v>125</v>
      </c>
      <c r="O250" s="61">
        <v>43539</v>
      </c>
      <c r="P250" s="62"/>
      <c r="Q250" s="79"/>
      <c r="R250" s="79"/>
    </row>
    <row r="251" spans="1:18" s="63" customFormat="1" ht="12" customHeight="1" x14ac:dyDescent="0.25">
      <c r="A251" s="50">
        <v>250</v>
      </c>
      <c r="B251" s="53">
        <v>250</v>
      </c>
      <c r="C251" s="54" t="s">
        <v>578</v>
      </c>
      <c r="D251" s="55" t="s">
        <v>242</v>
      </c>
      <c r="E251" s="54" t="s">
        <v>579</v>
      </c>
      <c r="F251" s="53">
        <v>0</v>
      </c>
      <c r="G251" s="56">
        <v>1</v>
      </c>
      <c r="H251" s="57" t="s">
        <v>123</v>
      </c>
      <c r="I251" s="39" t="s">
        <v>124</v>
      </c>
      <c r="J251" s="58" t="s">
        <v>135</v>
      </c>
      <c r="K251" s="59" t="s">
        <v>129</v>
      </c>
      <c r="L251" s="58"/>
      <c r="M251" s="59"/>
      <c r="N251" s="60" t="s">
        <v>125</v>
      </c>
      <c r="O251" s="61">
        <v>43539</v>
      </c>
      <c r="P251" s="62" t="s">
        <v>124</v>
      </c>
      <c r="Q251" s="79" t="s">
        <v>123</v>
      </c>
      <c r="R251" s="79" t="s">
        <v>124</v>
      </c>
    </row>
    <row r="252" spans="1:18" s="63" customFormat="1" ht="12" customHeight="1" x14ac:dyDescent="0.25">
      <c r="A252" s="50">
        <v>251</v>
      </c>
      <c r="B252" s="53">
        <v>251</v>
      </c>
      <c r="C252" s="54" t="s">
        <v>578</v>
      </c>
      <c r="D252" s="55" t="s">
        <v>242</v>
      </c>
      <c r="E252" s="54" t="s">
        <v>580</v>
      </c>
      <c r="F252" s="53">
        <v>650761</v>
      </c>
      <c r="G252" s="56">
        <v>1</v>
      </c>
      <c r="H252" s="57" t="s">
        <v>123</v>
      </c>
      <c r="I252" s="39" t="s">
        <v>124</v>
      </c>
      <c r="J252" s="58" t="s">
        <v>135</v>
      </c>
      <c r="K252" s="59" t="s">
        <v>129</v>
      </c>
      <c r="L252" s="58"/>
      <c r="M252" s="59"/>
      <c r="N252" s="60" t="s">
        <v>125</v>
      </c>
      <c r="O252" s="61">
        <v>43539</v>
      </c>
      <c r="P252" s="62"/>
      <c r="Q252" s="79"/>
      <c r="R252" s="79"/>
    </row>
    <row r="253" spans="1:18" s="63" customFormat="1" ht="12" customHeight="1" x14ac:dyDescent="0.25">
      <c r="A253" s="50">
        <v>252</v>
      </c>
      <c r="B253" s="53">
        <v>252</v>
      </c>
      <c r="C253" s="54" t="s">
        <v>581</v>
      </c>
      <c r="D253" s="55" t="s">
        <v>152</v>
      </c>
      <c r="E253" s="54" t="s">
        <v>582</v>
      </c>
      <c r="F253" s="53">
        <v>5205008</v>
      </c>
      <c r="G253" s="56">
        <v>1</v>
      </c>
      <c r="H253" s="57" t="s">
        <v>123</v>
      </c>
      <c r="I253" s="39" t="s">
        <v>124</v>
      </c>
      <c r="J253" s="58" t="s">
        <v>135</v>
      </c>
      <c r="K253" s="59" t="s">
        <v>129</v>
      </c>
      <c r="L253" s="58"/>
      <c r="M253" s="59"/>
      <c r="N253" s="60" t="s">
        <v>125</v>
      </c>
      <c r="O253" s="61">
        <v>43539</v>
      </c>
      <c r="P253" s="62"/>
      <c r="Q253" s="79"/>
      <c r="R253" s="79"/>
    </row>
    <row r="254" spans="1:18" s="63" customFormat="1" ht="12" customHeight="1" x14ac:dyDescent="0.25">
      <c r="A254" s="50">
        <v>253</v>
      </c>
      <c r="B254" s="53">
        <v>253</v>
      </c>
      <c r="C254" s="54" t="s">
        <v>152</v>
      </c>
      <c r="D254" s="55" t="s">
        <v>576</v>
      </c>
      <c r="E254" s="54" t="s">
        <v>255</v>
      </c>
      <c r="F254" s="53">
        <v>0</v>
      </c>
      <c r="G254" s="56">
        <v>1</v>
      </c>
      <c r="H254" s="57" t="s">
        <v>123</v>
      </c>
      <c r="I254" s="39" t="s">
        <v>124</v>
      </c>
      <c r="J254" s="58" t="s">
        <v>135</v>
      </c>
      <c r="K254" s="59" t="s">
        <v>129</v>
      </c>
      <c r="L254" s="58"/>
      <c r="M254" s="59"/>
      <c r="N254" s="60" t="s">
        <v>125</v>
      </c>
      <c r="O254" s="61">
        <v>43539</v>
      </c>
      <c r="P254" s="62"/>
      <c r="Q254" s="79"/>
      <c r="R254" s="79"/>
    </row>
    <row r="255" spans="1:18" s="63" customFormat="1" ht="12" customHeight="1" x14ac:dyDescent="0.25">
      <c r="A255" s="50">
        <v>254</v>
      </c>
      <c r="B255" s="53">
        <v>254</v>
      </c>
      <c r="C255" s="54" t="s">
        <v>155</v>
      </c>
      <c r="D255" s="55" t="s">
        <v>583</v>
      </c>
      <c r="E255" s="54" t="s">
        <v>584</v>
      </c>
      <c r="F255" s="53">
        <v>0</v>
      </c>
      <c r="G255" s="56">
        <v>1</v>
      </c>
      <c r="H255" s="57" t="s">
        <v>123</v>
      </c>
      <c r="I255" s="39" t="s">
        <v>124</v>
      </c>
      <c r="J255" s="58" t="s">
        <v>135</v>
      </c>
      <c r="K255" s="59" t="s">
        <v>129</v>
      </c>
      <c r="L255" s="58"/>
      <c r="M255" s="59"/>
      <c r="N255" s="60" t="s">
        <v>125</v>
      </c>
      <c r="O255" s="61">
        <v>43539</v>
      </c>
      <c r="P255" s="62"/>
      <c r="Q255" s="79"/>
      <c r="R255" s="79"/>
    </row>
    <row r="256" spans="1:18" s="63" customFormat="1" ht="12" customHeight="1" x14ac:dyDescent="0.25">
      <c r="A256" s="50">
        <v>255</v>
      </c>
      <c r="B256" s="53">
        <v>255</v>
      </c>
      <c r="C256" s="54" t="s">
        <v>585</v>
      </c>
      <c r="D256" s="55" t="s">
        <v>586</v>
      </c>
      <c r="E256" s="54" t="s">
        <v>587</v>
      </c>
      <c r="F256" s="53">
        <v>6539205</v>
      </c>
      <c r="G256" s="56">
        <v>1</v>
      </c>
      <c r="H256" s="57" t="s">
        <v>123</v>
      </c>
      <c r="I256" s="39" t="s">
        <v>124</v>
      </c>
      <c r="J256" s="58" t="s">
        <v>135</v>
      </c>
      <c r="K256" s="59" t="s">
        <v>129</v>
      </c>
      <c r="L256" s="58"/>
      <c r="M256" s="59"/>
      <c r="N256" s="60" t="s">
        <v>125</v>
      </c>
      <c r="O256" s="61">
        <v>43539</v>
      </c>
      <c r="P256" s="62"/>
      <c r="Q256" s="79"/>
      <c r="R256" s="79"/>
    </row>
    <row r="257" spans="1:18" s="63" customFormat="1" ht="12" customHeight="1" x14ac:dyDescent="0.25">
      <c r="A257" s="50">
        <v>256</v>
      </c>
      <c r="B257" s="53">
        <v>256</v>
      </c>
      <c r="C257" s="54" t="s">
        <v>588</v>
      </c>
      <c r="D257" s="55" t="s">
        <v>589</v>
      </c>
      <c r="E257" s="54" t="s">
        <v>590</v>
      </c>
      <c r="F257" s="53">
        <v>0</v>
      </c>
      <c r="G257" s="56">
        <v>1</v>
      </c>
      <c r="H257" s="57" t="s">
        <v>123</v>
      </c>
      <c r="I257" s="39" t="s">
        <v>124</v>
      </c>
      <c r="J257" s="58" t="s">
        <v>138</v>
      </c>
      <c r="K257" s="59" t="s">
        <v>129</v>
      </c>
      <c r="L257" s="58"/>
      <c r="M257" s="59"/>
      <c r="N257" s="60" t="s">
        <v>125</v>
      </c>
      <c r="O257" s="61">
        <v>43539</v>
      </c>
      <c r="P257" s="62"/>
      <c r="Q257" s="79"/>
      <c r="R257" s="79"/>
    </row>
    <row r="258" spans="1:18" s="63" customFormat="1" ht="12" customHeight="1" x14ac:dyDescent="0.25">
      <c r="A258" s="50">
        <v>257</v>
      </c>
      <c r="B258" s="53">
        <v>257</v>
      </c>
      <c r="C258" s="54" t="s">
        <v>591</v>
      </c>
      <c r="D258" s="55" t="s">
        <v>592</v>
      </c>
      <c r="E258" s="54" t="s">
        <v>593</v>
      </c>
      <c r="F258" s="53">
        <v>0</v>
      </c>
      <c r="G258" s="56">
        <v>1</v>
      </c>
      <c r="H258" s="57" t="s">
        <v>123</v>
      </c>
      <c r="I258" s="39" t="s">
        <v>124</v>
      </c>
      <c r="J258" s="58" t="s">
        <v>138</v>
      </c>
      <c r="K258" s="59" t="s">
        <v>129</v>
      </c>
      <c r="L258" s="58"/>
      <c r="M258" s="59"/>
      <c r="N258" s="60" t="s">
        <v>125</v>
      </c>
      <c r="O258" s="61">
        <v>43539</v>
      </c>
      <c r="P258" s="62"/>
      <c r="Q258" s="79"/>
      <c r="R258" s="79"/>
    </row>
    <row r="259" spans="1:18" s="63" customFormat="1" ht="12" customHeight="1" x14ac:dyDescent="0.25">
      <c r="A259" s="50">
        <v>258</v>
      </c>
      <c r="B259" s="53">
        <v>258</v>
      </c>
      <c r="C259" s="54" t="s">
        <v>594</v>
      </c>
      <c r="D259" s="55" t="s">
        <v>358</v>
      </c>
      <c r="E259" s="54" t="s">
        <v>595</v>
      </c>
      <c r="F259" s="53">
        <v>4301101</v>
      </c>
      <c r="G259" s="56">
        <v>1</v>
      </c>
      <c r="H259" s="57" t="s">
        <v>123</v>
      </c>
      <c r="I259" s="39" t="s">
        <v>124</v>
      </c>
      <c r="J259" s="58" t="s">
        <v>138</v>
      </c>
      <c r="K259" s="59" t="s">
        <v>129</v>
      </c>
      <c r="L259" s="58"/>
      <c r="M259" s="59"/>
      <c r="N259" s="60" t="s">
        <v>125</v>
      </c>
      <c r="O259" s="61">
        <v>43539</v>
      </c>
      <c r="P259" s="62"/>
      <c r="Q259" s="79"/>
      <c r="R259" s="79"/>
    </row>
    <row r="260" spans="1:18" s="63" customFormat="1" ht="12" customHeight="1" x14ac:dyDescent="0.25">
      <c r="A260" s="50">
        <v>259</v>
      </c>
      <c r="B260" s="53">
        <v>259</v>
      </c>
      <c r="C260" s="54" t="s">
        <v>596</v>
      </c>
      <c r="D260" s="55" t="s">
        <v>597</v>
      </c>
      <c r="E260" s="54" t="s">
        <v>598</v>
      </c>
      <c r="F260" s="53">
        <v>2169961</v>
      </c>
      <c r="G260" s="56">
        <v>1</v>
      </c>
      <c r="H260" s="57" t="s">
        <v>123</v>
      </c>
      <c r="I260" s="39" t="s">
        <v>124</v>
      </c>
      <c r="J260" s="58" t="s">
        <v>138</v>
      </c>
      <c r="K260" s="59" t="s">
        <v>129</v>
      </c>
      <c r="L260" s="58"/>
      <c r="M260" s="59"/>
      <c r="N260" s="60" t="s">
        <v>125</v>
      </c>
      <c r="O260" s="61">
        <v>43539</v>
      </c>
      <c r="P260" s="62" t="s">
        <v>124</v>
      </c>
      <c r="Q260" s="79" t="s">
        <v>123</v>
      </c>
      <c r="R260" s="79" t="s">
        <v>124</v>
      </c>
    </row>
    <row r="261" spans="1:18" s="63" customFormat="1" ht="12" customHeight="1" x14ac:dyDescent="0.25">
      <c r="A261" s="50">
        <v>260</v>
      </c>
      <c r="B261" s="53">
        <v>260</v>
      </c>
      <c r="C261" s="54" t="s">
        <v>217</v>
      </c>
      <c r="D261" s="55" t="s">
        <v>294</v>
      </c>
      <c r="E261" s="54" t="s">
        <v>599</v>
      </c>
      <c r="F261" s="53">
        <v>4461766</v>
      </c>
      <c r="G261" s="56">
        <v>1</v>
      </c>
      <c r="H261" s="57" t="s">
        <v>123</v>
      </c>
      <c r="I261" s="39" t="s">
        <v>124</v>
      </c>
      <c r="J261" s="58" t="s">
        <v>138</v>
      </c>
      <c r="K261" s="59" t="s">
        <v>129</v>
      </c>
      <c r="L261" s="58"/>
      <c r="M261" s="59"/>
      <c r="N261" s="60" t="s">
        <v>125</v>
      </c>
      <c r="O261" s="61">
        <v>43539</v>
      </c>
      <c r="P261" s="62" t="s">
        <v>124</v>
      </c>
      <c r="Q261" s="79" t="s">
        <v>124</v>
      </c>
      <c r="R261" s="79" t="s">
        <v>124</v>
      </c>
    </row>
    <row r="262" spans="1:18" s="63" customFormat="1" ht="12" customHeight="1" x14ac:dyDescent="0.25">
      <c r="A262" s="50">
        <v>261</v>
      </c>
      <c r="B262" s="53">
        <v>261</v>
      </c>
      <c r="C262" s="54" t="s">
        <v>600</v>
      </c>
      <c r="D262" s="55" t="s">
        <v>600</v>
      </c>
      <c r="E262" s="54" t="s">
        <v>601</v>
      </c>
      <c r="F262" s="53">
        <v>0</v>
      </c>
      <c r="G262" s="56">
        <v>1</v>
      </c>
      <c r="H262" s="57" t="s">
        <v>123</v>
      </c>
      <c r="I262" s="39" t="s">
        <v>124</v>
      </c>
      <c r="J262" s="58" t="s">
        <v>138</v>
      </c>
      <c r="K262" s="59" t="s">
        <v>129</v>
      </c>
      <c r="L262" s="58"/>
      <c r="M262" s="59"/>
      <c r="N262" s="60" t="s">
        <v>125</v>
      </c>
      <c r="O262" s="61">
        <v>43539</v>
      </c>
      <c r="P262" s="62"/>
      <c r="Q262" s="79"/>
      <c r="R262" s="79"/>
    </row>
    <row r="263" spans="1:18" s="63" customFormat="1" ht="12" customHeight="1" x14ac:dyDescent="0.25">
      <c r="A263" s="50">
        <v>262</v>
      </c>
      <c r="B263" s="53">
        <v>262</v>
      </c>
      <c r="C263" s="54" t="s">
        <v>525</v>
      </c>
      <c r="D263" s="55" t="s">
        <v>355</v>
      </c>
      <c r="E263" s="54" t="s">
        <v>602</v>
      </c>
      <c r="F263" s="53">
        <v>8797238</v>
      </c>
      <c r="G263" s="56">
        <v>1</v>
      </c>
      <c r="H263" s="57" t="s">
        <v>123</v>
      </c>
      <c r="I263" s="39" t="s">
        <v>124</v>
      </c>
      <c r="J263" s="58" t="s">
        <v>138</v>
      </c>
      <c r="K263" s="59" t="s">
        <v>129</v>
      </c>
      <c r="L263" s="58"/>
      <c r="M263" s="59"/>
      <c r="N263" s="60" t="s">
        <v>125</v>
      </c>
      <c r="O263" s="61">
        <v>43539</v>
      </c>
      <c r="P263" s="62"/>
      <c r="Q263" s="79"/>
      <c r="R263" s="79"/>
    </row>
    <row r="264" spans="1:18" s="63" customFormat="1" ht="12" customHeight="1" x14ac:dyDescent="0.25">
      <c r="A264" s="50">
        <v>263</v>
      </c>
      <c r="B264" s="53">
        <v>263</v>
      </c>
      <c r="C264" s="54" t="s">
        <v>126</v>
      </c>
      <c r="D264" s="55" t="s">
        <v>603</v>
      </c>
      <c r="E264" s="54" t="s">
        <v>604</v>
      </c>
      <c r="F264" s="53">
        <v>0</v>
      </c>
      <c r="G264" s="56">
        <v>1</v>
      </c>
      <c r="H264" s="57" t="s">
        <v>123</v>
      </c>
      <c r="I264" s="39" t="s">
        <v>124</v>
      </c>
      <c r="J264" s="58" t="s">
        <v>138</v>
      </c>
      <c r="K264" s="59" t="s">
        <v>129</v>
      </c>
      <c r="L264" s="58"/>
      <c r="M264" s="59"/>
      <c r="N264" s="60" t="s">
        <v>125</v>
      </c>
      <c r="O264" s="61">
        <v>43539</v>
      </c>
      <c r="P264" s="62"/>
      <c r="Q264" s="79"/>
      <c r="R264" s="79"/>
    </row>
    <row r="265" spans="1:18" s="63" customFormat="1" ht="12" customHeight="1" x14ac:dyDescent="0.25">
      <c r="A265" s="50">
        <v>264</v>
      </c>
      <c r="B265" s="53">
        <v>264</v>
      </c>
      <c r="C265" s="54" t="s">
        <v>455</v>
      </c>
      <c r="D265" s="55" t="s">
        <v>605</v>
      </c>
      <c r="E265" s="54" t="s">
        <v>606</v>
      </c>
      <c r="F265" s="53">
        <v>0</v>
      </c>
      <c r="G265" s="56">
        <v>1</v>
      </c>
      <c r="H265" s="57" t="s">
        <v>123</v>
      </c>
      <c r="I265" s="39" t="s">
        <v>124</v>
      </c>
      <c r="J265" s="58" t="s">
        <v>138</v>
      </c>
      <c r="K265" s="59" t="s">
        <v>129</v>
      </c>
      <c r="L265" s="58"/>
      <c r="M265" s="59"/>
      <c r="N265" s="60" t="s">
        <v>125</v>
      </c>
      <c r="O265" s="61">
        <v>43539</v>
      </c>
      <c r="P265" s="62"/>
      <c r="Q265" s="79"/>
      <c r="R265" s="79"/>
    </row>
    <row r="266" spans="1:18" s="63" customFormat="1" ht="12" customHeight="1" x14ac:dyDescent="0.25">
      <c r="A266" s="50">
        <v>265</v>
      </c>
      <c r="B266" s="53">
        <v>265</v>
      </c>
      <c r="C266" s="54" t="s">
        <v>191</v>
      </c>
      <c r="D266" s="55" t="s">
        <v>152</v>
      </c>
      <c r="E266" s="54" t="s">
        <v>607</v>
      </c>
      <c r="F266" s="53">
        <v>5218552</v>
      </c>
      <c r="G266" s="56">
        <v>1</v>
      </c>
      <c r="H266" s="57" t="s">
        <v>123</v>
      </c>
      <c r="I266" s="39" t="s">
        <v>124</v>
      </c>
      <c r="J266" s="58" t="s">
        <v>138</v>
      </c>
      <c r="K266" s="59" t="s">
        <v>129</v>
      </c>
      <c r="L266" s="58"/>
      <c r="M266" s="59"/>
      <c r="N266" s="60" t="s">
        <v>125</v>
      </c>
      <c r="O266" s="61">
        <v>43539</v>
      </c>
      <c r="P266" s="62"/>
      <c r="Q266" s="79"/>
      <c r="R266" s="79"/>
    </row>
    <row r="267" spans="1:18" s="63" customFormat="1" ht="12" customHeight="1" x14ac:dyDescent="0.25">
      <c r="A267" s="50">
        <v>266</v>
      </c>
      <c r="B267" s="53">
        <v>266</v>
      </c>
      <c r="C267" s="54" t="s">
        <v>684</v>
      </c>
      <c r="D267" s="55" t="s">
        <v>685</v>
      </c>
      <c r="E267" s="54" t="s">
        <v>686</v>
      </c>
      <c r="F267" s="53">
        <v>1288693</v>
      </c>
      <c r="G267" s="56">
        <v>1</v>
      </c>
      <c r="H267" s="57" t="s">
        <v>123</v>
      </c>
      <c r="I267" s="39" t="s">
        <v>124</v>
      </c>
      <c r="J267" s="58" t="s">
        <v>138</v>
      </c>
      <c r="K267" s="59" t="s">
        <v>129</v>
      </c>
      <c r="L267" s="58"/>
      <c r="M267" s="59"/>
      <c r="N267" s="60"/>
      <c r="O267" s="61">
        <v>43539</v>
      </c>
      <c r="P267" s="62"/>
      <c r="Q267" s="79"/>
      <c r="R267" s="79"/>
    </row>
    <row r="268" spans="1:18" s="63" customFormat="1" ht="12" customHeight="1" x14ac:dyDescent="0.25">
      <c r="A268" s="50">
        <v>267</v>
      </c>
      <c r="B268" s="53">
        <v>267</v>
      </c>
      <c r="C268" s="54" t="s">
        <v>608</v>
      </c>
      <c r="D268" s="55" t="s">
        <v>363</v>
      </c>
      <c r="E268" s="54" t="s">
        <v>609</v>
      </c>
      <c r="F268" s="53">
        <v>4067541</v>
      </c>
      <c r="G268" s="56">
        <v>1</v>
      </c>
      <c r="H268" s="57" t="s">
        <v>123</v>
      </c>
      <c r="I268" s="39" t="s">
        <v>124</v>
      </c>
      <c r="J268" s="58" t="s">
        <v>138</v>
      </c>
      <c r="K268" s="59" t="s">
        <v>129</v>
      </c>
      <c r="L268" s="58"/>
      <c r="M268" s="59"/>
      <c r="N268" s="60" t="s">
        <v>125</v>
      </c>
      <c r="O268" s="61">
        <v>43539</v>
      </c>
      <c r="P268" s="62"/>
      <c r="Q268" s="79"/>
      <c r="R268" s="79"/>
    </row>
    <row r="269" spans="1:18" s="63" customFormat="1" ht="12" customHeight="1" x14ac:dyDescent="0.25">
      <c r="A269" s="50">
        <v>268</v>
      </c>
      <c r="B269" s="53">
        <v>268</v>
      </c>
      <c r="C269" s="54" t="s">
        <v>610</v>
      </c>
      <c r="D269" s="55" t="s">
        <v>196</v>
      </c>
      <c r="E269" s="54" t="s">
        <v>611</v>
      </c>
      <c r="F269" s="53">
        <v>3027179</v>
      </c>
      <c r="G269" s="56">
        <v>1</v>
      </c>
      <c r="H269" s="57" t="s">
        <v>123</v>
      </c>
      <c r="I269" s="39" t="s">
        <v>124</v>
      </c>
      <c r="J269" s="58" t="s">
        <v>138</v>
      </c>
      <c r="K269" s="59" t="s">
        <v>129</v>
      </c>
      <c r="L269" s="58"/>
      <c r="M269" s="59"/>
      <c r="N269" s="60" t="s">
        <v>125</v>
      </c>
      <c r="O269" s="61">
        <v>43539</v>
      </c>
      <c r="P269" s="62"/>
      <c r="Q269" s="79"/>
      <c r="R269" s="79"/>
    </row>
    <row r="270" spans="1:18" s="63" customFormat="1" ht="12" customHeight="1" x14ac:dyDescent="0.25">
      <c r="A270" s="50">
        <v>269</v>
      </c>
      <c r="B270" s="53">
        <v>269</v>
      </c>
      <c r="C270" s="54" t="s">
        <v>567</v>
      </c>
      <c r="D270" s="55" t="s">
        <v>196</v>
      </c>
      <c r="E270" s="54" t="s">
        <v>197</v>
      </c>
      <c r="F270" s="53">
        <v>0</v>
      </c>
      <c r="G270" s="56">
        <v>1</v>
      </c>
      <c r="H270" s="57" t="s">
        <v>123</v>
      </c>
      <c r="I270" s="39" t="s">
        <v>124</v>
      </c>
      <c r="J270" s="58" t="s">
        <v>138</v>
      </c>
      <c r="K270" s="59" t="s">
        <v>129</v>
      </c>
      <c r="L270" s="58"/>
      <c r="M270" s="59"/>
      <c r="N270" s="60" t="s">
        <v>125</v>
      </c>
      <c r="O270" s="61">
        <v>43539</v>
      </c>
      <c r="P270" s="62"/>
      <c r="Q270" s="79"/>
      <c r="R270" s="79"/>
    </row>
    <row r="271" spans="1:18" s="63" customFormat="1" ht="12" customHeight="1" x14ac:dyDescent="0.25">
      <c r="A271" s="50">
        <v>270</v>
      </c>
      <c r="B271" s="53">
        <v>270</v>
      </c>
      <c r="C271" s="54" t="s">
        <v>612</v>
      </c>
      <c r="D271" s="55" t="s">
        <v>613</v>
      </c>
      <c r="E271" s="54" t="s">
        <v>330</v>
      </c>
      <c r="F271" s="53">
        <v>598019</v>
      </c>
      <c r="G271" s="56">
        <v>1</v>
      </c>
      <c r="H271" s="57" t="s">
        <v>123</v>
      </c>
      <c r="I271" s="39" t="s">
        <v>124</v>
      </c>
      <c r="J271" s="58" t="s">
        <v>138</v>
      </c>
      <c r="K271" s="59" t="s">
        <v>129</v>
      </c>
      <c r="L271" s="58"/>
      <c r="M271" s="59"/>
      <c r="N271" s="60" t="s">
        <v>125</v>
      </c>
      <c r="O271" s="61">
        <v>43539</v>
      </c>
      <c r="P271" s="62"/>
      <c r="Q271" s="79"/>
      <c r="R271" s="79"/>
    </row>
    <row r="272" spans="1:18" s="63" customFormat="1" ht="12" customHeight="1" x14ac:dyDescent="0.25">
      <c r="A272" s="50">
        <v>271</v>
      </c>
      <c r="B272" s="53">
        <v>271</v>
      </c>
      <c r="C272" s="54" t="s">
        <v>614</v>
      </c>
      <c r="D272" s="55" t="s">
        <v>323</v>
      </c>
      <c r="E272" s="54" t="s">
        <v>615</v>
      </c>
      <c r="F272" s="53">
        <v>0</v>
      </c>
      <c r="G272" s="56">
        <v>1</v>
      </c>
      <c r="H272" s="57" t="s">
        <v>123</v>
      </c>
      <c r="I272" s="39" t="s">
        <v>124</v>
      </c>
      <c r="J272" s="58" t="s">
        <v>138</v>
      </c>
      <c r="K272" s="59" t="s">
        <v>129</v>
      </c>
      <c r="L272" s="58"/>
      <c r="M272" s="59"/>
      <c r="N272" s="60" t="s">
        <v>125</v>
      </c>
      <c r="O272" s="61">
        <v>43539</v>
      </c>
      <c r="P272" s="62"/>
      <c r="Q272" s="79"/>
      <c r="R272" s="79"/>
    </row>
    <row r="273" spans="1:18" s="63" customFormat="1" ht="12" customHeight="1" x14ac:dyDescent="0.25">
      <c r="A273" s="50">
        <v>272</v>
      </c>
      <c r="B273" s="53">
        <v>272</v>
      </c>
      <c r="C273" s="54" t="s">
        <v>616</v>
      </c>
      <c r="D273" s="55" t="s">
        <v>617</v>
      </c>
      <c r="E273" s="54" t="s">
        <v>353</v>
      </c>
      <c r="F273" s="53">
        <v>3144023</v>
      </c>
      <c r="G273" s="56">
        <v>1</v>
      </c>
      <c r="H273" s="57" t="s">
        <v>123</v>
      </c>
      <c r="I273" s="39" t="s">
        <v>124</v>
      </c>
      <c r="J273" s="58" t="s">
        <v>138</v>
      </c>
      <c r="K273" s="59" t="s">
        <v>129</v>
      </c>
      <c r="L273" s="58"/>
      <c r="M273" s="59"/>
      <c r="N273" s="60" t="s">
        <v>125</v>
      </c>
      <c r="O273" s="61">
        <v>43539</v>
      </c>
      <c r="P273" s="62" t="s">
        <v>124</v>
      </c>
      <c r="Q273" s="79" t="s">
        <v>124</v>
      </c>
      <c r="R273" s="79" t="s">
        <v>123</v>
      </c>
    </row>
    <row r="274" spans="1:18" s="63" customFormat="1" ht="12" customHeight="1" x14ac:dyDescent="0.25">
      <c r="A274" s="50">
        <v>273</v>
      </c>
      <c r="B274" s="53">
        <v>273</v>
      </c>
      <c r="C274" s="54" t="s">
        <v>616</v>
      </c>
      <c r="D274" s="55" t="s">
        <v>126</v>
      </c>
      <c r="E274" s="54" t="s">
        <v>238</v>
      </c>
      <c r="F274" s="53">
        <v>3799988</v>
      </c>
      <c r="G274" s="56">
        <v>1</v>
      </c>
      <c r="H274" s="57" t="s">
        <v>123</v>
      </c>
      <c r="I274" s="39" t="s">
        <v>124</v>
      </c>
      <c r="J274" s="58" t="s">
        <v>138</v>
      </c>
      <c r="K274" s="59" t="s">
        <v>129</v>
      </c>
      <c r="L274" s="58"/>
      <c r="M274" s="59"/>
      <c r="N274" s="60" t="s">
        <v>125</v>
      </c>
      <c r="O274" s="61">
        <v>43539</v>
      </c>
      <c r="P274" s="62" t="s">
        <v>123</v>
      </c>
      <c r="Q274" s="79" t="s">
        <v>124</v>
      </c>
      <c r="R274" s="79" t="s">
        <v>124</v>
      </c>
    </row>
    <row r="275" spans="1:18" s="63" customFormat="1" ht="12" customHeight="1" x14ac:dyDescent="0.25">
      <c r="A275" s="50">
        <v>274</v>
      </c>
      <c r="B275" s="53">
        <v>274</v>
      </c>
      <c r="C275" s="54" t="s">
        <v>304</v>
      </c>
      <c r="D275" s="55" t="s">
        <v>196</v>
      </c>
      <c r="E275" s="54" t="s">
        <v>575</v>
      </c>
      <c r="F275" s="53">
        <v>0</v>
      </c>
      <c r="G275" s="56">
        <v>1</v>
      </c>
      <c r="H275" s="57" t="s">
        <v>123</v>
      </c>
      <c r="I275" s="39" t="s">
        <v>124</v>
      </c>
      <c r="J275" s="58" t="s">
        <v>138</v>
      </c>
      <c r="K275" s="59" t="s">
        <v>129</v>
      </c>
      <c r="L275" s="58"/>
      <c r="M275" s="59"/>
      <c r="N275" s="60" t="s">
        <v>125</v>
      </c>
      <c r="O275" s="61">
        <v>43539</v>
      </c>
      <c r="P275" s="62" t="s">
        <v>124</v>
      </c>
      <c r="Q275" s="79" t="s">
        <v>123</v>
      </c>
      <c r="R275" s="79" t="s">
        <v>124</v>
      </c>
    </row>
    <row r="276" spans="1:18" s="63" customFormat="1" ht="12" customHeight="1" x14ac:dyDescent="0.25">
      <c r="A276" s="50">
        <v>275</v>
      </c>
      <c r="B276" s="53">
        <v>275</v>
      </c>
      <c r="C276" s="54" t="s">
        <v>304</v>
      </c>
      <c r="D276" s="55" t="s">
        <v>618</v>
      </c>
      <c r="E276" s="54" t="s">
        <v>257</v>
      </c>
      <c r="F276" s="53">
        <v>3571009</v>
      </c>
      <c r="G276" s="56">
        <v>1</v>
      </c>
      <c r="H276" s="57" t="s">
        <v>123</v>
      </c>
      <c r="I276" s="39" t="s">
        <v>124</v>
      </c>
      <c r="J276" s="58" t="s">
        <v>138</v>
      </c>
      <c r="K276" s="59" t="s">
        <v>129</v>
      </c>
      <c r="L276" s="58" t="s">
        <v>619</v>
      </c>
      <c r="M276" s="59"/>
      <c r="N276" s="60" t="s">
        <v>125</v>
      </c>
      <c r="O276" s="61">
        <v>43539</v>
      </c>
      <c r="P276" s="62"/>
      <c r="Q276" s="79"/>
      <c r="R276" s="79"/>
    </row>
    <row r="277" spans="1:18" s="63" customFormat="1" ht="12" customHeight="1" x14ac:dyDescent="0.25">
      <c r="A277" s="50">
        <v>276</v>
      </c>
      <c r="B277" s="53">
        <v>276</v>
      </c>
      <c r="C277" s="54" t="s">
        <v>555</v>
      </c>
      <c r="D277" s="55" t="s">
        <v>304</v>
      </c>
      <c r="E277" s="54" t="s">
        <v>620</v>
      </c>
      <c r="F277" s="53">
        <v>9405758</v>
      </c>
      <c r="G277" s="56">
        <v>1</v>
      </c>
      <c r="H277" s="57" t="s">
        <v>123</v>
      </c>
      <c r="I277" s="39" t="s">
        <v>124</v>
      </c>
      <c r="J277" s="58" t="s">
        <v>138</v>
      </c>
      <c r="K277" s="59" t="s">
        <v>129</v>
      </c>
      <c r="L277" s="58" t="s">
        <v>621</v>
      </c>
      <c r="M277" s="59"/>
      <c r="N277" s="60" t="s">
        <v>125</v>
      </c>
      <c r="O277" s="61">
        <v>43539</v>
      </c>
      <c r="P277" s="62"/>
      <c r="Q277" s="79"/>
      <c r="R277" s="79"/>
    </row>
    <row r="278" spans="1:18" s="63" customFormat="1" ht="12" customHeight="1" x14ac:dyDescent="0.25">
      <c r="A278" s="50">
        <v>277</v>
      </c>
      <c r="B278" s="53">
        <v>277</v>
      </c>
      <c r="C278" s="54" t="s">
        <v>348</v>
      </c>
      <c r="D278" s="55" t="s">
        <v>622</v>
      </c>
      <c r="E278" s="54" t="s">
        <v>301</v>
      </c>
      <c r="F278" s="53">
        <v>8025804</v>
      </c>
      <c r="G278" s="56">
        <v>1</v>
      </c>
      <c r="H278" s="57" t="s">
        <v>123</v>
      </c>
      <c r="I278" s="39" t="s">
        <v>124</v>
      </c>
      <c r="J278" s="58" t="s">
        <v>138</v>
      </c>
      <c r="K278" s="59" t="s">
        <v>129</v>
      </c>
      <c r="L278" s="58" t="s">
        <v>619</v>
      </c>
      <c r="M278" s="59"/>
      <c r="N278" s="60" t="s">
        <v>125</v>
      </c>
      <c r="O278" s="61">
        <v>43539</v>
      </c>
      <c r="P278" s="62" t="s">
        <v>124</v>
      </c>
      <c r="Q278" s="79" t="s">
        <v>123</v>
      </c>
      <c r="R278" s="79" t="s">
        <v>124</v>
      </c>
    </row>
    <row r="279" spans="1:18" s="63" customFormat="1" ht="12" customHeight="1" x14ac:dyDescent="0.25">
      <c r="A279" s="50">
        <v>278</v>
      </c>
      <c r="B279" s="53">
        <v>278</v>
      </c>
      <c r="C279" s="54" t="s">
        <v>115</v>
      </c>
      <c r="D279" s="55" t="s">
        <v>226</v>
      </c>
      <c r="E279" s="54" t="s">
        <v>623</v>
      </c>
      <c r="F279" s="53">
        <v>9473031</v>
      </c>
      <c r="G279" s="56">
        <v>1</v>
      </c>
      <c r="H279" s="57" t="s">
        <v>123</v>
      </c>
      <c r="I279" s="39" t="s">
        <v>124</v>
      </c>
      <c r="J279" s="58" t="s">
        <v>138</v>
      </c>
      <c r="K279" s="59" t="s">
        <v>129</v>
      </c>
      <c r="L279" s="58"/>
      <c r="M279" s="59"/>
      <c r="N279" s="60" t="s">
        <v>125</v>
      </c>
      <c r="O279" s="61">
        <v>43539</v>
      </c>
      <c r="P279" s="62"/>
      <c r="Q279" s="79"/>
      <c r="R279" s="79"/>
    </row>
    <row r="280" spans="1:18" s="63" customFormat="1" ht="12" customHeight="1" x14ac:dyDescent="0.25">
      <c r="A280" s="50">
        <v>279</v>
      </c>
      <c r="B280" s="53">
        <v>279</v>
      </c>
      <c r="C280" s="54" t="s">
        <v>624</v>
      </c>
      <c r="D280" s="55" t="s">
        <v>625</v>
      </c>
      <c r="E280" s="54" t="s">
        <v>437</v>
      </c>
      <c r="F280" s="53">
        <v>0</v>
      </c>
      <c r="G280" s="56">
        <v>1</v>
      </c>
      <c r="H280" s="57" t="s">
        <v>123</v>
      </c>
      <c r="I280" s="39" t="s">
        <v>124</v>
      </c>
      <c r="J280" s="58" t="s">
        <v>138</v>
      </c>
      <c r="K280" s="59" t="s">
        <v>129</v>
      </c>
      <c r="L280" s="58" t="s">
        <v>626</v>
      </c>
      <c r="M280" s="59"/>
      <c r="N280" s="60" t="s">
        <v>125</v>
      </c>
      <c r="O280" s="61">
        <v>43539</v>
      </c>
      <c r="P280" s="62"/>
      <c r="Q280" s="79"/>
      <c r="R280" s="79"/>
    </row>
    <row r="281" spans="1:18" s="63" customFormat="1" ht="12" customHeight="1" x14ac:dyDescent="0.25">
      <c r="A281" s="50">
        <v>280</v>
      </c>
      <c r="B281" s="53">
        <v>280</v>
      </c>
      <c r="C281" s="54" t="s">
        <v>115</v>
      </c>
      <c r="D281" s="55" t="s">
        <v>627</v>
      </c>
      <c r="E281" s="54" t="s">
        <v>369</v>
      </c>
      <c r="F281" s="53">
        <v>3740903</v>
      </c>
      <c r="G281" s="56">
        <v>1</v>
      </c>
      <c r="H281" s="57" t="s">
        <v>123</v>
      </c>
      <c r="I281" s="39" t="s">
        <v>124</v>
      </c>
      <c r="J281" s="58" t="s">
        <v>138</v>
      </c>
      <c r="K281" s="59" t="s">
        <v>129</v>
      </c>
      <c r="L281" s="58" t="s">
        <v>438</v>
      </c>
      <c r="M281" s="59"/>
      <c r="N281" s="60" t="s">
        <v>125</v>
      </c>
      <c r="O281" s="61">
        <v>43539</v>
      </c>
      <c r="P281" s="62" t="s">
        <v>124</v>
      </c>
      <c r="Q281" s="79" t="s">
        <v>123</v>
      </c>
      <c r="R281" s="79" t="s">
        <v>124</v>
      </c>
    </row>
    <row r="282" spans="1:18" s="63" customFormat="1" ht="12" customHeight="1" x14ac:dyDescent="0.25">
      <c r="A282" s="50">
        <v>281</v>
      </c>
      <c r="B282" s="53">
        <v>281</v>
      </c>
      <c r="C282" s="54" t="s">
        <v>297</v>
      </c>
      <c r="D282" s="55" t="s">
        <v>115</v>
      </c>
      <c r="E282" s="54" t="s">
        <v>187</v>
      </c>
      <c r="F282" s="53">
        <v>5214854</v>
      </c>
      <c r="G282" s="56">
        <v>1</v>
      </c>
      <c r="H282" s="57" t="s">
        <v>123</v>
      </c>
      <c r="I282" s="39" t="s">
        <v>124</v>
      </c>
      <c r="J282" s="58" t="s">
        <v>138</v>
      </c>
      <c r="K282" s="59" t="s">
        <v>129</v>
      </c>
      <c r="L282" s="58" t="s">
        <v>438</v>
      </c>
      <c r="M282" s="59"/>
      <c r="N282" s="60" t="s">
        <v>125</v>
      </c>
      <c r="O282" s="61">
        <v>43539</v>
      </c>
      <c r="P282" s="62"/>
      <c r="Q282" s="79"/>
      <c r="R282" s="79"/>
    </row>
    <row r="283" spans="1:18" s="63" customFormat="1" ht="12" customHeight="1" x14ac:dyDescent="0.25">
      <c r="A283" s="50">
        <v>282</v>
      </c>
      <c r="B283" s="53">
        <v>282</v>
      </c>
      <c r="C283" s="54" t="s">
        <v>551</v>
      </c>
      <c r="D283" s="55" t="s">
        <v>126</v>
      </c>
      <c r="E283" s="54" t="s">
        <v>628</v>
      </c>
      <c r="F283" s="53">
        <v>5255375</v>
      </c>
      <c r="G283" s="56">
        <v>1</v>
      </c>
      <c r="H283" s="57" t="s">
        <v>123</v>
      </c>
      <c r="I283" s="39" t="s">
        <v>124</v>
      </c>
      <c r="J283" s="58" t="s">
        <v>138</v>
      </c>
      <c r="K283" s="59" t="s">
        <v>129</v>
      </c>
      <c r="L283" s="58" t="s">
        <v>629</v>
      </c>
      <c r="M283" s="59"/>
      <c r="N283" s="60" t="s">
        <v>125</v>
      </c>
      <c r="O283" s="61">
        <v>43539</v>
      </c>
      <c r="P283" s="62"/>
      <c r="Q283" s="79"/>
      <c r="R283" s="79"/>
    </row>
    <row r="284" spans="1:18" s="63" customFormat="1" ht="12" customHeight="1" x14ac:dyDescent="0.25">
      <c r="A284" s="50">
        <v>283</v>
      </c>
      <c r="B284" s="53">
        <v>283</v>
      </c>
      <c r="C284" s="54" t="s">
        <v>551</v>
      </c>
      <c r="D284" s="55" t="s">
        <v>308</v>
      </c>
      <c r="E284" s="54" t="s">
        <v>630</v>
      </c>
      <c r="F284" s="53">
        <v>3014835</v>
      </c>
      <c r="G284" s="56">
        <v>1</v>
      </c>
      <c r="H284" s="57" t="s">
        <v>123</v>
      </c>
      <c r="I284" s="39" t="s">
        <v>124</v>
      </c>
      <c r="J284" s="58" t="s">
        <v>138</v>
      </c>
      <c r="K284" s="59" t="s">
        <v>129</v>
      </c>
      <c r="L284" s="58" t="s">
        <v>631</v>
      </c>
      <c r="M284" s="59"/>
      <c r="N284" s="60" t="s">
        <v>125</v>
      </c>
      <c r="O284" s="61">
        <v>43539</v>
      </c>
      <c r="P284" s="62"/>
      <c r="Q284" s="79"/>
      <c r="R284" s="79"/>
    </row>
    <row r="285" spans="1:18" s="63" customFormat="1" ht="12" customHeight="1" x14ac:dyDescent="0.25">
      <c r="A285" s="50">
        <v>284</v>
      </c>
      <c r="B285" s="53">
        <v>284</v>
      </c>
      <c r="C285" s="54" t="s">
        <v>258</v>
      </c>
      <c r="D285" s="55" t="s">
        <v>126</v>
      </c>
      <c r="E285" s="54" t="s">
        <v>632</v>
      </c>
      <c r="F285" s="53">
        <v>3149773</v>
      </c>
      <c r="G285" s="56">
        <v>1</v>
      </c>
      <c r="H285" s="57" t="s">
        <v>123</v>
      </c>
      <c r="I285" s="39" t="s">
        <v>124</v>
      </c>
      <c r="J285" s="58" t="s">
        <v>138</v>
      </c>
      <c r="K285" s="59" t="s">
        <v>129</v>
      </c>
      <c r="L285" s="58"/>
      <c r="M285" s="59"/>
      <c r="N285" s="60" t="s">
        <v>125</v>
      </c>
      <c r="O285" s="61">
        <v>43539</v>
      </c>
      <c r="P285" s="62"/>
      <c r="Q285" s="79"/>
      <c r="R285" s="79"/>
    </row>
    <row r="286" spans="1:18" s="63" customFormat="1" ht="12" customHeight="1" x14ac:dyDescent="0.25">
      <c r="A286" s="50">
        <v>285</v>
      </c>
      <c r="B286" s="53">
        <v>285</v>
      </c>
      <c r="C286" s="54" t="s">
        <v>549</v>
      </c>
      <c r="D286" s="55" t="s">
        <v>126</v>
      </c>
      <c r="E286" s="54" t="s">
        <v>633</v>
      </c>
      <c r="F286" s="53">
        <v>0</v>
      </c>
      <c r="G286" s="56">
        <v>1</v>
      </c>
      <c r="H286" s="57" t="s">
        <v>123</v>
      </c>
      <c r="I286" s="39" t="s">
        <v>124</v>
      </c>
      <c r="J286" s="58" t="s">
        <v>138</v>
      </c>
      <c r="K286" s="59" t="s">
        <v>129</v>
      </c>
      <c r="L286" s="58"/>
      <c r="M286" s="59"/>
      <c r="N286" s="60" t="s">
        <v>125</v>
      </c>
      <c r="O286" s="61">
        <v>43539</v>
      </c>
      <c r="P286" s="62" t="s">
        <v>123</v>
      </c>
      <c r="Q286" s="79" t="s">
        <v>124</v>
      </c>
      <c r="R286" s="79" t="s">
        <v>124</v>
      </c>
    </row>
    <row r="287" spans="1:18" s="63" customFormat="1" ht="12" customHeight="1" x14ac:dyDescent="0.25">
      <c r="A287" s="50">
        <v>286</v>
      </c>
      <c r="B287" s="53">
        <v>286</v>
      </c>
      <c r="C287" s="54" t="s">
        <v>399</v>
      </c>
      <c r="D287" s="55" t="s">
        <v>634</v>
      </c>
      <c r="E287" s="54" t="s">
        <v>183</v>
      </c>
      <c r="F287" s="53">
        <v>0</v>
      </c>
      <c r="G287" s="56">
        <v>1</v>
      </c>
      <c r="H287" s="57" t="s">
        <v>123</v>
      </c>
      <c r="I287" s="39" t="s">
        <v>124</v>
      </c>
      <c r="J287" s="58" t="s">
        <v>138</v>
      </c>
      <c r="K287" s="59" t="s">
        <v>129</v>
      </c>
      <c r="L287" s="58" t="s">
        <v>635</v>
      </c>
      <c r="M287" s="59"/>
      <c r="N287" s="60" t="s">
        <v>125</v>
      </c>
      <c r="O287" s="61">
        <v>43539</v>
      </c>
      <c r="P287" s="62"/>
      <c r="Q287" s="79"/>
      <c r="R287" s="79"/>
    </row>
    <row r="288" spans="1:18" s="63" customFormat="1" ht="12" customHeight="1" x14ac:dyDescent="0.25">
      <c r="A288" s="50">
        <v>287</v>
      </c>
      <c r="B288" s="53">
        <v>287</v>
      </c>
      <c r="C288" s="54" t="s">
        <v>636</v>
      </c>
      <c r="D288" s="55" t="s">
        <v>637</v>
      </c>
      <c r="E288" s="54" t="s">
        <v>638</v>
      </c>
      <c r="F288" s="53">
        <v>2360024</v>
      </c>
      <c r="G288" s="56">
        <v>1</v>
      </c>
      <c r="H288" s="57" t="s">
        <v>123</v>
      </c>
      <c r="I288" s="39" t="s">
        <v>124</v>
      </c>
      <c r="J288" s="58" t="s">
        <v>138</v>
      </c>
      <c r="K288" s="59" t="s">
        <v>129</v>
      </c>
      <c r="L288" s="58"/>
      <c r="M288" s="59"/>
      <c r="N288" s="60" t="s">
        <v>125</v>
      </c>
      <c r="O288" s="61">
        <v>43539</v>
      </c>
      <c r="P288" s="62"/>
      <c r="Q288" s="79"/>
      <c r="R288" s="79"/>
    </row>
    <row r="289" spans="1:18" s="63" customFormat="1" ht="12" customHeight="1" x14ac:dyDescent="0.25">
      <c r="A289" s="50">
        <v>288</v>
      </c>
      <c r="B289" s="53">
        <v>288</v>
      </c>
      <c r="C289" s="54" t="s">
        <v>126</v>
      </c>
      <c r="D289" s="55" t="s">
        <v>508</v>
      </c>
      <c r="E289" s="54" t="s">
        <v>195</v>
      </c>
      <c r="F289" s="53">
        <v>7986171</v>
      </c>
      <c r="G289" s="56">
        <v>1</v>
      </c>
      <c r="H289" s="57" t="s">
        <v>123</v>
      </c>
      <c r="I289" s="39" t="s">
        <v>124</v>
      </c>
      <c r="J289" s="58" t="s">
        <v>138</v>
      </c>
      <c r="K289" s="59" t="s">
        <v>129</v>
      </c>
      <c r="L289" s="58"/>
      <c r="M289" s="59"/>
      <c r="N289" s="60" t="s">
        <v>125</v>
      </c>
      <c r="O289" s="61">
        <v>43539</v>
      </c>
      <c r="P289" s="62"/>
      <c r="Q289" s="79"/>
      <c r="R289" s="79"/>
    </row>
    <row r="290" spans="1:18" s="63" customFormat="1" ht="12" customHeight="1" x14ac:dyDescent="0.25">
      <c r="A290" s="50">
        <v>289</v>
      </c>
      <c r="B290" s="53">
        <v>289</v>
      </c>
      <c r="C290" s="54" t="s">
        <v>211</v>
      </c>
      <c r="D290" s="55" t="s">
        <v>219</v>
      </c>
      <c r="E290" s="54" t="s">
        <v>639</v>
      </c>
      <c r="F290" s="53">
        <v>4391837</v>
      </c>
      <c r="G290" s="56">
        <v>1</v>
      </c>
      <c r="H290" s="57" t="s">
        <v>123</v>
      </c>
      <c r="I290" s="39" t="s">
        <v>124</v>
      </c>
      <c r="J290" s="58" t="s">
        <v>138</v>
      </c>
      <c r="K290" s="59" t="s">
        <v>129</v>
      </c>
      <c r="L290" s="58"/>
      <c r="M290" s="59"/>
      <c r="N290" s="60" t="s">
        <v>125</v>
      </c>
      <c r="O290" s="61">
        <v>43539</v>
      </c>
      <c r="P290" s="62" t="s">
        <v>124</v>
      </c>
      <c r="Q290" s="79" t="s">
        <v>124</v>
      </c>
      <c r="R290" s="79" t="s">
        <v>124</v>
      </c>
    </row>
    <row r="291" spans="1:18" s="63" customFormat="1" ht="12" customHeight="1" x14ac:dyDescent="0.25">
      <c r="A291" s="50">
        <v>290</v>
      </c>
      <c r="B291" s="53">
        <v>290</v>
      </c>
      <c r="C291" s="54" t="s">
        <v>551</v>
      </c>
      <c r="D291" s="55" t="s">
        <v>308</v>
      </c>
      <c r="E291" s="54" t="s">
        <v>640</v>
      </c>
      <c r="F291" s="53">
        <v>2901930</v>
      </c>
      <c r="G291" s="56">
        <v>1</v>
      </c>
      <c r="H291" s="57" t="s">
        <v>123</v>
      </c>
      <c r="I291" s="39" t="s">
        <v>124</v>
      </c>
      <c r="J291" s="58" t="s">
        <v>138</v>
      </c>
      <c r="K291" s="59" t="s">
        <v>129</v>
      </c>
      <c r="L291" s="58" t="s">
        <v>641</v>
      </c>
      <c r="M291" s="59"/>
      <c r="N291" s="60" t="s">
        <v>125</v>
      </c>
      <c r="O291" s="61">
        <v>43539</v>
      </c>
      <c r="P291" s="62"/>
      <c r="Q291" s="79"/>
      <c r="R291" s="79"/>
    </row>
    <row r="292" spans="1:18" s="63" customFormat="1" ht="12" customHeight="1" x14ac:dyDescent="0.25">
      <c r="A292" s="50">
        <v>291</v>
      </c>
      <c r="B292" s="53">
        <v>291</v>
      </c>
      <c r="C292" s="54" t="s">
        <v>126</v>
      </c>
      <c r="D292" s="55" t="s">
        <v>142</v>
      </c>
      <c r="E292" s="54" t="s">
        <v>642</v>
      </c>
      <c r="F292" s="53">
        <v>5904315</v>
      </c>
      <c r="G292" s="56">
        <v>1</v>
      </c>
      <c r="H292" s="57" t="s">
        <v>123</v>
      </c>
      <c r="I292" s="39" t="s">
        <v>124</v>
      </c>
      <c r="J292" s="58" t="s">
        <v>138</v>
      </c>
      <c r="K292" s="59" t="s">
        <v>129</v>
      </c>
      <c r="L292" s="58"/>
      <c r="M292" s="59"/>
      <c r="N292" s="60" t="s">
        <v>125</v>
      </c>
      <c r="O292" s="61">
        <v>43539</v>
      </c>
      <c r="P292" s="62" t="s">
        <v>123</v>
      </c>
      <c r="Q292" s="79" t="s">
        <v>124</v>
      </c>
      <c r="R292" s="79" t="s">
        <v>124</v>
      </c>
    </row>
    <row r="293" spans="1:18" s="63" customFormat="1" ht="12" customHeight="1" x14ac:dyDescent="0.25">
      <c r="A293" s="50">
        <v>292</v>
      </c>
      <c r="B293" s="53">
        <v>292</v>
      </c>
      <c r="C293" s="54" t="s">
        <v>126</v>
      </c>
      <c r="D293" s="55" t="s">
        <v>208</v>
      </c>
      <c r="E293" s="54" t="s">
        <v>643</v>
      </c>
      <c r="F293" s="53">
        <v>800521</v>
      </c>
      <c r="G293" s="56">
        <v>1</v>
      </c>
      <c r="H293" s="57" t="s">
        <v>123</v>
      </c>
      <c r="I293" s="39" t="s">
        <v>124</v>
      </c>
      <c r="J293" s="58" t="s">
        <v>138</v>
      </c>
      <c r="K293" s="59" t="s">
        <v>129</v>
      </c>
      <c r="L293" s="58" t="s">
        <v>644</v>
      </c>
      <c r="M293" s="59"/>
      <c r="N293" s="60" t="s">
        <v>125</v>
      </c>
      <c r="O293" s="61">
        <v>43539</v>
      </c>
      <c r="P293" s="62" t="s">
        <v>124</v>
      </c>
      <c r="Q293" s="79" t="s">
        <v>123</v>
      </c>
      <c r="R293" s="79" t="s">
        <v>124</v>
      </c>
    </row>
    <row r="294" spans="1:18" s="63" customFormat="1" ht="12" customHeight="1" x14ac:dyDescent="0.25">
      <c r="A294" s="50">
        <v>293</v>
      </c>
      <c r="B294" s="53">
        <v>293</v>
      </c>
      <c r="C294" s="54" t="s">
        <v>323</v>
      </c>
      <c r="D294" s="55" t="s">
        <v>525</v>
      </c>
      <c r="E294" s="54" t="s">
        <v>645</v>
      </c>
      <c r="F294" s="53">
        <v>1234075</v>
      </c>
      <c r="G294" s="56">
        <v>1</v>
      </c>
      <c r="H294" s="57" t="s">
        <v>123</v>
      </c>
      <c r="I294" s="39" t="s">
        <v>124</v>
      </c>
      <c r="J294" s="58" t="s">
        <v>138</v>
      </c>
      <c r="K294" s="59" t="s">
        <v>129</v>
      </c>
      <c r="L294" s="58"/>
      <c r="M294" s="59"/>
      <c r="N294" s="60" t="s">
        <v>125</v>
      </c>
      <c r="O294" s="61">
        <v>43539</v>
      </c>
      <c r="P294" s="62" t="s">
        <v>124</v>
      </c>
      <c r="Q294" s="79" t="s">
        <v>123</v>
      </c>
      <c r="R294" s="79" t="s">
        <v>124</v>
      </c>
    </row>
    <row r="295" spans="1:18" s="63" customFormat="1" ht="12" customHeight="1" x14ac:dyDescent="0.25">
      <c r="A295" s="50">
        <v>294</v>
      </c>
      <c r="B295" s="53">
        <v>294</v>
      </c>
      <c r="C295" s="54" t="s">
        <v>225</v>
      </c>
      <c r="D295" s="55" t="s">
        <v>115</v>
      </c>
      <c r="E295" s="54" t="s">
        <v>646</v>
      </c>
      <c r="F295" s="53">
        <v>0</v>
      </c>
      <c r="G295" s="56">
        <v>1</v>
      </c>
      <c r="H295" s="57" t="s">
        <v>123</v>
      </c>
      <c r="I295" s="39" t="s">
        <v>124</v>
      </c>
      <c r="J295" s="58" t="s">
        <v>138</v>
      </c>
      <c r="K295" s="59" t="s">
        <v>129</v>
      </c>
      <c r="L295" s="58" t="s">
        <v>647</v>
      </c>
      <c r="M295" s="59"/>
      <c r="N295" s="60" t="s">
        <v>125</v>
      </c>
      <c r="O295" s="61">
        <v>43539</v>
      </c>
      <c r="P295" s="62"/>
      <c r="Q295" s="79"/>
      <c r="R295" s="79"/>
    </row>
    <row r="296" spans="1:18" s="63" customFormat="1" ht="12" customHeight="1" x14ac:dyDescent="0.25">
      <c r="A296" s="50">
        <v>295</v>
      </c>
      <c r="B296" s="53">
        <v>295</v>
      </c>
      <c r="C296" s="54" t="s">
        <v>157</v>
      </c>
      <c r="D296" s="55" t="s">
        <v>178</v>
      </c>
      <c r="E296" s="54" t="s">
        <v>648</v>
      </c>
      <c r="F296" s="53">
        <v>0</v>
      </c>
      <c r="G296" s="56">
        <v>1</v>
      </c>
      <c r="H296" s="57" t="s">
        <v>123</v>
      </c>
      <c r="I296" s="39" t="s">
        <v>123</v>
      </c>
      <c r="J296" s="58" t="s">
        <v>138</v>
      </c>
      <c r="K296" s="59" t="s">
        <v>129</v>
      </c>
      <c r="L296" s="58"/>
      <c r="M296" s="59"/>
      <c r="N296" s="60" t="s">
        <v>125</v>
      </c>
      <c r="O296" s="61">
        <v>43539</v>
      </c>
      <c r="P296" s="62"/>
      <c r="Q296" s="79"/>
      <c r="R296" s="79"/>
    </row>
    <row r="297" spans="1:18" s="63" customFormat="1" ht="12" customHeight="1" x14ac:dyDescent="0.25">
      <c r="A297" s="50">
        <v>296</v>
      </c>
      <c r="B297" s="53">
        <v>296</v>
      </c>
      <c r="C297" s="54" t="s">
        <v>252</v>
      </c>
      <c r="D297" s="55" t="s">
        <v>247</v>
      </c>
      <c r="E297" s="54" t="s">
        <v>649</v>
      </c>
      <c r="F297" s="53">
        <v>0</v>
      </c>
      <c r="G297" s="56">
        <v>1</v>
      </c>
      <c r="H297" s="57" t="s">
        <v>123</v>
      </c>
      <c r="I297" s="39" t="s">
        <v>124</v>
      </c>
      <c r="J297" s="58" t="s">
        <v>138</v>
      </c>
      <c r="K297" s="59" t="s">
        <v>129</v>
      </c>
      <c r="L297" s="58"/>
      <c r="M297" s="59"/>
      <c r="N297" s="60" t="s">
        <v>125</v>
      </c>
      <c r="O297" s="61">
        <v>43539</v>
      </c>
      <c r="P297" s="62"/>
      <c r="Q297" s="79"/>
      <c r="R297" s="79"/>
    </row>
    <row r="298" spans="1:18" s="63" customFormat="1" ht="12" customHeight="1" x14ac:dyDescent="0.25">
      <c r="A298" s="50">
        <v>297</v>
      </c>
      <c r="B298" s="53">
        <v>297</v>
      </c>
      <c r="C298" s="54" t="s">
        <v>170</v>
      </c>
      <c r="D298" s="55" t="s">
        <v>252</v>
      </c>
      <c r="E298" s="54" t="s">
        <v>650</v>
      </c>
      <c r="F298" s="53">
        <v>0</v>
      </c>
      <c r="G298" s="56">
        <v>1</v>
      </c>
      <c r="H298" s="57" t="s">
        <v>123</v>
      </c>
      <c r="I298" s="39" t="s">
        <v>124</v>
      </c>
      <c r="J298" s="58" t="s">
        <v>138</v>
      </c>
      <c r="K298" s="59" t="s">
        <v>129</v>
      </c>
      <c r="L298" s="58"/>
      <c r="M298" s="59"/>
      <c r="N298" s="60" t="s">
        <v>125</v>
      </c>
      <c r="O298" s="61">
        <v>43539</v>
      </c>
      <c r="P298" s="62" t="s">
        <v>123</v>
      </c>
      <c r="Q298" s="79" t="s">
        <v>124</v>
      </c>
      <c r="R298" s="79" t="s">
        <v>124</v>
      </c>
    </row>
    <row r="299" spans="1:18" s="63" customFormat="1" ht="12" customHeight="1" x14ac:dyDescent="0.25">
      <c r="A299" s="50">
        <v>298</v>
      </c>
      <c r="B299" s="53">
        <v>298</v>
      </c>
      <c r="C299" s="54" t="s">
        <v>178</v>
      </c>
      <c r="D299" s="55" t="s">
        <v>247</v>
      </c>
      <c r="E299" s="54" t="s">
        <v>584</v>
      </c>
      <c r="F299" s="53">
        <v>0</v>
      </c>
      <c r="G299" s="56">
        <v>1</v>
      </c>
      <c r="H299" s="57" t="s">
        <v>123</v>
      </c>
      <c r="I299" s="39" t="s">
        <v>124</v>
      </c>
      <c r="J299" s="58" t="s">
        <v>138</v>
      </c>
      <c r="K299" s="59" t="s">
        <v>129</v>
      </c>
      <c r="L299" s="58"/>
      <c r="M299" s="59"/>
      <c r="N299" s="60" t="s">
        <v>125</v>
      </c>
      <c r="O299" s="61">
        <v>43539</v>
      </c>
      <c r="P299" s="62"/>
      <c r="Q299" s="79"/>
      <c r="R299" s="79"/>
    </row>
    <row r="300" spans="1:18" s="63" customFormat="1" ht="12" customHeight="1" x14ac:dyDescent="0.25">
      <c r="A300" s="50">
        <v>299</v>
      </c>
      <c r="B300" s="53">
        <v>299</v>
      </c>
      <c r="C300" s="54" t="s">
        <v>170</v>
      </c>
      <c r="D300" s="55" t="s">
        <v>637</v>
      </c>
      <c r="E300" s="54" t="s">
        <v>303</v>
      </c>
      <c r="F300" s="53">
        <v>3573077</v>
      </c>
      <c r="G300" s="56">
        <v>1</v>
      </c>
      <c r="H300" s="57" t="s">
        <v>123</v>
      </c>
      <c r="I300" s="39" t="s">
        <v>124</v>
      </c>
      <c r="J300" s="58" t="s">
        <v>138</v>
      </c>
      <c r="K300" s="59" t="s">
        <v>129</v>
      </c>
      <c r="L300" s="58" t="s">
        <v>651</v>
      </c>
      <c r="M300" s="59"/>
      <c r="N300" s="60" t="s">
        <v>125</v>
      </c>
      <c r="O300" s="61">
        <v>43539</v>
      </c>
      <c r="P300" s="62"/>
      <c r="Q300" s="79"/>
      <c r="R300" s="79"/>
    </row>
    <row r="301" spans="1:18" s="63" customFormat="1" ht="12" customHeight="1" x14ac:dyDescent="0.25">
      <c r="A301" s="50">
        <v>300</v>
      </c>
      <c r="B301" s="53">
        <v>300</v>
      </c>
      <c r="C301" s="54" t="s">
        <v>219</v>
      </c>
      <c r="D301" s="55" t="s">
        <v>178</v>
      </c>
      <c r="E301" s="54" t="s">
        <v>244</v>
      </c>
      <c r="F301" s="53">
        <v>679651</v>
      </c>
      <c r="G301" s="56">
        <v>1</v>
      </c>
      <c r="H301" s="57" t="s">
        <v>123</v>
      </c>
      <c r="I301" s="39" t="s">
        <v>124</v>
      </c>
      <c r="J301" s="58" t="s">
        <v>138</v>
      </c>
      <c r="K301" s="59" t="s">
        <v>129</v>
      </c>
      <c r="L301" s="58"/>
      <c r="M301" s="59"/>
      <c r="N301" s="60" t="s">
        <v>125</v>
      </c>
      <c r="O301" s="61">
        <v>43539</v>
      </c>
      <c r="P301" s="62"/>
      <c r="Q301" s="79"/>
      <c r="R301" s="79"/>
    </row>
    <row r="302" spans="1:18" s="63" customFormat="1" ht="12" customHeight="1" x14ac:dyDescent="0.25">
      <c r="A302" s="50">
        <v>301</v>
      </c>
      <c r="B302" s="53">
        <v>301</v>
      </c>
      <c r="C302" s="54" t="s">
        <v>219</v>
      </c>
      <c r="D302" s="55" t="s">
        <v>652</v>
      </c>
      <c r="E302" s="54" t="s">
        <v>653</v>
      </c>
      <c r="F302" s="53">
        <v>5293291</v>
      </c>
      <c r="G302" s="56">
        <v>1</v>
      </c>
      <c r="H302" s="57" t="s">
        <v>123</v>
      </c>
      <c r="I302" s="39" t="s">
        <v>124</v>
      </c>
      <c r="J302" s="58" t="s">
        <v>138</v>
      </c>
      <c r="K302" s="59" t="s">
        <v>129</v>
      </c>
      <c r="L302" s="58" t="s">
        <v>654</v>
      </c>
      <c r="M302" s="59"/>
      <c r="N302" s="60" t="s">
        <v>125</v>
      </c>
      <c r="O302" s="61">
        <v>43539</v>
      </c>
      <c r="P302" s="62" t="s">
        <v>123</v>
      </c>
      <c r="Q302" s="79" t="s">
        <v>124</v>
      </c>
      <c r="R302" s="79" t="s">
        <v>124</v>
      </c>
    </row>
    <row r="303" spans="1:18" s="63" customFormat="1" ht="12" customHeight="1" x14ac:dyDescent="0.25">
      <c r="A303" s="50">
        <v>302</v>
      </c>
      <c r="B303" s="53">
        <v>302</v>
      </c>
      <c r="C303" s="54" t="s">
        <v>142</v>
      </c>
      <c r="D303" s="55" t="s">
        <v>258</v>
      </c>
      <c r="E303" s="54" t="s">
        <v>655</v>
      </c>
      <c r="F303" s="53">
        <v>0</v>
      </c>
      <c r="G303" s="56">
        <v>1</v>
      </c>
      <c r="H303" s="57" t="s">
        <v>123</v>
      </c>
      <c r="I303" s="39" t="s">
        <v>124</v>
      </c>
      <c r="J303" s="58" t="s">
        <v>138</v>
      </c>
      <c r="K303" s="59" t="s">
        <v>129</v>
      </c>
      <c r="L303" s="58"/>
      <c r="M303" s="59"/>
      <c r="N303" s="60" t="s">
        <v>125</v>
      </c>
      <c r="O303" s="61">
        <v>43539</v>
      </c>
      <c r="P303" s="62"/>
      <c r="Q303" s="79"/>
      <c r="R303" s="79"/>
    </row>
    <row r="304" spans="1:18" s="63" customFormat="1" ht="12" customHeight="1" x14ac:dyDescent="0.25">
      <c r="A304" s="50">
        <v>303</v>
      </c>
      <c r="B304" s="53">
        <v>303</v>
      </c>
      <c r="C304" s="54" t="s">
        <v>223</v>
      </c>
      <c r="D304" s="55" t="s">
        <v>165</v>
      </c>
      <c r="E304" s="54" t="s">
        <v>561</v>
      </c>
      <c r="F304" s="53">
        <v>0</v>
      </c>
      <c r="G304" s="56">
        <v>1</v>
      </c>
      <c r="H304" s="57" t="s">
        <v>123</v>
      </c>
      <c r="I304" s="39" t="s">
        <v>124</v>
      </c>
      <c r="J304" s="58" t="s">
        <v>138</v>
      </c>
      <c r="K304" s="59" t="s">
        <v>129</v>
      </c>
      <c r="L304" s="58"/>
      <c r="M304" s="59"/>
      <c r="N304" s="60" t="s">
        <v>125</v>
      </c>
      <c r="O304" s="61">
        <v>43539</v>
      </c>
      <c r="P304" s="62" t="s">
        <v>123</v>
      </c>
      <c r="Q304" s="79" t="s">
        <v>124</v>
      </c>
      <c r="R304" s="79" t="s">
        <v>124</v>
      </c>
    </row>
    <row r="305" spans="1:18" s="63" customFormat="1" ht="12" customHeight="1" x14ac:dyDescent="0.25">
      <c r="A305" s="50">
        <v>304</v>
      </c>
      <c r="B305" s="53">
        <v>304</v>
      </c>
      <c r="C305" s="54" t="s">
        <v>656</v>
      </c>
      <c r="D305" s="55" t="s">
        <v>223</v>
      </c>
      <c r="E305" s="54" t="s">
        <v>657</v>
      </c>
      <c r="F305" s="53">
        <v>0</v>
      </c>
      <c r="G305" s="56">
        <v>1</v>
      </c>
      <c r="H305" s="57" t="s">
        <v>123</v>
      </c>
      <c r="I305" s="39" t="s">
        <v>124</v>
      </c>
      <c r="J305" s="58" t="s">
        <v>138</v>
      </c>
      <c r="K305" s="59" t="s">
        <v>129</v>
      </c>
      <c r="L305" s="58"/>
      <c r="M305" s="59"/>
      <c r="N305" s="60" t="s">
        <v>125</v>
      </c>
      <c r="O305" s="61">
        <v>43539</v>
      </c>
      <c r="P305" s="62" t="s">
        <v>123</v>
      </c>
      <c r="Q305" s="79" t="s">
        <v>124</v>
      </c>
      <c r="R305" s="79" t="s">
        <v>124</v>
      </c>
    </row>
    <row r="306" spans="1:18" s="63" customFormat="1" ht="12" customHeight="1" x14ac:dyDescent="0.25">
      <c r="A306" s="50">
        <v>305</v>
      </c>
      <c r="B306" s="53">
        <v>305</v>
      </c>
      <c r="C306" s="54" t="s">
        <v>341</v>
      </c>
      <c r="D306" s="55" t="s">
        <v>223</v>
      </c>
      <c r="E306" s="54" t="s">
        <v>186</v>
      </c>
      <c r="F306" s="53">
        <v>4463505</v>
      </c>
      <c r="G306" s="56">
        <v>1</v>
      </c>
      <c r="H306" s="57" t="s">
        <v>123</v>
      </c>
      <c r="I306" s="39" t="s">
        <v>124</v>
      </c>
      <c r="J306" s="58" t="s">
        <v>138</v>
      </c>
      <c r="K306" s="59" t="s">
        <v>129</v>
      </c>
      <c r="L306" s="58"/>
      <c r="M306" s="59"/>
      <c r="N306" s="60" t="s">
        <v>125</v>
      </c>
      <c r="O306" s="61">
        <v>43539</v>
      </c>
      <c r="P306" s="62"/>
      <c r="Q306" s="79"/>
      <c r="R306" s="79"/>
    </row>
    <row r="307" spans="1:18" s="63" customFormat="1" ht="12" customHeight="1" x14ac:dyDescent="0.25">
      <c r="A307" s="50">
        <v>306</v>
      </c>
      <c r="B307" s="53">
        <v>306</v>
      </c>
      <c r="C307" s="54" t="s">
        <v>473</v>
      </c>
      <c r="D307" s="55" t="s">
        <v>658</v>
      </c>
      <c r="E307" s="54" t="s">
        <v>659</v>
      </c>
      <c r="F307" s="53">
        <v>655305</v>
      </c>
      <c r="G307" s="56">
        <v>1</v>
      </c>
      <c r="H307" s="57" t="s">
        <v>123</v>
      </c>
      <c r="I307" s="39" t="s">
        <v>124</v>
      </c>
      <c r="J307" s="58" t="s">
        <v>138</v>
      </c>
      <c r="K307" s="59" t="s">
        <v>129</v>
      </c>
      <c r="L307" s="58"/>
      <c r="M307" s="59"/>
      <c r="N307" s="60" t="s">
        <v>125</v>
      </c>
      <c r="O307" s="61">
        <v>43539</v>
      </c>
      <c r="P307" s="62"/>
      <c r="Q307" s="79"/>
      <c r="R307" s="79"/>
    </row>
    <row r="308" spans="1:18" s="63" customFormat="1" ht="12" customHeight="1" x14ac:dyDescent="0.25">
      <c r="A308" s="50">
        <v>307</v>
      </c>
      <c r="B308" s="53">
        <v>307</v>
      </c>
      <c r="C308" s="54" t="s">
        <v>382</v>
      </c>
      <c r="D308" s="55" t="s">
        <v>660</v>
      </c>
      <c r="E308" s="54" t="s">
        <v>648</v>
      </c>
      <c r="F308" s="53">
        <v>2411872</v>
      </c>
      <c r="G308" s="56">
        <v>1</v>
      </c>
      <c r="H308" s="57" t="s">
        <v>123</v>
      </c>
      <c r="I308" s="39" t="s">
        <v>124</v>
      </c>
      <c r="J308" s="58" t="s">
        <v>138</v>
      </c>
      <c r="K308" s="59" t="s">
        <v>129</v>
      </c>
      <c r="L308" s="58"/>
      <c r="M308" s="59"/>
      <c r="N308" s="60" t="s">
        <v>125</v>
      </c>
      <c r="O308" s="61">
        <v>43539</v>
      </c>
      <c r="P308" s="62"/>
      <c r="Q308" s="79"/>
      <c r="R308" s="79"/>
    </row>
    <row r="309" spans="1:18" s="63" customFormat="1" ht="12" customHeight="1" x14ac:dyDescent="0.25">
      <c r="A309" s="50">
        <v>308</v>
      </c>
      <c r="B309" s="53">
        <v>308</v>
      </c>
      <c r="C309" s="54" t="s">
        <v>344</v>
      </c>
      <c r="D309" s="55" t="s">
        <v>661</v>
      </c>
      <c r="E309" s="54" t="s">
        <v>662</v>
      </c>
      <c r="F309" s="53">
        <v>3756252</v>
      </c>
      <c r="G309" s="56">
        <v>1</v>
      </c>
      <c r="H309" s="57" t="s">
        <v>123</v>
      </c>
      <c r="I309" s="39" t="s">
        <v>124</v>
      </c>
      <c r="J309" s="58" t="s">
        <v>138</v>
      </c>
      <c r="K309" s="59" t="s">
        <v>129</v>
      </c>
      <c r="L309" s="58"/>
      <c r="M309" s="59"/>
      <c r="N309" s="60" t="s">
        <v>125</v>
      </c>
      <c r="O309" s="61">
        <v>43539</v>
      </c>
      <c r="P309" s="62"/>
      <c r="Q309" s="79"/>
      <c r="R309" s="79"/>
    </row>
    <row r="310" spans="1:18" s="63" customFormat="1" ht="12" customHeight="1" x14ac:dyDescent="0.25">
      <c r="A310" s="50">
        <v>309</v>
      </c>
      <c r="B310" s="53">
        <v>309</v>
      </c>
      <c r="C310" s="54" t="s">
        <v>142</v>
      </c>
      <c r="D310" s="55" t="s">
        <v>258</v>
      </c>
      <c r="E310" s="54" t="s">
        <v>322</v>
      </c>
      <c r="F310" s="53">
        <v>3610000</v>
      </c>
      <c r="G310" s="56">
        <v>1</v>
      </c>
      <c r="H310" s="57" t="s">
        <v>123</v>
      </c>
      <c r="I310" s="39" t="s">
        <v>124</v>
      </c>
      <c r="J310" s="58" t="s">
        <v>138</v>
      </c>
      <c r="K310" s="59" t="s">
        <v>129</v>
      </c>
      <c r="L310" s="58"/>
      <c r="M310" s="59"/>
      <c r="N310" s="60" t="s">
        <v>125</v>
      </c>
      <c r="O310" s="61">
        <v>43539</v>
      </c>
      <c r="P310" s="62"/>
      <c r="Q310" s="79"/>
      <c r="R310" s="79"/>
    </row>
    <row r="311" spans="1:18" s="63" customFormat="1" ht="12" customHeight="1" x14ac:dyDescent="0.25">
      <c r="A311" s="50">
        <v>310</v>
      </c>
      <c r="B311" s="53">
        <v>310</v>
      </c>
      <c r="C311" s="54" t="s">
        <v>142</v>
      </c>
      <c r="D311" s="55" t="s">
        <v>663</v>
      </c>
      <c r="E311" s="54" t="s">
        <v>664</v>
      </c>
      <c r="F311" s="53">
        <v>5237572</v>
      </c>
      <c r="G311" s="56">
        <v>1</v>
      </c>
      <c r="H311" s="57" t="s">
        <v>123</v>
      </c>
      <c r="I311" s="39" t="s">
        <v>124</v>
      </c>
      <c r="J311" s="58" t="s">
        <v>138</v>
      </c>
      <c r="K311" s="59" t="s">
        <v>129</v>
      </c>
      <c r="L311" s="58"/>
      <c r="M311" s="59"/>
      <c r="N311" s="60" t="s">
        <v>125</v>
      </c>
      <c r="O311" s="61">
        <v>43539</v>
      </c>
      <c r="P311" s="62"/>
      <c r="Q311" s="79"/>
      <c r="R311" s="79"/>
    </row>
    <row r="312" spans="1:18" s="63" customFormat="1" ht="12" customHeight="1" x14ac:dyDescent="0.25">
      <c r="A312" s="50">
        <v>311</v>
      </c>
      <c r="B312" s="53">
        <v>311</v>
      </c>
      <c r="C312" s="54" t="s">
        <v>142</v>
      </c>
      <c r="D312" s="55" t="s">
        <v>258</v>
      </c>
      <c r="E312" s="54" t="s">
        <v>665</v>
      </c>
      <c r="F312" s="53">
        <v>3147099</v>
      </c>
      <c r="G312" s="56">
        <v>1</v>
      </c>
      <c r="H312" s="57" t="s">
        <v>123</v>
      </c>
      <c r="I312" s="39" t="s">
        <v>124</v>
      </c>
      <c r="J312" s="58" t="s">
        <v>138</v>
      </c>
      <c r="K312" s="59" t="s">
        <v>129</v>
      </c>
      <c r="L312" s="58"/>
      <c r="M312" s="59"/>
      <c r="N312" s="60" t="s">
        <v>125</v>
      </c>
      <c r="O312" s="61">
        <v>43539</v>
      </c>
      <c r="P312" s="62"/>
      <c r="Q312" s="79"/>
      <c r="R312" s="79"/>
    </row>
    <row r="313" spans="1:18" s="63" customFormat="1" ht="12" customHeight="1" x14ac:dyDescent="0.25">
      <c r="A313" s="50">
        <v>312</v>
      </c>
      <c r="B313" s="53">
        <v>312</v>
      </c>
      <c r="C313" s="54" t="s">
        <v>162</v>
      </c>
      <c r="D313" s="55" t="s">
        <v>608</v>
      </c>
      <c r="E313" s="54" t="s">
        <v>666</v>
      </c>
      <c r="F313" s="53">
        <v>0</v>
      </c>
      <c r="G313" s="56">
        <v>1</v>
      </c>
      <c r="H313" s="57" t="s">
        <v>123</v>
      </c>
      <c r="I313" s="39" t="s">
        <v>124</v>
      </c>
      <c r="J313" s="58" t="s">
        <v>138</v>
      </c>
      <c r="K313" s="59" t="s">
        <v>129</v>
      </c>
      <c r="L313" s="58"/>
      <c r="M313" s="59"/>
      <c r="N313" s="60" t="s">
        <v>125</v>
      </c>
      <c r="O313" s="61">
        <v>43539</v>
      </c>
      <c r="P313" s="62" t="s">
        <v>124</v>
      </c>
      <c r="Q313" s="79" t="s">
        <v>123</v>
      </c>
      <c r="R313" s="79" t="s">
        <v>124</v>
      </c>
    </row>
    <row r="314" spans="1:18" s="63" customFormat="1" ht="12" customHeight="1" x14ac:dyDescent="0.25">
      <c r="A314" s="50">
        <v>313</v>
      </c>
      <c r="B314" s="53">
        <v>313</v>
      </c>
      <c r="C314" s="54" t="s">
        <v>667</v>
      </c>
      <c r="D314" s="55" t="s">
        <v>189</v>
      </c>
      <c r="E314" s="54" t="s">
        <v>668</v>
      </c>
      <c r="F314" s="53">
        <v>3795273</v>
      </c>
      <c r="G314" s="56">
        <v>1</v>
      </c>
      <c r="H314" s="57" t="s">
        <v>123</v>
      </c>
      <c r="I314" s="39" t="s">
        <v>124</v>
      </c>
      <c r="J314" s="58" t="s">
        <v>138</v>
      </c>
      <c r="K314" s="59" t="s">
        <v>129</v>
      </c>
      <c r="L314" s="58"/>
      <c r="M314" s="59">
        <v>76421293</v>
      </c>
      <c r="N314" s="60"/>
      <c r="O314" s="61">
        <v>43539</v>
      </c>
      <c r="P314" s="62"/>
      <c r="Q314" s="79"/>
      <c r="R314" s="79"/>
    </row>
    <row r="315" spans="1:18" s="63" customFormat="1" ht="12" customHeight="1" x14ac:dyDescent="0.25">
      <c r="A315" s="50">
        <v>314</v>
      </c>
      <c r="B315" s="53">
        <v>314</v>
      </c>
      <c r="C315" s="54" t="s">
        <v>188</v>
      </c>
      <c r="D315" s="55" t="s">
        <v>189</v>
      </c>
      <c r="E315" s="54" t="s">
        <v>669</v>
      </c>
      <c r="F315" s="53">
        <v>3765710</v>
      </c>
      <c r="G315" s="56">
        <v>1</v>
      </c>
      <c r="H315" s="57" t="s">
        <v>123</v>
      </c>
      <c r="I315" s="39" t="s">
        <v>124</v>
      </c>
      <c r="J315" s="58" t="s">
        <v>138</v>
      </c>
      <c r="K315" s="59" t="s">
        <v>129</v>
      </c>
      <c r="L315" s="58" t="s">
        <v>670</v>
      </c>
      <c r="M315" s="59">
        <v>77498845</v>
      </c>
      <c r="N315" s="60"/>
      <c r="O315" s="61">
        <v>43539</v>
      </c>
      <c r="P315" s="62"/>
      <c r="Q315" s="79"/>
      <c r="R315" s="79"/>
    </row>
    <row r="316" spans="1:18" s="63" customFormat="1" ht="12" customHeight="1" x14ac:dyDescent="0.25">
      <c r="A316" s="50">
        <v>315</v>
      </c>
      <c r="B316" s="53">
        <v>315</v>
      </c>
      <c r="C316" s="54" t="s">
        <v>188</v>
      </c>
      <c r="D316" s="55" t="s">
        <v>189</v>
      </c>
      <c r="E316" s="54" t="s">
        <v>248</v>
      </c>
      <c r="F316" s="53">
        <v>948670</v>
      </c>
      <c r="G316" s="56">
        <v>1</v>
      </c>
      <c r="H316" s="57" t="s">
        <v>123</v>
      </c>
      <c r="I316" s="39" t="s">
        <v>124</v>
      </c>
      <c r="J316" s="58" t="s">
        <v>138</v>
      </c>
      <c r="K316" s="59" t="s">
        <v>129</v>
      </c>
      <c r="L316" s="58" t="s">
        <v>690</v>
      </c>
      <c r="M316" s="59">
        <v>67443658</v>
      </c>
      <c r="N316" s="60"/>
      <c r="O316" s="61">
        <v>43539</v>
      </c>
      <c r="P316" s="62" t="s">
        <v>124</v>
      </c>
      <c r="Q316" s="79" t="s">
        <v>123</v>
      </c>
      <c r="R316" s="79" t="s">
        <v>124</v>
      </c>
    </row>
    <row r="317" spans="1:18" s="63" customFormat="1" ht="12" customHeight="1" x14ac:dyDescent="0.25">
      <c r="A317" s="50">
        <v>316</v>
      </c>
      <c r="B317" s="53">
        <v>316</v>
      </c>
      <c r="C317" s="54" t="s">
        <v>188</v>
      </c>
      <c r="D317" s="55" t="s">
        <v>671</v>
      </c>
      <c r="E317" s="54" t="s">
        <v>114</v>
      </c>
      <c r="F317" s="53">
        <v>0</v>
      </c>
      <c r="G317" s="56">
        <v>1</v>
      </c>
      <c r="H317" s="57" t="s">
        <v>123</v>
      </c>
      <c r="I317" s="39" t="s">
        <v>124</v>
      </c>
      <c r="J317" s="58" t="s">
        <v>138</v>
      </c>
      <c r="K317" s="59" t="s">
        <v>129</v>
      </c>
      <c r="L317" s="58"/>
      <c r="M317" s="59"/>
      <c r="N317" s="60" t="s">
        <v>125</v>
      </c>
      <c r="O317" s="61">
        <v>43539</v>
      </c>
      <c r="P317" s="62" t="s">
        <v>124</v>
      </c>
      <c r="Q317" s="79" t="s">
        <v>123</v>
      </c>
      <c r="R317" s="79" t="s">
        <v>124</v>
      </c>
    </row>
    <row r="318" spans="1:18" s="63" customFormat="1" ht="12" customHeight="1" x14ac:dyDescent="0.25">
      <c r="A318" s="50">
        <v>317</v>
      </c>
      <c r="B318" s="53">
        <v>317</v>
      </c>
      <c r="C318" s="54" t="s">
        <v>672</v>
      </c>
      <c r="D318" s="55" t="s">
        <v>673</v>
      </c>
      <c r="E318" s="54" t="s">
        <v>674</v>
      </c>
      <c r="F318" s="53">
        <v>2948887</v>
      </c>
      <c r="G318" s="56">
        <v>1</v>
      </c>
      <c r="H318" s="57" t="s">
        <v>123</v>
      </c>
      <c r="I318" s="39" t="s">
        <v>124</v>
      </c>
      <c r="J318" s="58" t="s">
        <v>139</v>
      </c>
      <c r="K318" s="59" t="s">
        <v>129</v>
      </c>
      <c r="L318" s="58"/>
      <c r="M318" s="59"/>
      <c r="N318" s="60" t="s">
        <v>125</v>
      </c>
      <c r="O318" s="61">
        <v>43539</v>
      </c>
      <c r="P318" s="62"/>
      <c r="Q318" s="79"/>
      <c r="R318" s="79"/>
    </row>
    <row r="319" spans="1:18" s="63" customFormat="1" ht="12" customHeight="1" x14ac:dyDescent="0.25">
      <c r="A319" s="50">
        <v>318</v>
      </c>
      <c r="B319" s="53">
        <v>318</v>
      </c>
      <c r="C319" s="54" t="s">
        <v>448</v>
      </c>
      <c r="D319" s="55" t="s">
        <v>449</v>
      </c>
      <c r="E319" s="54" t="s">
        <v>675</v>
      </c>
      <c r="F319" s="53">
        <v>0</v>
      </c>
      <c r="G319" s="56">
        <v>1</v>
      </c>
      <c r="H319" s="57" t="s">
        <v>123</v>
      </c>
      <c r="I319" s="39" t="s">
        <v>124</v>
      </c>
      <c r="J319" s="58" t="s">
        <v>140</v>
      </c>
      <c r="K319" s="59" t="s">
        <v>129</v>
      </c>
      <c r="L319" s="58"/>
      <c r="M319" s="59"/>
      <c r="N319" s="60" t="s">
        <v>125</v>
      </c>
      <c r="O319" s="61">
        <v>43539</v>
      </c>
      <c r="P319" s="62"/>
      <c r="Q319" s="79"/>
      <c r="R319" s="79"/>
    </row>
    <row r="320" spans="1:18" s="63" customFormat="1" ht="12" customHeight="1" x14ac:dyDescent="0.25">
      <c r="A320" s="50">
        <v>319</v>
      </c>
      <c r="B320" s="53">
        <v>319</v>
      </c>
      <c r="C320" s="54" t="s">
        <v>414</v>
      </c>
      <c r="D320" s="55" t="s">
        <v>382</v>
      </c>
      <c r="E320" s="54" t="s">
        <v>688</v>
      </c>
      <c r="F320" s="53">
        <v>3595407</v>
      </c>
      <c r="G320" s="56">
        <v>1</v>
      </c>
      <c r="H320" s="57" t="s">
        <v>123</v>
      </c>
      <c r="I320" s="39" t="s">
        <v>124</v>
      </c>
      <c r="J320" s="58" t="s">
        <v>133</v>
      </c>
      <c r="K320" s="59" t="s">
        <v>129</v>
      </c>
      <c r="L320" s="58"/>
      <c r="M320" s="59"/>
      <c r="N320" s="60"/>
      <c r="O320" s="61">
        <v>43539</v>
      </c>
      <c r="P320" s="62" t="s">
        <v>123</v>
      </c>
      <c r="Q320" s="79" t="s">
        <v>124</v>
      </c>
      <c r="R320" s="79" t="s">
        <v>124</v>
      </c>
    </row>
    <row r="321" spans="1:18" s="63" customFormat="1" ht="12" customHeight="1" x14ac:dyDescent="0.25">
      <c r="A321" s="50">
        <v>320</v>
      </c>
      <c r="B321" s="53">
        <v>320</v>
      </c>
      <c r="C321" s="54" t="s">
        <v>170</v>
      </c>
      <c r="D321" s="55" t="s">
        <v>170</v>
      </c>
      <c r="E321" s="54" t="s">
        <v>306</v>
      </c>
      <c r="F321" s="53">
        <v>9326737</v>
      </c>
      <c r="G321" s="56">
        <v>1</v>
      </c>
      <c r="H321" s="57" t="s">
        <v>123</v>
      </c>
      <c r="I321" s="39" t="s">
        <v>124</v>
      </c>
      <c r="J321" s="58" t="s">
        <v>133</v>
      </c>
      <c r="K321" s="59" t="s">
        <v>129</v>
      </c>
      <c r="L321" s="58"/>
      <c r="M321" s="59"/>
      <c r="N321" s="60" t="s">
        <v>125</v>
      </c>
      <c r="O321" s="61">
        <v>43539</v>
      </c>
      <c r="P321" s="62" t="s">
        <v>124</v>
      </c>
      <c r="Q321" s="79" t="s">
        <v>124</v>
      </c>
      <c r="R321" s="79" t="s">
        <v>124</v>
      </c>
    </row>
    <row r="322" spans="1:18" s="63" customFormat="1" ht="12" customHeight="1" x14ac:dyDescent="0.25">
      <c r="A322" s="50">
        <v>321</v>
      </c>
      <c r="B322" s="53">
        <v>321</v>
      </c>
      <c r="C322" s="54" t="s">
        <v>682</v>
      </c>
      <c r="D322" s="55" t="s">
        <v>415</v>
      </c>
      <c r="E322" s="54" t="s">
        <v>683</v>
      </c>
      <c r="F322" s="53">
        <v>7984237</v>
      </c>
      <c r="G322" s="56">
        <v>1</v>
      </c>
      <c r="H322" s="57" t="s">
        <v>123</v>
      </c>
      <c r="I322" s="39" t="s">
        <v>124</v>
      </c>
      <c r="J322" s="58" t="s">
        <v>133</v>
      </c>
      <c r="K322" s="59" t="s">
        <v>129</v>
      </c>
      <c r="L322" s="58"/>
      <c r="M322" s="59"/>
      <c r="N322" s="60" t="s">
        <v>125</v>
      </c>
      <c r="O322" s="61">
        <v>43571</v>
      </c>
      <c r="P322" s="62" t="s">
        <v>124</v>
      </c>
      <c r="Q322" s="79" t="s">
        <v>124</v>
      </c>
      <c r="R322" s="79" t="s">
        <v>124</v>
      </c>
    </row>
    <row r="323" spans="1:18" s="63" customFormat="1" ht="12" customHeight="1" x14ac:dyDescent="0.25">
      <c r="A323" s="50">
        <v>322</v>
      </c>
      <c r="B323" s="53">
        <v>322</v>
      </c>
      <c r="C323" s="54" t="s">
        <v>585</v>
      </c>
      <c r="D323" s="55" t="s">
        <v>691</v>
      </c>
      <c r="E323" s="54" t="s">
        <v>692</v>
      </c>
      <c r="F323" s="53">
        <v>9363333</v>
      </c>
      <c r="G323" s="56">
        <v>1</v>
      </c>
      <c r="H323" s="57" t="s">
        <v>123</v>
      </c>
      <c r="I323" s="39" t="s">
        <v>124</v>
      </c>
      <c r="J323" s="58" t="s">
        <v>137</v>
      </c>
      <c r="K323" s="59" t="s">
        <v>129</v>
      </c>
      <c r="L323" s="58"/>
      <c r="M323" s="59"/>
      <c r="N323" s="60"/>
      <c r="O323" s="61">
        <v>43603</v>
      </c>
      <c r="P323" s="62"/>
      <c r="Q323" s="79"/>
      <c r="R323" s="79"/>
    </row>
    <row r="324" spans="1:18" s="63" customFormat="1" ht="12" customHeight="1" x14ac:dyDescent="0.25">
      <c r="A324" s="50">
        <v>323</v>
      </c>
      <c r="B324" s="53">
        <v>323</v>
      </c>
      <c r="C324" s="54" t="s">
        <v>211</v>
      </c>
      <c r="D324" s="55" t="s">
        <v>219</v>
      </c>
      <c r="E324" s="54" t="s">
        <v>693</v>
      </c>
      <c r="F324" s="53">
        <v>6481739</v>
      </c>
      <c r="G324" s="56">
        <v>1</v>
      </c>
      <c r="H324" s="57" t="s">
        <v>124</v>
      </c>
      <c r="I324" s="39" t="s">
        <v>123</v>
      </c>
      <c r="J324" s="58" t="s">
        <v>134</v>
      </c>
      <c r="K324" s="59" t="s">
        <v>129</v>
      </c>
      <c r="L324" s="58"/>
      <c r="M324" s="59"/>
      <c r="N324" s="60"/>
      <c r="O324" s="61">
        <v>43603</v>
      </c>
      <c r="P324" s="62" t="s">
        <v>124</v>
      </c>
      <c r="Q324" s="79" t="s">
        <v>124</v>
      </c>
      <c r="R324" s="79" t="s">
        <v>124</v>
      </c>
    </row>
    <row r="325" spans="1:18" s="63" customFormat="1" ht="12" customHeight="1" x14ac:dyDescent="0.25">
      <c r="A325" s="50"/>
      <c r="B325" s="53"/>
      <c r="C325" s="54"/>
      <c r="D325" s="55"/>
      <c r="E325" s="54"/>
      <c r="F325" s="53"/>
      <c r="G325" s="56"/>
      <c r="H325" s="57"/>
      <c r="I325" s="39"/>
      <c r="J325" s="58"/>
      <c r="K325" s="59"/>
      <c r="L325" s="58"/>
      <c r="M325" s="59"/>
      <c r="N325" s="60"/>
      <c r="O325" s="61"/>
      <c r="P325" s="62"/>
      <c r="Q325" s="79"/>
      <c r="R325" s="79"/>
    </row>
    <row r="326" spans="1:18" s="63" customFormat="1" ht="12" hidden="1" customHeight="1" x14ac:dyDescent="0.25">
      <c r="A326" s="50"/>
      <c r="B326" s="64"/>
      <c r="C326" s="55"/>
      <c r="D326" s="55"/>
      <c r="E326" s="55"/>
      <c r="F326" s="53"/>
      <c r="G326" s="65"/>
      <c r="H326" s="57"/>
      <c r="I326" s="57"/>
      <c r="J326" s="58"/>
      <c r="K326" s="58"/>
      <c r="L326" s="58"/>
      <c r="M326" s="58"/>
      <c r="N326" s="60"/>
      <c r="O326" s="61"/>
      <c r="P326" s="79"/>
      <c r="Q326" s="79"/>
      <c r="R326" s="79"/>
    </row>
    <row r="327" spans="1:18" s="33" customFormat="1" x14ac:dyDescent="0.3">
      <c r="A327" s="29"/>
      <c r="B327" s="31"/>
      <c r="C327" s="29"/>
      <c r="D327" s="31"/>
      <c r="E327" s="29"/>
      <c r="F327" s="31"/>
      <c r="G327" s="29"/>
      <c r="H327" s="31"/>
      <c r="I327" s="29"/>
      <c r="J327" s="31"/>
      <c r="K327" s="29"/>
      <c r="L327" s="31"/>
      <c r="M327" s="29"/>
      <c r="N327" s="31"/>
      <c r="O327" s="29"/>
    </row>
    <row r="328" spans="1:18" x14ac:dyDescent="0.3">
      <c r="A328" s="29"/>
      <c r="B328" s="30"/>
      <c r="C328" s="30"/>
      <c r="D328" s="30"/>
      <c r="E328" s="30"/>
      <c r="F328" s="31"/>
      <c r="G328" s="43"/>
      <c r="H328" s="31"/>
      <c r="I328" s="31"/>
      <c r="J328" s="30"/>
      <c r="K328" s="30"/>
      <c r="L328" s="30"/>
      <c r="M328" s="30"/>
      <c r="N328" s="32"/>
      <c r="O328" s="52"/>
    </row>
    <row r="329" spans="1:18" x14ac:dyDescent="0.3">
      <c r="A329" s="29"/>
      <c r="B329" s="30"/>
      <c r="C329" s="30"/>
      <c r="D329" s="30"/>
      <c r="E329" s="30"/>
      <c r="F329" s="31"/>
      <c r="G329" s="43"/>
      <c r="H329" s="31"/>
      <c r="I329" s="31"/>
      <c r="J329" s="30"/>
      <c r="K329" s="30"/>
      <c r="L329" s="30"/>
      <c r="M329" s="30"/>
      <c r="N329" s="32"/>
      <c r="O329" s="52"/>
    </row>
    <row r="330" spans="1:18" x14ac:dyDescent="0.3">
      <c r="A330" s="29"/>
      <c r="B330" s="30"/>
      <c r="C330" s="30"/>
      <c r="D330" s="30"/>
      <c r="E330" s="30"/>
      <c r="F330" s="31"/>
      <c r="G330" s="43"/>
      <c r="H330" s="31"/>
      <c r="I330" s="31"/>
      <c r="J330" s="30"/>
      <c r="K330" s="30"/>
      <c r="L330" s="30"/>
      <c r="M330" s="30"/>
      <c r="N330" s="32"/>
    </row>
    <row r="331" spans="1:18" x14ac:dyDescent="0.3">
      <c r="A331" s="29"/>
      <c r="B331" s="30"/>
      <c r="C331" s="30"/>
      <c r="D331" s="30"/>
      <c r="E331" s="30"/>
      <c r="F331" s="31"/>
      <c r="G331" s="43"/>
      <c r="H331" s="31"/>
      <c r="I331" s="31"/>
      <c r="J331" s="30"/>
      <c r="K331" s="30"/>
      <c r="L331" s="30"/>
      <c r="M331" s="30"/>
      <c r="N331" s="31"/>
    </row>
    <row r="332" spans="1:18" x14ac:dyDescent="0.3">
      <c r="A332" s="29"/>
      <c r="B332" s="30"/>
      <c r="C332" s="30"/>
      <c r="D332" s="30"/>
      <c r="E332" s="30"/>
      <c r="F332" s="31"/>
      <c r="G332" s="43"/>
      <c r="H332" s="31"/>
      <c r="I332" s="31"/>
      <c r="J332" s="30"/>
      <c r="K332" s="30"/>
      <c r="L332" s="30"/>
      <c r="M332" s="30"/>
      <c r="N332" s="31"/>
    </row>
    <row r="333" spans="1:18" x14ac:dyDescent="0.3">
      <c r="A333" s="29"/>
      <c r="B333" s="30"/>
      <c r="C333" s="30"/>
      <c r="D333" s="30"/>
      <c r="E333" s="30"/>
      <c r="F333" s="31" t="s">
        <v>28</v>
      </c>
      <c r="G333" s="43"/>
      <c r="H333" s="31"/>
      <c r="I333" s="31"/>
      <c r="J333" s="30"/>
      <c r="K333" s="30"/>
      <c r="L333" s="30"/>
      <c r="M333" s="30"/>
      <c r="N333" s="31"/>
    </row>
    <row r="334" spans="1:18" x14ac:dyDescent="0.3">
      <c r="A334" s="29"/>
      <c r="B334" s="30"/>
      <c r="C334" s="30"/>
      <c r="D334" s="30"/>
      <c r="E334" s="30"/>
      <c r="F334" s="31"/>
      <c r="G334" s="43"/>
      <c r="H334" s="31"/>
      <c r="I334" s="31"/>
      <c r="J334" s="30"/>
      <c r="K334" s="30"/>
      <c r="L334" s="30"/>
      <c r="M334" s="30"/>
      <c r="N334" s="31"/>
    </row>
    <row r="335" spans="1:18" x14ac:dyDescent="0.3">
      <c r="A335" s="29"/>
      <c r="B335" s="30"/>
      <c r="C335" s="30"/>
      <c r="D335" s="30"/>
      <c r="E335" s="30"/>
      <c r="F335" s="31"/>
      <c r="G335" s="43"/>
      <c r="H335" s="31"/>
      <c r="I335" s="31"/>
      <c r="J335" s="30"/>
      <c r="K335" s="30"/>
      <c r="L335" s="30"/>
      <c r="M335" s="30"/>
      <c r="N335" s="31"/>
    </row>
    <row r="336" spans="1:18" x14ac:dyDescent="0.3">
      <c r="A336" s="29"/>
      <c r="B336" s="30"/>
      <c r="C336" s="30"/>
      <c r="D336" s="30"/>
      <c r="E336" s="30"/>
      <c r="F336" s="31"/>
      <c r="G336" s="43"/>
      <c r="H336" s="31"/>
      <c r="I336" s="31"/>
      <c r="J336" s="30"/>
      <c r="K336" s="30"/>
      <c r="L336" s="30"/>
      <c r="M336" s="30"/>
      <c r="N336" s="31"/>
    </row>
    <row r="337" spans="1:14" x14ac:dyDescent="0.3">
      <c r="A337" s="29"/>
      <c r="B337" s="30"/>
      <c r="C337" s="30"/>
      <c r="D337" s="30"/>
      <c r="E337" s="30"/>
      <c r="F337" s="31"/>
      <c r="G337" s="43"/>
      <c r="H337" s="31"/>
      <c r="I337" s="31"/>
      <c r="J337" s="30"/>
      <c r="K337" s="30"/>
      <c r="L337" s="30"/>
      <c r="M337" s="30"/>
      <c r="N337" s="31"/>
    </row>
    <row r="338" spans="1:14" x14ac:dyDescent="0.3">
      <c r="A338" s="29"/>
      <c r="B338" s="30"/>
      <c r="C338" s="30"/>
      <c r="D338" s="30"/>
      <c r="E338" s="30"/>
      <c r="F338" s="31"/>
      <c r="G338" s="43"/>
      <c r="H338" s="31"/>
      <c r="I338" s="31"/>
      <c r="J338" s="30"/>
      <c r="K338" s="30"/>
      <c r="L338" s="30"/>
      <c r="M338" s="30"/>
      <c r="N338" s="31"/>
    </row>
    <row r="339" spans="1:14" x14ac:dyDescent="0.3">
      <c r="A339" s="29"/>
      <c r="B339" s="30"/>
      <c r="C339" s="30"/>
      <c r="D339" s="30"/>
      <c r="E339" s="30"/>
      <c r="F339" s="31"/>
      <c r="G339" s="43"/>
      <c r="H339" s="31"/>
      <c r="I339" s="31"/>
      <c r="J339" s="30"/>
      <c r="K339" s="30"/>
      <c r="L339" s="30"/>
      <c r="M339" s="30"/>
      <c r="N339" s="31"/>
    </row>
    <row r="340" spans="1:14" x14ac:dyDescent="0.3">
      <c r="A340" s="29"/>
      <c r="B340" s="30"/>
      <c r="C340" s="30"/>
      <c r="D340" s="30"/>
      <c r="E340" s="30"/>
      <c r="F340" s="31"/>
      <c r="G340" s="43"/>
      <c r="H340" s="31"/>
      <c r="I340" s="31"/>
      <c r="J340" s="30"/>
      <c r="K340" s="30"/>
      <c r="L340" s="30"/>
      <c r="M340" s="30"/>
      <c r="N340" s="31"/>
    </row>
    <row r="341" spans="1:14" x14ac:dyDescent="0.3">
      <c r="A341" s="29"/>
      <c r="B341" s="30"/>
      <c r="C341" s="30"/>
      <c r="D341" s="30"/>
      <c r="E341" s="30"/>
      <c r="F341" s="31"/>
      <c r="G341" s="43"/>
      <c r="H341" s="31"/>
      <c r="I341" s="31"/>
      <c r="J341" s="30"/>
      <c r="K341" s="30"/>
      <c r="L341" s="30"/>
      <c r="M341" s="30"/>
      <c r="N341" s="31"/>
    </row>
    <row r="342" spans="1:14" x14ac:dyDescent="0.3">
      <c r="A342" s="29"/>
      <c r="B342" s="30"/>
      <c r="C342" s="30"/>
      <c r="D342" s="30"/>
      <c r="E342" s="30"/>
      <c r="F342" s="31"/>
      <c r="G342" s="43"/>
      <c r="H342" s="31"/>
      <c r="I342" s="31"/>
      <c r="J342" s="30"/>
      <c r="K342" s="30"/>
      <c r="L342" s="30"/>
      <c r="M342" s="30"/>
      <c r="N342" s="31"/>
    </row>
    <row r="343" spans="1:14" x14ac:dyDescent="0.3">
      <c r="A343" s="29"/>
      <c r="B343" s="30"/>
      <c r="C343" s="30"/>
      <c r="D343" s="30"/>
      <c r="E343" s="30"/>
      <c r="F343" s="31"/>
      <c r="G343" s="43"/>
      <c r="H343" s="31"/>
      <c r="I343" s="31"/>
      <c r="J343" s="30"/>
      <c r="K343" s="30"/>
      <c r="L343" s="30"/>
      <c r="M343" s="30"/>
      <c r="N343" s="31"/>
    </row>
    <row r="344" spans="1:14" x14ac:dyDescent="0.3">
      <c r="A344" s="29"/>
      <c r="B344" s="30"/>
      <c r="C344" s="30"/>
      <c r="D344" s="30"/>
      <c r="E344" s="30"/>
      <c r="F344" s="31"/>
      <c r="G344" s="43"/>
      <c r="H344" s="31"/>
      <c r="I344" s="31"/>
      <c r="J344" s="30"/>
      <c r="K344" s="30"/>
      <c r="L344" s="30"/>
      <c r="M344" s="30"/>
      <c r="N344" s="31"/>
    </row>
    <row r="345" spans="1:14" x14ac:dyDescent="0.3">
      <c r="A345" s="29"/>
      <c r="B345" s="30"/>
      <c r="C345" s="30"/>
      <c r="D345" s="30"/>
      <c r="E345" s="30"/>
      <c r="F345" s="31"/>
      <c r="G345" s="43"/>
      <c r="H345" s="31"/>
      <c r="I345" s="31"/>
      <c r="J345" s="30"/>
      <c r="K345" s="30"/>
      <c r="L345" s="30"/>
      <c r="M345" s="30"/>
      <c r="N345" s="31"/>
    </row>
    <row r="346" spans="1:14" x14ac:dyDescent="0.3">
      <c r="A346" s="29"/>
      <c r="B346" s="30"/>
      <c r="C346" s="30"/>
      <c r="D346" s="30"/>
      <c r="E346" s="30"/>
      <c r="F346" s="31"/>
      <c r="G346" s="43"/>
      <c r="H346" s="31"/>
      <c r="I346" s="31"/>
      <c r="J346" s="30"/>
      <c r="K346" s="30"/>
      <c r="L346" s="30"/>
      <c r="M346" s="30"/>
      <c r="N346" s="31"/>
    </row>
    <row r="347" spans="1:14" x14ac:dyDescent="0.3">
      <c r="A347" s="29"/>
      <c r="B347" s="30"/>
      <c r="C347" s="30"/>
      <c r="D347" s="30"/>
      <c r="E347" s="30"/>
      <c r="F347" s="31"/>
      <c r="G347" s="43"/>
      <c r="H347" s="31"/>
      <c r="I347" s="31"/>
      <c r="J347" s="30"/>
      <c r="K347" s="30"/>
      <c r="L347" s="30"/>
      <c r="M347" s="30"/>
      <c r="N347" s="31"/>
    </row>
    <row r="348" spans="1:14" x14ac:dyDescent="0.3">
      <c r="A348" s="29"/>
      <c r="B348" s="30"/>
      <c r="C348" s="30"/>
      <c r="D348" s="30"/>
      <c r="E348" s="30"/>
      <c r="F348" s="31"/>
      <c r="G348" s="43"/>
      <c r="H348" s="31"/>
      <c r="I348" s="31"/>
      <c r="J348" s="30"/>
      <c r="K348" s="30"/>
      <c r="L348" s="30"/>
      <c r="M348" s="30"/>
      <c r="N348" s="31"/>
    </row>
    <row r="349" spans="1:14" x14ac:dyDescent="0.3">
      <c r="A349" s="29"/>
      <c r="B349" s="30"/>
      <c r="C349" s="30"/>
      <c r="D349" s="30"/>
      <c r="E349" s="30"/>
      <c r="F349" s="31"/>
      <c r="G349" s="43"/>
      <c r="H349" s="31"/>
      <c r="I349" s="31"/>
      <c r="J349" s="30"/>
      <c r="K349" s="30"/>
      <c r="L349" s="30"/>
      <c r="M349" s="30"/>
      <c r="N349" s="31"/>
    </row>
    <row r="350" spans="1:14" x14ac:dyDescent="0.3">
      <c r="A350" s="29"/>
      <c r="B350" s="30"/>
      <c r="C350" s="30"/>
      <c r="D350" s="30"/>
      <c r="E350" s="30"/>
      <c r="F350" s="31"/>
      <c r="G350" s="43"/>
      <c r="H350" s="31"/>
      <c r="I350" s="31"/>
      <c r="J350" s="30"/>
      <c r="K350" s="30"/>
      <c r="L350" s="30"/>
      <c r="M350" s="30"/>
      <c r="N350" s="31"/>
    </row>
    <row r="351" spans="1:14" x14ac:dyDescent="0.3">
      <c r="A351" s="29"/>
      <c r="B351" s="30"/>
      <c r="C351" s="30"/>
      <c r="D351" s="30"/>
      <c r="E351" s="30"/>
      <c r="F351" s="31"/>
      <c r="G351" s="43"/>
      <c r="H351" s="31"/>
      <c r="I351" s="31"/>
      <c r="J351" s="30"/>
      <c r="K351" s="30"/>
      <c r="L351" s="30"/>
      <c r="M351" s="30"/>
      <c r="N351" s="31"/>
    </row>
    <row r="352" spans="1:14" x14ac:dyDescent="0.3">
      <c r="A352" s="29"/>
      <c r="B352" s="30"/>
      <c r="C352" s="30"/>
      <c r="D352" s="30"/>
      <c r="E352" s="30"/>
      <c r="F352" s="31"/>
      <c r="G352" s="43"/>
      <c r="H352" s="31"/>
      <c r="I352" s="31"/>
      <c r="J352" s="30"/>
      <c r="K352" s="30"/>
      <c r="L352" s="30"/>
      <c r="M352" s="30"/>
      <c r="N352" s="31"/>
    </row>
    <row r="353" spans="1:14" x14ac:dyDescent="0.3">
      <c r="A353" s="29"/>
      <c r="B353" s="30"/>
      <c r="C353" s="30"/>
      <c r="D353" s="30"/>
      <c r="E353" s="30"/>
      <c r="F353" s="31"/>
      <c r="G353" s="43"/>
      <c r="H353" s="31"/>
      <c r="I353" s="31"/>
      <c r="J353" s="30"/>
      <c r="K353" s="30"/>
      <c r="L353" s="30"/>
      <c r="M353" s="30"/>
      <c r="N353" s="31"/>
    </row>
    <row r="354" spans="1:14" x14ac:dyDescent="0.3">
      <c r="A354" s="29"/>
      <c r="B354" s="30"/>
      <c r="C354" s="30"/>
      <c r="D354" s="30"/>
      <c r="E354" s="30"/>
      <c r="F354" s="31"/>
      <c r="G354" s="43"/>
      <c r="H354" s="31"/>
      <c r="I354" s="31"/>
      <c r="J354" s="30"/>
      <c r="K354" s="30"/>
      <c r="L354" s="30"/>
      <c r="M354" s="30"/>
      <c r="N354" s="31"/>
    </row>
    <row r="355" spans="1:14" x14ac:dyDescent="0.3">
      <c r="A355" s="29"/>
      <c r="B355" s="30"/>
      <c r="C355" s="30"/>
      <c r="D355" s="30"/>
      <c r="E355" s="30"/>
      <c r="F355" s="31"/>
      <c r="G355" s="43"/>
      <c r="H355" s="31"/>
      <c r="I355" s="31"/>
      <c r="J355" s="30"/>
      <c r="K355" s="30"/>
      <c r="L355" s="30"/>
      <c r="M355" s="30"/>
      <c r="N355" s="31"/>
    </row>
    <row r="356" spans="1:14" x14ac:dyDescent="0.3">
      <c r="A356" s="29"/>
      <c r="B356" s="30"/>
      <c r="C356" s="30"/>
      <c r="D356" s="30"/>
      <c r="E356" s="30"/>
      <c r="F356" s="31"/>
      <c r="G356" s="43"/>
      <c r="H356" s="31"/>
      <c r="I356" s="31"/>
      <c r="J356" s="30"/>
      <c r="K356" s="30"/>
      <c r="L356" s="30"/>
      <c r="M356" s="30"/>
      <c r="N356" s="31"/>
    </row>
    <row r="357" spans="1:14" x14ac:dyDescent="0.3">
      <c r="A357" s="29"/>
      <c r="B357" s="30"/>
      <c r="C357" s="30"/>
      <c r="D357" s="30"/>
      <c r="E357" s="30"/>
      <c r="F357" s="31"/>
      <c r="G357" s="43"/>
      <c r="H357" s="31"/>
      <c r="I357" s="31"/>
      <c r="J357" s="30"/>
      <c r="K357" s="30"/>
      <c r="L357" s="30"/>
      <c r="M357" s="30"/>
      <c r="N357" s="31"/>
    </row>
    <row r="358" spans="1:14" x14ac:dyDescent="0.3">
      <c r="A358" s="29"/>
      <c r="B358" s="30"/>
      <c r="C358" s="30"/>
      <c r="D358" s="30"/>
      <c r="E358" s="30"/>
      <c r="F358" s="31"/>
      <c r="G358" s="43"/>
      <c r="H358" s="31"/>
      <c r="I358" s="31"/>
      <c r="J358" s="30"/>
      <c r="K358" s="30"/>
      <c r="L358" s="30"/>
      <c r="M358" s="30"/>
      <c r="N358" s="31"/>
    </row>
    <row r="359" spans="1:14" x14ac:dyDescent="0.3">
      <c r="A359" s="29"/>
      <c r="B359" s="30"/>
      <c r="C359" s="30"/>
      <c r="D359" s="30"/>
      <c r="E359" s="30"/>
      <c r="F359" s="31"/>
      <c r="G359" s="43"/>
      <c r="H359" s="31"/>
      <c r="I359" s="31"/>
      <c r="J359" s="30"/>
      <c r="K359" s="30"/>
      <c r="L359" s="30"/>
      <c r="M359" s="30"/>
      <c r="N359" s="31"/>
    </row>
    <row r="360" spans="1:14" x14ac:dyDescent="0.3">
      <c r="A360" s="29"/>
      <c r="B360" s="30"/>
      <c r="C360" s="30"/>
      <c r="D360" s="30"/>
      <c r="E360" s="30"/>
      <c r="F360" s="31"/>
      <c r="G360" s="43"/>
      <c r="H360" s="31"/>
      <c r="I360" s="31"/>
      <c r="J360" s="30"/>
      <c r="K360" s="30"/>
      <c r="L360" s="30"/>
      <c r="M360" s="30"/>
      <c r="N360" s="31"/>
    </row>
    <row r="361" spans="1:14" x14ac:dyDescent="0.3">
      <c r="A361" s="29"/>
      <c r="B361" s="30"/>
      <c r="C361" s="30"/>
      <c r="D361" s="30"/>
      <c r="E361" s="30"/>
      <c r="F361" s="31"/>
      <c r="G361" s="43"/>
      <c r="H361" s="31"/>
      <c r="I361" s="31"/>
      <c r="J361" s="30"/>
      <c r="K361" s="30"/>
      <c r="L361" s="30"/>
      <c r="M361" s="30"/>
      <c r="N361" s="31"/>
    </row>
    <row r="362" spans="1:14" x14ac:dyDescent="0.3">
      <c r="A362" s="29"/>
      <c r="B362" s="30"/>
      <c r="C362" s="30"/>
      <c r="D362" s="30"/>
      <c r="E362" s="30"/>
      <c r="F362" s="31"/>
      <c r="G362" s="43"/>
      <c r="H362" s="31"/>
      <c r="I362" s="31"/>
      <c r="J362" s="30"/>
      <c r="K362" s="30"/>
      <c r="L362" s="30"/>
      <c r="M362" s="30"/>
      <c r="N362" s="31"/>
    </row>
    <row r="363" spans="1:14" x14ac:dyDescent="0.3">
      <c r="A363" s="29"/>
      <c r="B363" s="30"/>
      <c r="C363" s="30"/>
      <c r="D363" s="30"/>
      <c r="E363" s="30"/>
      <c r="F363" s="31"/>
      <c r="G363" s="43"/>
      <c r="H363" s="31"/>
      <c r="I363" s="31"/>
      <c r="J363" s="30"/>
      <c r="K363" s="30"/>
      <c r="L363" s="30"/>
      <c r="M363" s="30"/>
      <c r="N363" s="31"/>
    </row>
    <row r="364" spans="1:14" x14ac:dyDescent="0.3">
      <c r="A364" s="29"/>
      <c r="B364" s="30"/>
      <c r="C364" s="30"/>
      <c r="D364" s="30"/>
      <c r="E364" s="30"/>
      <c r="F364" s="31"/>
      <c r="G364" s="43"/>
      <c r="H364" s="31"/>
      <c r="I364" s="31"/>
      <c r="J364" s="30"/>
      <c r="K364" s="30"/>
      <c r="L364" s="30"/>
      <c r="M364" s="30"/>
      <c r="N364" s="31"/>
    </row>
    <row r="365" spans="1:14" x14ac:dyDescent="0.3">
      <c r="A365" s="29"/>
      <c r="B365" s="30"/>
      <c r="C365" s="30"/>
      <c r="D365" s="30"/>
      <c r="E365" s="30"/>
      <c r="F365" s="31"/>
      <c r="G365" s="43"/>
      <c r="H365" s="31"/>
      <c r="I365" s="31"/>
      <c r="J365" s="30"/>
      <c r="K365" s="30"/>
      <c r="L365" s="30"/>
      <c r="M365" s="30"/>
      <c r="N365" s="31"/>
    </row>
    <row r="366" spans="1:14" x14ac:dyDescent="0.3">
      <c r="A366" s="29"/>
      <c r="B366" s="30"/>
      <c r="C366" s="30"/>
      <c r="D366" s="30"/>
      <c r="E366" s="30"/>
      <c r="F366" s="31"/>
      <c r="G366" s="43"/>
      <c r="H366" s="31"/>
      <c r="I366" s="31"/>
      <c r="J366" s="30"/>
      <c r="K366" s="30"/>
      <c r="L366" s="30"/>
      <c r="M366" s="30"/>
      <c r="N366" s="31"/>
    </row>
    <row r="367" spans="1:14" x14ac:dyDescent="0.3">
      <c r="A367" s="29"/>
      <c r="B367" s="30"/>
      <c r="C367" s="30"/>
      <c r="D367" s="30"/>
      <c r="E367" s="30"/>
      <c r="F367" s="31"/>
      <c r="G367" s="43"/>
      <c r="H367" s="31"/>
      <c r="I367" s="31"/>
      <c r="J367" s="30"/>
      <c r="K367" s="30"/>
      <c r="L367" s="30"/>
      <c r="M367" s="30"/>
      <c r="N367" s="31"/>
    </row>
    <row r="368" spans="1:14" x14ac:dyDescent="0.3">
      <c r="A368" s="29"/>
      <c r="B368" s="30"/>
      <c r="C368" s="30"/>
      <c r="D368" s="30"/>
      <c r="E368" s="30"/>
      <c r="F368" s="31"/>
      <c r="G368" s="43"/>
      <c r="H368" s="31"/>
      <c r="I368" s="31"/>
      <c r="J368" s="30"/>
      <c r="K368" s="30"/>
      <c r="L368" s="30"/>
      <c r="M368" s="30"/>
      <c r="N368" s="31"/>
    </row>
    <row r="369" spans="1:14" x14ac:dyDescent="0.3">
      <c r="A369" s="29"/>
      <c r="B369" s="30"/>
      <c r="C369" s="30"/>
      <c r="D369" s="30"/>
      <c r="E369" s="30"/>
      <c r="F369" s="31"/>
      <c r="G369" s="43"/>
      <c r="H369" s="31"/>
      <c r="I369" s="31"/>
      <c r="J369" s="30"/>
      <c r="K369" s="30"/>
      <c r="L369" s="30"/>
      <c r="M369" s="30"/>
      <c r="N369" s="31"/>
    </row>
    <row r="370" spans="1:14" x14ac:dyDescent="0.3">
      <c r="A370" s="29"/>
      <c r="B370" s="30"/>
      <c r="C370" s="30"/>
      <c r="D370" s="30"/>
      <c r="E370" s="30"/>
      <c r="F370" s="31"/>
      <c r="G370" s="43"/>
      <c r="H370" s="31"/>
      <c r="I370" s="31"/>
      <c r="J370" s="30"/>
      <c r="K370" s="30"/>
      <c r="L370" s="30"/>
      <c r="M370" s="30"/>
      <c r="N370" s="31"/>
    </row>
    <row r="371" spans="1:14" x14ac:dyDescent="0.3">
      <c r="A371" s="29"/>
      <c r="B371" s="30"/>
      <c r="C371" s="30"/>
      <c r="D371" s="30"/>
      <c r="E371" s="30"/>
      <c r="F371" s="31"/>
      <c r="G371" s="43"/>
      <c r="H371" s="31"/>
      <c r="I371" s="31"/>
      <c r="J371" s="30"/>
      <c r="K371" s="30"/>
      <c r="L371" s="30"/>
      <c r="M371" s="30"/>
      <c r="N371" s="31"/>
    </row>
    <row r="372" spans="1:14" x14ac:dyDescent="0.3">
      <c r="A372" s="29"/>
      <c r="B372" s="30"/>
      <c r="C372" s="30"/>
      <c r="D372" s="30"/>
      <c r="E372" s="30"/>
      <c r="F372" s="31"/>
      <c r="G372" s="43"/>
      <c r="H372" s="31"/>
      <c r="I372" s="31"/>
      <c r="J372" s="30"/>
      <c r="K372" s="30"/>
      <c r="L372" s="30"/>
      <c r="M372" s="30"/>
      <c r="N372" s="31"/>
    </row>
    <row r="373" spans="1:14" x14ac:dyDescent="0.3">
      <c r="A373" s="29"/>
      <c r="B373" s="30"/>
      <c r="C373" s="30"/>
      <c r="D373" s="30"/>
      <c r="E373" s="30"/>
      <c r="F373" s="31"/>
      <c r="G373" s="43"/>
      <c r="H373" s="31"/>
      <c r="I373" s="31"/>
      <c r="J373" s="30"/>
      <c r="K373" s="30"/>
      <c r="L373" s="30"/>
      <c r="M373" s="30"/>
      <c r="N373" s="31"/>
    </row>
    <row r="374" spans="1:14" x14ac:dyDescent="0.3">
      <c r="A374" s="29"/>
      <c r="B374" s="30"/>
      <c r="C374" s="30"/>
      <c r="D374" s="30"/>
      <c r="E374" s="30"/>
      <c r="F374" s="31"/>
      <c r="G374" s="43"/>
      <c r="H374" s="31"/>
      <c r="I374" s="31"/>
      <c r="J374" s="30"/>
      <c r="K374" s="30"/>
      <c r="L374" s="30"/>
      <c r="M374" s="30"/>
      <c r="N374" s="31"/>
    </row>
    <row r="375" spans="1:14" x14ac:dyDescent="0.3">
      <c r="A375" s="29"/>
      <c r="B375" s="30"/>
      <c r="C375" s="30"/>
      <c r="D375" s="30"/>
      <c r="E375" s="30"/>
      <c r="F375" s="31"/>
      <c r="G375" s="43"/>
      <c r="H375" s="31"/>
      <c r="I375" s="31"/>
      <c r="J375" s="30"/>
      <c r="K375" s="30"/>
      <c r="L375" s="30"/>
      <c r="M375" s="30"/>
      <c r="N375" s="31"/>
    </row>
    <row r="376" spans="1:14" x14ac:dyDescent="0.3">
      <c r="A376" s="29"/>
      <c r="B376" s="30"/>
      <c r="C376" s="30"/>
      <c r="D376" s="30"/>
      <c r="E376" s="30"/>
      <c r="F376" s="31"/>
      <c r="G376" s="43"/>
      <c r="H376" s="31"/>
      <c r="I376" s="31"/>
      <c r="J376" s="30"/>
      <c r="K376" s="30"/>
      <c r="L376" s="30"/>
      <c r="M376" s="30"/>
      <c r="N376" s="31"/>
    </row>
    <row r="377" spans="1:14" x14ac:dyDescent="0.3">
      <c r="A377" s="29"/>
      <c r="B377" s="30"/>
      <c r="C377" s="30"/>
      <c r="D377" s="30"/>
      <c r="E377" s="30"/>
      <c r="F377" s="31"/>
      <c r="G377" s="43"/>
      <c r="H377" s="31"/>
      <c r="I377" s="31"/>
      <c r="J377" s="30"/>
      <c r="K377" s="30"/>
      <c r="L377" s="30"/>
      <c r="M377" s="30"/>
      <c r="N377" s="31"/>
    </row>
    <row r="378" spans="1:14" x14ac:dyDescent="0.3">
      <c r="A378" s="29"/>
      <c r="B378" s="30"/>
      <c r="C378" s="30"/>
      <c r="D378" s="30"/>
      <c r="E378" s="30"/>
      <c r="F378" s="31"/>
      <c r="G378" s="43"/>
      <c r="H378" s="31"/>
      <c r="I378" s="31"/>
      <c r="J378" s="30"/>
      <c r="K378" s="30"/>
      <c r="L378" s="30"/>
      <c r="M378" s="30"/>
      <c r="N378" s="31"/>
    </row>
    <row r="379" spans="1:14" x14ac:dyDescent="0.3">
      <c r="A379" s="29"/>
      <c r="B379" s="30"/>
      <c r="C379" s="30"/>
      <c r="D379" s="30"/>
      <c r="E379" s="30"/>
      <c r="F379" s="31"/>
      <c r="G379" s="43"/>
      <c r="H379" s="31"/>
      <c r="I379" s="31"/>
      <c r="J379" s="30"/>
      <c r="K379" s="30"/>
      <c r="L379" s="30"/>
      <c r="M379" s="30"/>
      <c r="N379" s="31"/>
    </row>
    <row r="380" spans="1:14" x14ac:dyDescent="0.3">
      <c r="A380" s="29"/>
      <c r="B380" s="30"/>
      <c r="C380" s="30"/>
      <c r="D380" s="30"/>
      <c r="E380" s="30"/>
      <c r="F380" s="31"/>
      <c r="G380" s="43"/>
      <c r="H380" s="31"/>
      <c r="I380" s="31"/>
      <c r="J380" s="30"/>
      <c r="K380" s="30"/>
      <c r="L380" s="30"/>
      <c r="M380" s="30"/>
      <c r="N380" s="31"/>
    </row>
    <row r="381" spans="1:14" x14ac:dyDescent="0.3">
      <c r="A381" s="29"/>
      <c r="B381" s="30"/>
      <c r="C381" s="30"/>
      <c r="D381" s="30"/>
      <c r="E381" s="30"/>
      <c r="F381" s="31"/>
      <c r="G381" s="43"/>
      <c r="H381" s="31"/>
      <c r="I381" s="31"/>
      <c r="J381" s="30"/>
      <c r="K381" s="30"/>
      <c r="L381" s="30"/>
      <c r="M381" s="30"/>
      <c r="N381" s="31"/>
    </row>
    <row r="382" spans="1:14" x14ac:dyDescent="0.3">
      <c r="A382" s="29"/>
      <c r="B382" s="30"/>
      <c r="C382" s="30"/>
      <c r="D382" s="30"/>
      <c r="E382" s="30"/>
      <c r="F382" s="31"/>
      <c r="G382" s="43"/>
      <c r="H382" s="31"/>
      <c r="I382" s="31"/>
      <c r="J382" s="30"/>
      <c r="K382" s="30"/>
      <c r="L382" s="30"/>
      <c r="M382" s="30"/>
      <c r="N382" s="31"/>
    </row>
    <row r="383" spans="1:14" x14ac:dyDescent="0.3">
      <c r="A383" s="29"/>
      <c r="B383" s="30"/>
      <c r="C383" s="30"/>
      <c r="D383" s="30"/>
      <c r="E383" s="30"/>
      <c r="F383" s="31"/>
      <c r="G383" s="43"/>
      <c r="H383" s="31"/>
      <c r="I383" s="31"/>
      <c r="J383" s="30"/>
      <c r="K383" s="30"/>
      <c r="L383" s="30"/>
      <c r="M383" s="30"/>
      <c r="N383" s="31"/>
    </row>
    <row r="384" spans="1:14" x14ac:dyDescent="0.3">
      <c r="A384" s="29"/>
      <c r="B384" s="30"/>
      <c r="C384" s="30"/>
      <c r="D384" s="30"/>
      <c r="E384" s="30"/>
      <c r="F384" s="31"/>
      <c r="G384" s="43"/>
      <c r="H384" s="31"/>
      <c r="I384" s="31"/>
      <c r="J384" s="30"/>
      <c r="K384" s="30"/>
      <c r="L384" s="30"/>
      <c r="M384" s="30"/>
      <c r="N384" s="31"/>
    </row>
    <row r="385" spans="1:14" x14ac:dyDescent="0.3">
      <c r="A385" s="29"/>
      <c r="B385" s="30"/>
      <c r="C385" s="30"/>
      <c r="D385" s="30"/>
      <c r="E385" s="30"/>
      <c r="F385" s="31"/>
      <c r="G385" s="43"/>
      <c r="H385" s="31"/>
      <c r="I385" s="31"/>
      <c r="J385" s="30"/>
      <c r="K385" s="30"/>
      <c r="L385" s="30"/>
      <c r="M385" s="30"/>
      <c r="N385" s="31"/>
    </row>
    <row r="386" spans="1:14" x14ac:dyDescent="0.3">
      <c r="A386" s="29"/>
      <c r="B386" s="30"/>
      <c r="C386" s="30"/>
      <c r="D386" s="30"/>
      <c r="E386" s="30"/>
      <c r="F386" s="31"/>
      <c r="G386" s="43"/>
      <c r="H386" s="31"/>
      <c r="I386" s="31"/>
      <c r="J386" s="30"/>
      <c r="K386" s="30"/>
      <c r="L386" s="30"/>
      <c r="M386" s="30"/>
      <c r="N386" s="31"/>
    </row>
    <row r="387" spans="1:14" x14ac:dyDescent="0.3">
      <c r="A387" s="29"/>
      <c r="B387" s="30"/>
      <c r="C387" s="30"/>
      <c r="D387" s="30"/>
      <c r="E387" s="30"/>
      <c r="F387" s="31"/>
      <c r="G387" s="43"/>
      <c r="H387" s="31"/>
      <c r="I387" s="31"/>
      <c r="J387" s="30"/>
      <c r="K387" s="30"/>
      <c r="L387" s="30"/>
      <c r="M387" s="30"/>
      <c r="N387" s="31"/>
    </row>
    <row r="388" spans="1:14" x14ac:dyDescent="0.3">
      <c r="A388" s="29"/>
      <c r="B388" s="30"/>
      <c r="C388" s="30"/>
      <c r="D388" s="30"/>
      <c r="E388" s="30"/>
      <c r="F388" s="31"/>
      <c r="G388" s="43"/>
      <c r="H388" s="31"/>
      <c r="I388" s="31"/>
      <c r="J388" s="30"/>
      <c r="K388" s="30"/>
      <c r="L388" s="30"/>
      <c r="M388" s="30"/>
      <c r="N388" s="31"/>
    </row>
    <row r="389" spans="1:14" x14ac:dyDescent="0.3">
      <c r="A389" s="29"/>
      <c r="B389" s="30"/>
      <c r="C389" s="30"/>
      <c r="D389" s="30"/>
      <c r="E389" s="30"/>
      <c r="F389" s="31"/>
      <c r="G389" s="43"/>
      <c r="H389" s="31"/>
      <c r="I389" s="31"/>
      <c r="J389" s="30"/>
      <c r="K389" s="30"/>
      <c r="L389" s="30"/>
      <c r="M389" s="30"/>
      <c r="N389" s="31"/>
    </row>
    <row r="390" spans="1:14" x14ac:dyDescent="0.3">
      <c r="A390" s="29"/>
      <c r="B390" s="30"/>
      <c r="C390" s="30"/>
      <c r="D390" s="30"/>
      <c r="E390" s="30"/>
      <c r="F390" s="31"/>
      <c r="G390" s="43"/>
      <c r="H390" s="31"/>
      <c r="I390" s="31"/>
      <c r="J390" s="30"/>
      <c r="K390" s="30"/>
      <c r="L390" s="30"/>
      <c r="M390" s="30"/>
      <c r="N390" s="31"/>
    </row>
    <row r="391" spans="1:14" x14ac:dyDescent="0.3">
      <c r="A391" s="29"/>
      <c r="B391" s="30"/>
      <c r="C391" s="30"/>
      <c r="D391" s="30"/>
      <c r="E391" s="30"/>
      <c r="F391" s="31"/>
      <c r="G391" s="43"/>
      <c r="H391" s="31"/>
      <c r="I391" s="31"/>
      <c r="J391" s="30"/>
      <c r="K391" s="30"/>
      <c r="L391" s="30"/>
      <c r="M391" s="30"/>
      <c r="N391" s="31"/>
    </row>
    <row r="392" spans="1:14" x14ac:dyDescent="0.3">
      <c r="A392" s="29"/>
      <c r="B392" s="30"/>
      <c r="C392" s="30"/>
      <c r="D392" s="30"/>
      <c r="E392" s="30"/>
      <c r="F392" s="31"/>
      <c r="G392" s="43"/>
      <c r="H392" s="31"/>
      <c r="I392" s="31"/>
      <c r="J392" s="30"/>
      <c r="K392" s="30"/>
      <c r="L392" s="30"/>
      <c r="M392" s="30"/>
      <c r="N392" s="31"/>
    </row>
    <row r="393" spans="1:14" x14ac:dyDescent="0.3">
      <c r="A393" s="29"/>
      <c r="B393" s="30"/>
      <c r="C393" s="30"/>
      <c r="D393" s="30"/>
      <c r="E393" s="30"/>
      <c r="F393" s="31"/>
      <c r="G393" s="43"/>
      <c r="H393" s="31"/>
      <c r="I393" s="31"/>
      <c r="J393" s="30"/>
      <c r="K393" s="30"/>
      <c r="L393" s="30"/>
      <c r="M393" s="30"/>
      <c r="N393" s="31"/>
    </row>
    <row r="394" spans="1:14" x14ac:dyDescent="0.3">
      <c r="A394" s="29"/>
      <c r="B394" s="30"/>
      <c r="C394" s="30"/>
      <c r="D394" s="30"/>
      <c r="E394" s="30"/>
      <c r="F394" s="31"/>
      <c r="G394" s="43"/>
      <c r="H394" s="31"/>
      <c r="I394" s="31"/>
      <c r="J394" s="30"/>
      <c r="K394" s="30"/>
      <c r="L394" s="30"/>
      <c r="M394" s="30"/>
      <c r="N394" s="31"/>
    </row>
    <row r="395" spans="1:14" x14ac:dyDescent="0.3">
      <c r="A395" s="29"/>
      <c r="B395" s="30"/>
      <c r="C395" s="30"/>
      <c r="D395" s="30"/>
      <c r="E395" s="30"/>
      <c r="F395" s="31"/>
      <c r="G395" s="43"/>
      <c r="H395" s="31"/>
      <c r="I395" s="31"/>
      <c r="J395" s="30"/>
      <c r="K395" s="30"/>
      <c r="L395" s="30"/>
      <c r="M395" s="30"/>
      <c r="N395" s="31"/>
    </row>
    <row r="396" spans="1:14" x14ac:dyDescent="0.3">
      <c r="A396" s="29"/>
      <c r="B396" s="30"/>
      <c r="C396" s="30"/>
      <c r="D396" s="30"/>
      <c r="E396" s="30"/>
      <c r="F396" s="31"/>
      <c r="G396" s="43"/>
      <c r="H396" s="31"/>
      <c r="I396" s="31"/>
      <c r="J396" s="30"/>
      <c r="K396" s="30"/>
      <c r="L396" s="30"/>
      <c r="M396" s="30"/>
      <c r="N396" s="31"/>
    </row>
    <row r="397" spans="1:14" x14ac:dyDescent="0.3">
      <c r="A397" s="29"/>
      <c r="B397" s="30"/>
      <c r="C397" s="30"/>
      <c r="D397" s="30"/>
      <c r="E397" s="30"/>
      <c r="F397" s="31"/>
      <c r="G397" s="43"/>
      <c r="H397" s="31"/>
      <c r="I397" s="31"/>
      <c r="J397" s="30"/>
      <c r="K397" s="30"/>
      <c r="L397" s="30"/>
      <c r="M397" s="30"/>
      <c r="N397" s="31"/>
    </row>
    <row r="398" spans="1:14" x14ac:dyDescent="0.3">
      <c r="A398" s="29"/>
      <c r="B398" s="30"/>
      <c r="C398" s="30"/>
      <c r="D398" s="30"/>
      <c r="E398" s="30"/>
      <c r="F398" s="31"/>
      <c r="G398" s="43"/>
      <c r="H398" s="31"/>
      <c r="I398" s="31"/>
      <c r="J398" s="30"/>
      <c r="K398" s="30"/>
      <c r="L398" s="30"/>
      <c r="M398" s="30"/>
      <c r="N398" s="31"/>
    </row>
    <row r="399" spans="1:14" x14ac:dyDescent="0.3">
      <c r="A399" s="29"/>
      <c r="B399" s="30"/>
      <c r="C399" s="30"/>
      <c r="D399" s="30"/>
      <c r="E399" s="30"/>
      <c r="F399" s="31"/>
      <c r="G399" s="43"/>
      <c r="H399" s="31"/>
      <c r="I399" s="31"/>
      <c r="J399" s="30"/>
      <c r="K399" s="30"/>
      <c r="L399" s="30"/>
      <c r="M399" s="30"/>
      <c r="N399" s="31"/>
    </row>
    <row r="400" spans="1:14" x14ac:dyDescent="0.3">
      <c r="A400" s="29"/>
      <c r="B400" s="30"/>
      <c r="C400" s="30"/>
      <c r="D400" s="30"/>
      <c r="E400" s="30"/>
      <c r="F400" s="31"/>
      <c r="G400" s="43"/>
      <c r="H400" s="31"/>
      <c r="I400" s="31"/>
      <c r="J400" s="30"/>
      <c r="K400" s="30"/>
      <c r="L400" s="30"/>
      <c r="M400" s="30"/>
      <c r="N400" s="31"/>
    </row>
    <row r="401" spans="1:14" x14ac:dyDescent="0.3">
      <c r="A401" s="29"/>
      <c r="B401" s="30"/>
      <c r="C401" s="30"/>
      <c r="D401" s="30"/>
      <c r="E401" s="30"/>
      <c r="F401" s="31"/>
      <c r="G401" s="43"/>
      <c r="H401" s="31"/>
      <c r="I401" s="31"/>
      <c r="J401" s="30"/>
      <c r="K401" s="30"/>
      <c r="L401" s="30"/>
      <c r="M401" s="30"/>
      <c r="N401" s="31"/>
    </row>
    <row r="402" spans="1:14" x14ac:dyDescent="0.3">
      <c r="A402" s="29"/>
      <c r="B402" s="30"/>
      <c r="C402" s="30"/>
      <c r="D402" s="30"/>
      <c r="E402" s="30"/>
      <c r="F402" s="31"/>
      <c r="G402" s="43"/>
      <c r="H402" s="31"/>
      <c r="I402" s="31"/>
      <c r="J402" s="30"/>
      <c r="K402" s="30"/>
      <c r="L402" s="30"/>
      <c r="M402" s="30"/>
      <c r="N402" s="31"/>
    </row>
    <row r="403" spans="1:14" x14ac:dyDescent="0.3">
      <c r="A403" s="29"/>
      <c r="B403" s="30"/>
      <c r="C403" s="30"/>
      <c r="D403" s="30"/>
      <c r="E403" s="30"/>
      <c r="F403" s="31"/>
      <c r="G403" s="43"/>
      <c r="H403" s="31"/>
      <c r="I403" s="31"/>
      <c r="J403" s="30"/>
      <c r="K403" s="30"/>
      <c r="L403" s="30"/>
      <c r="M403" s="30"/>
      <c r="N403" s="31"/>
    </row>
    <row r="404" spans="1:14" x14ac:dyDescent="0.3">
      <c r="A404" s="29"/>
      <c r="B404" s="30"/>
      <c r="C404" s="30"/>
      <c r="D404" s="30"/>
      <c r="E404" s="30"/>
      <c r="F404" s="31"/>
      <c r="G404" s="43"/>
      <c r="H404" s="31"/>
      <c r="I404" s="31"/>
      <c r="J404" s="30"/>
      <c r="K404" s="30"/>
      <c r="L404" s="30"/>
      <c r="M404" s="30"/>
      <c r="N404" s="31"/>
    </row>
    <row r="405" spans="1:14" x14ac:dyDescent="0.3">
      <c r="A405" s="29"/>
      <c r="B405" s="30"/>
      <c r="C405" s="30"/>
      <c r="D405" s="30"/>
      <c r="E405" s="30"/>
      <c r="F405" s="31"/>
      <c r="G405" s="43"/>
      <c r="H405" s="31"/>
      <c r="I405" s="31"/>
      <c r="J405" s="30"/>
      <c r="K405" s="30"/>
      <c r="L405" s="30"/>
      <c r="M405" s="30"/>
      <c r="N405" s="31"/>
    </row>
    <row r="406" spans="1:14" x14ac:dyDescent="0.3">
      <c r="A406" s="29"/>
      <c r="B406" s="30"/>
      <c r="C406" s="30"/>
      <c r="D406" s="30"/>
      <c r="E406" s="30"/>
      <c r="F406" s="31"/>
      <c r="G406" s="43"/>
      <c r="H406" s="31"/>
      <c r="I406" s="31"/>
      <c r="J406" s="30"/>
      <c r="K406" s="30"/>
      <c r="L406" s="30"/>
      <c r="M406" s="30"/>
      <c r="N406" s="31"/>
    </row>
    <row r="407" spans="1:14" x14ac:dyDescent="0.3">
      <c r="A407" s="29"/>
      <c r="B407" s="30"/>
      <c r="C407" s="30"/>
      <c r="D407" s="30"/>
      <c r="E407" s="30"/>
      <c r="F407" s="31"/>
      <c r="G407" s="43"/>
      <c r="H407" s="31"/>
      <c r="I407" s="31"/>
      <c r="J407" s="30"/>
      <c r="K407" s="30"/>
      <c r="L407" s="30"/>
      <c r="M407" s="30"/>
      <c r="N407" s="31"/>
    </row>
    <row r="408" spans="1:14" x14ac:dyDescent="0.3">
      <c r="A408" s="29"/>
      <c r="B408" s="30"/>
      <c r="C408" s="30"/>
      <c r="D408" s="30"/>
      <c r="E408" s="30"/>
      <c r="F408" s="31"/>
      <c r="G408" s="43"/>
      <c r="H408" s="31"/>
      <c r="I408" s="31"/>
      <c r="J408" s="30"/>
      <c r="K408" s="30"/>
      <c r="L408" s="30"/>
      <c r="M408" s="30"/>
      <c r="N408" s="31"/>
    </row>
    <row r="409" spans="1:14" x14ac:dyDescent="0.3">
      <c r="A409" s="29"/>
      <c r="B409" s="30"/>
      <c r="C409" s="30"/>
      <c r="D409" s="30"/>
      <c r="E409" s="30"/>
      <c r="F409" s="31"/>
      <c r="G409" s="43"/>
      <c r="H409" s="31"/>
      <c r="I409" s="31"/>
      <c r="J409" s="30"/>
      <c r="K409" s="30"/>
      <c r="L409" s="30"/>
      <c r="M409" s="30"/>
      <c r="N409" s="31"/>
    </row>
    <row r="410" spans="1:14" x14ac:dyDescent="0.3">
      <c r="A410" s="29"/>
      <c r="B410" s="30"/>
      <c r="C410" s="30"/>
      <c r="D410" s="30"/>
      <c r="E410" s="30"/>
      <c r="F410" s="31"/>
      <c r="G410" s="43"/>
      <c r="H410" s="31"/>
      <c r="I410" s="31"/>
      <c r="J410" s="30"/>
      <c r="K410" s="30"/>
      <c r="L410" s="30"/>
      <c r="M410" s="30"/>
      <c r="N410" s="31"/>
    </row>
    <row r="411" spans="1:14" x14ac:dyDescent="0.3">
      <c r="A411" s="29"/>
      <c r="B411" s="30"/>
      <c r="C411" s="30"/>
      <c r="D411" s="30"/>
      <c r="E411" s="30"/>
      <c r="F411" s="31"/>
      <c r="G411" s="43"/>
      <c r="H411" s="31"/>
      <c r="I411" s="31"/>
      <c r="J411" s="30"/>
      <c r="K411" s="30"/>
      <c r="L411" s="30"/>
      <c r="M411" s="30"/>
      <c r="N411" s="31"/>
    </row>
    <row r="412" spans="1:14" x14ac:dyDescent="0.3">
      <c r="A412" s="29"/>
      <c r="B412" s="30"/>
      <c r="C412" s="30"/>
      <c r="D412" s="30"/>
      <c r="E412" s="30"/>
      <c r="F412" s="31"/>
      <c r="G412" s="43"/>
      <c r="H412" s="31"/>
      <c r="I412" s="31"/>
      <c r="J412" s="30"/>
      <c r="K412" s="30"/>
      <c r="L412" s="30"/>
      <c r="M412" s="30"/>
      <c r="N412" s="31"/>
    </row>
    <row r="413" spans="1:14" x14ac:dyDescent="0.3">
      <c r="A413" s="29"/>
      <c r="B413" s="30"/>
      <c r="C413" s="30"/>
      <c r="D413" s="30"/>
      <c r="E413" s="30"/>
      <c r="F413" s="31"/>
      <c r="G413" s="43"/>
      <c r="H413" s="31"/>
      <c r="I413" s="31"/>
      <c r="J413" s="30"/>
      <c r="K413" s="30"/>
      <c r="L413" s="30"/>
      <c r="M413" s="30"/>
      <c r="N413" s="31"/>
    </row>
    <row r="414" spans="1:14" x14ac:dyDescent="0.3">
      <c r="A414" s="29"/>
      <c r="B414" s="30"/>
      <c r="C414" s="30"/>
      <c r="D414" s="30"/>
      <c r="E414" s="30"/>
      <c r="F414" s="31"/>
      <c r="G414" s="43"/>
      <c r="H414" s="31"/>
      <c r="I414" s="31"/>
      <c r="J414" s="30"/>
      <c r="K414" s="30"/>
      <c r="L414" s="30"/>
      <c r="M414" s="30"/>
      <c r="N414" s="31"/>
    </row>
    <row r="415" spans="1:14" x14ac:dyDescent="0.3">
      <c r="A415" s="29"/>
      <c r="B415" s="30"/>
      <c r="C415" s="30"/>
      <c r="D415" s="30"/>
      <c r="E415" s="30"/>
      <c r="F415" s="31"/>
      <c r="G415" s="43"/>
      <c r="H415" s="31"/>
      <c r="I415" s="31"/>
      <c r="J415" s="30"/>
      <c r="K415" s="30"/>
      <c r="L415" s="30"/>
      <c r="M415" s="30"/>
      <c r="N415" s="31"/>
    </row>
    <row r="416" spans="1:14" x14ac:dyDescent="0.3">
      <c r="A416" s="29"/>
      <c r="B416" s="30"/>
      <c r="C416" s="30"/>
      <c r="D416" s="30"/>
      <c r="E416" s="30"/>
      <c r="F416" s="31"/>
      <c r="G416" s="43"/>
      <c r="H416" s="31"/>
      <c r="I416" s="31"/>
      <c r="J416" s="30"/>
      <c r="K416" s="30"/>
      <c r="L416" s="30"/>
      <c r="M416" s="30"/>
      <c r="N416" s="31"/>
    </row>
    <row r="417" spans="1:14" x14ac:dyDescent="0.3">
      <c r="A417" s="29"/>
      <c r="B417" s="30"/>
      <c r="C417" s="30"/>
      <c r="D417" s="30"/>
      <c r="E417" s="30"/>
      <c r="F417" s="31"/>
      <c r="G417" s="43"/>
      <c r="H417" s="31"/>
      <c r="I417" s="31"/>
      <c r="J417" s="30"/>
      <c r="K417" s="30"/>
      <c r="L417" s="30"/>
      <c r="M417" s="30"/>
      <c r="N417" s="31"/>
    </row>
    <row r="418" spans="1:14" x14ac:dyDescent="0.3">
      <c r="A418" s="29"/>
      <c r="B418" s="30"/>
      <c r="C418" s="30"/>
      <c r="D418" s="30"/>
      <c r="E418" s="30"/>
      <c r="F418" s="31"/>
      <c r="G418" s="43"/>
      <c r="H418" s="31"/>
      <c r="I418" s="31"/>
      <c r="J418" s="30"/>
      <c r="K418" s="30"/>
      <c r="L418" s="30"/>
      <c r="M418" s="30"/>
      <c r="N418" s="31"/>
    </row>
    <row r="419" spans="1:14" x14ac:dyDescent="0.3">
      <c r="A419" s="29"/>
      <c r="B419" s="30"/>
      <c r="C419" s="30"/>
      <c r="D419" s="30"/>
      <c r="E419" s="30"/>
      <c r="F419" s="31"/>
      <c r="G419" s="43"/>
      <c r="H419" s="31"/>
      <c r="I419" s="31"/>
      <c r="J419" s="30"/>
      <c r="K419" s="30"/>
      <c r="L419" s="30"/>
      <c r="M419" s="30"/>
      <c r="N419" s="31"/>
    </row>
    <row r="420" spans="1:14" x14ac:dyDescent="0.3">
      <c r="A420" s="29"/>
      <c r="B420" s="30"/>
      <c r="C420" s="30"/>
      <c r="D420" s="30"/>
      <c r="E420" s="30"/>
      <c r="F420" s="31"/>
      <c r="G420" s="43"/>
      <c r="H420" s="31"/>
      <c r="I420" s="31"/>
      <c r="J420" s="30"/>
      <c r="K420" s="30"/>
      <c r="L420" s="30"/>
      <c r="M420" s="30"/>
      <c r="N420" s="31"/>
    </row>
    <row r="421" spans="1:14" x14ac:dyDescent="0.3">
      <c r="A421" s="29"/>
      <c r="B421" s="30"/>
      <c r="C421" s="30"/>
      <c r="D421" s="30"/>
      <c r="E421" s="30"/>
      <c r="F421" s="31"/>
      <c r="G421" s="43"/>
      <c r="H421" s="31"/>
      <c r="I421" s="31"/>
      <c r="J421" s="30"/>
      <c r="K421" s="30"/>
      <c r="L421" s="30"/>
      <c r="M421" s="30"/>
      <c r="N421" s="31"/>
    </row>
    <row r="422" spans="1:14" x14ac:dyDescent="0.3">
      <c r="A422" s="29"/>
      <c r="B422" s="30"/>
      <c r="C422" s="30"/>
      <c r="D422" s="30"/>
      <c r="E422" s="30"/>
      <c r="F422" s="31"/>
      <c r="G422" s="43"/>
      <c r="H422" s="31"/>
      <c r="I422" s="31"/>
      <c r="J422" s="30"/>
      <c r="K422" s="30"/>
      <c r="L422" s="30"/>
      <c r="M422" s="30"/>
      <c r="N422" s="31"/>
    </row>
    <row r="423" spans="1:14" x14ac:dyDescent="0.3">
      <c r="A423" s="29"/>
      <c r="B423" s="30"/>
      <c r="C423" s="30"/>
      <c r="D423" s="30"/>
      <c r="E423" s="30"/>
      <c r="F423" s="31"/>
      <c r="G423" s="43"/>
      <c r="H423" s="31"/>
      <c r="I423" s="31"/>
      <c r="J423" s="30"/>
      <c r="K423" s="30"/>
      <c r="L423" s="30"/>
      <c r="M423" s="30"/>
      <c r="N423" s="31"/>
    </row>
    <row r="424" spans="1:14" x14ac:dyDescent="0.3">
      <c r="A424" s="29"/>
      <c r="B424" s="30"/>
      <c r="C424" s="30"/>
      <c r="D424" s="30"/>
      <c r="E424" s="30"/>
      <c r="F424" s="31"/>
      <c r="G424" s="43"/>
      <c r="H424" s="31"/>
      <c r="I424" s="31"/>
      <c r="J424" s="30"/>
      <c r="K424" s="30"/>
      <c r="L424" s="30"/>
      <c r="M424" s="30"/>
      <c r="N424" s="31"/>
    </row>
    <row r="425" spans="1:14" x14ac:dyDescent="0.3">
      <c r="A425" s="29"/>
      <c r="B425" s="30"/>
      <c r="C425" s="30"/>
      <c r="D425" s="30"/>
      <c r="E425" s="30"/>
      <c r="F425" s="31"/>
      <c r="G425" s="43"/>
      <c r="H425" s="31"/>
      <c r="I425" s="31"/>
      <c r="J425" s="30"/>
      <c r="K425" s="30"/>
      <c r="L425" s="30"/>
      <c r="M425" s="30"/>
      <c r="N425" s="31"/>
    </row>
    <row r="426" spans="1:14" x14ac:dyDescent="0.3">
      <c r="A426" s="29"/>
      <c r="B426" s="30"/>
      <c r="C426" s="30"/>
      <c r="D426" s="30"/>
      <c r="E426" s="30"/>
      <c r="F426" s="31"/>
      <c r="G426" s="43"/>
      <c r="H426" s="31"/>
      <c r="I426" s="31"/>
      <c r="J426" s="30"/>
      <c r="K426" s="30"/>
      <c r="L426" s="30"/>
      <c r="M426" s="30"/>
      <c r="N426" s="31"/>
    </row>
    <row r="427" spans="1:14" x14ac:dyDescent="0.3">
      <c r="A427" s="29"/>
      <c r="B427" s="30"/>
      <c r="C427" s="30"/>
      <c r="D427" s="30"/>
      <c r="E427" s="30"/>
      <c r="F427" s="31"/>
      <c r="G427" s="43"/>
      <c r="H427" s="31"/>
      <c r="I427" s="31"/>
      <c r="J427" s="30"/>
      <c r="K427" s="30"/>
      <c r="L427" s="30"/>
      <c r="M427" s="30"/>
      <c r="N427" s="31"/>
    </row>
    <row r="428" spans="1:14" x14ac:dyDescent="0.3">
      <c r="A428" s="29"/>
      <c r="B428" s="30"/>
      <c r="C428" s="30"/>
      <c r="D428" s="30"/>
      <c r="E428" s="30"/>
      <c r="F428" s="31"/>
      <c r="G428" s="43"/>
      <c r="H428" s="31"/>
      <c r="I428" s="31"/>
      <c r="J428" s="30"/>
      <c r="K428" s="30"/>
      <c r="L428" s="30"/>
      <c r="M428" s="30"/>
      <c r="N428" s="31"/>
    </row>
    <row r="429" spans="1:14" x14ac:dyDescent="0.3">
      <c r="A429" s="29"/>
      <c r="B429" s="30"/>
      <c r="C429" s="30"/>
      <c r="D429" s="30"/>
      <c r="E429" s="30"/>
      <c r="F429" s="31"/>
      <c r="G429" s="43"/>
      <c r="H429" s="31"/>
      <c r="I429" s="31"/>
      <c r="J429" s="30"/>
      <c r="K429" s="30"/>
      <c r="L429" s="30"/>
      <c r="M429" s="30"/>
      <c r="N429" s="31"/>
    </row>
    <row r="430" spans="1:14" x14ac:dyDescent="0.3">
      <c r="A430" s="29"/>
      <c r="B430" s="30"/>
      <c r="C430" s="30"/>
      <c r="D430" s="30"/>
      <c r="E430" s="30"/>
      <c r="F430" s="31"/>
      <c r="G430" s="43"/>
      <c r="H430" s="31"/>
      <c r="I430" s="31"/>
      <c r="J430" s="30"/>
      <c r="K430" s="30"/>
      <c r="L430" s="30"/>
      <c r="M430" s="30"/>
      <c r="N430" s="31"/>
    </row>
    <row r="431" spans="1:14" x14ac:dyDescent="0.3">
      <c r="A431" s="29"/>
      <c r="B431" s="30"/>
      <c r="C431" s="30"/>
      <c r="D431" s="30"/>
      <c r="E431" s="30"/>
      <c r="F431" s="31"/>
      <c r="G431" s="43"/>
      <c r="H431" s="31"/>
      <c r="I431" s="31"/>
      <c r="J431" s="30"/>
      <c r="K431" s="30"/>
      <c r="L431" s="30"/>
      <c r="M431" s="30"/>
      <c r="N431" s="31"/>
    </row>
    <row r="432" spans="1:14" x14ac:dyDescent="0.3">
      <c r="A432" s="29"/>
      <c r="B432" s="30"/>
      <c r="C432" s="30"/>
      <c r="D432" s="30"/>
      <c r="E432" s="30"/>
      <c r="F432" s="31"/>
      <c r="G432" s="43"/>
      <c r="H432" s="31"/>
      <c r="I432" s="31"/>
      <c r="J432" s="30"/>
      <c r="K432" s="30"/>
      <c r="L432" s="30"/>
      <c r="M432" s="30"/>
      <c r="N432" s="31"/>
    </row>
    <row r="433" spans="1:14" x14ac:dyDescent="0.3">
      <c r="A433" s="29"/>
      <c r="B433" s="30"/>
      <c r="C433" s="30"/>
      <c r="D433" s="30"/>
      <c r="E433" s="30"/>
      <c r="F433" s="31"/>
      <c r="G433" s="43"/>
      <c r="H433" s="31"/>
      <c r="I433" s="31"/>
      <c r="J433" s="30"/>
      <c r="K433" s="30"/>
      <c r="L433" s="30"/>
      <c r="M433" s="30"/>
      <c r="N433" s="31"/>
    </row>
    <row r="434" spans="1:14" x14ac:dyDescent="0.3">
      <c r="A434" s="29"/>
      <c r="B434" s="30"/>
      <c r="C434" s="30"/>
      <c r="D434" s="30"/>
      <c r="E434" s="30"/>
      <c r="F434" s="31"/>
      <c r="G434" s="43"/>
      <c r="H434" s="31"/>
      <c r="I434" s="31"/>
      <c r="J434" s="30"/>
      <c r="K434" s="30"/>
      <c r="L434" s="30"/>
      <c r="M434" s="30"/>
      <c r="N434" s="31"/>
    </row>
    <row r="435" spans="1:14" x14ac:dyDescent="0.3">
      <c r="A435" s="29"/>
      <c r="B435" s="30"/>
      <c r="C435" s="30"/>
      <c r="D435" s="30"/>
      <c r="E435" s="30"/>
      <c r="F435" s="31"/>
      <c r="G435" s="43"/>
      <c r="H435" s="31"/>
      <c r="I435" s="31"/>
      <c r="J435" s="30"/>
      <c r="K435" s="30"/>
      <c r="L435" s="30"/>
      <c r="M435" s="30"/>
      <c r="N435" s="31"/>
    </row>
    <row r="436" spans="1:14" x14ac:dyDescent="0.3">
      <c r="A436" s="29"/>
      <c r="B436" s="30"/>
      <c r="C436" s="30"/>
      <c r="D436" s="30"/>
      <c r="E436" s="30"/>
      <c r="F436" s="31"/>
      <c r="G436" s="43"/>
      <c r="H436" s="31"/>
      <c r="I436" s="31"/>
      <c r="J436" s="30"/>
      <c r="K436" s="30"/>
      <c r="L436" s="30"/>
      <c r="M436" s="30"/>
      <c r="N436" s="31"/>
    </row>
    <row r="437" spans="1:14" x14ac:dyDescent="0.3">
      <c r="A437" s="29"/>
      <c r="B437" s="30"/>
      <c r="C437" s="30"/>
      <c r="D437" s="30"/>
      <c r="E437" s="30"/>
      <c r="F437" s="31"/>
      <c r="G437" s="43"/>
      <c r="H437" s="31"/>
      <c r="I437" s="31"/>
      <c r="J437" s="30"/>
      <c r="K437" s="30"/>
      <c r="L437" s="30"/>
      <c r="M437" s="30"/>
      <c r="N437" s="31"/>
    </row>
    <row r="438" spans="1:14" x14ac:dyDescent="0.3">
      <c r="A438" s="29"/>
      <c r="B438" s="30"/>
      <c r="C438" s="30"/>
      <c r="D438" s="30"/>
      <c r="E438" s="30"/>
      <c r="F438" s="31"/>
      <c r="G438" s="43"/>
      <c r="H438" s="31"/>
      <c r="I438" s="31"/>
      <c r="J438" s="30"/>
      <c r="K438" s="30"/>
      <c r="L438" s="30"/>
      <c r="M438" s="30"/>
      <c r="N438" s="31"/>
    </row>
    <row r="439" spans="1:14" x14ac:dyDescent="0.3">
      <c r="A439" s="29"/>
      <c r="B439" s="30"/>
      <c r="C439" s="30"/>
      <c r="D439" s="30"/>
      <c r="E439" s="30"/>
      <c r="F439" s="31"/>
      <c r="G439" s="43"/>
      <c r="H439" s="31"/>
      <c r="I439" s="31"/>
      <c r="J439" s="30"/>
      <c r="K439" s="30"/>
      <c r="L439" s="30"/>
      <c r="M439" s="30"/>
      <c r="N439" s="31"/>
    </row>
    <row r="440" spans="1:14" x14ac:dyDescent="0.3">
      <c r="A440" s="29"/>
      <c r="B440" s="30"/>
      <c r="C440" s="30"/>
      <c r="D440" s="30"/>
      <c r="E440" s="30"/>
      <c r="F440" s="31"/>
      <c r="G440" s="43"/>
      <c r="H440" s="31"/>
      <c r="I440" s="31"/>
      <c r="J440" s="30"/>
      <c r="K440" s="30"/>
      <c r="L440" s="30"/>
      <c r="M440" s="30"/>
      <c r="N440" s="31"/>
    </row>
    <row r="441" spans="1:14" x14ac:dyDescent="0.3">
      <c r="A441" s="29"/>
      <c r="B441" s="30"/>
      <c r="C441" s="30"/>
      <c r="D441" s="30"/>
      <c r="E441" s="30"/>
      <c r="F441" s="31"/>
      <c r="G441" s="43"/>
      <c r="H441" s="31"/>
      <c r="I441" s="31"/>
      <c r="J441" s="30"/>
      <c r="K441" s="30"/>
      <c r="L441" s="30"/>
      <c r="M441" s="30"/>
      <c r="N441" s="31"/>
    </row>
    <row r="442" spans="1:14" x14ac:dyDescent="0.3">
      <c r="A442" s="29"/>
      <c r="B442" s="30"/>
      <c r="C442" s="30"/>
      <c r="D442" s="30"/>
      <c r="E442" s="30"/>
      <c r="F442" s="31"/>
      <c r="G442" s="43"/>
      <c r="H442" s="31"/>
      <c r="I442" s="31"/>
      <c r="J442" s="30"/>
      <c r="K442" s="30"/>
      <c r="L442" s="30"/>
      <c r="M442" s="30"/>
      <c r="N442" s="31"/>
    </row>
    <row r="443" spans="1:14" x14ac:dyDescent="0.3">
      <c r="A443" s="29"/>
      <c r="B443" s="30"/>
      <c r="C443" s="30"/>
      <c r="D443" s="30"/>
      <c r="E443" s="30"/>
      <c r="F443" s="31"/>
      <c r="G443" s="43"/>
      <c r="H443" s="31"/>
      <c r="I443" s="31"/>
      <c r="J443" s="30"/>
      <c r="K443" s="30"/>
      <c r="L443" s="30"/>
      <c r="M443" s="30"/>
      <c r="N443" s="31"/>
    </row>
    <row r="444" spans="1:14" x14ac:dyDescent="0.3">
      <c r="A444" s="29"/>
      <c r="B444" s="30"/>
      <c r="C444" s="30"/>
      <c r="D444" s="30"/>
      <c r="E444" s="30"/>
      <c r="F444" s="31"/>
      <c r="G444" s="43"/>
      <c r="H444" s="31"/>
      <c r="I444" s="31"/>
      <c r="J444" s="30"/>
      <c r="K444" s="30"/>
      <c r="L444" s="30"/>
      <c r="M444" s="30"/>
      <c r="N444" s="31"/>
    </row>
    <row r="445" spans="1:14" x14ac:dyDescent="0.3">
      <c r="A445" s="29"/>
      <c r="B445" s="30"/>
      <c r="C445" s="30"/>
      <c r="D445" s="30"/>
      <c r="E445" s="30"/>
      <c r="F445" s="31"/>
      <c r="G445" s="43"/>
      <c r="H445" s="31"/>
      <c r="I445" s="31"/>
      <c r="J445" s="30"/>
      <c r="K445" s="30"/>
      <c r="L445" s="30"/>
      <c r="M445" s="30"/>
      <c r="N445" s="31"/>
    </row>
    <row r="446" spans="1:14" x14ac:dyDescent="0.3">
      <c r="A446" s="29"/>
      <c r="B446" s="30"/>
      <c r="C446" s="30"/>
      <c r="D446" s="30"/>
      <c r="E446" s="30"/>
      <c r="F446" s="31"/>
      <c r="G446" s="43"/>
      <c r="H446" s="31"/>
      <c r="I446" s="31"/>
      <c r="J446" s="30"/>
      <c r="K446" s="30"/>
      <c r="L446" s="30"/>
      <c r="M446" s="30"/>
      <c r="N446" s="31"/>
    </row>
    <row r="447" spans="1:14" x14ac:dyDescent="0.3">
      <c r="A447" s="29"/>
      <c r="B447" s="30"/>
      <c r="C447" s="30"/>
      <c r="D447" s="30"/>
      <c r="E447" s="30"/>
      <c r="F447" s="31"/>
      <c r="G447" s="43"/>
      <c r="H447" s="31"/>
      <c r="I447" s="31"/>
      <c r="J447" s="30"/>
      <c r="K447" s="30"/>
      <c r="L447" s="30"/>
      <c r="M447" s="30"/>
      <c r="N447" s="31"/>
    </row>
    <row r="448" spans="1:14" x14ac:dyDescent="0.3">
      <c r="A448" s="29"/>
      <c r="B448" s="30"/>
      <c r="C448" s="30"/>
      <c r="D448" s="30"/>
      <c r="E448" s="30"/>
      <c r="F448" s="31"/>
      <c r="G448" s="43"/>
      <c r="H448" s="31"/>
      <c r="I448" s="31"/>
      <c r="J448" s="30"/>
      <c r="K448" s="30"/>
      <c r="L448" s="30"/>
      <c r="M448" s="30"/>
      <c r="N448" s="31"/>
    </row>
    <row r="449" spans="1:14" x14ac:dyDescent="0.3">
      <c r="A449" s="29"/>
      <c r="B449" s="30"/>
      <c r="C449" s="30"/>
      <c r="D449" s="30"/>
      <c r="E449" s="30"/>
      <c r="F449" s="31"/>
      <c r="G449" s="43"/>
      <c r="H449" s="31"/>
      <c r="I449" s="31"/>
      <c r="J449" s="30"/>
      <c r="K449" s="30"/>
      <c r="L449" s="30"/>
      <c r="M449" s="30"/>
      <c r="N449" s="31"/>
    </row>
    <row r="450" spans="1:14" x14ac:dyDescent="0.3">
      <c r="A450" s="29"/>
      <c r="B450" s="30"/>
      <c r="C450" s="30"/>
      <c r="D450" s="30"/>
      <c r="E450" s="30"/>
      <c r="F450" s="31"/>
      <c r="G450" s="43"/>
      <c r="H450" s="31"/>
      <c r="I450" s="31"/>
      <c r="J450" s="30"/>
      <c r="K450" s="30"/>
      <c r="L450" s="30"/>
      <c r="M450" s="30"/>
      <c r="N450" s="31"/>
    </row>
    <row r="451" spans="1:14" x14ac:dyDescent="0.3">
      <c r="A451" s="29"/>
      <c r="B451" s="30"/>
      <c r="C451" s="30"/>
      <c r="D451" s="30"/>
      <c r="E451" s="30"/>
      <c r="F451" s="31"/>
      <c r="G451" s="43"/>
      <c r="H451" s="31"/>
      <c r="I451" s="31"/>
      <c r="J451" s="30"/>
      <c r="K451" s="30"/>
      <c r="L451" s="30"/>
      <c r="M451" s="30"/>
      <c r="N451" s="31"/>
    </row>
    <row r="452" spans="1:14" x14ac:dyDescent="0.3">
      <c r="A452" s="29"/>
      <c r="B452" s="30"/>
      <c r="C452" s="30"/>
      <c r="D452" s="30"/>
      <c r="E452" s="30"/>
      <c r="F452" s="31"/>
      <c r="G452" s="43"/>
      <c r="H452" s="31"/>
      <c r="I452" s="31"/>
      <c r="J452" s="30"/>
      <c r="K452" s="30"/>
      <c r="L452" s="30"/>
      <c r="M452" s="30"/>
      <c r="N452" s="31"/>
    </row>
    <row r="453" spans="1:14" x14ac:dyDescent="0.3">
      <c r="A453" s="29"/>
      <c r="B453" s="30"/>
      <c r="C453" s="30"/>
      <c r="D453" s="30"/>
      <c r="E453" s="30"/>
      <c r="F453" s="31"/>
      <c r="G453" s="43"/>
      <c r="H453" s="31"/>
      <c r="I453" s="31"/>
      <c r="J453" s="30"/>
      <c r="K453" s="30"/>
      <c r="L453" s="30"/>
      <c r="M453" s="30"/>
      <c r="N453" s="31"/>
    </row>
    <row r="454" spans="1:14" x14ac:dyDescent="0.3">
      <c r="A454" s="29"/>
      <c r="B454" s="30"/>
      <c r="C454" s="30"/>
      <c r="D454" s="30"/>
      <c r="E454" s="30"/>
      <c r="F454" s="31"/>
      <c r="G454" s="43"/>
      <c r="H454" s="31"/>
      <c r="I454" s="31"/>
      <c r="J454" s="30"/>
      <c r="K454" s="30"/>
      <c r="L454" s="30"/>
      <c r="M454" s="30"/>
      <c r="N454" s="31"/>
    </row>
    <row r="455" spans="1:14" x14ac:dyDescent="0.3">
      <c r="A455" s="29"/>
      <c r="B455" s="30"/>
      <c r="C455" s="30"/>
      <c r="D455" s="30"/>
      <c r="E455" s="30"/>
      <c r="F455" s="31"/>
      <c r="G455" s="43"/>
      <c r="H455" s="31"/>
      <c r="I455" s="31"/>
      <c r="J455" s="30"/>
      <c r="K455" s="30"/>
      <c r="L455" s="30"/>
      <c r="M455" s="30"/>
      <c r="N455" s="31"/>
    </row>
    <row r="456" spans="1:14" x14ac:dyDescent="0.3">
      <c r="A456" s="29"/>
      <c r="B456" s="30"/>
      <c r="C456" s="30"/>
      <c r="D456" s="30"/>
      <c r="E456" s="30"/>
      <c r="F456" s="31"/>
      <c r="G456" s="43"/>
      <c r="H456" s="31"/>
      <c r="I456" s="31"/>
      <c r="J456" s="30"/>
      <c r="K456" s="30"/>
      <c r="L456" s="30"/>
      <c r="M456" s="30"/>
      <c r="N456" s="31"/>
    </row>
    <row r="457" spans="1:14" x14ac:dyDescent="0.3">
      <c r="A457" s="29"/>
      <c r="B457" s="30"/>
      <c r="C457" s="30"/>
      <c r="D457" s="30"/>
      <c r="E457" s="30"/>
      <c r="F457" s="31"/>
      <c r="G457" s="43"/>
      <c r="H457" s="31"/>
      <c r="I457" s="31"/>
      <c r="J457" s="30"/>
      <c r="K457" s="30"/>
      <c r="L457" s="30"/>
      <c r="M457" s="30"/>
      <c r="N457" s="31"/>
    </row>
    <row r="458" spans="1:14" x14ac:dyDescent="0.3">
      <c r="A458" s="29"/>
      <c r="B458" s="30"/>
      <c r="C458" s="30"/>
      <c r="D458" s="30"/>
      <c r="E458" s="30"/>
      <c r="F458" s="31"/>
      <c r="G458" s="43"/>
      <c r="H458" s="31"/>
      <c r="I458" s="31"/>
      <c r="J458" s="30"/>
      <c r="K458" s="30"/>
      <c r="L458" s="30"/>
      <c r="M458" s="30"/>
      <c r="N458" s="31"/>
    </row>
    <row r="459" spans="1:14" x14ac:dyDescent="0.3">
      <c r="A459" s="29"/>
      <c r="B459" s="30"/>
      <c r="C459" s="30"/>
      <c r="D459" s="30"/>
      <c r="E459" s="30"/>
      <c r="F459" s="31"/>
      <c r="G459" s="43"/>
      <c r="H459" s="31"/>
      <c r="I459" s="31"/>
      <c r="J459" s="30"/>
      <c r="K459" s="30"/>
      <c r="L459" s="30"/>
      <c r="M459" s="30"/>
      <c r="N459" s="31"/>
    </row>
    <row r="460" spans="1:14" x14ac:dyDescent="0.3">
      <c r="A460" s="29"/>
      <c r="B460" s="30"/>
      <c r="C460" s="30"/>
      <c r="D460" s="30"/>
      <c r="E460" s="30"/>
      <c r="F460" s="31"/>
      <c r="G460" s="43"/>
      <c r="H460" s="31"/>
      <c r="I460" s="31"/>
      <c r="J460" s="30"/>
      <c r="K460" s="30"/>
      <c r="L460" s="30"/>
      <c r="M460" s="30"/>
      <c r="N460" s="31"/>
    </row>
    <row r="461" spans="1:14" x14ac:dyDescent="0.3">
      <c r="A461" s="29"/>
      <c r="B461" s="30"/>
      <c r="C461" s="30"/>
      <c r="D461" s="30"/>
      <c r="E461" s="30"/>
      <c r="F461" s="31"/>
      <c r="G461" s="43"/>
      <c r="H461" s="31"/>
      <c r="I461" s="31"/>
      <c r="J461" s="30"/>
      <c r="K461" s="30"/>
      <c r="L461" s="30"/>
      <c r="M461" s="30"/>
      <c r="N461" s="31"/>
    </row>
    <row r="462" spans="1:14" x14ac:dyDescent="0.3">
      <c r="A462" s="29"/>
      <c r="B462" s="30"/>
      <c r="C462" s="30"/>
      <c r="D462" s="30"/>
      <c r="E462" s="30"/>
      <c r="F462" s="31"/>
      <c r="G462" s="43"/>
      <c r="H462" s="31"/>
      <c r="I462" s="31"/>
      <c r="J462" s="30"/>
      <c r="K462" s="30"/>
      <c r="L462" s="30"/>
      <c r="M462" s="30"/>
      <c r="N462" s="31"/>
    </row>
    <row r="463" spans="1:14" x14ac:dyDescent="0.3">
      <c r="A463" s="29"/>
      <c r="B463" s="30"/>
      <c r="C463" s="30"/>
      <c r="D463" s="30"/>
      <c r="E463" s="30"/>
      <c r="F463" s="31"/>
      <c r="G463" s="43"/>
      <c r="H463" s="31"/>
      <c r="I463" s="31"/>
      <c r="J463" s="30"/>
      <c r="K463" s="30"/>
      <c r="L463" s="30"/>
      <c r="M463" s="30"/>
      <c r="N463" s="31"/>
    </row>
    <row r="464" spans="1:14" x14ac:dyDescent="0.3">
      <c r="A464" s="29"/>
      <c r="B464" s="30"/>
      <c r="C464" s="30"/>
      <c r="D464" s="30"/>
      <c r="E464" s="30"/>
      <c r="F464" s="31"/>
      <c r="G464" s="43"/>
      <c r="H464" s="31"/>
      <c r="I464" s="31"/>
      <c r="J464" s="30"/>
      <c r="K464" s="30"/>
      <c r="L464" s="30"/>
      <c r="M464" s="30"/>
      <c r="N464" s="31"/>
    </row>
    <row r="465" spans="1:14" x14ac:dyDescent="0.3">
      <c r="A465" s="29"/>
      <c r="B465" s="30"/>
      <c r="C465" s="30"/>
      <c r="D465" s="30"/>
      <c r="E465" s="30"/>
      <c r="F465" s="31"/>
      <c r="G465" s="43"/>
      <c r="H465" s="31"/>
      <c r="I465" s="31"/>
      <c r="J465" s="30"/>
      <c r="K465" s="30"/>
      <c r="L465" s="30"/>
      <c r="M465" s="30"/>
      <c r="N465" s="31"/>
    </row>
    <row r="466" spans="1:14" x14ac:dyDescent="0.3">
      <c r="A466" s="29"/>
      <c r="B466" s="30"/>
      <c r="C466" s="30"/>
      <c r="D466" s="30"/>
      <c r="E466" s="30"/>
      <c r="F466" s="31"/>
      <c r="G466" s="43"/>
      <c r="H466" s="31"/>
      <c r="I466" s="31"/>
      <c r="J466" s="30"/>
      <c r="K466" s="30"/>
      <c r="L466" s="30"/>
      <c r="M466" s="30"/>
      <c r="N466" s="31"/>
    </row>
    <row r="467" spans="1:14" x14ac:dyDescent="0.3">
      <c r="A467" s="29"/>
      <c r="B467" s="30"/>
      <c r="C467" s="30"/>
      <c r="D467" s="30"/>
      <c r="E467" s="30"/>
      <c r="F467" s="31"/>
      <c r="G467" s="43"/>
      <c r="H467" s="31"/>
      <c r="I467" s="31"/>
      <c r="J467" s="30"/>
      <c r="K467" s="30"/>
      <c r="L467" s="30"/>
      <c r="M467" s="30"/>
      <c r="N467" s="31"/>
    </row>
    <row r="468" spans="1:14" x14ac:dyDescent="0.3">
      <c r="A468" s="29"/>
      <c r="B468" s="30"/>
      <c r="C468" s="30"/>
      <c r="D468" s="30"/>
      <c r="E468" s="30"/>
      <c r="F468" s="31"/>
      <c r="G468" s="43"/>
      <c r="H468" s="31"/>
      <c r="I468" s="31"/>
      <c r="J468" s="30"/>
      <c r="K468" s="30"/>
      <c r="L468" s="30"/>
      <c r="M468" s="30"/>
      <c r="N468" s="31"/>
    </row>
    <row r="469" spans="1:14" x14ac:dyDescent="0.3">
      <c r="A469" s="29"/>
      <c r="B469" s="30"/>
      <c r="C469" s="30"/>
      <c r="D469" s="30"/>
      <c r="E469" s="30"/>
      <c r="F469" s="31"/>
      <c r="G469" s="43"/>
      <c r="H469" s="31"/>
      <c r="I469" s="31"/>
      <c r="J469" s="30"/>
      <c r="K469" s="30"/>
      <c r="L469" s="30"/>
      <c r="M469" s="30"/>
      <c r="N469" s="31"/>
    </row>
    <row r="470" spans="1:14" x14ac:dyDescent="0.3">
      <c r="A470" s="29"/>
      <c r="B470" s="30"/>
      <c r="C470" s="30"/>
      <c r="D470" s="30"/>
      <c r="E470" s="30"/>
      <c r="F470" s="31"/>
      <c r="G470" s="43"/>
      <c r="H470" s="31"/>
      <c r="I470" s="31"/>
      <c r="J470" s="30"/>
      <c r="K470" s="30"/>
      <c r="L470" s="30"/>
      <c r="M470" s="30"/>
      <c r="N470" s="31"/>
    </row>
    <row r="471" spans="1:14" x14ac:dyDescent="0.3">
      <c r="A471" s="29"/>
      <c r="B471" s="30"/>
      <c r="C471" s="30"/>
      <c r="D471" s="30"/>
      <c r="E471" s="30"/>
      <c r="F471" s="31"/>
      <c r="G471" s="43"/>
      <c r="H471" s="31"/>
      <c r="I471" s="31"/>
      <c r="J471" s="30"/>
      <c r="K471" s="30"/>
      <c r="L471" s="30"/>
      <c r="M471" s="30"/>
      <c r="N471" s="31"/>
    </row>
    <row r="472" spans="1:14" x14ac:dyDescent="0.3">
      <c r="A472" s="29"/>
      <c r="B472" s="30"/>
      <c r="C472" s="30"/>
      <c r="D472" s="30"/>
      <c r="E472" s="30"/>
      <c r="F472" s="31"/>
      <c r="G472" s="43"/>
      <c r="H472" s="31"/>
      <c r="I472" s="31"/>
      <c r="J472" s="30"/>
      <c r="K472" s="30"/>
      <c r="L472" s="30"/>
      <c r="M472" s="30"/>
      <c r="N472" s="31"/>
    </row>
    <row r="473" spans="1:14" x14ac:dyDescent="0.3">
      <c r="A473" s="29"/>
      <c r="B473" s="30"/>
      <c r="C473" s="30"/>
      <c r="D473" s="30"/>
      <c r="E473" s="30"/>
      <c r="F473" s="31"/>
      <c r="G473" s="43"/>
      <c r="H473" s="31"/>
      <c r="I473" s="31"/>
      <c r="J473" s="30"/>
      <c r="K473" s="30"/>
      <c r="L473" s="30"/>
      <c r="M473" s="30"/>
      <c r="N473" s="31"/>
    </row>
    <row r="474" spans="1:14" x14ac:dyDescent="0.3">
      <c r="A474" s="29"/>
      <c r="B474" s="30"/>
      <c r="C474" s="30"/>
      <c r="D474" s="30"/>
      <c r="E474" s="30"/>
      <c r="F474" s="31"/>
      <c r="G474" s="43"/>
      <c r="H474" s="31"/>
      <c r="I474" s="31"/>
      <c r="J474" s="30"/>
      <c r="K474" s="30"/>
      <c r="L474" s="30"/>
      <c r="M474" s="30"/>
      <c r="N474" s="31"/>
    </row>
    <row r="475" spans="1:14" x14ac:dyDescent="0.3">
      <c r="A475" s="29"/>
      <c r="B475" s="30"/>
      <c r="C475" s="30"/>
      <c r="D475" s="30"/>
      <c r="E475" s="30"/>
      <c r="F475" s="31"/>
      <c r="G475" s="43"/>
      <c r="H475" s="31"/>
      <c r="I475" s="31"/>
      <c r="J475" s="30"/>
      <c r="K475" s="30"/>
      <c r="L475" s="30"/>
      <c r="M475" s="30"/>
      <c r="N475" s="31"/>
    </row>
    <row r="476" spans="1:14" x14ac:dyDescent="0.3">
      <c r="A476" s="29"/>
      <c r="B476" s="30"/>
      <c r="C476" s="30"/>
      <c r="D476" s="30"/>
      <c r="E476" s="30"/>
      <c r="F476" s="31"/>
      <c r="G476" s="43"/>
      <c r="H476" s="31"/>
      <c r="I476" s="31"/>
      <c r="J476" s="30"/>
      <c r="K476" s="30"/>
      <c r="L476" s="30"/>
      <c r="M476" s="30"/>
      <c r="N476" s="31"/>
    </row>
    <row r="477" spans="1:14" x14ac:dyDescent="0.3">
      <c r="A477" s="29"/>
      <c r="B477" s="30"/>
      <c r="C477" s="30"/>
      <c r="D477" s="30"/>
      <c r="E477" s="30"/>
      <c r="F477" s="31"/>
      <c r="G477" s="43"/>
      <c r="H477" s="31"/>
      <c r="I477" s="31"/>
      <c r="J477" s="30"/>
      <c r="K477" s="30"/>
      <c r="L477" s="30"/>
      <c r="M477" s="30"/>
      <c r="N477" s="31"/>
    </row>
    <row r="478" spans="1:14" x14ac:dyDescent="0.3">
      <c r="A478" s="29"/>
      <c r="B478" s="30"/>
      <c r="C478" s="30"/>
      <c r="D478" s="30"/>
      <c r="E478" s="30"/>
      <c r="F478" s="31"/>
      <c r="G478" s="43"/>
      <c r="H478" s="31"/>
      <c r="I478" s="31"/>
      <c r="J478" s="30"/>
      <c r="K478" s="30"/>
      <c r="L478" s="30"/>
      <c r="M478" s="30"/>
      <c r="N478" s="31"/>
    </row>
    <row r="479" spans="1:14" x14ac:dyDescent="0.3">
      <c r="A479" s="29"/>
      <c r="B479" s="30"/>
      <c r="C479" s="30"/>
      <c r="D479" s="30"/>
      <c r="E479" s="30"/>
      <c r="F479" s="31"/>
      <c r="G479" s="43"/>
      <c r="H479" s="31"/>
      <c r="I479" s="31"/>
      <c r="J479" s="30"/>
      <c r="K479" s="30"/>
      <c r="L479" s="30"/>
      <c r="M479" s="30"/>
      <c r="N479" s="31"/>
    </row>
    <row r="480" spans="1:14" x14ac:dyDescent="0.3">
      <c r="A480" s="29"/>
      <c r="B480" s="30"/>
      <c r="C480" s="30"/>
      <c r="D480" s="30"/>
      <c r="E480" s="30"/>
      <c r="F480" s="31"/>
      <c r="G480" s="43"/>
      <c r="H480" s="31"/>
      <c r="I480" s="31"/>
      <c r="J480" s="30"/>
      <c r="K480" s="30"/>
      <c r="L480" s="30"/>
      <c r="M480" s="30"/>
      <c r="N480" s="31"/>
    </row>
    <row r="481" spans="1:14" x14ac:dyDescent="0.3">
      <c r="A481" s="29"/>
      <c r="B481" s="30"/>
      <c r="C481" s="30"/>
      <c r="D481" s="30"/>
      <c r="E481" s="30"/>
      <c r="F481" s="31"/>
      <c r="G481" s="43"/>
      <c r="H481" s="31"/>
      <c r="I481" s="31"/>
      <c r="J481" s="30"/>
      <c r="K481" s="30"/>
      <c r="L481" s="30"/>
      <c r="M481" s="30"/>
      <c r="N481" s="31"/>
    </row>
    <row r="482" spans="1:14" x14ac:dyDescent="0.3">
      <c r="A482" s="29"/>
      <c r="B482" s="30"/>
      <c r="C482" s="30"/>
      <c r="D482" s="30"/>
      <c r="E482" s="30"/>
      <c r="F482" s="31"/>
      <c r="G482" s="43"/>
      <c r="H482" s="31"/>
      <c r="I482" s="31"/>
      <c r="J482" s="30"/>
      <c r="K482" s="30"/>
      <c r="L482" s="30"/>
      <c r="M482" s="30"/>
      <c r="N482" s="31"/>
    </row>
    <row r="483" spans="1:14" x14ac:dyDescent="0.3">
      <c r="A483" s="29"/>
      <c r="B483" s="30"/>
      <c r="C483" s="30"/>
      <c r="D483" s="30"/>
      <c r="E483" s="30"/>
      <c r="F483" s="31"/>
      <c r="G483" s="43"/>
      <c r="H483" s="31"/>
      <c r="I483" s="31"/>
      <c r="J483" s="30"/>
      <c r="K483" s="30"/>
      <c r="L483" s="30"/>
      <c r="M483" s="30"/>
      <c r="N483" s="31"/>
    </row>
    <row r="484" spans="1:14" x14ac:dyDescent="0.3">
      <c r="A484" s="29"/>
      <c r="B484" s="30"/>
      <c r="C484" s="30"/>
      <c r="D484" s="30"/>
      <c r="E484" s="30"/>
      <c r="F484" s="31"/>
      <c r="G484" s="43"/>
      <c r="H484" s="31"/>
      <c r="I484" s="31"/>
      <c r="J484" s="30"/>
      <c r="K484" s="30"/>
      <c r="L484" s="30"/>
      <c r="M484" s="30"/>
      <c r="N484" s="31"/>
    </row>
    <row r="485" spans="1:14" x14ac:dyDescent="0.3">
      <c r="A485" s="29"/>
      <c r="B485" s="30"/>
      <c r="C485" s="30"/>
      <c r="D485" s="30"/>
      <c r="E485" s="30"/>
      <c r="F485" s="31"/>
      <c r="G485" s="43"/>
      <c r="H485" s="31"/>
      <c r="I485" s="31"/>
      <c r="J485" s="30"/>
      <c r="K485" s="30"/>
      <c r="L485" s="30"/>
      <c r="M485" s="30"/>
      <c r="N485" s="31"/>
    </row>
    <row r="486" spans="1:14" x14ac:dyDescent="0.3">
      <c r="A486" s="29"/>
      <c r="B486" s="30"/>
      <c r="C486" s="30"/>
      <c r="D486" s="30"/>
      <c r="E486" s="30"/>
      <c r="F486" s="31"/>
      <c r="G486" s="43"/>
      <c r="H486" s="31"/>
      <c r="I486" s="31"/>
      <c r="J486" s="30"/>
      <c r="K486" s="30"/>
      <c r="L486" s="30"/>
      <c r="M486" s="30"/>
      <c r="N486" s="31"/>
    </row>
    <row r="487" spans="1:14" x14ac:dyDescent="0.3">
      <c r="A487" s="29"/>
      <c r="B487" s="30"/>
      <c r="C487" s="30"/>
      <c r="D487" s="30"/>
      <c r="E487" s="30"/>
      <c r="F487" s="31"/>
      <c r="G487" s="43"/>
      <c r="H487" s="31"/>
      <c r="I487" s="31"/>
      <c r="J487" s="30"/>
      <c r="K487" s="30"/>
      <c r="L487" s="30"/>
      <c r="M487" s="30"/>
      <c r="N487" s="31"/>
    </row>
    <row r="488" spans="1:14" x14ac:dyDescent="0.3">
      <c r="A488" s="29"/>
      <c r="B488" s="30"/>
      <c r="C488" s="30"/>
      <c r="D488" s="30"/>
      <c r="E488" s="30"/>
      <c r="F488" s="31"/>
      <c r="G488" s="43"/>
      <c r="H488" s="31"/>
      <c r="I488" s="31"/>
      <c r="J488" s="30"/>
      <c r="K488" s="30"/>
      <c r="L488" s="30"/>
      <c r="M488" s="30"/>
      <c r="N488" s="31"/>
    </row>
    <row r="489" spans="1:14" x14ac:dyDescent="0.3">
      <c r="A489" s="29"/>
      <c r="B489" s="30"/>
      <c r="C489" s="30"/>
      <c r="D489" s="30"/>
      <c r="E489" s="30"/>
      <c r="F489" s="31"/>
      <c r="G489" s="43"/>
      <c r="H489" s="31"/>
      <c r="I489" s="31"/>
      <c r="J489" s="30"/>
      <c r="K489" s="30"/>
      <c r="L489" s="30"/>
      <c r="M489" s="30"/>
      <c r="N489" s="31"/>
    </row>
    <row r="490" spans="1:14" x14ac:dyDescent="0.3">
      <c r="A490" s="29"/>
      <c r="B490" s="30"/>
      <c r="C490" s="30"/>
      <c r="D490" s="30"/>
      <c r="E490" s="30"/>
      <c r="F490" s="31"/>
      <c r="G490" s="43"/>
      <c r="H490" s="31"/>
      <c r="I490" s="31"/>
      <c r="J490" s="30"/>
      <c r="K490" s="30"/>
      <c r="L490" s="30"/>
      <c r="M490" s="30"/>
      <c r="N490" s="31"/>
    </row>
    <row r="491" spans="1:14" x14ac:dyDescent="0.3">
      <c r="A491" s="29"/>
      <c r="B491" s="30"/>
      <c r="C491" s="30"/>
      <c r="D491" s="30"/>
      <c r="E491" s="30"/>
      <c r="F491" s="31"/>
      <c r="G491" s="43"/>
      <c r="H491" s="31"/>
      <c r="I491" s="31"/>
      <c r="J491" s="30"/>
      <c r="K491" s="30"/>
      <c r="L491" s="30"/>
      <c r="M491" s="30"/>
      <c r="N491" s="31"/>
    </row>
    <row r="492" spans="1:14" x14ac:dyDescent="0.3">
      <c r="A492" s="29"/>
      <c r="B492" s="30"/>
      <c r="C492" s="30"/>
      <c r="D492" s="30"/>
      <c r="E492" s="30"/>
      <c r="F492" s="31"/>
      <c r="G492" s="43"/>
      <c r="H492" s="31"/>
      <c r="I492" s="31"/>
      <c r="J492" s="30"/>
      <c r="K492" s="30"/>
      <c r="L492" s="30"/>
      <c r="M492" s="30"/>
      <c r="N492" s="31"/>
    </row>
    <row r="493" spans="1:14" x14ac:dyDescent="0.3">
      <c r="A493" s="29"/>
      <c r="B493" s="30"/>
      <c r="C493" s="30"/>
      <c r="D493" s="30"/>
      <c r="E493" s="30"/>
      <c r="F493" s="31"/>
      <c r="G493" s="43"/>
      <c r="H493" s="31"/>
      <c r="I493" s="31"/>
      <c r="J493" s="30"/>
      <c r="K493" s="30"/>
      <c r="L493" s="30"/>
      <c r="M493" s="30"/>
      <c r="N493" s="31"/>
    </row>
    <row r="494" spans="1:14" x14ac:dyDescent="0.3">
      <c r="A494" s="29"/>
      <c r="B494" s="30"/>
      <c r="C494" s="30"/>
      <c r="D494" s="30"/>
      <c r="E494" s="30"/>
      <c r="F494" s="31"/>
      <c r="G494" s="43"/>
      <c r="H494" s="31"/>
      <c r="I494" s="31"/>
      <c r="J494" s="30"/>
      <c r="K494" s="30"/>
      <c r="L494" s="30"/>
      <c r="M494" s="30"/>
      <c r="N494" s="31"/>
    </row>
    <row r="495" spans="1:14" x14ac:dyDescent="0.3">
      <c r="A495" s="29"/>
      <c r="B495" s="30"/>
      <c r="C495" s="30"/>
      <c r="D495" s="30"/>
      <c r="E495" s="30"/>
      <c r="F495" s="31"/>
      <c r="G495" s="43"/>
      <c r="H495" s="31"/>
      <c r="I495" s="31"/>
      <c r="J495" s="30"/>
      <c r="K495" s="30"/>
      <c r="L495" s="30"/>
      <c r="M495" s="30"/>
      <c r="N495" s="31"/>
    </row>
    <row r="496" spans="1:14" x14ac:dyDescent="0.3">
      <c r="A496" s="29"/>
      <c r="B496" s="30"/>
      <c r="C496" s="30"/>
      <c r="D496" s="30"/>
      <c r="E496" s="30"/>
      <c r="F496" s="31"/>
      <c r="G496" s="43"/>
      <c r="H496" s="31"/>
      <c r="I496" s="31"/>
      <c r="J496" s="30"/>
      <c r="K496" s="30"/>
      <c r="L496" s="30"/>
      <c r="M496" s="30"/>
      <c r="N496" s="31"/>
    </row>
    <row r="497" spans="1:14" x14ac:dyDescent="0.3">
      <c r="A497" s="29"/>
      <c r="B497" s="30"/>
      <c r="C497" s="30"/>
      <c r="D497" s="30"/>
      <c r="E497" s="30"/>
      <c r="F497" s="31"/>
      <c r="G497" s="43"/>
      <c r="H497" s="31"/>
      <c r="I497" s="31"/>
      <c r="J497" s="30"/>
      <c r="K497" s="30"/>
      <c r="L497" s="30"/>
      <c r="M497" s="30"/>
      <c r="N497" s="31"/>
    </row>
    <row r="498" spans="1:14" x14ac:dyDescent="0.3">
      <c r="A498" s="29"/>
      <c r="B498" s="30"/>
      <c r="C498" s="30"/>
      <c r="D498" s="30"/>
      <c r="E498" s="30"/>
      <c r="F498" s="31"/>
      <c r="G498" s="43"/>
      <c r="H498" s="31"/>
      <c r="I498" s="31"/>
      <c r="J498" s="30"/>
      <c r="K498" s="30"/>
      <c r="L498" s="30"/>
      <c r="M498" s="30"/>
      <c r="N498" s="31"/>
    </row>
    <row r="499" spans="1:14" x14ac:dyDescent="0.3">
      <c r="A499" s="29"/>
      <c r="B499" s="30"/>
      <c r="C499" s="30"/>
      <c r="D499" s="30"/>
      <c r="E499" s="30"/>
      <c r="F499" s="31"/>
      <c r="G499" s="43"/>
      <c r="H499" s="31"/>
      <c r="I499" s="31"/>
      <c r="J499" s="30"/>
      <c r="K499" s="30"/>
      <c r="L499" s="30"/>
      <c r="M499" s="30"/>
      <c r="N499" s="31"/>
    </row>
    <row r="500" spans="1:14" x14ac:dyDescent="0.3">
      <c r="A500" s="29"/>
      <c r="B500" s="30"/>
      <c r="C500" s="30"/>
      <c r="D500" s="30"/>
      <c r="E500" s="30"/>
      <c r="F500" s="31"/>
      <c r="G500" s="43"/>
      <c r="H500" s="31"/>
      <c r="I500" s="31"/>
      <c r="J500" s="30"/>
      <c r="K500" s="30"/>
      <c r="L500" s="30"/>
      <c r="M500" s="30"/>
      <c r="N500" s="31"/>
    </row>
    <row r="501" spans="1:14" x14ac:dyDescent="0.3">
      <c r="A501" s="29"/>
      <c r="B501" s="30"/>
      <c r="C501" s="30"/>
      <c r="D501" s="30"/>
      <c r="E501" s="30"/>
      <c r="F501" s="31"/>
      <c r="G501" s="43"/>
      <c r="H501" s="31"/>
      <c r="I501" s="31"/>
      <c r="J501" s="30"/>
      <c r="K501" s="30"/>
      <c r="L501" s="30"/>
      <c r="M501" s="30"/>
      <c r="N501" s="31"/>
    </row>
    <row r="502" spans="1:14" x14ac:dyDescent="0.3">
      <c r="A502" s="29"/>
      <c r="B502" s="30"/>
      <c r="C502" s="30"/>
      <c r="D502" s="30"/>
      <c r="E502" s="30"/>
      <c r="F502" s="31"/>
      <c r="G502" s="43"/>
      <c r="H502" s="31"/>
      <c r="I502" s="31"/>
      <c r="J502" s="30"/>
      <c r="K502" s="30"/>
      <c r="L502" s="30"/>
      <c r="M502" s="30"/>
      <c r="N502" s="31"/>
    </row>
    <row r="503" spans="1:14" x14ac:dyDescent="0.3">
      <c r="A503" s="29"/>
      <c r="B503" s="30"/>
      <c r="C503" s="30"/>
      <c r="D503" s="30"/>
      <c r="E503" s="30"/>
      <c r="F503" s="31"/>
      <c r="G503" s="43"/>
      <c r="H503" s="31"/>
      <c r="I503" s="31"/>
      <c r="J503" s="30"/>
      <c r="K503" s="30"/>
      <c r="L503" s="30"/>
      <c r="M503" s="30"/>
      <c r="N503" s="31"/>
    </row>
    <row r="504" spans="1:14" x14ac:dyDescent="0.3">
      <c r="A504" s="29"/>
      <c r="B504" s="30"/>
      <c r="C504" s="30"/>
      <c r="D504" s="30"/>
      <c r="E504" s="30"/>
      <c r="F504" s="31"/>
      <c r="G504" s="43"/>
      <c r="H504" s="31"/>
      <c r="I504" s="31"/>
      <c r="J504" s="30"/>
      <c r="K504" s="30"/>
      <c r="L504" s="30"/>
      <c r="M504" s="30"/>
      <c r="N504" s="31"/>
    </row>
    <row r="505" spans="1:14" x14ac:dyDescent="0.3">
      <c r="A505" s="29"/>
      <c r="B505" s="30"/>
      <c r="C505" s="30"/>
      <c r="D505" s="30"/>
      <c r="E505" s="30"/>
      <c r="F505" s="31"/>
      <c r="G505" s="43"/>
      <c r="H505" s="31"/>
      <c r="I505" s="31"/>
      <c r="J505" s="30"/>
      <c r="K505" s="30"/>
      <c r="L505" s="30"/>
      <c r="M505" s="30"/>
      <c r="N505" s="31"/>
    </row>
    <row r="506" spans="1:14" x14ac:dyDescent="0.3">
      <c r="A506" s="29"/>
      <c r="B506" s="30"/>
      <c r="C506" s="30"/>
      <c r="D506" s="30"/>
      <c r="E506" s="30"/>
      <c r="F506" s="31"/>
      <c r="G506" s="43"/>
      <c r="H506" s="31"/>
      <c r="I506" s="31"/>
      <c r="J506" s="30"/>
      <c r="K506" s="30"/>
      <c r="L506" s="30"/>
      <c r="M506" s="30"/>
      <c r="N506" s="31"/>
    </row>
    <row r="507" spans="1:14" x14ac:dyDescent="0.3">
      <c r="A507" s="29"/>
      <c r="B507" s="30"/>
      <c r="C507" s="30"/>
      <c r="D507" s="30"/>
      <c r="E507" s="30"/>
      <c r="F507" s="31"/>
      <c r="G507" s="43"/>
      <c r="H507" s="31"/>
      <c r="I507" s="31"/>
      <c r="J507" s="30"/>
      <c r="K507" s="30"/>
      <c r="L507" s="30"/>
      <c r="M507" s="30"/>
      <c r="N507" s="31"/>
    </row>
    <row r="508" spans="1:14" x14ac:dyDescent="0.3">
      <c r="A508" s="29"/>
      <c r="B508" s="30"/>
      <c r="C508" s="30"/>
      <c r="D508" s="30"/>
      <c r="E508" s="30"/>
      <c r="F508" s="31"/>
      <c r="G508" s="43"/>
      <c r="H508" s="31"/>
      <c r="I508" s="31"/>
      <c r="J508" s="30"/>
      <c r="K508" s="30"/>
      <c r="L508" s="30"/>
      <c r="M508" s="30"/>
      <c r="N508" s="31"/>
    </row>
    <row r="509" spans="1:14" x14ac:dyDescent="0.3">
      <c r="A509" s="29"/>
      <c r="B509" s="30"/>
      <c r="C509" s="30"/>
      <c r="D509" s="30"/>
      <c r="E509" s="30"/>
      <c r="F509" s="31"/>
      <c r="G509" s="43"/>
      <c r="H509" s="31"/>
      <c r="I509" s="31"/>
      <c r="J509" s="30"/>
      <c r="K509" s="30"/>
      <c r="L509" s="30"/>
      <c r="M509" s="30"/>
      <c r="N509" s="31"/>
    </row>
    <row r="510" spans="1:14" x14ac:dyDescent="0.3">
      <c r="A510" s="29"/>
      <c r="B510" s="30"/>
      <c r="C510" s="30"/>
      <c r="D510" s="30"/>
      <c r="E510" s="30"/>
      <c r="F510" s="31"/>
      <c r="G510" s="43"/>
      <c r="H510" s="31"/>
      <c r="I510" s="31"/>
      <c r="J510" s="30"/>
      <c r="K510" s="30"/>
      <c r="L510" s="30"/>
      <c r="M510" s="30"/>
      <c r="N510" s="31"/>
    </row>
    <row r="511" spans="1:14" x14ac:dyDescent="0.3">
      <c r="A511" s="29"/>
      <c r="B511" s="30"/>
      <c r="C511" s="30"/>
      <c r="D511" s="30"/>
      <c r="E511" s="30"/>
      <c r="F511" s="31"/>
      <c r="G511" s="43"/>
      <c r="H511" s="31"/>
      <c r="I511" s="31"/>
      <c r="J511" s="30"/>
      <c r="K511" s="30"/>
      <c r="L511" s="30"/>
      <c r="M511" s="30"/>
      <c r="N511" s="31"/>
    </row>
    <row r="512" spans="1:14" x14ac:dyDescent="0.3">
      <c r="A512" s="29"/>
      <c r="B512" s="30"/>
      <c r="C512" s="30"/>
      <c r="D512" s="30"/>
      <c r="E512" s="30"/>
      <c r="F512" s="31"/>
      <c r="G512" s="43"/>
      <c r="H512" s="31"/>
      <c r="I512" s="31"/>
      <c r="J512" s="30"/>
      <c r="K512" s="30"/>
      <c r="L512" s="30"/>
      <c r="M512" s="30"/>
      <c r="N512" s="31"/>
    </row>
    <row r="513" spans="1:14" x14ac:dyDescent="0.3">
      <c r="A513" s="29"/>
      <c r="B513" s="30"/>
      <c r="C513" s="30"/>
      <c r="D513" s="30"/>
      <c r="E513" s="30"/>
      <c r="F513" s="31"/>
      <c r="G513" s="43"/>
      <c r="H513" s="31"/>
      <c r="I513" s="31"/>
      <c r="J513" s="30"/>
      <c r="K513" s="30"/>
      <c r="L513" s="30"/>
      <c r="M513" s="30"/>
      <c r="N513" s="31"/>
    </row>
    <row r="514" spans="1:14" x14ac:dyDescent="0.3">
      <c r="A514" s="29"/>
      <c r="B514" s="30"/>
      <c r="C514" s="30"/>
      <c r="D514" s="30"/>
      <c r="E514" s="30"/>
      <c r="F514" s="31"/>
      <c r="G514" s="43"/>
      <c r="H514" s="31"/>
      <c r="I514" s="31"/>
      <c r="J514" s="30"/>
      <c r="K514" s="30"/>
      <c r="L514" s="30"/>
      <c r="M514" s="30"/>
      <c r="N514" s="31"/>
    </row>
    <row r="515" spans="1:14" x14ac:dyDescent="0.3">
      <c r="A515" s="29"/>
      <c r="B515" s="30"/>
      <c r="C515" s="30"/>
      <c r="D515" s="30"/>
      <c r="E515" s="30"/>
      <c r="F515" s="31"/>
      <c r="G515" s="43"/>
      <c r="H515" s="31"/>
      <c r="I515" s="31"/>
      <c r="J515" s="30"/>
      <c r="K515" s="30"/>
      <c r="L515" s="30"/>
      <c r="M515" s="30"/>
      <c r="N515" s="31"/>
    </row>
    <row r="516" spans="1:14" x14ac:dyDescent="0.3">
      <c r="A516" s="29"/>
      <c r="B516" s="30"/>
      <c r="C516" s="30"/>
      <c r="D516" s="30"/>
      <c r="E516" s="30"/>
      <c r="F516" s="31"/>
      <c r="G516" s="43"/>
      <c r="H516" s="31"/>
      <c r="I516" s="31"/>
      <c r="J516" s="30"/>
      <c r="K516" s="30"/>
      <c r="L516" s="30"/>
      <c r="M516" s="30"/>
      <c r="N516" s="31"/>
    </row>
    <row r="517" spans="1:14" x14ac:dyDescent="0.3">
      <c r="A517" s="29"/>
      <c r="B517" s="30"/>
      <c r="C517" s="30"/>
      <c r="D517" s="30"/>
      <c r="E517" s="30"/>
      <c r="F517" s="31"/>
      <c r="G517" s="43"/>
      <c r="H517" s="31"/>
      <c r="I517" s="31"/>
      <c r="J517" s="30"/>
      <c r="K517" s="30"/>
      <c r="L517" s="30"/>
      <c r="M517" s="30"/>
      <c r="N517" s="31"/>
    </row>
    <row r="518" spans="1:14" x14ac:dyDescent="0.3">
      <c r="A518" s="29"/>
      <c r="B518" s="30"/>
      <c r="C518" s="30"/>
      <c r="D518" s="30"/>
      <c r="E518" s="30"/>
      <c r="F518" s="31"/>
      <c r="G518" s="43"/>
      <c r="H518" s="31"/>
      <c r="I518" s="31"/>
      <c r="J518" s="30"/>
      <c r="K518" s="30"/>
      <c r="L518" s="30"/>
      <c r="M518" s="30"/>
      <c r="N518" s="31"/>
    </row>
    <row r="519" spans="1:14" x14ac:dyDescent="0.3">
      <c r="A519" s="29"/>
      <c r="B519" s="30"/>
      <c r="C519" s="30"/>
      <c r="D519" s="30"/>
      <c r="E519" s="30"/>
      <c r="F519" s="31"/>
      <c r="G519" s="43"/>
      <c r="H519" s="31"/>
      <c r="I519" s="31"/>
      <c r="J519" s="30"/>
      <c r="K519" s="30"/>
      <c r="L519" s="30"/>
      <c r="M519" s="30"/>
      <c r="N519" s="31"/>
    </row>
    <row r="520" spans="1:14" x14ac:dyDescent="0.3">
      <c r="A520" s="29"/>
      <c r="B520" s="30"/>
      <c r="C520" s="30"/>
      <c r="D520" s="30"/>
      <c r="E520" s="30"/>
      <c r="F520" s="31"/>
      <c r="G520" s="43"/>
      <c r="H520" s="31"/>
      <c r="I520" s="31"/>
      <c r="J520" s="30"/>
      <c r="K520" s="30"/>
      <c r="L520" s="30"/>
      <c r="M520" s="30"/>
      <c r="N520" s="31"/>
    </row>
    <row r="521" spans="1:14" x14ac:dyDescent="0.3">
      <c r="A521" s="29"/>
      <c r="B521" s="30"/>
      <c r="C521" s="30"/>
      <c r="D521" s="30"/>
      <c r="E521" s="30"/>
      <c r="F521" s="31"/>
      <c r="G521" s="43"/>
      <c r="H521" s="31"/>
      <c r="I521" s="31"/>
      <c r="J521" s="30"/>
      <c r="K521" s="30"/>
      <c r="L521" s="30"/>
      <c r="M521" s="30"/>
      <c r="N521" s="31"/>
    </row>
    <row r="522" spans="1:14" x14ac:dyDescent="0.3">
      <c r="A522" s="29"/>
      <c r="B522" s="30"/>
      <c r="C522" s="30"/>
      <c r="D522" s="30"/>
      <c r="E522" s="30"/>
      <c r="F522" s="31"/>
      <c r="G522" s="43"/>
      <c r="H522" s="31"/>
      <c r="I522" s="31"/>
      <c r="J522" s="30"/>
      <c r="K522" s="30"/>
      <c r="L522" s="30"/>
      <c r="M522" s="30"/>
      <c r="N522" s="31"/>
    </row>
    <row r="523" spans="1:14" x14ac:dyDescent="0.3">
      <c r="A523" s="29"/>
      <c r="B523" s="30"/>
      <c r="C523" s="30"/>
      <c r="D523" s="30"/>
      <c r="E523" s="30"/>
      <c r="F523" s="31"/>
      <c r="G523" s="43"/>
      <c r="H523" s="31"/>
      <c r="I523" s="31"/>
      <c r="J523" s="30"/>
      <c r="K523" s="30"/>
      <c r="L523" s="30"/>
      <c r="M523" s="30"/>
      <c r="N523" s="31"/>
    </row>
    <row r="524" spans="1:14" x14ac:dyDescent="0.3">
      <c r="A524" s="29"/>
      <c r="B524" s="30"/>
      <c r="C524" s="30"/>
      <c r="D524" s="30"/>
      <c r="E524" s="30"/>
      <c r="F524" s="31"/>
      <c r="G524" s="43"/>
      <c r="H524" s="31"/>
      <c r="I524" s="31"/>
      <c r="J524" s="30"/>
      <c r="K524" s="30"/>
      <c r="L524" s="30"/>
      <c r="M524" s="30"/>
      <c r="N524" s="31"/>
    </row>
    <row r="525" spans="1:14" x14ac:dyDescent="0.3">
      <c r="A525" s="29"/>
      <c r="B525" s="30"/>
      <c r="C525" s="30"/>
      <c r="D525" s="30"/>
      <c r="E525" s="30"/>
      <c r="F525" s="31"/>
      <c r="G525" s="43"/>
      <c r="H525" s="31"/>
      <c r="I525" s="31"/>
      <c r="J525" s="30"/>
      <c r="K525" s="30"/>
      <c r="L525" s="30"/>
      <c r="M525" s="30"/>
      <c r="N525" s="31"/>
    </row>
    <row r="526" spans="1:14" x14ac:dyDescent="0.3">
      <c r="A526" s="29"/>
      <c r="B526" s="30"/>
      <c r="C526" s="30"/>
      <c r="D526" s="30"/>
      <c r="E526" s="30"/>
      <c r="F526" s="31"/>
      <c r="G526" s="43"/>
      <c r="H526" s="31"/>
      <c r="I526" s="31"/>
      <c r="J526" s="30"/>
      <c r="K526" s="30"/>
      <c r="L526" s="30"/>
      <c r="M526" s="30"/>
      <c r="N526" s="31"/>
    </row>
    <row r="527" spans="1:14" x14ac:dyDescent="0.3">
      <c r="A527" s="29"/>
      <c r="B527" s="30"/>
      <c r="C527" s="30"/>
      <c r="D527" s="30"/>
      <c r="E527" s="30"/>
      <c r="F527" s="31"/>
      <c r="G527" s="43"/>
      <c r="H527" s="31"/>
      <c r="I527" s="31"/>
      <c r="J527" s="30"/>
      <c r="K527" s="30"/>
      <c r="L527" s="30"/>
      <c r="M527" s="30"/>
      <c r="N527" s="31"/>
    </row>
    <row r="528" spans="1:14" x14ac:dyDescent="0.3">
      <c r="A528" s="29"/>
      <c r="B528" s="30"/>
      <c r="C528" s="30"/>
      <c r="D528" s="30"/>
      <c r="E528" s="30"/>
      <c r="F528" s="31"/>
      <c r="G528" s="43"/>
      <c r="H528" s="31"/>
      <c r="I528" s="31"/>
      <c r="J528" s="30"/>
      <c r="K528" s="30"/>
      <c r="L528" s="30"/>
      <c r="M528" s="30"/>
      <c r="N528" s="31"/>
    </row>
    <row r="529" spans="1:14" x14ac:dyDescent="0.3">
      <c r="A529" s="29"/>
      <c r="B529" s="30"/>
      <c r="C529" s="30"/>
      <c r="D529" s="30"/>
      <c r="E529" s="30"/>
      <c r="F529" s="31"/>
      <c r="G529" s="43"/>
      <c r="H529" s="31"/>
      <c r="I529" s="31"/>
      <c r="J529" s="30"/>
      <c r="K529" s="30"/>
      <c r="L529" s="30"/>
      <c r="M529" s="30"/>
      <c r="N529" s="31"/>
    </row>
    <row r="530" spans="1:14" x14ac:dyDescent="0.3">
      <c r="A530" s="29"/>
      <c r="B530" s="30"/>
      <c r="C530" s="30"/>
      <c r="D530" s="30"/>
      <c r="E530" s="30"/>
      <c r="F530" s="31"/>
      <c r="G530" s="43"/>
      <c r="H530" s="31"/>
      <c r="I530" s="31"/>
      <c r="J530" s="30"/>
      <c r="K530" s="30"/>
      <c r="L530" s="30"/>
      <c r="M530" s="30"/>
      <c r="N530" s="31"/>
    </row>
    <row r="531" spans="1:14" x14ac:dyDescent="0.3">
      <c r="A531" s="29"/>
      <c r="B531" s="30"/>
      <c r="C531" s="30"/>
      <c r="D531" s="30"/>
      <c r="E531" s="30"/>
      <c r="F531" s="31"/>
      <c r="G531" s="43"/>
      <c r="H531" s="31"/>
      <c r="I531" s="31"/>
      <c r="J531" s="30"/>
      <c r="K531" s="30"/>
      <c r="L531" s="30"/>
      <c r="M531" s="30"/>
      <c r="N531" s="31"/>
    </row>
    <row r="532" spans="1:14" x14ac:dyDescent="0.3">
      <c r="A532" s="29"/>
      <c r="B532" s="30"/>
      <c r="C532" s="30"/>
      <c r="D532" s="30"/>
      <c r="E532" s="30"/>
      <c r="F532" s="31"/>
      <c r="G532" s="43"/>
      <c r="H532" s="31"/>
      <c r="I532" s="31"/>
      <c r="J532" s="30"/>
      <c r="K532" s="30"/>
      <c r="L532" s="30"/>
      <c r="M532" s="30"/>
      <c r="N532" s="31"/>
    </row>
    <row r="533" spans="1:14" x14ac:dyDescent="0.3">
      <c r="A533" s="29"/>
      <c r="B533" s="30"/>
      <c r="C533" s="30"/>
      <c r="D533" s="30"/>
      <c r="E533" s="30"/>
      <c r="F533" s="31"/>
      <c r="G533" s="43"/>
      <c r="H533" s="31"/>
      <c r="I533" s="31"/>
      <c r="J533" s="30"/>
      <c r="K533" s="30"/>
      <c r="L533" s="30"/>
      <c r="M533" s="30"/>
      <c r="N533" s="31"/>
    </row>
    <row r="534" spans="1:14" x14ac:dyDescent="0.3">
      <c r="A534" s="29"/>
      <c r="B534" s="30"/>
      <c r="C534" s="30"/>
      <c r="D534" s="30"/>
      <c r="E534" s="30"/>
      <c r="F534" s="31"/>
      <c r="G534" s="43"/>
      <c r="H534" s="31"/>
      <c r="I534" s="31"/>
      <c r="J534" s="30"/>
      <c r="K534" s="30"/>
      <c r="L534" s="30"/>
      <c r="M534" s="30"/>
      <c r="N534" s="31"/>
    </row>
    <row r="535" spans="1:14" x14ac:dyDescent="0.3">
      <c r="A535" s="29"/>
      <c r="B535" s="30"/>
      <c r="C535" s="30"/>
      <c r="D535" s="30"/>
      <c r="E535" s="30"/>
      <c r="F535" s="31"/>
      <c r="G535" s="43"/>
      <c r="H535" s="31"/>
      <c r="I535" s="31"/>
      <c r="J535" s="30"/>
      <c r="K535" s="30"/>
      <c r="L535" s="30"/>
      <c r="M535" s="30"/>
      <c r="N535" s="31"/>
    </row>
    <row r="536" spans="1:14" x14ac:dyDescent="0.3">
      <c r="A536" s="29"/>
      <c r="B536" s="30"/>
      <c r="C536" s="30"/>
      <c r="D536" s="30"/>
      <c r="E536" s="30"/>
      <c r="F536" s="31"/>
      <c r="G536" s="43"/>
      <c r="H536" s="31"/>
      <c r="I536" s="31"/>
      <c r="J536" s="30"/>
      <c r="K536" s="30"/>
      <c r="L536" s="30"/>
      <c r="M536" s="30"/>
      <c r="N536" s="31"/>
    </row>
    <row r="537" spans="1:14" x14ac:dyDescent="0.3">
      <c r="A537" s="29"/>
      <c r="B537" s="30"/>
      <c r="C537" s="30"/>
      <c r="D537" s="30"/>
      <c r="E537" s="30"/>
      <c r="F537" s="31"/>
      <c r="G537" s="43"/>
      <c r="H537" s="31"/>
      <c r="I537" s="31"/>
      <c r="J537" s="30"/>
      <c r="K537" s="30"/>
      <c r="L537" s="30"/>
      <c r="M537" s="30"/>
      <c r="N537" s="31"/>
    </row>
    <row r="538" spans="1:14" x14ac:dyDescent="0.3">
      <c r="A538" s="29"/>
      <c r="B538" s="30"/>
      <c r="C538" s="30"/>
      <c r="D538" s="30"/>
      <c r="E538" s="30"/>
      <c r="F538" s="31"/>
      <c r="G538" s="43"/>
      <c r="H538" s="31"/>
      <c r="I538" s="31"/>
      <c r="J538" s="30"/>
      <c r="K538" s="30"/>
      <c r="L538" s="30"/>
      <c r="M538" s="30"/>
      <c r="N538" s="31"/>
    </row>
    <row r="539" spans="1:14" x14ac:dyDescent="0.3">
      <c r="A539" s="29"/>
      <c r="B539" s="30"/>
      <c r="C539" s="30"/>
      <c r="D539" s="30"/>
      <c r="E539" s="30"/>
      <c r="F539" s="31"/>
      <c r="G539" s="43"/>
      <c r="H539" s="31"/>
      <c r="I539" s="31"/>
      <c r="J539" s="30"/>
      <c r="K539" s="30"/>
      <c r="L539" s="30"/>
      <c r="M539" s="30"/>
      <c r="N539" s="31"/>
    </row>
    <row r="540" spans="1:14" x14ac:dyDescent="0.3">
      <c r="A540" s="29"/>
      <c r="B540" s="30"/>
      <c r="C540" s="30"/>
      <c r="D540" s="30"/>
      <c r="E540" s="30"/>
      <c r="F540" s="31"/>
      <c r="G540" s="43"/>
      <c r="H540" s="31"/>
      <c r="I540" s="31"/>
      <c r="J540" s="30"/>
      <c r="K540" s="30"/>
      <c r="L540" s="30"/>
      <c r="M540" s="30"/>
      <c r="N540" s="31"/>
    </row>
    <row r="541" spans="1:14" x14ac:dyDescent="0.3">
      <c r="A541" s="29"/>
      <c r="B541" s="30"/>
      <c r="C541" s="30"/>
      <c r="D541" s="30"/>
      <c r="E541" s="30"/>
      <c r="F541" s="31"/>
      <c r="G541" s="43"/>
      <c r="H541" s="31"/>
      <c r="I541" s="31"/>
      <c r="J541" s="30"/>
      <c r="K541" s="30"/>
      <c r="L541" s="30"/>
      <c r="M541" s="30"/>
      <c r="N541" s="31"/>
    </row>
    <row r="542" spans="1:14" x14ac:dyDescent="0.3">
      <c r="A542" s="29"/>
      <c r="B542" s="30"/>
      <c r="C542" s="30"/>
      <c r="D542" s="30"/>
      <c r="E542" s="30"/>
      <c r="F542" s="31"/>
      <c r="G542" s="43"/>
      <c r="H542" s="31"/>
      <c r="I542" s="31"/>
      <c r="J542" s="30"/>
      <c r="K542" s="30"/>
      <c r="L542" s="30"/>
      <c r="M542" s="30"/>
      <c r="N542" s="31"/>
    </row>
    <row r="543" spans="1:14" x14ac:dyDescent="0.3">
      <c r="A543" s="29"/>
      <c r="B543" s="30"/>
      <c r="C543" s="30"/>
      <c r="D543" s="30"/>
      <c r="E543" s="30"/>
      <c r="F543" s="31"/>
      <c r="G543" s="43"/>
      <c r="H543" s="31"/>
      <c r="I543" s="31"/>
      <c r="J543" s="30"/>
      <c r="K543" s="30"/>
      <c r="L543" s="30"/>
      <c r="M543" s="30"/>
      <c r="N543" s="31"/>
    </row>
    <row r="544" spans="1:14" x14ac:dyDescent="0.3">
      <c r="A544" s="29"/>
      <c r="B544" s="30"/>
      <c r="C544" s="30"/>
      <c r="D544" s="30"/>
      <c r="E544" s="30"/>
      <c r="F544" s="31"/>
      <c r="G544" s="43"/>
      <c r="H544" s="31"/>
      <c r="I544" s="31"/>
      <c r="J544" s="30"/>
      <c r="K544" s="30"/>
      <c r="L544" s="30"/>
      <c r="M544" s="30"/>
      <c r="N544" s="31"/>
    </row>
    <row r="545" spans="1:14" x14ac:dyDescent="0.3">
      <c r="A545" s="29"/>
      <c r="B545" s="30"/>
      <c r="C545" s="30"/>
      <c r="D545" s="30"/>
      <c r="E545" s="30"/>
      <c r="F545" s="31"/>
      <c r="G545" s="43"/>
      <c r="H545" s="31"/>
      <c r="I545" s="31"/>
      <c r="J545" s="30"/>
      <c r="K545" s="30"/>
      <c r="L545" s="30"/>
      <c r="M545" s="30"/>
      <c r="N545" s="31"/>
    </row>
    <row r="546" spans="1:14" x14ac:dyDescent="0.3">
      <c r="A546" s="29"/>
      <c r="B546" s="30"/>
      <c r="C546" s="30"/>
      <c r="D546" s="30"/>
      <c r="E546" s="30"/>
      <c r="F546" s="31"/>
      <c r="G546" s="43"/>
      <c r="H546" s="31"/>
      <c r="I546" s="31"/>
      <c r="J546" s="30"/>
      <c r="K546" s="30"/>
      <c r="L546" s="30"/>
      <c r="M546" s="30"/>
      <c r="N546" s="31"/>
    </row>
    <row r="547" spans="1:14" x14ac:dyDescent="0.3">
      <c r="A547" s="29"/>
      <c r="B547" s="30"/>
      <c r="C547" s="30"/>
      <c r="D547" s="30"/>
      <c r="E547" s="30"/>
      <c r="F547" s="31"/>
      <c r="G547" s="43"/>
      <c r="H547" s="31"/>
      <c r="I547" s="31"/>
      <c r="J547" s="30"/>
      <c r="K547" s="30"/>
      <c r="L547" s="30"/>
      <c r="M547" s="30"/>
      <c r="N547" s="31"/>
    </row>
    <row r="548" spans="1:14" x14ac:dyDescent="0.3">
      <c r="A548" s="29"/>
      <c r="B548" s="30"/>
      <c r="C548" s="30"/>
      <c r="D548" s="30"/>
      <c r="E548" s="30"/>
      <c r="F548" s="31"/>
      <c r="G548" s="43"/>
      <c r="H548" s="31"/>
      <c r="I548" s="31"/>
      <c r="J548" s="30"/>
      <c r="K548" s="30"/>
      <c r="L548" s="30"/>
      <c r="M548" s="30"/>
      <c r="N548" s="31"/>
    </row>
    <row r="549" spans="1:14" x14ac:dyDescent="0.3">
      <c r="A549" s="29"/>
      <c r="B549" s="30"/>
      <c r="C549" s="30"/>
      <c r="D549" s="30"/>
      <c r="E549" s="30"/>
      <c r="F549" s="31"/>
      <c r="G549" s="43"/>
      <c r="H549" s="31"/>
      <c r="I549" s="31"/>
      <c r="J549" s="30"/>
      <c r="K549" s="30"/>
      <c r="L549" s="30"/>
      <c r="M549" s="30"/>
      <c r="N549" s="31"/>
    </row>
    <row r="550" spans="1:14" x14ac:dyDescent="0.3">
      <c r="A550" s="29"/>
      <c r="B550" s="30"/>
      <c r="C550" s="30"/>
      <c r="D550" s="30"/>
      <c r="E550" s="30"/>
      <c r="F550" s="31"/>
      <c r="G550" s="43"/>
      <c r="H550" s="31"/>
      <c r="I550" s="31"/>
      <c r="J550" s="30"/>
      <c r="K550" s="30"/>
      <c r="L550" s="30"/>
      <c r="M550" s="30"/>
      <c r="N550" s="31"/>
    </row>
    <row r="551" spans="1:14" x14ac:dyDescent="0.3">
      <c r="A551" s="29"/>
      <c r="B551" s="30"/>
      <c r="C551" s="30"/>
      <c r="D551" s="30"/>
      <c r="E551" s="30"/>
      <c r="F551" s="31"/>
      <c r="G551" s="43"/>
      <c r="H551" s="31"/>
      <c r="I551" s="31"/>
      <c r="J551" s="30"/>
      <c r="K551" s="30"/>
      <c r="L551" s="30"/>
      <c r="M551" s="30"/>
      <c r="N551" s="31"/>
    </row>
    <row r="552" spans="1:14" x14ac:dyDescent="0.3">
      <c r="A552" s="29"/>
      <c r="B552" s="30"/>
      <c r="C552" s="30"/>
      <c r="D552" s="30"/>
      <c r="E552" s="30"/>
      <c r="F552" s="31"/>
      <c r="G552" s="43"/>
      <c r="H552" s="31"/>
      <c r="I552" s="31"/>
      <c r="J552" s="30"/>
      <c r="K552" s="30"/>
      <c r="L552" s="30"/>
      <c r="M552" s="30"/>
      <c r="N552" s="31"/>
    </row>
    <row r="553" spans="1:14" x14ac:dyDescent="0.3">
      <c r="A553" s="29"/>
      <c r="B553" s="30"/>
      <c r="C553" s="30"/>
      <c r="D553" s="30"/>
      <c r="E553" s="30"/>
      <c r="F553" s="31"/>
      <c r="G553" s="43"/>
      <c r="H553" s="31"/>
      <c r="I553" s="31"/>
      <c r="J553" s="30"/>
      <c r="K553" s="30"/>
      <c r="L553" s="30"/>
      <c r="M553" s="30"/>
      <c r="N553" s="31"/>
    </row>
    <row r="554" spans="1:14" x14ac:dyDescent="0.3">
      <c r="A554" s="29"/>
      <c r="B554" s="30"/>
      <c r="C554" s="30"/>
      <c r="D554" s="30"/>
      <c r="E554" s="30"/>
      <c r="F554" s="31"/>
      <c r="G554" s="43"/>
      <c r="H554" s="31"/>
      <c r="I554" s="31"/>
      <c r="J554" s="30"/>
      <c r="K554" s="30"/>
      <c r="L554" s="30"/>
      <c r="M554" s="30"/>
      <c r="N554" s="31"/>
    </row>
    <row r="555" spans="1:14" x14ac:dyDescent="0.3">
      <c r="A555" s="29"/>
      <c r="B555" s="30"/>
      <c r="C555" s="30"/>
      <c r="D555" s="30"/>
      <c r="E555" s="30"/>
      <c r="F555" s="31"/>
      <c r="G555" s="43"/>
      <c r="H555" s="31"/>
      <c r="I555" s="31"/>
      <c r="J555" s="30"/>
      <c r="K555" s="30"/>
      <c r="L555" s="30"/>
      <c r="M555" s="30"/>
      <c r="N555" s="31"/>
    </row>
    <row r="556" spans="1:14" x14ac:dyDescent="0.3">
      <c r="A556" s="29"/>
      <c r="B556" s="30"/>
      <c r="C556" s="30"/>
      <c r="D556" s="30"/>
      <c r="E556" s="30"/>
      <c r="F556" s="31"/>
      <c r="G556" s="43"/>
      <c r="H556" s="31"/>
      <c r="I556" s="31"/>
      <c r="J556" s="30"/>
      <c r="K556" s="30"/>
      <c r="L556" s="30"/>
      <c r="M556" s="30"/>
      <c r="N556" s="31"/>
    </row>
    <row r="557" spans="1:14" x14ac:dyDescent="0.3">
      <c r="A557" s="29"/>
      <c r="B557" s="30"/>
      <c r="C557" s="30"/>
      <c r="D557" s="30"/>
      <c r="E557" s="30"/>
      <c r="F557" s="31"/>
      <c r="G557" s="43"/>
      <c r="H557" s="31"/>
      <c r="I557" s="31"/>
      <c r="J557" s="30"/>
      <c r="K557" s="30"/>
      <c r="L557" s="30"/>
      <c r="M557" s="30"/>
      <c r="N557" s="31"/>
    </row>
    <row r="558" spans="1:14" x14ac:dyDescent="0.3">
      <c r="A558" s="29"/>
      <c r="B558" s="30"/>
      <c r="C558" s="30"/>
      <c r="D558" s="30"/>
      <c r="E558" s="30"/>
      <c r="F558" s="31"/>
      <c r="G558" s="43"/>
      <c r="H558" s="31"/>
      <c r="I558" s="31"/>
      <c r="J558" s="30"/>
      <c r="K558" s="30"/>
      <c r="L558" s="30"/>
      <c r="M558" s="30"/>
      <c r="N558" s="31"/>
    </row>
    <row r="559" spans="1:14" x14ac:dyDescent="0.3">
      <c r="A559" s="29"/>
      <c r="B559" s="30"/>
      <c r="C559" s="30"/>
      <c r="D559" s="30"/>
      <c r="E559" s="30"/>
      <c r="F559" s="31"/>
      <c r="G559" s="43"/>
      <c r="H559" s="31"/>
      <c r="I559" s="31"/>
      <c r="J559" s="30"/>
      <c r="K559" s="30"/>
      <c r="L559" s="30"/>
      <c r="M559" s="30"/>
      <c r="N559" s="31"/>
    </row>
    <row r="560" spans="1:14" x14ac:dyDescent="0.3">
      <c r="A560" s="29"/>
      <c r="B560" s="30"/>
      <c r="C560" s="30"/>
      <c r="D560" s="30"/>
      <c r="E560" s="30"/>
      <c r="F560" s="31"/>
      <c r="G560" s="43"/>
      <c r="H560" s="31"/>
      <c r="I560" s="31"/>
      <c r="J560" s="30"/>
      <c r="K560" s="30"/>
      <c r="L560" s="30"/>
      <c r="M560" s="30"/>
      <c r="N560" s="31"/>
    </row>
    <row r="561" spans="1:14" x14ac:dyDescent="0.3">
      <c r="A561" s="29"/>
      <c r="B561" s="30"/>
      <c r="C561" s="30"/>
      <c r="D561" s="30"/>
      <c r="E561" s="30"/>
      <c r="F561" s="31"/>
      <c r="G561" s="43"/>
      <c r="H561" s="31"/>
      <c r="I561" s="31"/>
      <c r="J561" s="30"/>
      <c r="K561" s="30"/>
      <c r="L561" s="30"/>
      <c r="M561" s="30"/>
      <c r="N561" s="31"/>
    </row>
    <row r="562" spans="1:14" x14ac:dyDescent="0.3">
      <c r="A562" s="29"/>
      <c r="B562" s="30"/>
      <c r="C562" s="30"/>
      <c r="D562" s="30"/>
      <c r="E562" s="30"/>
      <c r="F562" s="31"/>
      <c r="G562" s="43"/>
      <c r="H562" s="31"/>
      <c r="I562" s="31"/>
      <c r="J562" s="30"/>
      <c r="K562" s="30"/>
      <c r="L562" s="30"/>
      <c r="M562" s="30"/>
      <c r="N562" s="31"/>
    </row>
    <row r="563" spans="1:14" x14ac:dyDescent="0.3">
      <c r="A563" s="29"/>
      <c r="B563" s="30"/>
      <c r="C563" s="30"/>
      <c r="D563" s="30"/>
      <c r="E563" s="30"/>
      <c r="F563" s="31"/>
      <c r="G563" s="43"/>
      <c r="H563" s="31"/>
      <c r="I563" s="31"/>
      <c r="J563" s="30"/>
      <c r="K563" s="30"/>
      <c r="L563" s="30"/>
      <c r="M563" s="30"/>
      <c r="N563" s="31"/>
    </row>
    <row r="564" spans="1:14" x14ac:dyDescent="0.3">
      <c r="A564" s="29"/>
      <c r="B564" s="30"/>
      <c r="C564" s="30"/>
      <c r="D564" s="30"/>
      <c r="E564" s="30"/>
      <c r="F564" s="31"/>
      <c r="G564" s="43"/>
      <c r="H564" s="31"/>
      <c r="I564" s="31"/>
      <c r="J564" s="30"/>
      <c r="K564" s="30"/>
      <c r="L564" s="30"/>
      <c r="M564" s="30"/>
      <c r="N564" s="31"/>
    </row>
    <row r="565" spans="1:14" x14ac:dyDescent="0.3">
      <c r="A565" s="29"/>
      <c r="B565" s="30"/>
      <c r="C565" s="30"/>
      <c r="D565" s="30"/>
      <c r="E565" s="30"/>
      <c r="F565" s="31"/>
      <c r="G565" s="43"/>
      <c r="H565" s="31"/>
      <c r="I565" s="31"/>
      <c r="J565" s="30"/>
      <c r="K565" s="30"/>
      <c r="L565" s="30"/>
      <c r="M565" s="30"/>
      <c r="N565" s="31"/>
    </row>
    <row r="566" spans="1:14" x14ac:dyDescent="0.3">
      <c r="A566" s="29"/>
      <c r="B566" s="30"/>
      <c r="C566" s="30"/>
      <c r="D566" s="30"/>
      <c r="E566" s="30"/>
      <c r="F566" s="31"/>
      <c r="G566" s="43"/>
      <c r="H566" s="31"/>
      <c r="I566" s="31"/>
      <c r="J566" s="30"/>
      <c r="K566" s="30"/>
      <c r="L566" s="30"/>
      <c r="M566" s="30"/>
      <c r="N566" s="31"/>
    </row>
    <row r="567" spans="1:14" x14ac:dyDescent="0.3">
      <c r="A567" s="29"/>
      <c r="B567" s="30"/>
      <c r="C567" s="30"/>
      <c r="D567" s="30"/>
      <c r="E567" s="30"/>
      <c r="F567" s="31"/>
      <c r="G567" s="43"/>
      <c r="H567" s="31"/>
      <c r="I567" s="31"/>
      <c r="J567" s="30"/>
      <c r="K567" s="30"/>
      <c r="L567" s="30"/>
      <c r="M567" s="30"/>
      <c r="N567" s="31"/>
    </row>
    <row r="568" spans="1:14" x14ac:dyDescent="0.3">
      <c r="A568" s="29"/>
      <c r="B568" s="30"/>
      <c r="C568" s="30"/>
      <c r="D568" s="30"/>
      <c r="E568" s="30"/>
      <c r="F568" s="31"/>
      <c r="G568" s="43"/>
      <c r="H568" s="31"/>
      <c r="I568" s="31"/>
      <c r="J568" s="30"/>
      <c r="K568" s="30"/>
      <c r="L568" s="30"/>
      <c r="M568" s="30"/>
      <c r="N568" s="31"/>
    </row>
    <row r="569" spans="1:14" x14ac:dyDescent="0.3">
      <c r="A569" s="29"/>
      <c r="B569" s="30"/>
      <c r="C569" s="30"/>
      <c r="D569" s="30"/>
      <c r="E569" s="30"/>
      <c r="F569" s="31"/>
      <c r="G569" s="43"/>
      <c r="H569" s="31"/>
      <c r="I569" s="31"/>
      <c r="J569" s="30"/>
      <c r="K569" s="30"/>
      <c r="L569" s="30"/>
      <c r="M569" s="30"/>
      <c r="N569" s="31"/>
    </row>
    <row r="570" spans="1:14" x14ac:dyDescent="0.3">
      <c r="A570" s="29"/>
      <c r="B570" s="30"/>
      <c r="C570" s="30"/>
      <c r="D570" s="30"/>
      <c r="E570" s="30"/>
      <c r="F570" s="31"/>
      <c r="G570" s="43"/>
      <c r="H570" s="31"/>
      <c r="I570" s="31"/>
      <c r="J570" s="30"/>
      <c r="K570" s="30"/>
      <c r="L570" s="30"/>
      <c r="M570" s="30"/>
      <c r="N570" s="31"/>
    </row>
    <row r="571" spans="1:14" x14ac:dyDescent="0.3">
      <c r="A571" s="29"/>
      <c r="B571" s="30"/>
      <c r="C571" s="30"/>
      <c r="D571" s="30"/>
      <c r="E571" s="30"/>
      <c r="F571" s="31"/>
      <c r="G571" s="43"/>
      <c r="H571" s="31"/>
      <c r="I571" s="31"/>
      <c r="J571" s="30"/>
      <c r="K571" s="30"/>
      <c r="L571" s="30"/>
      <c r="M571" s="30"/>
      <c r="N571" s="31"/>
    </row>
    <row r="572" spans="1:14" x14ac:dyDescent="0.3">
      <c r="A572" s="29"/>
      <c r="B572" s="30"/>
      <c r="C572" s="30"/>
      <c r="D572" s="30"/>
      <c r="E572" s="30"/>
      <c r="F572" s="31"/>
      <c r="G572" s="43"/>
      <c r="H572" s="31"/>
      <c r="I572" s="31"/>
      <c r="J572" s="30"/>
      <c r="K572" s="30"/>
      <c r="L572" s="30"/>
      <c r="M572" s="30"/>
      <c r="N572" s="31"/>
    </row>
    <row r="573" spans="1:14" x14ac:dyDescent="0.3">
      <c r="A573" s="29"/>
      <c r="B573" s="30"/>
      <c r="C573" s="30"/>
      <c r="D573" s="30"/>
      <c r="E573" s="30"/>
      <c r="F573" s="31"/>
      <c r="G573" s="43"/>
      <c r="H573" s="31"/>
      <c r="I573" s="31"/>
      <c r="J573" s="30"/>
      <c r="K573" s="30"/>
      <c r="L573" s="30"/>
      <c r="M573" s="30"/>
      <c r="N573" s="31"/>
    </row>
    <row r="574" spans="1:14" x14ac:dyDescent="0.3">
      <c r="A574" s="29"/>
      <c r="B574" s="30"/>
      <c r="C574" s="30"/>
      <c r="D574" s="30"/>
      <c r="E574" s="30"/>
      <c r="F574" s="31"/>
      <c r="G574" s="43"/>
      <c r="H574" s="31"/>
      <c r="I574" s="31"/>
      <c r="J574" s="30"/>
      <c r="K574" s="30"/>
      <c r="L574" s="30"/>
      <c r="M574" s="30"/>
      <c r="N574" s="31"/>
    </row>
    <row r="575" spans="1:14" x14ac:dyDescent="0.3">
      <c r="A575" s="29"/>
      <c r="B575" s="30"/>
      <c r="C575" s="30"/>
      <c r="D575" s="30"/>
      <c r="E575" s="30"/>
      <c r="F575" s="31"/>
      <c r="G575" s="43"/>
      <c r="H575" s="31"/>
      <c r="I575" s="31"/>
      <c r="J575" s="30"/>
      <c r="K575" s="30"/>
      <c r="L575" s="30"/>
      <c r="M575" s="30"/>
      <c r="N575" s="31"/>
    </row>
    <row r="576" spans="1:14" x14ac:dyDescent="0.3">
      <c r="A576" s="29"/>
      <c r="B576" s="30"/>
      <c r="C576" s="30"/>
      <c r="D576" s="30"/>
      <c r="E576" s="30"/>
      <c r="F576" s="31"/>
      <c r="G576" s="43"/>
      <c r="H576" s="31"/>
      <c r="I576" s="31"/>
      <c r="J576" s="30"/>
      <c r="K576" s="30"/>
      <c r="L576" s="30"/>
      <c r="M576" s="30"/>
      <c r="N576" s="31"/>
    </row>
    <row r="577" spans="1:14" x14ac:dyDescent="0.3">
      <c r="A577" s="29"/>
      <c r="B577" s="30"/>
      <c r="C577" s="30"/>
      <c r="D577" s="30"/>
      <c r="E577" s="30"/>
      <c r="F577" s="31"/>
      <c r="G577" s="43"/>
      <c r="H577" s="31"/>
      <c r="I577" s="31"/>
      <c r="J577" s="30"/>
      <c r="K577" s="30"/>
      <c r="L577" s="30"/>
      <c r="M577" s="30"/>
      <c r="N577" s="31"/>
    </row>
    <row r="578" spans="1:14" x14ac:dyDescent="0.3">
      <c r="A578" s="29"/>
      <c r="B578" s="30"/>
      <c r="C578" s="30"/>
      <c r="D578" s="30"/>
      <c r="E578" s="30"/>
      <c r="F578" s="31"/>
      <c r="G578" s="43"/>
      <c r="H578" s="31"/>
      <c r="I578" s="31"/>
      <c r="J578" s="30"/>
      <c r="K578" s="30"/>
      <c r="L578" s="30"/>
      <c r="M578" s="30"/>
      <c r="N578" s="31"/>
    </row>
    <row r="579" spans="1:14" x14ac:dyDescent="0.3">
      <c r="A579" s="29"/>
      <c r="B579" s="30"/>
      <c r="C579" s="30"/>
      <c r="D579" s="30"/>
      <c r="E579" s="30"/>
      <c r="F579" s="31"/>
      <c r="G579" s="43"/>
      <c r="H579" s="31"/>
      <c r="I579" s="31"/>
      <c r="J579" s="30"/>
      <c r="K579" s="30"/>
      <c r="L579" s="30"/>
      <c r="M579" s="30"/>
      <c r="N579" s="31"/>
    </row>
    <row r="580" spans="1:14" x14ac:dyDescent="0.3">
      <c r="A580" s="29"/>
      <c r="B580" s="30"/>
      <c r="C580" s="30"/>
      <c r="D580" s="30"/>
      <c r="E580" s="30"/>
      <c r="F580" s="31"/>
      <c r="G580" s="43"/>
      <c r="H580" s="31"/>
      <c r="I580" s="31"/>
      <c r="J580" s="30"/>
      <c r="K580" s="30"/>
      <c r="L580" s="30"/>
      <c r="M580" s="30"/>
      <c r="N580" s="31"/>
    </row>
    <row r="581" spans="1:14" x14ac:dyDescent="0.3">
      <c r="A581" s="29"/>
      <c r="B581" s="30"/>
      <c r="C581" s="30"/>
      <c r="D581" s="30"/>
      <c r="E581" s="30"/>
      <c r="F581" s="31"/>
      <c r="G581" s="43"/>
      <c r="H581" s="31"/>
      <c r="I581" s="31"/>
      <c r="J581" s="30"/>
      <c r="K581" s="30"/>
      <c r="L581" s="30"/>
      <c r="M581" s="30"/>
      <c r="N581" s="31"/>
    </row>
    <row r="582" spans="1:14" x14ac:dyDescent="0.3">
      <c r="A582" s="29"/>
      <c r="B582" s="30"/>
      <c r="C582" s="30"/>
      <c r="D582" s="30"/>
      <c r="E582" s="30"/>
      <c r="F582" s="31"/>
      <c r="G582" s="43"/>
      <c r="H582" s="31"/>
      <c r="I582" s="31"/>
      <c r="J582" s="30"/>
      <c r="K582" s="30"/>
      <c r="L582" s="30"/>
      <c r="M582" s="30"/>
      <c r="N582" s="31"/>
    </row>
    <row r="583" spans="1:14" x14ac:dyDescent="0.3">
      <c r="A583" s="29"/>
      <c r="B583" s="30"/>
      <c r="C583" s="30"/>
      <c r="D583" s="30"/>
      <c r="E583" s="30"/>
      <c r="F583" s="31"/>
      <c r="G583" s="43"/>
      <c r="H583" s="31"/>
      <c r="I583" s="31"/>
      <c r="J583" s="30"/>
      <c r="K583" s="30"/>
      <c r="L583" s="30"/>
      <c r="M583" s="30"/>
      <c r="N583" s="31"/>
    </row>
    <row r="584" spans="1:14" x14ac:dyDescent="0.3">
      <c r="A584" s="29"/>
      <c r="B584" s="30"/>
      <c r="C584" s="30"/>
      <c r="D584" s="30"/>
      <c r="E584" s="30"/>
      <c r="F584" s="31"/>
      <c r="G584" s="43"/>
      <c r="H584" s="31"/>
      <c r="I584" s="31"/>
      <c r="J584" s="30"/>
      <c r="K584" s="30"/>
      <c r="L584" s="30"/>
      <c r="M584" s="30"/>
      <c r="N584" s="31"/>
    </row>
    <row r="585" spans="1:14" x14ac:dyDescent="0.3">
      <c r="A585" s="29"/>
      <c r="B585" s="30"/>
      <c r="C585" s="30"/>
      <c r="D585" s="30"/>
      <c r="E585" s="30"/>
      <c r="F585" s="31"/>
      <c r="G585" s="43"/>
      <c r="H585" s="31"/>
      <c r="I585" s="31"/>
      <c r="J585" s="30"/>
      <c r="K585" s="30"/>
      <c r="L585" s="30"/>
      <c r="M585" s="30"/>
      <c r="N585" s="31"/>
    </row>
    <row r="586" spans="1:14" x14ac:dyDescent="0.3">
      <c r="A586" s="29"/>
      <c r="B586" s="30"/>
      <c r="C586" s="30"/>
      <c r="D586" s="30"/>
      <c r="E586" s="30"/>
      <c r="F586" s="31"/>
      <c r="G586" s="43"/>
      <c r="H586" s="31"/>
      <c r="I586" s="31"/>
      <c r="J586" s="30"/>
      <c r="K586" s="30"/>
      <c r="L586" s="30"/>
      <c r="M586" s="30"/>
      <c r="N586" s="31"/>
    </row>
    <row r="587" spans="1:14" x14ac:dyDescent="0.3">
      <c r="A587" s="29"/>
      <c r="B587" s="30"/>
      <c r="C587" s="30"/>
      <c r="D587" s="30"/>
      <c r="E587" s="30"/>
      <c r="F587" s="31"/>
      <c r="G587" s="43"/>
      <c r="H587" s="31"/>
      <c r="I587" s="31"/>
      <c r="J587" s="30"/>
      <c r="K587" s="30"/>
      <c r="L587" s="30"/>
      <c r="M587" s="30"/>
      <c r="N587" s="31"/>
    </row>
    <row r="588" spans="1:14" x14ac:dyDescent="0.3">
      <c r="A588" s="29"/>
      <c r="B588" s="30"/>
      <c r="C588" s="30"/>
      <c r="D588" s="30"/>
      <c r="E588" s="30"/>
      <c r="F588" s="31"/>
      <c r="G588" s="43"/>
      <c r="H588" s="31"/>
      <c r="I588" s="31"/>
      <c r="J588" s="30"/>
      <c r="K588" s="30"/>
      <c r="L588" s="30"/>
      <c r="M588" s="30"/>
      <c r="N588" s="31"/>
    </row>
    <row r="589" spans="1:14" x14ac:dyDescent="0.3">
      <c r="A589" s="29"/>
      <c r="B589" s="30"/>
      <c r="C589" s="30"/>
      <c r="D589" s="30"/>
      <c r="E589" s="30"/>
      <c r="F589" s="31"/>
      <c r="G589" s="43"/>
      <c r="H589" s="31"/>
      <c r="I589" s="31"/>
      <c r="J589" s="30"/>
      <c r="K589" s="30"/>
      <c r="L589" s="30"/>
      <c r="M589" s="30"/>
      <c r="N589" s="31"/>
    </row>
    <row r="590" spans="1:14" x14ac:dyDescent="0.3">
      <c r="A590" s="29"/>
      <c r="B590" s="30"/>
      <c r="C590" s="30"/>
      <c r="D590" s="30"/>
      <c r="E590" s="30"/>
      <c r="F590" s="31"/>
      <c r="G590" s="43"/>
      <c r="H590" s="31"/>
      <c r="I590" s="31"/>
      <c r="J590" s="30"/>
      <c r="K590" s="30"/>
      <c r="L590" s="30"/>
      <c r="M590" s="30"/>
      <c r="N590" s="31"/>
    </row>
    <row r="591" spans="1:14" x14ac:dyDescent="0.3">
      <c r="A591" s="29"/>
      <c r="B591" s="30"/>
      <c r="C591" s="30"/>
      <c r="D591" s="30"/>
      <c r="E591" s="30"/>
      <c r="F591" s="31"/>
      <c r="G591" s="43"/>
      <c r="H591" s="31"/>
      <c r="I591" s="31"/>
      <c r="J591" s="30"/>
      <c r="K591" s="30"/>
      <c r="L591" s="30"/>
      <c r="M591" s="30"/>
      <c r="N591" s="31"/>
    </row>
    <row r="592" spans="1:14" x14ac:dyDescent="0.3">
      <c r="A592" s="29"/>
      <c r="B592" s="30"/>
      <c r="C592" s="30"/>
      <c r="D592" s="30"/>
      <c r="E592" s="30"/>
      <c r="F592" s="31"/>
      <c r="G592" s="43"/>
      <c r="H592" s="31"/>
      <c r="I592" s="31"/>
      <c r="J592" s="30"/>
      <c r="K592" s="30"/>
      <c r="L592" s="30"/>
      <c r="M592" s="30"/>
      <c r="N592" s="31"/>
    </row>
    <row r="593" spans="1:14" x14ac:dyDescent="0.3">
      <c r="A593" s="29"/>
      <c r="B593" s="30"/>
      <c r="C593" s="30"/>
      <c r="D593" s="30"/>
      <c r="E593" s="30"/>
      <c r="F593" s="31"/>
      <c r="G593" s="43"/>
      <c r="H593" s="31"/>
      <c r="I593" s="31"/>
      <c r="J593" s="30"/>
      <c r="K593" s="30"/>
      <c r="L593" s="30"/>
      <c r="M593" s="30"/>
      <c r="N593" s="31"/>
    </row>
    <row r="594" spans="1:14" x14ac:dyDescent="0.3">
      <c r="A594" s="29"/>
      <c r="B594" s="30"/>
      <c r="C594" s="30"/>
      <c r="D594" s="30"/>
      <c r="E594" s="30"/>
      <c r="F594" s="31"/>
      <c r="G594" s="43"/>
      <c r="H594" s="31"/>
      <c r="I594" s="31"/>
      <c r="J594" s="30"/>
      <c r="K594" s="30"/>
      <c r="L594" s="30"/>
      <c r="M594" s="30"/>
      <c r="N594" s="31"/>
    </row>
    <row r="595" spans="1:14" x14ac:dyDescent="0.3">
      <c r="A595" s="29"/>
      <c r="B595" s="30"/>
      <c r="C595" s="30"/>
      <c r="D595" s="30"/>
      <c r="E595" s="30"/>
      <c r="F595" s="31"/>
      <c r="G595" s="43"/>
      <c r="H595" s="31"/>
      <c r="I595" s="31"/>
      <c r="J595" s="30"/>
      <c r="K595" s="30"/>
      <c r="L595" s="30"/>
      <c r="M595" s="30"/>
      <c r="N595" s="31"/>
    </row>
    <row r="596" spans="1:14" x14ac:dyDescent="0.3">
      <c r="A596" s="29"/>
      <c r="B596" s="30"/>
      <c r="C596" s="30"/>
      <c r="D596" s="30"/>
      <c r="E596" s="30"/>
      <c r="F596" s="31"/>
      <c r="G596" s="43"/>
      <c r="H596" s="31"/>
      <c r="I596" s="31"/>
      <c r="J596" s="30"/>
      <c r="K596" s="30"/>
      <c r="L596" s="30"/>
      <c r="M596" s="30"/>
      <c r="N596" s="31"/>
    </row>
    <row r="597" spans="1:14" x14ac:dyDescent="0.3">
      <c r="A597" s="29"/>
      <c r="B597" s="30"/>
      <c r="C597" s="30"/>
      <c r="D597" s="30"/>
      <c r="E597" s="30"/>
      <c r="F597" s="31"/>
      <c r="G597" s="43"/>
      <c r="H597" s="31"/>
      <c r="I597" s="31"/>
      <c r="J597" s="30"/>
      <c r="K597" s="30"/>
      <c r="L597" s="30"/>
      <c r="M597" s="30"/>
      <c r="N597" s="31"/>
    </row>
    <row r="598" spans="1:14" x14ac:dyDescent="0.3">
      <c r="A598" s="29"/>
      <c r="B598" s="30"/>
      <c r="C598" s="30"/>
      <c r="D598" s="30"/>
      <c r="E598" s="30"/>
      <c r="F598" s="31"/>
      <c r="G598" s="43"/>
      <c r="H598" s="31"/>
      <c r="I598" s="31"/>
      <c r="J598" s="30"/>
      <c r="K598" s="30"/>
      <c r="L598" s="30"/>
      <c r="M598" s="30"/>
      <c r="N598" s="31"/>
    </row>
    <row r="599" spans="1:14" x14ac:dyDescent="0.3">
      <c r="A599" s="29"/>
      <c r="B599" s="30"/>
      <c r="C599" s="30"/>
      <c r="D599" s="30"/>
      <c r="E599" s="30"/>
      <c r="F599" s="31"/>
      <c r="G599" s="43"/>
      <c r="H599" s="31"/>
      <c r="I599" s="31"/>
      <c r="J599" s="30"/>
      <c r="K599" s="30"/>
      <c r="L599" s="30"/>
      <c r="M599" s="30"/>
      <c r="N599" s="31"/>
    </row>
    <row r="600" spans="1:14" x14ac:dyDescent="0.3">
      <c r="A600" s="29"/>
      <c r="B600" s="30"/>
      <c r="C600" s="30"/>
      <c r="D600" s="30"/>
      <c r="E600" s="30"/>
      <c r="F600" s="31"/>
      <c r="G600" s="43"/>
      <c r="H600" s="31"/>
      <c r="I600" s="31"/>
      <c r="J600" s="30"/>
      <c r="K600" s="30"/>
      <c r="L600" s="30"/>
      <c r="M600" s="30"/>
      <c r="N600" s="31"/>
    </row>
    <row r="601" spans="1:14" x14ac:dyDescent="0.3">
      <c r="A601" s="29"/>
      <c r="B601" s="30"/>
      <c r="C601" s="30"/>
      <c r="D601" s="30"/>
      <c r="E601" s="30"/>
      <c r="F601" s="31"/>
      <c r="G601" s="43"/>
      <c r="H601" s="31"/>
      <c r="I601" s="31"/>
      <c r="J601" s="30"/>
      <c r="K601" s="30"/>
      <c r="L601" s="30"/>
      <c r="M601" s="30"/>
      <c r="N601" s="31"/>
    </row>
    <row r="602" spans="1:14" x14ac:dyDescent="0.3">
      <c r="A602" s="29"/>
      <c r="B602" s="30"/>
      <c r="C602" s="30"/>
      <c r="D602" s="30"/>
      <c r="E602" s="30"/>
      <c r="F602" s="31"/>
      <c r="G602" s="43"/>
      <c r="H602" s="31"/>
      <c r="I602" s="31"/>
      <c r="J602" s="30"/>
      <c r="K602" s="30"/>
      <c r="L602" s="30"/>
      <c r="M602" s="30"/>
      <c r="N602" s="31"/>
    </row>
    <row r="603" spans="1:14" x14ac:dyDescent="0.3">
      <c r="A603" s="29"/>
      <c r="B603" s="30"/>
      <c r="C603" s="30"/>
      <c r="D603" s="30"/>
      <c r="E603" s="30"/>
      <c r="F603" s="31"/>
      <c r="G603" s="43"/>
      <c r="H603" s="31"/>
      <c r="I603" s="31"/>
      <c r="J603" s="30"/>
      <c r="K603" s="30"/>
      <c r="L603" s="30"/>
      <c r="M603" s="30"/>
      <c r="N603" s="31"/>
    </row>
    <row r="604" spans="1:14" x14ac:dyDescent="0.3">
      <c r="A604" s="29"/>
      <c r="B604" s="30"/>
      <c r="C604" s="30"/>
      <c r="D604" s="30"/>
      <c r="E604" s="30"/>
      <c r="F604" s="31"/>
      <c r="G604" s="43"/>
      <c r="H604" s="31"/>
      <c r="I604" s="31"/>
      <c r="J604" s="30"/>
      <c r="K604" s="30"/>
      <c r="L604" s="30"/>
      <c r="M604" s="30"/>
      <c r="N604" s="31"/>
    </row>
    <row r="605" spans="1:14" x14ac:dyDescent="0.3">
      <c r="A605" s="29"/>
      <c r="B605" s="30"/>
      <c r="C605" s="30"/>
      <c r="D605" s="30"/>
      <c r="E605" s="30"/>
      <c r="F605" s="31"/>
      <c r="G605" s="43"/>
      <c r="H605" s="31"/>
      <c r="I605" s="31"/>
      <c r="J605" s="30"/>
      <c r="K605" s="30"/>
      <c r="L605" s="30"/>
      <c r="M605" s="30"/>
      <c r="N605" s="31"/>
    </row>
    <row r="606" spans="1:14" x14ac:dyDescent="0.3">
      <c r="A606" s="29"/>
      <c r="B606" s="30"/>
      <c r="C606" s="30"/>
      <c r="D606" s="30"/>
      <c r="E606" s="30"/>
      <c r="F606" s="31"/>
      <c r="G606" s="43"/>
      <c r="H606" s="31"/>
      <c r="I606" s="31"/>
      <c r="J606" s="30"/>
      <c r="K606" s="30"/>
      <c r="L606" s="30"/>
      <c r="M606" s="30"/>
      <c r="N606" s="31"/>
    </row>
    <row r="607" spans="1:14" x14ac:dyDescent="0.3">
      <c r="A607" s="29"/>
      <c r="B607" s="30"/>
      <c r="C607" s="30"/>
      <c r="D607" s="30"/>
      <c r="E607" s="30"/>
      <c r="F607" s="31"/>
      <c r="G607" s="43"/>
      <c r="H607" s="31"/>
      <c r="I607" s="31"/>
      <c r="J607" s="30"/>
      <c r="K607" s="30"/>
      <c r="L607" s="30"/>
      <c r="M607" s="30"/>
      <c r="N607" s="31"/>
    </row>
    <row r="608" spans="1:14" x14ac:dyDescent="0.3">
      <c r="A608" s="29"/>
      <c r="B608" s="30"/>
      <c r="C608" s="30"/>
      <c r="D608" s="30"/>
      <c r="E608" s="30"/>
      <c r="F608" s="31"/>
      <c r="G608" s="43"/>
      <c r="H608" s="31"/>
      <c r="I608" s="31"/>
      <c r="J608" s="30"/>
      <c r="K608" s="30"/>
      <c r="L608" s="30"/>
      <c r="M608" s="30"/>
      <c r="N608" s="31"/>
    </row>
    <row r="609" spans="1:14" x14ac:dyDescent="0.3">
      <c r="A609" s="29"/>
      <c r="B609" s="30"/>
      <c r="C609" s="30"/>
      <c r="D609" s="30"/>
      <c r="E609" s="30"/>
      <c r="F609" s="31"/>
      <c r="G609" s="43"/>
      <c r="H609" s="31"/>
      <c r="I609" s="31"/>
      <c r="J609" s="30"/>
      <c r="K609" s="30"/>
      <c r="L609" s="30"/>
      <c r="M609" s="30"/>
      <c r="N609" s="31"/>
    </row>
    <row r="610" spans="1:14" x14ac:dyDescent="0.3">
      <c r="A610" s="29"/>
      <c r="B610" s="30"/>
      <c r="C610" s="30"/>
      <c r="D610" s="30"/>
      <c r="E610" s="30"/>
      <c r="F610" s="31"/>
      <c r="G610" s="43"/>
      <c r="H610" s="31"/>
      <c r="I610" s="31"/>
      <c r="J610" s="30"/>
      <c r="K610" s="30"/>
      <c r="L610" s="30"/>
      <c r="M610" s="30"/>
      <c r="N610" s="31"/>
    </row>
    <row r="611" spans="1:14" x14ac:dyDescent="0.3">
      <c r="A611" s="29"/>
      <c r="B611" s="30"/>
      <c r="C611" s="30"/>
      <c r="D611" s="30"/>
      <c r="E611" s="30"/>
      <c r="F611" s="31"/>
      <c r="G611" s="43"/>
      <c r="H611" s="31"/>
      <c r="I611" s="31"/>
      <c r="J611" s="30"/>
      <c r="K611" s="30"/>
      <c r="L611" s="30"/>
      <c r="M611" s="30"/>
      <c r="N611" s="31"/>
    </row>
    <row r="612" spans="1:14" x14ac:dyDescent="0.3">
      <c r="A612" s="29"/>
      <c r="B612" s="30"/>
      <c r="C612" s="30"/>
      <c r="D612" s="30"/>
      <c r="E612" s="30"/>
      <c r="F612" s="31"/>
      <c r="G612" s="43"/>
      <c r="H612" s="31"/>
      <c r="I612" s="31"/>
      <c r="J612" s="30"/>
      <c r="K612" s="30"/>
      <c r="L612" s="30"/>
      <c r="M612" s="30"/>
      <c r="N612" s="31"/>
    </row>
    <row r="613" spans="1:14" x14ac:dyDescent="0.3">
      <c r="A613" s="29"/>
      <c r="B613" s="30"/>
      <c r="C613" s="30"/>
      <c r="D613" s="30"/>
      <c r="E613" s="30"/>
      <c r="F613" s="31"/>
      <c r="G613" s="43"/>
      <c r="H613" s="31"/>
      <c r="I613" s="31"/>
      <c r="J613" s="30"/>
      <c r="K613" s="30"/>
      <c r="L613" s="30"/>
      <c r="M613" s="30"/>
      <c r="N613" s="31"/>
    </row>
    <row r="614" spans="1:14" x14ac:dyDescent="0.3">
      <c r="A614" s="29"/>
      <c r="B614" s="30"/>
      <c r="C614" s="30"/>
      <c r="D614" s="30"/>
      <c r="E614" s="30"/>
      <c r="F614" s="31"/>
      <c r="G614" s="43"/>
      <c r="H614" s="31"/>
      <c r="I614" s="31"/>
      <c r="J614" s="30"/>
      <c r="K614" s="30"/>
      <c r="L614" s="30"/>
      <c r="M614" s="30"/>
      <c r="N614" s="31"/>
    </row>
    <row r="615" spans="1:14" x14ac:dyDescent="0.3">
      <c r="A615" s="29"/>
      <c r="B615" s="30"/>
      <c r="C615" s="30"/>
      <c r="D615" s="30"/>
      <c r="E615" s="30"/>
      <c r="F615" s="31"/>
      <c r="G615" s="43"/>
      <c r="H615" s="31"/>
      <c r="I615" s="31"/>
      <c r="J615" s="30"/>
      <c r="K615" s="30"/>
      <c r="L615" s="30"/>
      <c r="M615" s="30"/>
      <c r="N615" s="31"/>
    </row>
    <row r="616" spans="1:14" x14ac:dyDescent="0.3">
      <c r="A616" s="29"/>
      <c r="B616" s="30"/>
      <c r="C616" s="30"/>
      <c r="D616" s="30"/>
      <c r="E616" s="30"/>
      <c r="F616" s="31"/>
      <c r="G616" s="43"/>
      <c r="H616" s="31"/>
      <c r="I616" s="31"/>
      <c r="J616" s="30"/>
      <c r="K616" s="30"/>
      <c r="L616" s="30"/>
      <c r="M616" s="30"/>
      <c r="N616" s="31"/>
    </row>
    <row r="617" spans="1:14" x14ac:dyDescent="0.3">
      <c r="A617" s="29"/>
      <c r="B617" s="30"/>
      <c r="C617" s="30"/>
      <c r="D617" s="30"/>
      <c r="E617" s="30"/>
      <c r="F617" s="31"/>
      <c r="G617" s="43"/>
      <c r="H617" s="31"/>
      <c r="I617" s="31"/>
      <c r="J617" s="30"/>
      <c r="K617" s="30"/>
      <c r="L617" s="30"/>
      <c r="M617" s="30"/>
      <c r="N617" s="31"/>
    </row>
    <row r="618" spans="1:14" x14ac:dyDescent="0.3">
      <c r="A618" s="29"/>
      <c r="B618" s="30"/>
      <c r="C618" s="30"/>
      <c r="D618" s="30"/>
      <c r="E618" s="30"/>
      <c r="F618" s="31"/>
      <c r="G618" s="43"/>
      <c r="H618" s="31"/>
      <c r="I618" s="31"/>
      <c r="J618" s="30"/>
      <c r="K618" s="30"/>
      <c r="L618" s="30"/>
      <c r="M618" s="30"/>
      <c r="N618" s="31"/>
    </row>
    <row r="619" spans="1:14" x14ac:dyDescent="0.3">
      <c r="A619" s="29"/>
      <c r="B619" s="30"/>
      <c r="C619" s="30"/>
      <c r="D619" s="30"/>
      <c r="E619" s="30"/>
      <c r="F619" s="31"/>
      <c r="G619" s="43"/>
      <c r="H619" s="31"/>
      <c r="I619" s="31"/>
      <c r="J619" s="30"/>
      <c r="K619" s="30"/>
      <c r="L619" s="30"/>
      <c r="M619" s="30"/>
      <c r="N619" s="31"/>
    </row>
    <row r="620" spans="1:14" x14ac:dyDescent="0.3">
      <c r="A620" s="29"/>
      <c r="B620" s="30"/>
      <c r="C620" s="30"/>
      <c r="D620" s="30"/>
      <c r="E620" s="30"/>
      <c r="F620" s="31"/>
      <c r="G620" s="43"/>
      <c r="H620" s="31"/>
      <c r="I620" s="31"/>
      <c r="J620" s="30"/>
      <c r="K620" s="30"/>
      <c r="L620" s="30"/>
      <c r="M620" s="30"/>
      <c r="N620" s="31"/>
    </row>
    <row r="621" spans="1:14" x14ac:dyDescent="0.3">
      <c r="A621" s="29"/>
      <c r="B621" s="30"/>
      <c r="C621" s="30"/>
      <c r="D621" s="30"/>
      <c r="E621" s="30"/>
      <c r="F621" s="31"/>
      <c r="G621" s="43"/>
      <c r="H621" s="31"/>
      <c r="I621" s="31"/>
      <c r="J621" s="30"/>
      <c r="K621" s="30"/>
      <c r="L621" s="30"/>
      <c r="M621" s="30"/>
      <c r="N621" s="31"/>
    </row>
    <row r="622" spans="1:14" x14ac:dyDescent="0.3">
      <c r="A622" s="29"/>
      <c r="B622" s="30"/>
      <c r="C622" s="30"/>
      <c r="D622" s="30"/>
      <c r="E622" s="30"/>
      <c r="F622" s="31"/>
      <c r="G622" s="43"/>
      <c r="H622" s="31"/>
      <c r="I622" s="31"/>
      <c r="J622" s="30"/>
      <c r="K622" s="30"/>
      <c r="L622" s="30"/>
      <c r="M622" s="30"/>
      <c r="N622" s="31"/>
    </row>
    <row r="623" spans="1:14" x14ac:dyDescent="0.3">
      <c r="A623" s="29"/>
      <c r="B623" s="30"/>
      <c r="C623" s="30"/>
      <c r="D623" s="30"/>
      <c r="E623" s="30"/>
      <c r="F623" s="31"/>
      <c r="G623" s="43"/>
      <c r="H623" s="31"/>
      <c r="I623" s="31"/>
      <c r="J623" s="30"/>
      <c r="K623" s="30"/>
      <c r="L623" s="30"/>
      <c r="M623" s="30"/>
      <c r="N623" s="31"/>
    </row>
    <row r="624" spans="1:14" x14ac:dyDescent="0.3">
      <c r="A624" s="29"/>
      <c r="B624" s="30"/>
      <c r="C624" s="30"/>
      <c r="D624" s="30"/>
      <c r="E624" s="30"/>
      <c r="F624" s="31"/>
      <c r="G624" s="43"/>
      <c r="H624" s="31"/>
      <c r="I624" s="31"/>
      <c r="J624" s="30"/>
      <c r="K624" s="30"/>
      <c r="L624" s="30"/>
      <c r="M624" s="30"/>
      <c r="N624" s="31"/>
    </row>
    <row r="625" spans="1:14" x14ac:dyDescent="0.3">
      <c r="A625" s="29"/>
      <c r="B625" s="30"/>
      <c r="C625" s="30"/>
      <c r="D625" s="30"/>
      <c r="E625" s="30"/>
      <c r="F625" s="31"/>
      <c r="G625" s="43"/>
      <c r="H625" s="31"/>
      <c r="I625" s="31"/>
      <c r="J625" s="30"/>
      <c r="K625" s="30"/>
      <c r="L625" s="30"/>
      <c r="M625" s="30"/>
      <c r="N625" s="31"/>
    </row>
    <row r="626" spans="1:14" x14ac:dyDescent="0.3">
      <c r="A626" s="29"/>
      <c r="B626" s="30"/>
      <c r="C626" s="30"/>
      <c r="D626" s="30"/>
      <c r="E626" s="30"/>
      <c r="F626" s="31"/>
      <c r="G626" s="43"/>
      <c r="H626" s="31"/>
      <c r="I626" s="31"/>
      <c r="J626" s="30"/>
      <c r="K626" s="30"/>
      <c r="L626" s="30"/>
      <c r="M626" s="30"/>
      <c r="N626" s="31"/>
    </row>
    <row r="627" spans="1:14" x14ac:dyDescent="0.3">
      <c r="A627" s="29"/>
      <c r="B627" s="30"/>
      <c r="C627" s="30"/>
      <c r="D627" s="30"/>
      <c r="E627" s="30"/>
      <c r="F627" s="31"/>
      <c r="G627" s="43"/>
      <c r="H627" s="31"/>
      <c r="I627" s="31"/>
      <c r="J627" s="30"/>
      <c r="K627" s="30"/>
      <c r="L627" s="30"/>
      <c r="M627" s="30"/>
      <c r="N627" s="31"/>
    </row>
    <row r="628" spans="1:14" x14ac:dyDescent="0.3">
      <c r="A628" s="29"/>
      <c r="B628" s="30"/>
      <c r="C628" s="30"/>
      <c r="D628" s="30"/>
      <c r="E628" s="30"/>
      <c r="F628" s="31"/>
      <c r="G628" s="43"/>
      <c r="H628" s="31"/>
      <c r="I628" s="31"/>
      <c r="J628" s="30"/>
      <c r="K628" s="30"/>
      <c r="L628" s="30"/>
      <c r="M628" s="30"/>
      <c r="N628" s="31"/>
    </row>
    <row r="629" spans="1:14" x14ac:dyDescent="0.3">
      <c r="A629" s="29"/>
      <c r="B629" s="30"/>
      <c r="C629" s="30"/>
      <c r="D629" s="30"/>
      <c r="E629" s="30"/>
      <c r="F629" s="31"/>
      <c r="G629" s="43"/>
      <c r="H629" s="31"/>
      <c r="I629" s="31"/>
      <c r="J629" s="30"/>
      <c r="K629" s="30"/>
      <c r="L629" s="30"/>
      <c r="M629" s="30"/>
      <c r="N629" s="31"/>
    </row>
    <row r="630" spans="1:14" x14ac:dyDescent="0.3">
      <c r="A630" s="29"/>
      <c r="B630" s="30"/>
      <c r="C630" s="30"/>
      <c r="D630" s="30"/>
      <c r="E630" s="30"/>
      <c r="F630" s="31"/>
      <c r="G630" s="43"/>
      <c r="H630" s="31"/>
      <c r="I630" s="31"/>
      <c r="J630" s="30"/>
      <c r="K630" s="30"/>
      <c r="L630" s="30"/>
      <c r="M630" s="30"/>
      <c r="N630" s="31"/>
    </row>
    <row r="631" spans="1:14" x14ac:dyDescent="0.3">
      <c r="A631" s="29"/>
      <c r="B631" s="30"/>
      <c r="C631" s="30"/>
      <c r="D631" s="30"/>
      <c r="E631" s="30"/>
      <c r="F631" s="31"/>
      <c r="G631" s="43"/>
      <c r="H631" s="31"/>
      <c r="I631" s="31"/>
      <c r="J631" s="30"/>
      <c r="K631" s="30"/>
      <c r="L631" s="30"/>
      <c r="M631" s="30"/>
      <c r="N631" s="31"/>
    </row>
    <row r="632" spans="1:14" x14ac:dyDescent="0.3">
      <c r="A632" s="29"/>
      <c r="B632" s="30"/>
      <c r="C632" s="30"/>
      <c r="D632" s="30"/>
      <c r="E632" s="30"/>
      <c r="F632" s="31"/>
      <c r="G632" s="43"/>
      <c r="H632" s="31"/>
      <c r="I632" s="31"/>
      <c r="J632" s="30"/>
      <c r="K632" s="30"/>
      <c r="L632" s="30"/>
      <c r="M632" s="30"/>
      <c r="N632" s="31"/>
    </row>
    <row r="633" spans="1:14" x14ac:dyDescent="0.3">
      <c r="A633" s="29"/>
      <c r="B633" s="30"/>
      <c r="C633" s="30"/>
      <c r="D633" s="30"/>
      <c r="E633" s="30"/>
      <c r="F633" s="31"/>
      <c r="G633" s="43"/>
      <c r="H633" s="31"/>
      <c r="I633" s="31"/>
      <c r="J633" s="30"/>
      <c r="K633" s="30"/>
      <c r="L633" s="30"/>
      <c r="M633" s="30"/>
      <c r="N633" s="31"/>
    </row>
    <row r="634" spans="1:14" x14ac:dyDescent="0.3">
      <c r="A634" s="29"/>
      <c r="B634" s="30"/>
      <c r="C634" s="30"/>
      <c r="D634" s="30"/>
      <c r="E634" s="30"/>
      <c r="F634" s="31"/>
      <c r="G634" s="43"/>
      <c r="H634" s="31"/>
      <c r="I634" s="31"/>
      <c r="J634" s="30"/>
      <c r="K634" s="30"/>
      <c r="L634" s="30"/>
      <c r="M634" s="30"/>
      <c r="N634" s="31"/>
    </row>
    <row r="635" spans="1:14" x14ac:dyDescent="0.3">
      <c r="A635" s="29"/>
      <c r="B635" s="30"/>
      <c r="C635" s="30"/>
      <c r="D635" s="30"/>
      <c r="E635" s="30"/>
      <c r="F635" s="31"/>
      <c r="G635" s="43"/>
      <c r="H635" s="31"/>
      <c r="I635" s="31"/>
      <c r="J635" s="30"/>
      <c r="K635" s="30"/>
      <c r="L635" s="30"/>
      <c r="M635" s="30"/>
      <c r="N635" s="31"/>
    </row>
    <row r="636" spans="1:14" x14ac:dyDescent="0.3">
      <c r="A636" s="29"/>
      <c r="B636" s="30"/>
      <c r="C636" s="30"/>
      <c r="D636" s="30"/>
      <c r="E636" s="30"/>
      <c r="F636" s="31"/>
      <c r="G636" s="43"/>
      <c r="H636" s="31"/>
      <c r="I636" s="31"/>
      <c r="J636" s="30"/>
      <c r="K636" s="30"/>
      <c r="L636" s="30"/>
      <c r="M636" s="30"/>
      <c r="N636" s="31"/>
    </row>
    <row r="637" spans="1:14" x14ac:dyDescent="0.3">
      <c r="A637" s="29"/>
      <c r="B637" s="30"/>
      <c r="C637" s="30"/>
      <c r="D637" s="30"/>
      <c r="E637" s="30"/>
      <c r="F637" s="31"/>
      <c r="G637" s="43"/>
      <c r="H637" s="31"/>
      <c r="I637" s="31"/>
      <c r="J637" s="30"/>
      <c r="K637" s="30"/>
      <c r="L637" s="30"/>
      <c r="M637" s="30"/>
      <c r="N637" s="31"/>
    </row>
    <row r="638" spans="1:14" x14ac:dyDescent="0.3">
      <c r="A638" s="29"/>
      <c r="B638" s="30"/>
      <c r="C638" s="30"/>
      <c r="D638" s="30"/>
      <c r="E638" s="30"/>
      <c r="F638" s="31"/>
      <c r="G638" s="43"/>
      <c r="H638" s="31"/>
      <c r="I638" s="31"/>
      <c r="J638" s="30"/>
      <c r="K638" s="30"/>
      <c r="L638" s="30"/>
      <c r="M638" s="30"/>
      <c r="N638" s="31"/>
    </row>
    <row r="639" spans="1:14" x14ac:dyDescent="0.3">
      <c r="A639" s="29"/>
      <c r="B639" s="30"/>
      <c r="C639" s="30"/>
      <c r="D639" s="30"/>
      <c r="E639" s="30"/>
      <c r="F639" s="31"/>
      <c r="G639" s="43"/>
      <c r="H639" s="31"/>
      <c r="I639" s="31"/>
      <c r="J639" s="30"/>
      <c r="K639" s="30"/>
      <c r="L639" s="30"/>
      <c r="M639" s="30"/>
      <c r="N639" s="31"/>
    </row>
  </sheetData>
  <sheetProtection algorithmName="SHA-512" hashValue="JiBrZIDP6mq4lf8eCLk5PQh6YrGP7TnzI/T/Y6KwSQmT/ZIkfFRz3Zp+Uo7mO271PXpXxiGdGryQ1j/ml2TKVA==" saltValue="CpWizE+71t/M1/8UIFs5RQ==" spinCount="100000" sheet="1" objects="1" scenarios="1"/>
  <customSheetViews>
    <customSheetView guid="{495BE3EC-E5E9-4D7F-B5B8-2F63438A1D49}" hiddenRows="1" state="hidden">
      <pane xSplit="5" ySplit="1" topLeftCell="F2" activePane="bottomRight" state="frozen"/>
      <selection pane="bottomRight" activeCell="A5" sqref="A5:O5"/>
      <pageMargins left="0.7" right="0.7" top="0.75" bottom="0.75" header="0.3" footer="0.3"/>
      <pageSetup scale="49" orientation="portrait" r:id="rId1"/>
    </customSheetView>
  </customSheetViews>
  <pageMargins left="0.7" right="0.7" top="0.75" bottom="0.75" header="0.3" footer="0.3"/>
  <pageSetup scale="49" orientation="portrait" blackAndWhite="1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P134"/>
  <sheetViews>
    <sheetView zoomScale="91" zoomScaleNormal="91" workbookViewId="0">
      <selection activeCell="E29" sqref="E29"/>
    </sheetView>
  </sheetViews>
  <sheetFormatPr baseColWidth="10" defaultColWidth="11.5546875" defaultRowHeight="14.4" x14ac:dyDescent="0.3"/>
  <cols>
    <col min="1" max="1" width="11.5546875" style="24"/>
    <col min="2" max="2" width="17" style="91" customWidth="1"/>
    <col min="3" max="3" width="5.109375" style="24" customWidth="1"/>
    <col min="4" max="15" width="11.5546875" style="24"/>
    <col min="16" max="16" width="13.6640625" style="24" customWidth="1"/>
    <col min="17" max="16384" width="11.5546875" style="24"/>
  </cols>
  <sheetData>
    <row r="1" spans="2:16" ht="14.4" customHeight="1" x14ac:dyDescent="0.3"/>
    <row r="2" spans="2:16" ht="14.4" customHeight="1" x14ac:dyDescent="0.3">
      <c r="B2" s="92" t="s">
        <v>88</v>
      </c>
      <c r="C2" s="24" t="s">
        <v>28</v>
      </c>
    </row>
    <row r="3" spans="2:16" ht="14.4" customHeight="1" x14ac:dyDescent="0.3">
      <c r="B3" s="95" t="s">
        <v>136</v>
      </c>
      <c r="C3" s="24" t="s">
        <v>28</v>
      </c>
      <c r="D3" s="132"/>
      <c r="E3" s="132"/>
      <c r="F3" s="132"/>
      <c r="G3" s="132"/>
      <c r="H3" s="132"/>
      <c r="J3" s="132"/>
      <c r="K3" s="132"/>
      <c r="L3" s="132"/>
      <c r="M3" s="132"/>
      <c r="N3" s="132"/>
    </row>
    <row r="4" spans="2:16" ht="14.4" customHeight="1" x14ac:dyDescent="0.3">
      <c r="B4" s="95" t="s">
        <v>137</v>
      </c>
      <c r="C4" s="24" t="s">
        <v>28</v>
      </c>
      <c r="D4" s="132"/>
      <c r="E4" s="133" t="s">
        <v>100</v>
      </c>
      <c r="F4" s="133"/>
      <c r="G4" s="133"/>
      <c r="H4" s="132"/>
      <c r="J4" s="132"/>
      <c r="K4" s="133" t="s">
        <v>101</v>
      </c>
      <c r="L4" s="133"/>
      <c r="M4" s="133"/>
      <c r="N4" s="132"/>
      <c r="P4" s="83"/>
    </row>
    <row r="5" spans="2:16" ht="14.4" customHeight="1" x14ac:dyDescent="0.3">
      <c r="B5" s="95" t="s">
        <v>138</v>
      </c>
      <c r="C5" s="24" t="s">
        <v>28</v>
      </c>
      <c r="D5" s="132"/>
      <c r="E5" s="132"/>
      <c r="F5" s="132"/>
      <c r="G5" s="132"/>
      <c r="H5" s="132"/>
      <c r="J5" s="132"/>
      <c r="K5" s="132"/>
      <c r="L5" s="132"/>
      <c r="M5" s="132"/>
      <c r="N5" s="132"/>
    </row>
    <row r="6" spans="2:16" ht="14.4" customHeight="1" x14ac:dyDescent="0.3">
      <c r="B6" s="95" t="s">
        <v>139</v>
      </c>
      <c r="C6" s="24" t="s">
        <v>28</v>
      </c>
      <c r="D6" s="132"/>
      <c r="E6" s="132"/>
      <c r="F6" s="132"/>
      <c r="G6" s="132"/>
      <c r="H6" s="132"/>
      <c r="J6" s="132"/>
      <c r="K6" s="132"/>
      <c r="L6" s="132"/>
      <c r="M6" s="132"/>
      <c r="N6" s="132"/>
    </row>
    <row r="7" spans="2:16" ht="14.4" customHeight="1" x14ac:dyDescent="0.3">
      <c r="B7" s="95" t="s">
        <v>133</v>
      </c>
      <c r="C7" s="24" t="s">
        <v>28</v>
      </c>
      <c r="D7" s="132"/>
      <c r="E7" s="132"/>
      <c r="F7" s="132"/>
      <c r="G7" s="132"/>
      <c r="H7" s="132"/>
      <c r="J7" s="132"/>
      <c r="K7" s="132"/>
      <c r="L7" s="132"/>
      <c r="M7" s="132"/>
      <c r="N7" s="132"/>
    </row>
    <row r="8" spans="2:16" ht="14.4" customHeight="1" x14ac:dyDescent="0.3">
      <c r="B8" s="95" t="s">
        <v>140</v>
      </c>
      <c r="C8" s="24" t="s">
        <v>28</v>
      </c>
      <c r="D8" s="132"/>
      <c r="E8" s="132"/>
      <c r="F8" s="132"/>
      <c r="G8" s="132"/>
      <c r="H8" s="132"/>
      <c r="J8" s="132"/>
      <c r="K8" s="132"/>
      <c r="L8" s="132"/>
      <c r="M8" s="132"/>
      <c r="N8" s="132"/>
    </row>
    <row r="9" spans="2:16" ht="14.4" customHeight="1" x14ac:dyDescent="0.3">
      <c r="B9" s="95" t="s">
        <v>134</v>
      </c>
      <c r="C9" s="24" t="s">
        <v>28</v>
      </c>
      <c r="D9" s="132"/>
      <c r="E9" s="132"/>
      <c r="F9" s="132"/>
      <c r="G9" s="132"/>
      <c r="H9" s="132"/>
      <c r="J9" s="132"/>
      <c r="K9" s="132"/>
      <c r="L9" s="132"/>
      <c r="M9" s="132"/>
      <c r="N9" s="132"/>
    </row>
    <row r="10" spans="2:16" x14ac:dyDescent="0.3">
      <c r="B10" s="95" t="s">
        <v>135</v>
      </c>
      <c r="C10" s="24" t="s">
        <v>28</v>
      </c>
      <c r="D10" s="132"/>
      <c r="E10" s="132"/>
      <c r="F10" s="132"/>
      <c r="G10" s="132"/>
      <c r="H10" s="132"/>
      <c r="J10" s="132"/>
      <c r="K10" s="132"/>
      <c r="L10" s="132"/>
      <c r="M10" s="132"/>
      <c r="N10" s="132"/>
    </row>
    <row r="11" spans="2:16" x14ac:dyDescent="0.3">
      <c r="B11" s="95"/>
      <c r="C11" s="24" t="s">
        <v>28</v>
      </c>
      <c r="D11" s="132"/>
      <c r="E11" s="132"/>
      <c r="F11" s="132"/>
      <c r="G11" s="132"/>
      <c r="H11" s="132"/>
      <c r="J11" s="132"/>
      <c r="K11" s="132"/>
      <c r="L11" s="132"/>
      <c r="M11" s="132"/>
      <c r="N11" s="132"/>
    </row>
    <row r="12" spans="2:16" x14ac:dyDescent="0.3">
      <c r="B12" s="95"/>
      <c r="C12" s="24" t="s">
        <v>28</v>
      </c>
      <c r="D12" s="132"/>
      <c r="E12" s="132"/>
      <c r="F12" s="132"/>
      <c r="G12" s="132"/>
      <c r="H12" s="132"/>
      <c r="J12" s="132"/>
      <c r="K12" s="132"/>
      <c r="L12" s="132"/>
      <c r="M12" s="132"/>
      <c r="N12" s="132"/>
    </row>
    <row r="13" spans="2:16" x14ac:dyDescent="0.3">
      <c r="B13" s="95"/>
      <c r="C13" s="24" t="s">
        <v>28</v>
      </c>
      <c r="D13" s="132"/>
      <c r="E13" s="132"/>
      <c r="F13" s="132"/>
      <c r="G13" s="132"/>
      <c r="H13" s="132"/>
      <c r="J13" s="132"/>
      <c r="K13" s="132"/>
      <c r="L13" s="132"/>
      <c r="M13" s="132"/>
      <c r="N13" s="132"/>
    </row>
    <row r="14" spans="2:16" x14ac:dyDescent="0.3">
      <c r="B14" s="95"/>
      <c r="C14" s="24" t="s">
        <v>28</v>
      </c>
      <c r="D14" s="132"/>
      <c r="E14" s="132"/>
      <c r="F14" s="132"/>
      <c r="G14" s="132"/>
      <c r="H14" s="132"/>
      <c r="J14" s="132"/>
      <c r="K14" s="132"/>
      <c r="L14" s="132"/>
      <c r="M14" s="132"/>
      <c r="N14" s="132"/>
    </row>
    <row r="15" spans="2:16" x14ac:dyDescent="0.3">
      <c r="B15" s="95"/>
      <c r="C15" s="24" t="s">
        <v>28</v>
      </c>
      <c r="D15" s="132"/>
      <c r="E15" s="132"/>
      <c r="F15" s="132"/>
      <c r="G15" s="132"/>
      <c r="H15" s="132"/>
      <c r="J15" s="132"/>
      <c r="K15" s="132"/>
      <c r="L15" s="132"/>
      <c r="M15" s="132"/>
      <c r="N15" s="132"/>
    </row>
    <row r="16" spans="2:16" x14ac:dyDescent="0.3">
      <c r="B16" s="95"/>
      <c r="C16" s="24" t="s">
        <v>28</v>
      </c>
      <c r="D16" s="132"/>
      <c r="E16" s="132"/>
      <c r="F16" s="132"/>
      <c r="G16" s="132"/>
      <c r="H16" s="132"/>
      <c r="J16" s="132"/>
      <c r="K16" s="132"/>
      <c r="L16" s="132"/>
      <c r="M16" s="132"/>
      <c r="N16" s="132"/>
    </row>
    <row r="17" spans="2:14" x14ac:dyDescent="0.3">
      <c r="B17" s="95"/>
      <c r="C17" s="24" t="s">
        <v>28</v>
      </c>
      <c r="D17" s="132"/>
      <c r="E17" s="132"/>
      <c r="F17" s="132"/>
      <c r="G17" s="132"/>
      <c r="H17" s="132"/>
      <c r="J17" s="132"/>
      <c r="K17" s="132"/>
      <c r="L17" s="132"/>
      <c r="M17" s="132"/>
      <c r="N17" s="132"/>
    </row>
    <row r="18" spans="2:14" x14ac:dyDescent="0.3">
      <c r="B18" s="95"/>
      <c r="C18" s="24" t="s">
        <v>28</v>
      </c>
      <c r="D18" s="132"/>
      <c r="E18" s="132"/>
      <c r="F18" s="132"/>
      <c r="G18" s="132"/>
      <c r="H18" s="132"/>
      <c r="J18" s="132"/>
      <c r="K18" s="132"/>
      <c r="L18" s="132"/>
      <c r="M18" s="132"/>
      <c r="N18" s="132"/>
    </row>
    <row r="19" spans="2:14" x14ac:dyDescent="0.3">
      <c r="B19" s="95"/>
      <c r="C19" s="24" t="s">
        <v>28</v>
      </c>
      <c r="D19" s="132"/>
      <c r="E19" s="132"/>
      <c r="F19" s="132"/>
      <c r="G19" s="132"/>
      <c r="H19" s="132"/>
      <c r="J19" s="132"/>
      <c r="K19" s="132"/>
      <c r="L19" s="132"/>
      <c r="M19" s="132"/>
      <c r="N19" s="132"/>
    </row>
    <row r="20" spans="2:14" x14ac:dyDescent="0.3">
      <c r="B20" s="95"/>
      <c r="C20" s="24" t="s">
        <v>28</v>
      </c>
      <c r="D20" s="132"/>
      <c r="E20" s="132"/>
      <c r="F20" s="132"/>
      <c r="G20" s="132"/>
      <c r="H20" s="132"/>
      <c r="J20" s="132"/>
      <c r="K20" s="132"/>
      <c r="L20" s="132"/>
      <c r="M20" s="132"/>
      <c r="N20" s="132"/>
    </row>
    <row r="21" spans="2:14" x14ac:dyDescent="0.3">
      <c r="B21" s="95"/>
      <c r="C21" s="24" t="s">
        <v>28</v>
      </c>
      <c r="D21" s="132"/>
      <c r="E21" s="132"/>
      <c r="F21" s="132"/>
      <c r="G21" s="132"/>
      <c r="H21" s="132"/>
      <c r="J21" s="132"/>
      <c r="K21" s="132"/>
      <c r="L21" s="132"/>
      <c r="M21" s="132"/>
      <c r="N21" s="132"/>
    </row>
    <row r="22" spans="2:14" x14ac:dyDescent="0.3">
      <c r="B22" s="95"/>
      <c r="C22" s="24" t="s">
        <v>28</v>
      </c>
      <c r="D22" s="132"/>
      <c r="E22" s="132"/>
      <c r="F22" s="132"/>
      <c r="G22" s="132"/>
      <c r="H22" s="132"/>
      <c r="J22" s="132"/>
      <c r="K22" s="132"/>
      <c r="L22" s="132"/>
      <c r="M22" s="132"/>
      <c r="N22" s="132"/>
    </row>
    <row r="23" spans="2:14" x14ac:dyDescent="0.3">
      <c r="B23" s="95"/>
      <c r="C23" s="24" t="s">
        <v>28</v>
      </c>
      <c r="D23" s="132"/>
      <c r="E23" s="132"/>
      <c r="F23" s="132"/>
      <c r="G23" s="132"/>
      <c r="H23" s="132"/>
      <c r="J23" s="132"/>
      <c r="K23" s="132"/>
      <c r="L23" s="132"/>
      <c r="M23" s="132"/>
      <c r="N23" s="132"/>
    </row>
    <row r="24" spans="2:14" x14ac:dyDescent="0.3">
      <c r="B24" s="95"/>
      <c r="C24" s="24" t="s">
        <v>28</v>
      </c>
      <c r="D24" s="132"/>
      <c r="E24" s="132"/>
      <c r="F24" s="132"/>
      <c r="G24" s="132"/>
      <c r="H24" s="132"/>
    </row>
    <row r="25" spans="2:14" x14ac:dyDescent="0.3">
      <c r="B25" s="95"/>
      <c r="C25" s="24" t="s">
        <v>28</v>
      </c>
      <c r="D25" s="132"/>
      <c r="E25" s="132"/>
      <c r="F25" s="132"/>
      <c r="G25" s="132"/>
      <c r="H25" s="132"/>
    </row>
    <row r="26" spans="2:14" x14ac:dyDescent="0.3">
      <c r="B26" s="95"/>
      <c r="C26" s="24" t="s">
        <v>28</v>
      </c>
      <c r="D26" s="132"/>
      <c r="E26" s="132"/>
      <c r="F26" s="132"/>
      <c r="G26" s="132"/>
      <c r="H26" s="132"/>
    </row>
    <row r="27" spans="2:14" ht="15" thickBot="1" x14ac:dyDescent="0.35">
      <c r="B27" s="95"/>
      <c r="C27" s="24" t="s">
        <v>28</v>
      </c>
    </row>
    <row r="28" spans="2:14" x14ac:dyDescent="0.3">
      <c r="B28" s="95"/>
      <c r="C28" s="24" t="s">
        <v>28</v>
      </c>
      <c r="D28" s="85" t="s">
        <v>108</v>
      </c>
      <c r="E28" s="93" t="s">
        <v>122</v>
      </c>
      <c r="F28" s="89"/>
      <c r="G28" s="90"/>
      <c r="H28" s="84"/>
    </row>
    <row r="29" spans="2:14" ht="15" thickBot="1" x14ac:dyDescent="0.35">
      <c r="B29" s="95"/>
      <c r="C29" s="24" t="s">
        <v>28</v>
      </c>
      <c r="D29" s="85" t="s">
        <v>107</v>
      </c>
      <c r="E29" s="94">
        <v>2019</v>
      </c>
      <c r="F29" s="87"/>
      <c r="G29" s="88"/>
      <c r="H29" s="84"/>
    </row>
    <row r="30" spans="2:14" x14ac:dyDescent="0.3">
      <c r="C30" s="24" t="s">
        <v>28</v>
      </c>
    </row>
    <row r="31" spans="2:14" x14ac:dyDescent="0.3">
      <c r="C31" s="24" t="s">
        <v>28</v>
      </c>
    </row>
    <row r="32" spans="2:14" x14ac:dyDescent="0.3">
      <c r="C32" s="24" t="s">
        <v>28</v>
      </c>
    </row>
    <row r="33" spans="3:3" x14ac:dyDescent="0.3">
      <c r="C33" s="24" t="s">
        <v>28</v>
      </c>
    </row>
    <row r="34" spans="3:3" x14ac:dyDescent="0.3">
      <c r="C34" s="24" t="s">
        <v>28</v>
      </c>
    </row>
    <row r="35" spans="3:3" x14ac:dyDescent="0.3">
      <c r="C35" s="24" t="s">
        <v>28</v>
      </c>
    </row>
    <row r="36" spans="3:3" x14ac:dyDescent="0.3">
      <c r="C36" s="24" t="s">
        <v>28</v>
      </c>
    </row>
    <row r="37" spans="3:3" x14ac:dyDescent="0.3">
      <c r="C37" s="24" t="s">
        <v>28</v>
      </c>
    </row>
    <row r="38" spans="3:3" x14ac:dyDescent="0.3">
      <c r="C38" s="24" t="s">
        <v>28</v>
      </c>
    </row>
    <row r="39" spans="3:3" x14ac:dyDescent="0.3">
      <c r="C39" s="24" t="s">
        <v>28</v>
      </c>
    </row>
    <row r="40" spans="3:3" x14ac:dyDescent="0.3">
      <c r="C40" s="24" t="s">
        <v>28</v>
      </c>
    </row>
    <row r="41" spans="3:3" x14ac:dyDescent="0.3">
      <c r="C41" s="24" t="s">
        <v>28</v>
      </c>
    </row>
    <row r="42" spans="3:3" x14ac:dyDescent="0.3">
      <c r="C42" s="24" t="s">
        <v>28</v>
      </c>
    </row>
    <row r="43" spans="3:3" x14ac:dyDescent="0.3">
      <c r="C43" s="24" t="s">
        <v>28</v>
      </c>
    </row>
    <row r="44" spans="3:3" x14ac:dyDescent="0.3">
      <c r="C44" s="24" t="s">
        <v>28</v>
      </c>
    </row>
    <row r="45" spans="3:3" x14ac:dyDescent="0.3">
      <c r="C45" s="24" t="s">
        <v>28</v>
      </c>
    </row>
    <row r="46" spans="3:3" x14ac:dyDescent="0.3">
      <c r="C46" s="24" t="s">
        <v>28</v>
      </c>
    </row>
    <row r="47" spans="3:3" x14ac:dyDescent="0.3">
      <c r="C47" s="24" t="s">
        <v>28</v>
      </c>
    </row>
    <row r="48" spans="3:3" x14ac:dyDescent="0.3">
      <c r="C48" s="24" t="s">
        <v>28</v>
      </c>
    </row>
    <row r="49" spans="3:3" x14ac:dyDescent="0.3">
      <c r="C49" s="24" t="s">
        <v>28</v>
      </c>
    </row>
    <row r="50" spans="3:3" x14ac:dyDescent="0.3">
      <c r="C50" s="24" t="s">
        <v>28</v>
      </c>
    </row>
    <row r="51" spans="3:3" x14ac:dyDescent="0.3">
      <c r="C51" s="24" t="s">
        <v>28</v>
      </c>
    </row>
    <row r="52" spans="3:3" x14ac:dyDescent="0.3">
      <c r="C52" s="24" t="s">
        <v>28</v>
      </c>
    </row>
    <row r="53" spans="3:3" x14ac:dyDescent="0.3">
      <c r="C53" s="24" t="s">
        <v>28</v>
      </c>
    </row>
    <row r="54" spans="3:3" x14ac:dyDescent="0.3">
      <c r="C54" s="24" t="s">
        <v>28</v>
      </c>
    </row>
    <row r="55" spans="3:3" x14ac:dyDescent="0.3">
      <c r="C55" s="24" t="s">
        <v>28</v>
      </c>
    </row>
    <row r="56" spans="3:3" x14ac:dyDescent="0.3">
      <c r="C56" s="24" t="s">
        <v>28</v>
      </c>
    </row>
    <row r="57" spans="3:3" x14ac:dyDescent="0.3">
      <c r="C57" s="24" t="s">
        <v>28</v>
      </c>
    </row>
    <row r="58" spans="3:3" x14ac:dyDescent="0.3">
      <c r="C58" s="24" t="s">
        <v>28</v>
      </c>
    </row>
    <row r="59" spans="3:3" x14ac:dyDescent="0.3">
      <c r="C59" s="24" t="s">
        <v>28</v>
      </c>
    </row>
    <row r="60" spans="3:3" x14ac:dyDescent="0.3">
      <c r="C60" s="24" t="s">
        <v>28</v>
      </c>
    </row>
    <row r="61" spans="3:3" x14ac:dyDescent="0.3">
      <c r="C61" s="24" t="s">
        <v>28</v>
      </c>
    </row>
    <row r="62" spans="3:3" x14ac:dyDescent="0.3">
      <c r="C62" s="24" t="s">
        <v>28</v>
      </c>
    </row>
    <row r="63" spans="3:3" x14ac:dyDescent="0.3">
      <c r="C63" s="24" t="s">
        <v>28</v>
      </c>
    </row>
    <row r="64" spans="3:3" x14ac:dyDescent="0.3">
      <c r="C64" s="24" t="s">
        <v>28</v>
      </c>
    </row>
    <row r="65" spans="3:3" x14ac:dyDescent="0.3">
      <c r="C65" s="24" t="s">
        <v>28</v>
      </c>
    </row>
    <row r="66" spans="3:3" x14ac:dyDescent="0.3">
      <c r="C66" s="24" t="s">
        <v>28</v>
      </c>
    </row>
    <row r="67" spans="3:3" x14ac:dyDescent="0.3">
      <c r="C67" s="24" t="s">
        <v>28</v>
      </c>
    </row>
    <row r="68" spans="3:3" x14ac:dyDescent="0.3">
      <c r="C68" s="24" t="s">
        <v>28</v>
      </c>
    </row>
    <row r="69" spans="3:3" x14ac:dyDescent="0.3">
      <c r="C69" s="24" t="s">
        <v>28</v>
      </c>
    </row>
    <row r="70" spans="3:3" x14ac:dyDescent="0.3">
      <c r="C70" s="24" t="s">
        <v>28</v>
      </c>
    </row>
    <row r="71" spans="3:3" x14ac:dyDescent="0.3">
      <c r="C71" s="24" t="s">
        <v>28</v>
      </c>
    </row>
    <row r="72" spans="3:3" x14ac:dyDescent="0.3">
      <c r="C72" s="24" t="s">
        <v>28</v>
      </c>
    </row>
    <row r="73" spans="3:3" x14ac:dyDescent="0.3">
      <c r="C73" s="24" t="s">
        <v>28</v>
      </c>
    </row>
    <row r="74" spans="3:3" x14ac:dyDescent="0.3">
      <c r="C74" s="24" t="s">
        <v>28</v>
      </c>
    </row>
    <row r="75" spans="3:3" x14ac:dyDescent="0.3">
      <c r="C75" s="24" t="s">
        <v>28</v>
      </c>
    </row>
    <row r="76" spans="3:3" x14ac:dyDescent="0.3">
      <c r="C76" s="24" t="s">
        <v>28</v>
      </c>
    </row>
    <row r="77" spans="3:3" x14ac:dyDescent="0.3">
      <c r="C77" s="24" t="s">
        <v>28</v>
      </c>
    </row>
    <row r="78" spans="3:3" x14ac:dyDescent="0.3">
      <c r="C78" s="24" t="s">
        <v>28</v>
      </c>
    </row>
    <row r="79" spans="3:3" x14ac:dyDescent="0.3">
      <c r="C79" s="24" t="s">
        <v>28</v>
      </c>
    </row>
    <row r="80" spans="3:3" x14ac:dyDescent="0.3">
      <c r="C80" s="24" t="s">
        <v>28</v>
      </c>
    </row>
    <row r="81" spans="3:3" x14ac:dyDescent="0.3">
      <c r="C81" s="24" t="s">
        <v>28</v>
      </c>
    </row>
    <row r="82" spans="3:3" x14ac:dyDescent="0.3">
      <c r="C82" s="24" t="s">
        <v>28</v>
      </c>
    </row>
    <row r="83" spans="3:3" x14ac:dyDescent="0.3">
      <c r="C83" s="24" t="s">
        <v>28</v>
      </c>
    </row>
    <row r="84" spans="3:3" x14ac:dyDescent="0.3">
      <c r="C84" s="24" t="s">
        <v>28</v>
      </c>
    </row>
    <row r="85" spans="3:3" x14ac:dyDescent="0.3">
      <c r="C85" s="24" t="s">
        <v>28</v>
      </c>
    </row>
    <row r="86" spans="3:3" x14ac:dyDescent="0.3">
      <c r="C86" s="24" t="s">
        <v>28</v>
      </c>
    </row>
    <row r="87" spans="3:3" x14ac:dyDescent="0.3">
      <c r="C87" s="24" t="s">
        <v>28</v>
      </c>
    </row>
    <row r="88" spans="3:3" x14ac:dyDescent="0.3">
      <c r="C88" s="24" t="s">
        <v>28</v>
      </c>
    </row>
    <row r="89" spans="3:3" x14ac:dyDescent="0.3">
      <c r="C89" s="24" t="s">
        <v>28</v>
      </c>
    </row>
    <row r="90" spans="3:3" x14ac:dyDescent="0.3">
      <c r="C90" s="24" t="s">
        <v>28</v>
      </c>
    </row>
    <row r="91" spans="3:3" x14ac:dyDescent="0.3">
      <c r="C91" s="24" t="s">
        <v>28</v>
      </c>
    </row>
    <row r="92" spans="3:3" x14ac:dyDescent="0.3">
      <c r="C92" s="24" t="s">
        <v>28</v>
      </c>
    </row>
    <row r="93" spans="3:3" x14ac:dyDescent="0.3">
      <c r="C93" s="24" t="s">
        <v>28</v>
      </c>
    </row>
    <row r="94" spans="3:3" x14ac:dyDescent="0.3">
      <c r="C94" s="24" t="s">
        <v>28</v>
      </c>
    </row>
    <row r="95" spans="3:3" x14ac:dyDescent="0.3">
      <c r="C95" s="24" t="s">
        <v>28</v>
      </c>
    </row>
    <row r="96" spans="3:3" x14ac:dyDescent="0.3">
      <c r="C96" s="24" t="s">
        <v>28</v>
      </c>
    </row>
    <row r="97" spans="3:3" x14ac:dyDescent="0.3">
      <c r="C97" s="24" t="s">
        <v>28</v>
      </c>
    </row>
    <row r="98" spans="3:3" x14ac:dyDescent="0.3">
      <c r="C98" s="24" t="s">
        <v>28</v>
      </c>
    </row>
    <row r="99" spans="3:3" x14ac:dyDescent="0.3">
      <c r="C99" s="24" t="s">
        <v>28</v>
      </c>
    </row>
    <row r="100" spans="3:3" x14ac:dyDescent="0.3">
      <c r="C100" s="24" t="s">
        <v>28</v>
      </c>
    </row>
    <row r="101" spans="3:3" x14ac:dyDescent="0.3">
      <c r="C101" s="24" t="s">
        <v>28</v>
      </c>
    </row>
    <row r="102" spans="3:3" x14ac:dyDescent="0.3">
      <c r="C102" s="24" t="s">
        <v>28</v>
      </c>
    </row>
    <row r="103" spans="3:3" x14ac:dyDescent="0.3">
      <c r="C103" s="24" t="s">
        <v>28</v>
      </c>
    </row>
    <row r="104" spans="3:3" x14ac:dyDescent="0.3">
      <c r="C104" s="24" t="s">
        <v>28</v>
      </c>
    </row>
    <row r="105" spans="3:3" x14ac:dyDescent="0.3">
      <c r="C105" s="24" t="s">
        <v>28</v>
      </c>
    </row>
    <row r="106" spans="3:3" x14ac:dyDescent="0.3">
      <c r="C106" s="24" t="s">
        <v>28</v>
      </c>
    </row>
    <row r="107" spans="3:3" x14ac:dyDescent="0.3">
      <c r="C107" s="24" t="s">
        <v>28</v>
      </c>
    </row>
    <row r="108" spans="3:3" x14ac:dyDescent="0.3">
      <c r="C108" s="24" t="s">
        <v>28</v>
      </c>
    </row>
    <row r="109" spans="3:3" x14ac:dyDescent="0.3">
      <c r="C109" s="24" t="s">
        <v>28</v>
      </c>
    </row>
    <row r="110" spans="3:3" x14ac:dyDescent="0.3">
      <c r="C110" s="24" t="s">
        <v>28</v>
      </c>
    </row>
    <row r="111" spans="3:3" x14ac:dyDescent="0.3">
      <c r="C111" s="24" t="s">
        <v>28</v>
      </c>
    </row>
    <row r="112" spans="3:3" x14ac:dyDescent="0.3">
      <c r="C112" s="24" t="s">
        <v>28</v>
      </c>
    </row>
    <row r="113" spans="3:3" x14ac:dyDescent="0.3">
      <c r="C113" s="24" t="s">
        <v>28</v>
      </c>
    </row>
    <row r="114" spans="3:3" x14ac:dyDescent="0.3">
      <c r="C114" s="24" t="s">
        <v>28</v>
      </c>
    </row>
    <row r="115" spans="3:3" x14ac:dyDescent="0.3">
      <c r="C115" s="24" t="s">
        <v>28</v>
      </c>
    </row>
    <row r="116" spans="3:3" x14ac:dyDescent="0.3">
      <c r="C116" s="24" t="s">
        <v>28</v>
      </c>
    </row>
    <row r="117" spans="3:3" x14ac:dyDescent="0.3">
      <c r="C117" s="24" t="s">
        <v>28</v>
      </c>
    </row>
    <row r="118" spans="3:3" x14ac:dyDescent="0.3">
      <c r="C118" s="24" t="s">
        <v>28</v>
      </c>
    </row>
    <row r="119" spans="3:3" x14ac:dyDescent="0.3">
      <c r="C119" s="24" t="s">
        <v>28</v>
      </c>
    </row>
    <row r="120" spans="3:3" x14ac:dyDescent="0.3">
      <c r="C120" s="24" t="s">
        <v>28</v>
      </c>
    </row>
    <row r="121" spans="3:3" x14ac:dyDescent="0.3">
      <c r="C121" s="24" t="s">
        <v>28</v>
      </c>
    </row>
    <row r="122" spans="3:3" x14ac:dyDescent="0.3">
      <c r="C122" s="24" t="s">
        <v>28</v>
      </c>
    </row>
    <row r="123" spans="3:3" x14ac:dyDescent="0.3">
      <c r="C123" s="24" t="s">
        <v>28</v>
      </c>
    </row>
    <row r="124" spans="3:3" x14ac:dyDescent="0.3">
      <c r="C124" s="24" t="s">
        <v>28</v>
      </c>
    </row>
    <row r="125" spans="3:3" x14ac:dyDescent="0.3">
      <c r="C125" s="24" t="s">
        <v>28</v>
      </c>
    </row>
    <row r="126" spans="3:3" x14ac:dyDescent="0.3">
      <c r="C126" s="24" t="s">
        <v>28</v>
      </c>
    </row>
    <row r="127" spans="3:3" x14ac:dyDescent="0.3">
      <c r="C127" s="24" t="s">
        <v>28</v>
      </c>
    </row>
    <row r="128" spans="3:3" x14ac:dyDescent="0.3">
      <c r="C128" s="24" t="s">
        <v>28</v>
      </c>
    </row>
    <row r="129" spans="3:3" x14ac:dyDescent="0.3">
      <c r="C129" s="24" t="s">
        <v>28</v>
      </c>
    </row>
    <row r="130" spans="3:3" x14ac:dyDescent="0.3">
      <c r="C130" s="24" t="s">
        <v>28</v>
      </c>
    </row>
    <row r="131" spans="3:3" x14ac:dyDescent="0.3">
      <c r="C131" s="24" t="s">
        <v>28</v>
      </c>
    </row>
    <row r="132" spans="3:3" x14ac:dyDescent="0.3">
      <c r="C132" s="24" t="s">
        <v>28</v>
      </c>
    </row>
    <row r="133" spans="3:3" x14ac:dyDescent="0.3">
      <c r="C133" s="24" t="s">
        <v>28</v>
      </c>
    </row>
    <row r="134" spans="3:3" x14ac:dyDescent="0.3">
      <c r="C134" s="24" t="s">
        <v>28</v>
      </c>
    </row>
  </sheetData>
  <sheetProtection algorithmName="SHA-512" hashValue="cPH8is8kkvJzLMR1kWYIxOxIktWULU09TErGWD8EpMZ1YgUFm8N0HQaVhwnCWVMAbPJ4qS4HgH6m9rSnph7f7Q==" saltValue="eMFYp6va1wowUs1VeH2gxA==" spinCount="100000" sheet="1" objects="1" scenarios="1"/>
  <customSheetViews>
    <customSheetView guid="{495BE3EC-E5E9-4D7F-B5B8-2F63438A1D49}" state="hidden">
      <selection activeCell="M22" sqref="M2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9</vt:i4>
      </vt:variant>
    </vt:vector>
  </HeadingPairs>
  <TitlesOfParts>
    <vt:vector size="20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ADMINISTRAR</vt:lpstr>
      <vt:lpstr>'CSM AGUA'!Área_de_impresión</vt:lpstr>
      <vt:lpstr>'DATOS GENERALES'!Área_de_impresión</vt:lpstr>
      <vt:lpstr>'INGRESOS MES'!Área_de_impresión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  <vt:lpstr>'INGRESOS MES'!Títulos_a_imprimir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2019-08-08T22:23:59Z</cp:lastPrinted>
  <dcterms:created xsi:type="dcterms:W3CDTF">2018-03-03T15:15:06Z</dcterms:created>
  <dcterms:modified xsi:type="dcterms:W3CDTF">2019-08-19T16:25:11Z</dcterms:modified>
</cp:coreProperties>
</file>