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4.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5.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6.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7.xml" ContentType="application/vnd.openxmlformats-officedocument.spreadsheetml.pivotTab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8.xml" ContentType="application/vnd.openxmlformats-officedocument.spreadsheetml.pivotTable+xml"/>
  <Override PartName="/xl/drawings/drawing11.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ables/table8.xml" ContentType="application/vnd.openxmlformats-officedocument.spreadsheetml.table+xml"/>
  <Override PartName="/xl/queryTables/queryTable8.xml" ContentType="application/vnd.openxmlformats-officedocument.spreadsheetml.queryTable+xml"/>
  <Override PartName="/xl/pivotTables/pivotTable9.xml" ContentType="application/vnd.openxmlformats-officedocument.spreadsheetml.pivotTable+xml"/>
  <Override PartName="/xl/drawings/drawing1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9.xml" ContentType="application/vnd.openxmlformats-officedocument.spreadsheetml.table+xml"/>
  <Override PartName="/xl/queryTables/queryTable9.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d138d6e91945460b/Desktop/SMART APPROACHES/"/>
    </mc:Choice>
  </mc:AlternateContent>
  <xr:revisionPtr revIDLastSave="1084" documentId="8_{84D68773-2FAC-4E02-A09F-F2F362D63488}" xr6:coauthVersionLast="47" xr6:coauthVersionMax="47" xr10:uidLastSave="{62FBE015-5495-4C72-8E42-42AAB3FD7BAD}"/>
  <bookViews>
    <workbookView xWindow="-110" yWindow="-110" windowWidth="19420" windowHeight="10420" tabRatio="914" xr2:uid="{0D07E7EA-C88F-4337-9DF6-6DD2F7C9423C}"/>
  </bookViews>
  <sheets>
    <sheet name="Dashboard 1" sheetId="1" r:id="rId1"/>
    <sheet name="Dashboard 2" sheetId="23" r:id="rId2"/>
    <sheet name="Dashboard 3 " sheetId="24" r:id="rId3"/>
    <sheet name="Country_WB(Pivot)" sheetId="22" r:id="rId4"/>
    <sheet name="Country_WB_Estimates" sheetId="19" r:id="rId5"/>
    <sheet name="WB_Estimates(Pivot)" sheetId="21" r:id="rId6"/>
    <sheet name="WorldBank_Estimates" sheetId="18" r:id="rId7"/>
    <sheet name="UN_Europe(Pivot)" sheetId="20" r:id="rId8"/>
    <sheet name="UN_Europe_Estimates" sheetId="17" r:id="rId9"/>
    <sheet name="Sales and Freight(Pivot)" sheetId="16" r:id="rId10"/>
    <sheet name="Sales_and_Freight" sheetId="12" r:id="rId11"/>
    <sheet name="Tax_per_region(Pivot)" sheetId="15" r:id="rId12"/>
    <sheet name="Tax_Per_Region" sheetId="13" r:id="rId13"/>
    <sheet name="Total_Sales Pivot" sheetId="7" r:id="rId14"/>
    <sheet name="Total_Sales" sheetId="2" r:id="rId15"/>
    <sheet name="Total_Tax Pivot" sheetId="8" r:id="rId16"/>
    <sheet name="Total_Tax_Per_ProductColor" sheetId="3" r:id="rId17"/>
    <sheet name="Total Freight Pivot" sheetId="9" r:id="rId18"/>
    <sheet name="Total_Freight" sheetId="4" r:id="rId19"/>
    <sheet name="ProductCost Pivot" sheetId="10" r:id="rId20"/>
    <sheet name="Total_ProductCost" sheetId="5" r:id="rId21"/>
  </sheets>
  <definedNames>
    <definedName name="ExternalData_1" localSheetId="10" hidden="1">Sales_and_Freight!$A$1:$C$7</definedName>
    <definedName name="ExternalData_1" localSheetId="12" hidden="1">Tax_Per_Region!$A$1:$B$11</definedName>
    <definedName name="ExternalData_1" localSheetId="18" hidden="1">Total_Freight!$A$1:$B$45</definedName>
    <definedName name="ExternalData_1" localSheetId="20" hidden="1">Total_ProductCost!$A$1:$B$45</definedName>
    <definedName name="ExternalData_1" localSheetId="14" hidden="1">Total_Sales!$A$1:$B$45</definedName>
    <definedName name="ExternalData_1" localSheetId="16" hidden="1">Total_Tax_Per_ProductColor!$A$1:$B$27</definedName>
    <definedName name="ExternalData_1" localSheetId="8" hidden="1">UN_Europe_Estimates!$A$1:$B$46</definedName>
    <definedName name="ExternalData_2" localSheetId="6" hidden="1">WorldBank_Estimates!$A$1:$B$6</definedName>
    <definedName name="ExternalData_3" localSheetId="4" hidden="1">'Country_WB_Estimates'!$A$1:$B$11</definedName>
    <definedName name="Slicer_Country">#N/A</definedName>
    <definedName name="Slicer_Country_Territory">#N/A</definedName>
    <definedName name="Slicer_Country_Territory1">#N/A</definedName>
    <definedName name="Slicer_ProductColor">#N/A</definedName>
    <definedName name="Slicer_ProductName">#N/A</definedName>
    <definedName name="Slicer_ProductName3">#N/A</definedName>
    <definedName name="Slicer_ProductName4">#N/A</definedName>
    <definedName name="Slicer_Region">#N/A</definedName>
    <definedName name="Slicer_UN_region">#N/A</definedName>
  </definedNames>
  <calcPr calcId="191029"/>
  <pivotCaches>
    <pivotCache cacheId="22" r:id="rId22"/>
    <pivotCache cacheId="36" r:id="rId23"/>
    <pivotCache cacheId="39" r:id="rId24"/>
    <pivotCache cacheId="42" r:id="rId25"/>
    <pivotCache cacheId="45" r:id="rId26"/>
    <pivotCache cacheId="48" r:id="rId27"/>
    <pivotCache cacheId="95" r:id="rId28"/>
    <pivotCache cacheId="57" r:id="rId29"/>
    <pivotCache cacheId="60" r:id="rId30"/>
  </pivotCaches>
  <extLst>
    <ext xmlns:x14="http://schemas.microsoft.com/office/spreadsheetml/2009/9/main" uri="{BBE1A952-AA13-448e-AADC-164F8A28A991}">
      <x14:slicerCaches>
        <x14:slicerCache r:id="rId31"/>
        <x14:slicerCache r:id="rId32"/>
        <x14:slicerCache r:id="rId33"/>
        <x14:slicerCache r:id="rId34"/>
        <x14:slicerCache r:id="rId35"/>
        <x14:slicerCache r:id="rId36"/>
        <x14:slicerCache r:id="rId37"/>
        <x14:slicerCache r:id="rId38"/>
        <x14:slicerCache r:id="rId3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3" l="1"/>
  <c r="C2" i="13" s="1"/>
  <c r="B46" i="5"/>
  <c r="C2" i="5" s="1"/>
  <c r="C7" i="5" l="1"/>
  <c r="C45" i="5"/>
  <c r="C40" i="5"/>
  <c r="C35" i="5"/>
  <c r="C29" i="5"/>
  <c r="C24" i="5"/>
  <c r="C19" i="5"/>
  <c r="C13" i="5"/>
  <c r="C8" i="5"/>
  <c r="C44" i="5"/>
  <c r="C39" i="5"/>
  <c r="C33" i="5"/>
  <c r="C28" i="5"/>
  <c r="C23" i="5"/>
  <c r="C17" i="5"/>
  <c r="C12" i="5"/>
  <c r="C43" i="5"/>
  <c r="C37" i="5"/>
  <c r="C32" i="5"/>
  <c r="C27" i="5"/>
  <c r="C21" i="5"/>
  <c r="C16" i="5"/>
  <c r="C11" i="5"/>
  <c r="C5" i="5"/>
  <c r="C41" i="5"/>
  <c r="C36" i="5"/>
  <c r="C31" i="5"/>
  <c r="C25" i="5"/>
  <c r="C20" i="5"/>
  <c r="C15" i="5"/>
  <c r="C9" i="5"/>
  <c r="C4" i="5"/>
  <c r="C3" i="5"/>
  <c r="C12" i="13"/>
  <c r="C9" i="13"/>
  <c r="C5" i="13"/>
  <c r="C4" i="13"/>
  <c r="C8" i="13"/>
  <c r="C11" i="13"/>
  <c r="C7" i="13"/>
  <c r="C3" i="13"/>
  <c r="C10" i="13"/>
  <c r="C6" i="13"/>
  <c r="C42" i="5"/>
  <c r="C38" i="5"/>
  <c r="C34" i="5"/>
  <c r="C30" i="5"/>
  <c r="C26" i="5"/>
  <c r="C22" i="5"/>
  <c r="C18" i="5"/>
  <c r="C14" i="5"/>
  <c r="C10" i="5"/>
  <c r="C6"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01E050-09F6-466B-B8C4-39E8AE390E5F}" keepAlive="1" name="Query - Country_WB_Estimates" description="Connection to the 'Country_WB_Estimates' query in the workbook." type="5" refreshedVersion="8" background="1" saveData="1">
    <dbPr connection="Provider=Microsoft.Mashup.OleDb.1;Data Source=$Workbook$;Location=Country_WB_Estimates;Extended Properties=&quot;&quot;" command="SELECT * FROM [Country_WB_Estimates]"/>
  </connection>
  <connection id="2" xr16:uid="{708CDAD0-3E79-4246-99EF-3E01A2D55CA5}" keepAlive="1" name="Query - Merge1" description="Connection to the 'Merge1' query in the workbook." type="5" refreshedVersion="0" background="1">
    <dbPr connection="Provider=Microsoft.Mashup.OleDb.1;Data Source=$Workbook$;Location=Merge1;Extended Properties=&quot;&quot;" command="SELECT * FROM [Merge1]"/>
  </connection>
  <connection id="3" xr16:uid="{9320EC57-71B5-48C2-A13B-66469487AFA6}" keepAlive="1" name="Query - Merge2" description="Connection to the 'Merge2' query in the workbook." type="5" refreshedVersion="0" background="1">
    <dbPr connection="Provider=Microsoft.Mashup.OleDb.1;Data Source=$Workbook$;Location=Merge2;Extended Properties=&quot;&quot;" command="SELECT * FROM [Merge2]"/>
  </connection>
  <connection id="4" xr16:uid="{5FBE20D0-B517-4E97-8FCB-45A3B03D0622}" keepAlive="1" name="Query - Merge2 (2)" description="Connection to the 'Merge2 (2)' query in the workbook." type="5" refreshedVersion="8" background="1">
    <dbPr connection="Provider=Microsoft.Mashup.OleDb.1;Data Source=$Workbook$;Location=&quot;Merge2 (2)&quot;;Extended Properties=&quot;&quot;" command="SELECT * FROM [Merge2 (2)]"/>
  </connection>
  <connection id="5" xr16:uid="{38D818AF-4C45-4EF3-80DD-C7C0BED00423}" keepAlive="1" name="Query - Merge2 (3)" description="Connection to the 'Merge2 (3)' query in the workbook." type="5" refreshedVersion="8" background="1">
    <dbPr connection="Provider=Microsoft.Mashup.OleDb.1;Data Source=$Workbook$;Location=&quot;Merge2 (3)&quot;;Extended Properties=&quot;&quot;" command="SELECT * FROM [Merge2 (3)]"/>
  </connection>
  <connection id="6" xr16:uid="{834A4323-0661-453D-A254-A29FD6C38DF8}" keepAlive="1" name="Query - Merge2 (4)" description="Connection to the 'Merge2 (4)' query in the workbook." type="5" refreshedVersion="8" background="1">
    <dbPr connection="Provider=Microsoft.Mashup.OleDb.1;Data Source=$Workbook$;Location=&quot;Merge2 (4)&quot;;Extended Properties=&quot;&quot;" command="SELECT * FROM [Merge2 (4)]"/>
  </connection>
  <connection id="7" xr16:uid="{1A7C6FC2-0EB7-437A-B5B4-C5B974866224}" keepAlive="1" name="Query - Sales_and_Freight" description="Connection to the 'Sales_and_Freight' query in the workbook." type="5" refreshedVersion="8" background="1" saveData="1">
    <dbPr connection="Provider=Microsoft.Mashup.OleDb.1;Data Source=$Workbook$;Location=Sales_and_Freight;Extended Properties=&quot;&quot;" command="SELECT * FROM [Sales_and_Freight]"/>
  </connection>
  <connection id="8" xr16:uid="{D8D8383B-F957-4837-9A24-B996FC63FD51}" keepAlive="1" name="Query - Tax_Per_Region" description="Connection to the 'Tax_Per_Region' query in the workbook." type="5" refreshedVersion="8" background="1" saveData="1">
    <dbPr connection="Provider=Microsoft.Mashup.OleDb.1;Data Source=$Workbook$;Location=Tax_Per_Region;Extended Properties=&quot;&quot;" command="SELECT * FROM [Tax_Per_Region]"/>
  </connection>
  <connection id="9" xr16:uid="{6B454FEA-16AA-4EA9-8D71-708738D336F0}" keepAlive="1" name="Query - Total_Freight" description="Connection to the 'Total_Freight' query in the workbook." type="5" refreshedVersion="8" background="1" saveData="1">
    <dbPr connection="Provider=Microsoft.Mashup.OleDb.1;Data Source=$Workbook$;Location=Total_Freight;Extended Properties=&quot;&quot;" command="SELECT * FROM [Total_Freight]"/>
  </connection>
  <connection id="10" xr16:uid="{A46EEB07-A235-41A1-94D7-A1FF83030BCF}" keepAlive="1" name="Query - Total_ProductCost" description="Connection to the 'Total_ProductCost' query in the workbook." type="5" refreshedVersion="8" background="1" saveData="1">
    <dbPr connection="Provider=Microsoft.Mashup.OleDb.1;Data Source=$Workbook$;Location=Total_ProductCost;Extended Properties=&quot;&quot;" command="SELECT * FROM [Total_ProductCost]"/>
  </connection>
  <connection id="11" xr16:uid="{691CD97B-012A-4ECF-9781-7992D1755337}" keepAlive="1" name="Query - Total_Sales" description="Connection to the 'Total_Sales' query in the workbook." type="5" refreshedVersion="8" background="1" saveData="1">
    <dbPr connection="Provider=Microsoft.Mashup.OleDb.1;Data Source=$Workbook$;Location=Total_Sales;Extended Properties=&quot;&quot;" command="SELECT * FROM [Total_Sales]"/>
  </connection>
  <connection id="12" xr16:uid="{C007C508-F12C-4EBC-92B7-3C040C3A8B86}" keepAlive="1" name="Query - Total_Tax_Per_ProductColor" description="Connection to the 'Total_Tax_Per_ProductColor' query in the workbook." type="5" refreshedVersion="8" background="1" saveData="1">
    <dbPr connection="Provider=Microsoft.Mashup.OleDb.1;Data Source=$Workbook$;Location=Total_Tax_Per_ProductColor;Extended Properties=&quot;&quot;" command="SELECT * FROM [Total_Tax_Per_ProductColor]"/>
  </connection>
  <connection id="13" xr16:uid="{4FCAD775-67C7-4D54-A0A2-EC4A28643907}" keepAlive="1" name="Query - UN_Europe_Estimates" description="Connection to the 'UN_Europe_Estimates' query in the workbook." type="5" refreshedVersion="8" background="1" saveData="1">
    <dbPr connection="Provider=Microsoft.Mashup.OleDb.1;Data Source=$Workbook$;Location=UN_Europe_Estimates;Extended Properties=&quot;&quot;" command="SELECT * FROM [UN_Europe_Estimates]"/>
  </connection>
  <connection id="14" xr16:uid="{5D9FAF12-0B38-4357-8351-89DD588412CF}" keepAlive="1" name="Query - WorldBank_Estimates" description="Connection to the 'WorldBank_Estimates' query in the workbook." type="5" refreshedVersion="8" background="1" saveData="1">
    <dbPr connection="Provider=Microsoft.Mashup.OleDb.1;Data Source=$Workbook$;Location=WorldBank_Estimates;Extended Properties=&quot;&quot;" command="SELECT * FROM [WorldBank_Estimates]"/>
  </connection>
</connections>
</file>

<file path=xl/sharedStrings.xml><?xml version="1.0" encoding="utf-8"?>
<sst xmlns="http://schemas.openxmlformats.org/spreadsheetml/2006/main" count="349" uniqueCount="154">
  <si>
    <t>ProductName</t>
  </si>
  <si>
    <t>Total_Sales</t>
  </si>
  <si>
    <t>"Classic Vest</t>
  </si>
  <si>
    <t>"Mountain-100 Black</t>
  </si>
  <si>
    <t>"Mountain-100 Silver</t>
  </si>
  <si>
    <t>"Mountain-200 Black</t>
  </si>
  <si>
    <t>"Mountain-200 Silver</t>
  </si>
  <si>
    <t>"Mountain-400-W Silver</t>
  </si>
  <si>
    <t>"Mountain-500 Black</t>
  </si>
  <si>
    <t>"Mountain-500 Silver</t>
  </si>
  <si>
    <t>"Racing Socks</t>
  </si>
  <si>
    <t>"Road-150 Red</t>
  </si>
  <si>
    <t>"Road-250 Black</t>
  </si>
  <si>
    <t>"Road-250 Red</t>
  </si>
  <si>
    <t>"Road-350-W Yellow</t>
  </si>
  <si>
    <t>"Road-550-W Yellow</t>
  </si>
  <si>
    <t>"Road-650 Black</t>
  </si>
  <si>
    <t>"Road-650 Red</t>
  </si>
  <si>
    <t>"Road-750 Black</t>
  </si>
  <si>
    <t>"Short-Sleeve Classic Jersey</t>
  </si>
  <si>
    <t>"Sport-100 Helmet</t>
  </si>
  <si>
    <t>"Touring-1000 Blue</t>
  </si>
  <si>
    <t>"Touring-1000 Yellow</t>
  </si>
  <si>
    <t>"Touring-2000 Blue</t>
  </si>
  <si>
    <t>"Touring-3000 Blue</t>
  </si>
  <si>
    <t>"Touring-3000 Yellow</t>
  </si>
  <si>
    <t>"Women's Mountain Shorts</t>
  </si>
  <si>
    <t>All-Purpose Bike Stand</t>
  </si>
  <si>
    <t>Bike Wash - Dissolver</t>
  </si>
  <si>
    <t>Fender Set - Mountain</t>
  </si>
  <si>
    <t>Hitch Rack - 4-Bike</t>
  </si>
  <si>
    <t>HL Mountain Tire</t>
  </si>
  <si>
    <t>HL Road Tire</t>
  </si>
  <si>
    <t>Hydration Pack - 70 oz.</t>
  </si>
  <si>
    <t>LL Mountain Tire</t>
  </si>
  <si>
    <t>LL Road Tire</t>
  </si>
  <si>
    <t>ML Mountain Tire</t>
  </si>
  <si>
    <t>ML Road Tire</t>
  </si>
  <si>
    <t>Mountain Bottle Cage</t>
  </si>
  <si>
    <t>Mountain Tire Tube</t>
  </si>
  <si>
    <t>Patch Kit/8 Patches</t>
  </si>
  <si>
    <t>Road Bottle Cage</t>
  </si>
  <si>
    <t>Road Tire Tube</t>
  </si>
  <si>
    <t>Touring Tire</t>
  </si>
  <si>
    <t>Touring Tire Tube</t>
  </si>
  <si>
    <t>Water Bottle - 30 oz.</t>
  </si>
  <si>
    <t>ProductColor</t>
  </si>
  <si>
    <t>Total_Tax</t>
  </si>
  <si>
    <t xml:space="preserve"> easy-fill access</t>
  </si>
  <si>
    <t xml:space="preserve"> environmentally safe. 1-liter bottle."</t>
  </si>
  <si>
    <t xml:space="preserve"> fits 2"" receiver hitch."</t>
  </si>
  <si>
    <t xml:space="preserve"> glue and sandpaper."</t>
  </si>
  <si>
    <t xml:space="preserve"> high-density rubber."</t>
  </si>
  <si>
    <t xml:space="preserve"> less expensive wire bead casing."</t>
  </si>
  <si>
    <t xml:space="preserve"> lightweight carbon reinforced."</t>
  </si>
  <si>
    <t>"All-occasion value bike with our basic comfort and safety features. Offers wider</t>
  </si>
  <si>
    <t>"Alluminum-alloy frame provides a light</t>
  </si>
  <si>
    <t>"Cross-train</t>
  </si>
  <si>
    <t>"Heavy duty</t>
  </si>
  <si>
    <t>"Light-weight</t>
  </si>
  <si>
    <t>"Same technology as all of our Road series bikes</t>
  </si>
  <si>
    <t>"Short sleeve classic breathable jersey with superior moisture control</t>
  </si>
  <si>
    <t>"Suitable for any type of riding</t>
  </si>
  <si>
    <t>"The plush custom saddle keeps you riding all day</t>
  </si>
  <si>
    <t>"Thin</t>
  </si>
  <si>
    <t>"This bike delivers a high-level of performance on a budget. It is responsive and maneuverable</t>
  </si>
  <si>
    <t>"This bike is ridden by race winners. Developed with the Adventure Works Cycles professional race team</t>
  </si>
  <si>
    <t>"Top-of-the-line competition mountain bike. Performance-enhancing options include the innovative HL Frame</t>
  </si>
  <si>
    <t>"Universal fit</t>
  </si>
  <si>
    <t>"Value-priced bike with many features of our top-of-the-line models. Has the same light</t>
  </si>
  <si>
    <t>Entry level adult bike; offers a comfortable ride cross-country or down the block. Quick-release hubs and rims.</t>
  </si>
  <si>
    <t>NA</t>
  </si>
  <si>
    <t>Serious back-country riding. Perfect for all levels of competition. Uses the same HL Frame as the Mountain-100.</t>
  </si>
  <si>
    <t>Travel in style and comfort. Designed for maximum comfort and safety. Wide gear range takes on all hills. High-tech aluminum alloy construction provides durability without added weight.</t>
  </si>
  <si>
    <t>Total_Freight</t>
  </si>
  <si>
    <t>Total_Cost</t>
  </si>
  <si>
    <t>Proportion per Total_Cost</t>
  </si>
  <si>
    <t>Row Labels</t>
  </si>
  <si>
    <t>Grand Total</t>
  </si>
  <si>
    <t>Sum of Total_Sales</t>
  </si>
  <si>
    <t>Sum of Total_Tax</t>
  </si>
  <si>
    <t>Sum of Total_Freight</t>
  </si>
  <si>
    <t>Sum of Proportion per Total_Cost</t>
  </si>
  <si>
    <t>Country</t>
  </si>
  <si>
    <t>Australia</t>
  </si>
  <si>
    <t>Canada</t>
  </si>
  <si>
    <t>France</t>
  </si>
  <si>
    <t>Germany</t>
  </si>
  <si>
    <t>United Kingdom</t>
  </si>
  <si>
    <t>United States</t>
  </si>
  <si>
    <t>Region</t>
  </si>
  <si>
    <t>Central</t>
  </si>
  <si>
    <t>Northeast</t>
  </si>
  <si>
    <t>Northwest</t>
  </si>
  <si>
    <t>Southeast</t>
  </si>
  <si>
    <t>Southwest</t>
  </si>
  <si>
    <t>Percentage_per_region</t>
  </si>
  <si>
    <t>Sum of Percentage_per_region</t>
  </si>
  <si>
    <t>Country_Territory</t>
  </si>
  <si>
    <t>United_Nations_Estimate</t>
  </si>
  <si>
    <t>Albania</t>
  </si>
  <si>
    <t>Andorra</t>
  </si>
  <si>
    <t>Austria</t>
  </si>
  <si>
    <t>Belarus</t>
  </si>
  <si>
    <t>Belgium</t>
  </si>
  <si>
    <t>Bosnia and Herzegovina</t>
  </si>
  <si>
    <t>Bulgaria</t>
  </si>
  <si>
    <t>Croatia</t>
  </si>
  <si>
    <t>Czech Republic</t>
  </si>
  <si>
    <t>Denmark</t>
  </si>
  <si>
    <t>Estonia</t>
  </si>
  <si>
    <t>Finland</t>
  </si>
  <si>
    <t>Georgia</t>
  </si>
  <si>
    <t>Greece</t>
  </si>
  <si>
    <t>Hungary</t>
  </si>
  <si>
    <t>Iceland</t>
  </si>
  <si>
    <t>Ireland</t>
  </si>
  <si>
    <t>Italy</t>
  </si>
  <si>
    <t>Kosovo</t>
  </si>
  <si>
    <t>Latvia</t>
  </si>
  <si>
    <t>Liechtenstein</t>
  </si>
  <si>
    <t>Lithuania</t>
  </si>
  <si>
    <t>Luxembourg</t>
  </si>
  <si>
    <t>Malta</t>
  </si>
  <si>
    <t>Moldova</t>
  </si>
  <si>
    <t>Monaco</t>
  </si>
  <si>
    <t>Montenegro</t>
  </si>
  <si>
    <t>Netherlands</t>
  </si>
  <si>
    <t>North Macedonia</t>
  </si>
  <si>
    <t>Norway</t>
  </si>
  <si>
    <t>Poland</t>
  </si>
  <si>
    <t>Portugal</t>
  </si>
  <si>
    <t>Romania</t>
  </si>
  <si>
    <t>Russia</t>
  </si>
  <si>
    <t>San Marino</t>
  </si>
  <si>
    <t>Serbia</t>
  </si>
  <si>
    <t>Slovakia</t>
  </si>
  <si>
    <t>Slovenia</t>
  </si>
  <si>
    <t>Spain</t>
  </si>
  <si>
    <t>Sweden</t>
  </si>
  <si>
    <t>Switzerland</t>
  </si>
  <si>
    <t>Ukraine</t>
  </si>
  <si>
    <t>UN_region</t>
  </si>
  <si>
    <t>Total_WB_Estimate</t>
  </si>
  <si>
    <t>Africa</t>
  </si>
  <si>
    <t>Americas</t>
  </si>
  <si>
    <t>Asia</t>
  </si>
  <si>
    <t>Europe</t>
  </si>
  <si>
    <t>Oceania</t>
  </si>
  <si>
    <t>China</t>
  </si>
  <si>
    <t>India</t>
  </si>
  <si>
    <t>Japan</t>
  </si>
  <si>
    <t>Sum of United_Nations_Estimate</t>
  </si>
  <si>
    <t>Sum of Total_WB_Estimate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</si>
</sst>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0" borderId="0" xfId="0" applyNumberFormat="1"/>
    <xf numFmtId="9" fontId="0" fillId="0" borderId="0" xfId="1" applyFont="1"/>
    <xf numFmtId="2"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2">
    <cellStyle name="Normal" xfId="0" builtinId="0"/>
    <cellStyle name="Percent" xfId="1" builtinId="5"/>
  </cellStyles>
  <dxfs count="31">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164" formatCode="&quot;£&quot;#,##0.00"/>
    </dxf>
    <dxf>
      <numFmt numFmtId="0" formatCode="General"/>
    </dxf>
    <dxf>
      <numFmt numFmtId="164" formatCode="&quot;£&quot;#,##0.00"/>
    </dxf>
    <dxf>
      <numFmt numFmtId="164" formatCode="&quot;£&quot;#,##0.00"/>
    </dxf>
    <dxf>
      <numFmt numFmtId="0" formatCode="General"/>
    </dxf>
    <dxf>
      <numFmt numFmtId="164" formatCode="&quot;£&quot;#,##0.00"/>
    </dxf>
    <dxf>
      <numFmt numFmtId="164" formatCode="&quot;£&quot;#,##0.00"/>
    </dxf>
    <dxf>
      <numFmt numFmtId="0" formatCode="General"/>
    </dxf>
    <dxf>
      <font>
        <b val="0"/>
        <i val="0"/>
        <strike val="0"/>
        <condense val="0"/>
        <extend val="0"/>
        <outline val="0"/>
        <shadow val="0"/>
        <u val="none"/>
        <vertAlign val="baseline"/>
        <sz val="11"/>
        <color theme="1"/>
        <name val="Calibri"/>
        <family val="2"/>
        <scheme val="minor"/>
      </font>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5.xml"/><Relationship Id="rId39" Type="http://schemas.microsoft.com/office/2007/relationships/slicerCache" Target="slicerCaches/slicerCache9.xml"/><Relationship Id="rId21" Type="http://schemas.openxmlformats.org/officeDocument/2006/relationships/worksheet" Target="worksheets/sheet21.xml"/><Relationship Id="rId34" Type="http://schemas.microsoft.com/office/2007/relationships/slicerCache" Target="slicerCaches/slicerCache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microsoft.com/office/2007/relationships/slicerCache" Target="slicerCaches/slicerCache2.xml"/><Relationship Id="rId37" Type="http://schemas.microsoft.com/office/2007/relationships/slicerCache" Target="slicerCaches/slicerCache7.xml"/><Relationship Id="rId40" Type="http://schemas.openxmlformats.org/officeDocument/2006/relationships/theme" Target="theme/theme1.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36" Type="http://schemas.microsoft.com/office/2007/relationships/slicerCache" Target="slicerCaches/slicerCache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30" Type="http://schemas.openxmlformats.org/officeDocument/2006/relationships/pivotCacheDefinition" Target="pivotCache/pivotCacheDefinition9.xml"/><Relationship Id="rId35" Type="http://schemas.microsoft.com/office/2007/relationships/slicerCache" Target="slicerCaches/slicerCache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microsoft.com/office/2007/relationships/slicerCache" Target="slicerCaches/slicerCache3.xml"/><Relationship Id="rId38" Type="http://schemas.microsoft.com/office/2007/relationships/slicerCache" Target="slicerCaches/slicerCache8.xml"/><Relationship Id="rId20" Type="http://schemas.openxmlformats.org/officeDocument/2006/relationships/worksheet" Target="worksheets/sheet20.xml"/><Relationship Id="rId41"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PROJECT VISUALS.xlsx]Total_Sales Pivot!PivotTable5</c:name>
    <c:fmtId val="2"/>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GB" sz="1100" b="1">
                <a:solidFill>
                  <a:schemeClr val="accent6">
                    <a:lumMod val="75000"/>
                  </a:schemeClr>
                </a:solidFill>
              </a:rPr>
              <a:t>Total Sales Per Product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'Total_Sales Pivot'!$B$3</c:f>
              <c:strCache>
                <c:ptCount val="1"/>
                <c:pt idx="0">
                  <c:v>Total</c:v>
                </c:pt>
              </c:strCache>
            </c:strRef>
          </c:tx>
          <c:spPr>
            <a:solidFill>
              <a:schemeClr val="accent6">
                <a:lumMod val="75000"/>
              </a:schemeClr>
            </a:solidFill>
            <a:ln>
              <a:noFill/>
            </a:ln>
            <a:effectLst/>
            <a:sp3d/>
          </c:spPr>
          <c:invertIfNegative val="0"/>
          <c:cat>
            <c:strRef>
              <c:f>'Total_Sales Pivot'!$A$4:$A$9</c:f>
              <c:strCache>
                <c:ptCount val="5"/>
                <c:pt idx="0">
                  <c:v>"Road-150 Red</c:v>
                </c:pt>
                <c:pt idx="1">
                  <c:v>"Road-250 Red</c:v>
                </c:pt>
                <c:pt idx="2">
                  <c:v>"Road-350-W Yellow</c:v>
                </c:pt>
                <c:pt idx="3">
                  <c:v>"Touring-1000 Blue</c:v>
                </c:pt>
                <c:pt idx="4">
                  <c:v>"Touring-1000 Yellow</c:v>
                </c:pt>
              </c:strCache>
            </c:strRef>
          </c:cat>
          <c:val>
            <c:numRef>
              <c:f>'Total_Sales Pivot'!$B$4:$B$9</c:f>
              <c:numCache>
                <c:formatCode>General</c:formatCode>
                <c:ptCount val="5"/>
                <c:pt idx="0">
                  <c:v>5549478</c:v>
                </c:pt>
                <c:pt idx="1">
                  <c:v>1447609</c:v>
                </c:pt>
                <c:pt idx="2">
                  <c:v>1579300</c:v>
                </c:pt>
                <c:pt idx="3">
                  <c:v>1511456</c:v>
                </c:pt>
                <c:pt idx="4">
                  <c:v>1480464</c:v>
                </c:pt>
              </c:numCache>
            </c:numRef>
          </c:val>
          <c:extLst>
            <c:ext xmlns:c16="http://schemas.microsoft.com/office/drawing/2014/chart" uri="{C3380CC4-5D6E-409C-BE32-E72D297353CC}">
              <c16:uniqueId val="{00000000-8F70-4BE7-95F2-426826A12982}"/>
            </c:ext>
          </c:extLst>
        </c:ser>
        <c:dLbls>
          <c:showLegendKey val="0"/>
          <c:showVal val="0"/>
          <c:showCatName val="0"/>
          <c:showSerName val="0"/>
          <c:showPercent val="0"/>
          <c:showBubbleSize val="0"/>
        </c:dLbls>
        <c:gapWidth val="150"/>
        <c:shape val="box"/>
        <c:axId val="1502020511"/>
        <c:axId val="1814580639"/>
        <c:axId val="0"/>
      </c:bar3DChart>
      <c:catAx>
        <c:axId val="1502020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580639"/>
        <c:crosses val="autoZero"/>
        <c:auto val="1"/>
        <c:lblAlgn val="ctr"/>
        <c:lblOffset val="100"/>
        <c:noMultiLvlLbl val="0"/>
      </c:catAx>
      <c:valAx>
        <c:axId val="181458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02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PROJECT VISUALS.xlsx]Country_WB(Pivot)!PivotTable16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World Bank Estimates Per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'Country_WB(Pivot)'!$B$3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'Country_WB(Pivot)'!$A$4:$A$14</c:f>
              <c:strCache>
                <c:ptCount val="10"/>
                <c:pt idx="0">
                  <c:v>Canada</c:v>
                </c:pt>
                <c:pt idx="1">
                  <c:v>China</c:v>
                </c:pt>
                <c:pt idx="2">
                  <c:v>France</c:v>
                </c:pt>
                <c:pt idx="3">
                  <c:v>Germany</c:v>
                </c:pt>
                <c:pt idx="4">
                  <c:v>India</c:v>
                </c:pt>
                <c:pt idx="5">
                  <c:v>Italy</c:v>
                </c:pt>
                <c:pt idx="6">
                  <c:v>Japan</c:v>
                </c:pt>
                <c:pt idx="7">
                  <c:v>Russia</c:v>
                </c:pt>
                <c:pt idx="8">
                  <c:v>United Kingdom</c:v>
                </c:pt>
                <c:pt idx="9">
                  <c:v>United States</c:v>
                </c:pt>
              </c:strCache>
            </c:strRef>
          </c:cat>
          <c:val>
            <c:numRef>
              <c:f>'Country_WB(Pivot)'!$B$4:$B$14</c:f>
              <c:numCache>
                <c:formatCode>"£"#,##0.00</c:formatCode>
                <c:ptCount val="10"/>
                <c:pt idx="0">
                  <c:v>2139840</c:v>
                </c:pt>
                <c:pt idx="1">
                  <c:v>17963171</c:v>
                </c:pt>
                <c:pt idx="2">
                  <c:v>2782905</c:v>
                </c:pt>
                <c:pt idx="3">
                  <c:v>4072192</c:v>
                </c:pt>
                <c:pt idx="4">
                  <c:v>3385090</c:v>
                </c:pt>
                <c:pt idx="5">
                  <c:v>2010432</c:v>
                </c:pt>
                <c:pt idx="6">
                  <c:v>4231141</c:v>
                </c:pt>
                <c:pt idx="7">
                  <c:v>2240422</c:v>
                </c:pt>
                <c:pt idx="8">
                  <c:v>3070668</c:v>
                </c:pt>
                <c:pt idx="9">
                  <c:v>25462700</c:v>
                </c:pt>
              </c:numCache>
            </c:numRef>
          </c:val>
          <c:smooth val="0"/>
          <c:extLst>
            <c:ext xmlns:c16="http://schemas.microsoft.com/office/drawing/2014/chart" uri="{C3380CC4-5D6E-409C-BE32-E72D297353CC}">
              <c16:uniqueId val="{00000000-D9A9-49F4-8B7F-4B0DA7CCB8E6}"/>
            </c:ext>
          </c:extLst>
        </c:ser>
        <c:dLbls>
          <c:showLegendKey val="0"/>
          <c:showVal val="0"/>
          <c:showCatName val="0"/>
          <c:showSerName val="0"/>
          <c:showPercent val="0"/>
          <c:showBubbleSize val="0"/>
        </c:dLbls>
        <c:marker val="1"/>
        <c:smooth val="0"/>
        <c:axId val="67073584"/>
        <c:axId val="1011729471"/>
      </c:lineChart>
      <c:catAx>
        <c:axId val="67073584"/>
        <c:scaling>
          <c:orientation val="minMax"/>
        </c:scaling>
        <c:delete val="1"/>
        <c:axPos val="b"/>
        <c:numFmt formatCode="General" sourceLinked="1"/>
        <c:majorTickMark val="none"/>
        <c:minorTickMark val="none"/>
        <c:tickLblPos val="nextTo"/>
        <c:crossAx val="1011729471"/>
        <c:crosses val="autoZero"/>
        <c:auto val="1"/>
        <c:lblAlgn val="ctr"/>
        <c:lblOffset val="100"/>
        <c:noMultiLvlLbl val="0"/>
      </c:catAx>
      <c:valAx>
        <c:axId val="1011729471"/>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670735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PROJECT VISUALS.xlsx]WB_Estimates(Pivot)!PivotTable15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World Bank Estimate</a:t>
            </a:r>
            <a:r>
              <a:rPr lang="en-US" b="1" baseline="0"/>
              <a:t> Per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'WB_Estimates(Pivot)'!$B$3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'WB_Estimates(Pivot)'!$A$4:$A$9</c:f>
              <c:strCache>
                <c:ptCount val="5"/>
                <c:pt idx="0">
                  <c:v>Africa</c:v>
                </c:pt>
                <c:pt idx="1">
                  <c:v>Americas</c:v>
                </c:pt>
                <c:pt idx="2">
                  <c:v>Asia</c:v>
                </c:pt>
                <c:pt idx="3">
                  <c:v>Europe</c:v>
                </c:pt>
                <c:pt idx="4">
                  <c:v>Oceania</c:v>
                </c:pt>
              </c:strCache>
            </c:strRef>
          </c:cat>
          <c:val>
            <c:numRef>
              <c:f>'WB_Estimates(Pivot)'!$B$4:$B$9</c:f>
              <c:numCache>
                <c:formatCode>General</c:formatCode>
                <c:ptCount val="5"/>
                <c:pt idx="0">
                  <c:v>2938010</c:v>
                </c:pt>
                <c:pt idx="1">
                  <c:v>33505874</c:v>
                </c:pt>
                <c:pt idx="2">
                  <c:v>37019953</c:v>
                </c:pt>
                <c:pt idx="3">
                  <c:v>23750534</c:v>
                </c:pt>
                <c:pt idx="4">
                  <c:v>1962782</c:v>
                </c:pt>
              </c:numCache>
            </c:numRef>
          </c:val>
          <c:extLst>
            <c:ext xmlns:c16="http://schemas.microsoft.com/office/drawing/2014/chart" uri="{C3380CC4-5D6E-409C-BE32-E72D297353CC}">
              <c16:uniqueId val="{00000000-069F-4228-828A-DBF775B17E1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PROJECT VISUALS.xlsx]UN_Europe(Pivot)!PivotTable14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Sum</a:t>
            </a:r>
            <a:r>
              <a:rPr lang="en-GB" b="1" baseline="0"/>
              <a:t> of UN Estimates for Europe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'UN_Europe(Pivot)'!$B$3</c:f>
              <c:strCache>
                <c:ptCount val="1"/>
                <c:pt idx="0">
                  <c:v>Total</c:v>
                </c:pt>
              </c:strCache>
            </c:strRef>
          </c:tx>
          <c:spPr>
            <a:solidFill>
              <a:schemeClr val="accent1"/>
            </a:solidFill>
            <a:ln>
              <a:noFill/>
            </a:ln>
            <a:effectLst/>
            <a:sp3d/>
          </c:spPr>
          <c:invertIfNegative val="0"/>
          <c:cat>
            <c:strRef>
              <c:f>'UN_Europe(Pivot)'!$A$4:$A$9</c:f>
              <c:strCache>
                <c:ptCount val="5"/>
                <c:pt idx="0">
                  <c:v>France</c:v>
                </c:pt>
                <c:pt idx="1">
                  <c:v>Germany</c:v>
                </c:pt>
                <c:pt idx="2">
                  <c:v>Italy</c:v>
                </c:pt>
                <c:pt idx="3">
                  <c:v>Russia</c:v>
                </c:pt>
                <c:pt idx="4">
                  <c:v>United Kingdom</c:v>
                </c:pt>
              </c:strCache>
            </c:strRef>
          </c:cat>
          <c:val>
            <c:numRef>
              <c:f>'UN_Europe(Pivot)'!$B$4:$B$9</c:f>
              <c:numCache>
                <c:formatCode>"£"#,##0.00</c:formatCode>
                <c:ptCount val="5"/>
                <c:pt idx="0">
                  <c:v>2957880</c:v>
                </c:pt>
                <c:pt idx="1">
                  <c:v>4259935</c:v>
                </c:pt>
                <c:pt idx="2">
                  <c:v>2107703</c:v>
                </c:pt>
                <c:pt idx="3">
                  <c:v>1778782</c:v>
                </c:pt>
                <c:pt idx="4">
                  <c:v>3131378</c:v>
                </c:pt>
              </c:numCache>
            </c:numRef>
          </c:val>
          <c:extLst>
            <c:ext xmlns:c16="http://schemas.microsoft.com/office/drawing/2014/chart" uri="{C3380CC4-5D6E-409C-BE32-E72D297353CC}">
              <c16:uniqueId val="{00000000-D24C-4342-A2FC-788FD1F09A79}"/>
            </c:ext>
          </c:extLst>
        </c:ser>
        <c:dLbls>
          <c:showLegendKey val="0"/>
          <c:showVal val="0"/>
          <c:showCatName val="0"/>
          <c:showSerName val="0"/>
          <c:showPercent val="0"/>
          <c:showBubbleSize val="0"/>
        </c:dLbls>
        <c:gapWidth val="150"/>
        <c:shape val="box"/>
        <c:axId val="2140685807"/>
        <c:axId val="18261232"/>
        <c:axId val="0"/>
      </c:bar3DChart>
      <c:catAx>
        <c:axId val="2140685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1232"/>
        <c:crosses val="autoZero"/>
        <c:auto val="1"/>
        <c:lblAlgn val="ctr"/>
        <c:lblOffset val="100"/>
        <c:noMultiLvlLbl val="0"/>
      </c:catAx>
      <c:valAx>
        <c:axId val="18261232"/>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68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PROJECT VISUALS.xlsx]Sales and Freight(Pivot)!PivotTable13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a:t>
            </a:r>
            <a:r>
              <a:rPr lang="en-GB" b="1" baseline="0"/>
              <a:t> Sales By Total Freight Per Country</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and Freight(Pivot)'!$B$3</c:f>
              <c:strCache>
                <c:ptCount val="1"/>
                <c:pt idx="0">
                  <c:v>Sum of Total_Sales</c:v>
                </c:pt>
              </c:strCache>
            </c:strRef>
          </c:tx>
          <c:spPr>
            <a:solidFill>
              <a:schemeClr val="accent1"/>
            </a:solidFill>
            <a:ln>
              <a:noFill/>
            </a:ln>
            <a:effectLst/>
            <a:sp3d/>
          </c:spPr>
          <c:invertIfNegative val="0"/>
          <c:cat>
            <c:strRef>
              <c:f>'Sales and Freight(Pivot)'!$A$4:$A$10</c:f>
              <c:strCache>
                <c:ptCount val="6"/>
                <c:pt idx="0">
                  <c:v>Australia</c:v>
                </c:pt>
                <c:pt idx="1">
                  <c:v>Canada</c:v>
                </c:pt>
                <c:pt idx="2">
                  <c:v>France</c:v>
                </c:pt>
                <c:pt idx="3">
                  <c:v>Germany</c:v>
                </c:pt>
                <c:pt idx="4">
                  <c:v>United Kingdom</c:v>
                </c:pt>
                <c:pt idx="5">
                  <c:v>United States</c:v>
                </c:pt>
              </c:strCache>
            </c:strRef>
          </c:cat>
          <c:val>
            <c:numRef>
              <c:f>'Sales and Freight(Pivot)'!$B$4:$B$10</c:f>
              <c:numCache>
                <c:formatCode>"£"#,##0.00</c:formatCode>
                <c:ptCount val="6"/>
                <c:pt idx="0">
                  <c:v>9050889</c:v>
                </c:pt>
                <c:pt idx="1">
                  <c:v>1971669</c:v>
                </c:pt>
                <c:pt idx="2">
                  <c:v>2639522</c:v>
                </c:pt>
                <c:pt idx="3">
                  <c:v>2889755</c:v>
                </c:pt>
                <c:pt idx="4">
                  <c:v>3386099</c:v>
                </c:pt>
                <c:pt idx="5">
                  <c:v>9372774</c:v>
                </c:pt>
              </c:numCache>
            </c:numRef>
          </c:val>
          <c:extLst>
            <c:ext xmlns:c16="http://schemas.microsoft.com/office/drawing/2014/chart" uri="{C3380CC4-5D6E-409C-BE32-E72D297353CC}">
              <c16:uniqueId val="{00000000-4E89-43CF-87F3-C50FF08B59D6}"/>
            </c:ext>
          </c:extLst>
        </c:ser>
        <c:ser>
          <c:idx val="1"/>
          <c:order val="1"/>
          <c:tx>
            <c:strRef>
              <c:f>'Sales and Freight(Pivot)'!$C$3</c:f>
              <c:strCache>
                <c:ptCount val="1"/>
                <c:pt idx="0">
                  <c:v>Sum of Total_Freight</c:v>
                </c:pt>
              </c:strCache>
            </c:strRef>
          </c:tx>
          <c:spPr>
            <a:solidFill>
              <a:schemeClr val="accent2"/>
            </a:solidFill>
            <a:ln>
              <a:noFill/>
            </a:ln>
            <a:effectLst/>
            <a:sp3d/>
          </c:spPr>
          <c:invertIfNegative val="0"/>
          <c:cat>
            <c:strRef>
              <c:f>'Sales and Freight(Pivot)'!$A$4:$A$10</c:f>
              <c:strCache>
                <c:ptCount val="6"/>
                <c:pt idx="0">
                  <c:v>Australia</c:v>
                </c:pt>
                <c:pt idx="1">
                  <c:v>Canada</c:v>
                </c:pt>
                <c:pt idx="2">
                  <c:v>France</c:v>
                </c:pt>
                <c:pt idx="3">
                  <c:v>Germany</c:v>
                </c:pt>
                <c:pt idx="4">
                  <c:v>United Kingdom</c:v>
                </c:pt>
                <c:pt idx="5">
                  <c:v>United States</c:v>
                </c:pt>
              </c:strCache>
            </c:strRef>
          </c:cat>
          <c:val>
            <c:numRef>
              <c:f>'Sales and Freight(Pivot)'!$C$4:$C$10</c:f>
              <c:numCache>
                <c:formatCode>"£"#,##0.00</c:formatCode>
                <c:ptCount val="6"/>
                <c:pt idx="0">
                  <c:v>220916</c:v>
                </c:pt>
                <c:pt idx="1">
                  <c:v>46249</c:v>
                </c:pt>
                <c:pt idx="2">
                  <c:v>63781</c:v>
                </c:pt>
                <c:pt idx="3">
                  <c:v>69990</c:v>
                </c:pt>
                <c:pt idx="4">
                  <c:v>81957</c:v>
                </c:pt>
                <c:pt idx="5">
                  <c:v>225570</c:v>
                </c:pt>
              </c:numCache>
            </c:numRef>
          </c:val>
          <c:extLst>
            <c:ext xmlns:c16="http://schemas.microsoft.com/office/drawing/2014/chart" uri="{C3380CC4-5D6E-409C-BE32-E72D297353CC}">
              <c16:uniqueId val="{00000001-4E89-43CF-87F3-C50FF08B59D6}"/>
            </c:ext>
          </c:extLst>
        </c:ser>
        <c:dLbls>
          <c:showLegendKey val="0"/>
          <c:showVal val="0"/>
          <c:showCatName val="0"/>
          <c:showSerName val="0"/>
          <c:showPercent val="0"/>
          <c:showBubbleSize val="0"/>
        </c:dLbls>
        <c:gapWidth val="150"/>
        <c:shape val="box"/>
        <c:axId val="2140610639"/>
        <c:axId val="1505461903"/>
        <c:axId val="0"/>
      </c:bar3DChart>
      <c:catAx>
        <c:axId val="2140610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461903"/>
        <c:crosses val="autoZero"/>
        <c:auto val="1"/>
        <c:lblAlgn val="ctr"/>
        <c:lblOffset val="100"/>
        <c:noMultiLvlLbl val="0"/>
      </c:catAx>
      <c:valAx>
        <c:axId val="15054619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61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PROJECT VISUALS.xlsx]Tax_per_region(Pivot)!PivotTable12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Percentage</a:t>
            </a:r>
            <a:r>
              <a:rPr lang="en-GB" b="1" baseline="0"/>
              <a:t> of Total Tax Per Region</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'Tax_per_region(Pivot)'!$B$3</c:f>
              <c:strCache>
                <c:ptCount val="1"/>
                <c:pt idx="0">
                  <c:v>Total</c:v>
                </c:pt>
              </c:strCache>
            </c:strRef>
          </c:tx>
          <c:spPr>
            <a:solidFill>
              <a:schemeClr val="accent1"/>
            </a:solidFill>
            <a:ln>
              <a:noFill/>
            </a:ln>
            <a:effectLst/>
            <a:sp3d/>
          </c:spPr>
          <c:invertIfNegative val="0"/>
          <c:cat>
            <c:strRef>
              <c:f>'Tax_per_region(Pivot)'!$A$4:$A$14</c:f>
              <c:strCache>
                <c:ptCount val="10"/>
                <c:pt idx="0">
                  <c:v>Australia</c:v>
                </c:pt>
                <c:pt idx="1">
                  <c:v>Canada</c:v>
                </c:pt>
                <c:pt idx="2">
                  <c:v>Central</c:v>
                </c:pt>
                <c:pt idx="3">
                  <c:v>France</c:v>
                </c:pt>
                <c:pt idx="4">
                  <c:v>Germany</c:v>
                </c:pt>
                <c:pt idx="5">
                  <c:v>Northeast</c:v>
                </c:pt>
                <c:pt idx="6">
                  <c:v>Northwest</c:v>
                </c:pt>
                <c:pt idx="7">
                  <c:v>Southeast</c:v>
                </c:pt>
                <c:pt idx="8">
                  <c:v>Southwest</c:v>
                </c:pt>
                <c:pt idx="9">
                  <c:v>United Kingdom</c:v>
                </c:pt>
              </c:strCache>
            </c:strRef>
          </c:cat>
          <c:val>
            <c:numRef>
              <c:f>'Tax_per_region(Pivot)'!$B$4:$B$14</c:f>
              <c:numCache>
                <c:formatCode>General</c:formatCode>
                <c:ptCount val="10"/>
                <c:pt idx="0">
                  <c:v>0.30996493314137874</c:v>
                </c:pt>
                <c:pt idx="1">
                  <c:v>6.6463276582286138E-2</c:v>
                </c:pt>
                <c:pt idx="2">
                  <c:v>9.8944192019135543E-5</c:v>
                </c:pt>
                <c:pt idx="3">
                  <c:v>9.0053473070761086E-2</c:v>
                </c:pt>
                <c:pt idx="4">
                  <c:v>9.8667234695623468E-2</c:v>
                </c:pt>
                <c:pt idx="5">
                  <c:v>2.1905984870612105E-4</c:v>
                </c:pt>
                <c:pt idx="6">
                  <c:v>0.12394380315549879</c:v>
                </c:pt>
                <c:pt idx="7">
                  <c:v>4.1262752566932073E-4</c:v>
                </c:pt>
                <c:pt idx="8">
                  <c:v>0.19462452191376214</c:v>
                </c:pt>
                <c:pt idx="9">
                  <c:v>0.11555212587429507</c:v>
                </c:pt>
              </c:numCache>
            </c:numRef>
          </c:val>
          <c:extLst>
            <c:ext xmlns:c16="http://schemas.microsoft.com/office/drawing/2014/chart" uri="{C3380CC4-5D6E-409C-BE32-E72D297353CC}">
              <c16:uniqueId val="{00000000-E2C4-4062-808B-5C5D70C4AEA6}"/>
            </c:ext>
          </c:extLst>
        </c:ser>
        <c:dLbls>
          <c:showLegendKey val="0"/>
          <c:showVal val="0"/>
          <c:showCatName val="0"/>
          <c:showSerName val="0"/>
          <c:showPercent val="0"/>
          <c:showBubbleSize val="0"/>
        </c:dLbls>
        <c:gapWidth val="150"/>
        <c:shape val="box"/>
        <c:axId val="2118546927"/>
        <c:axId val="1012059183"/>
        <c:axId val="0"/>
      </c:bar3DChart>
      <c:catAx>
        <c:axId val="2118546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059183"/>
        <c:crosses val="autoZero"/>
        <c:auto val="1"/>
        <c:lblAlgn val="ctr"/>
        <c:lblOffset val="100"/>
        <c:noMultiLvlLbl val="0"/>
      </c:catAx>
      <c:valAx>
        <c:axId val="101205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4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PROJECT VISUALS.xlsx]Total_Sales 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 Sales Per Product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'Total_Sales Pivot'!$B$3</c:f>
              <c:strCache>
                <c:ptCount val="1"/>
                <c:pt idx="0">
                  <c:v>Total</c:v>
                </c:pt>
              </c:strCache>
            </c:strRef>
          </c:tx>
          <c:spPr>
            <a:solidFill>
              <a:schemeClr val="accent1"/>
            </a:solidFill>
            <a:ln>
              <a:noFill/>
            </a:ln>
            <a:effectLst/>
            <a:sp3d/>
          </c:spPr>
          <c:invertIfNegative val="0"/>
          <c:cat>
            <c:strRef>
              <c:f>'Total_Sales Pivot'!$A$4:$A$9</c:f>
              <c:strCache>
                <c:ptCount val="5"/>
                <c:pt idx="0">
                  <c:v>"Road-150 Red</c:v>
                </c:pt>
                <c:pt idx="1">
                  <c:v>"Road-250 Red</c:v>
                </c:pt>
                <c:pt idx="2">
                  <c:v>"Road-350-W Yellow</c:v>
                </c:pt>
                <c:pt idx="3">
                  <c:v>"Touring-1000 Blue</c:v>
                </c:pt>
                <c:pt idx="4">
                  <c:v>"Touring-1000 Yellow</c:v>
                </c:pt>
              </c:strCache>
            </c:strRef>
          </c:cat>
          <c:val>
            <c:numRef>
              <c:f>'Total_Sales Pivot'!$B$4:$B$9</c:f>
              <c:numCache>
                <c:formatCode>General</c:formatCode>
                <c:ptCount val="5"/>
                <c:pt idx="0">
                  <c:v>5549478</c:v>
                </c:pt>
                <c:pt idx="1">
                  <c:v>1447609</c:v>
                </c:pt>
                <c:pt idx="2">
                  <c:v>1579300</c:v>
                </c:pt>
                <c:pt idx="3">
                  <c:v>1511456</c:v>
                </c:pt>
                <c:pt idx="4">
                  <c:v>1480464</c:v>
                </c:pt>
              </c:numCache>
            </c:numRef>
          </c:val>
          <c:extLst>
            <c:ext xmlns:c16="http://schemas.microsoft.com/office/drawing/2014/chart" uri="{C3380CC4-5D6E-409C-BE32-E72D297353CC}">
              <c16:uniqueId val="{00000000-1307-43C9-A2C7-98011B879F35}"/>
            </c:ext>
          </c:extLst>
        </c:ser>
        <c:dLbls>
          <c:showLegendKey val="0"/>
          <c:showVal val="0"/>
          <c:showCatName val="0"/>
          <c:showSerName val="0"/>
          <c:showPercent val="0"/>
          <c:showBubbleSize val="0"/>
        </c:dLbls>
        <c:gapWidth val="150"/>
        <c:shape val="box"/>
        <c:axId val="1502020511"/>
        <c:axId val="1814580639"/>
        <c:axId val="0"/>
      </c:bar3DChart>
      <c:catAx>
        <c:axId val="1502020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580639"/>
        <c:crosses val="autoZero"/>
        <c:auto val="1"/>
        <c:lblAlgn val="ctr"/>
        <c:lblOffset val="100"/>
        <c:noMultiLvlLbl val="0"/>
      </c:catAx>
      <c:valAx>
        <c:axId val="181458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02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PROJECT VISUALS.xlsx]Total_Tax 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 Tax Per Product</a:t>
            </a:r>
            <a:r>
              <a:rPr lang="en-GB" b="1" baseline="0"/>
              <a:t> Color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'Total_Tax Pivot'!$B$3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'Total_Tax Pivot'!$A$4:$A$14</c:f>
              <c:strCache>
                <c:ptCount val="10"/>
                <c:pt idx="0">
                  <c:v>"All-occasion value bike with our basic comfort and safety features. Offers wider</c:v>
                </c:pt>
                <c:pt idx="1">
                  <c:v>"Alluminum-alloy frame provides a light</c:v>
                </c:pt>
                <c:pt idx="2">
                  <c:v>"Cross-train</c:v>
                </c:pt>
                <c:pt idx="3">
                  <c:v>"The plush custom saddle keeps you riding all day</c:v>
                </c:pt>
                <c:pt idx="4">
                  <c:v>"This bike delivers a high-level of performance on a budget. It is responsive and maneuverable</c:v>
                </c:pt>
                <c:pt idx="5">
                  <c:v>"This bike is ridden by race winners. Developed with the Adventure Works Cycles professional race team</c:v>
                </c:pt>
                <c:pt idx="6">
                  <c:v>"Top-of-the-line competition mountain bike. Performance-enhancing options include the innovative HL Frame</c:v>
                </c:pt>
                <c:pt idx="7">
                  <c:v>Entry level adult bike; offers a comfortable ride cross-country or down the block. Quick-release hubs and rims.</c:v>
                </c:pt>
                <c:pt idx="8">
                  <c:v>Serious back-country riding. Perfect for all levels of competition. Uses the same HL Frame as the Mountain-100.</c:v>
                </c:pt>
                <c:pt idx="9">
                  <c:v>Travel in style and comfort. Designed for maximum comfort and safety. Wide gear range takes on all hills. High-tech aluminum alloy construction provides durability without added weight.</c:v>
                </c:pt>
              </c:strCache>
            </c:strRef>
          </c:cat>
          <c:val>
            <c:numRef>
              <c:f>'Total_Tax Pivot'!$B$4:$B$14</c:f>
              <c:numCache>
                <c:formatCode>General</c:formatCode>
                <c:ptCount val="10"/>
                <c:pt idx="0">
                  <c:v>31860</c:v>
                </c:pt>
                <c:pt idx="1">
                  <c:v>217497</c:v>
                </c:pt>
                <c:pt idx="2">
                  <c:v>126344</c:v>
                </c:pt>
                <c:pt idx="3">
                  <c:v>36084</c:v>
                </c:pt>
                <c:pt idx="4">
                  <c:v>33123</c:v>
                </c:pt>
                <c:pt idx="5">
                  <c:v>443586</c:v>
                </c:pt>
                <c:pt idx="6">
                  <c:v>106894</c:v>
                </c:pt>
                <c:pt idx="7">
                  <c:v>62049</c:v>
                </c:pt>
                <c:pt idx="8">
                  <c:v>176267</c:v>
                </c:pt>
                <c:pt idx="9">
                  <c:v>238450</c:v>
                </c:pt>
              </c:numCache>
            </c:numRef>
          </c:val>
          <c:smooth val="0"/>
          <c:extLst>
            <c:ext xmlns:c16="http://schemas.microsoft.com/office/drawing/2014/chart" uri="{C3380CC4-5D6E-409C-BE32-E72D297353CC}">
              <c16:uniqueId val="{00000000-66FD-40AA-99B7-2E8EBCB771B9}"/>
            </c:ext>
          </c:extLst>
        </c:ser>
        <c:dLbls>
          <c:showLegendKey val="0"/>
          <c:showVal val="0"/>
          <c:showCatName val="0"/>
          <c:showSerName val="0"/>
          <c:showPercent val="0"/>
          <c:showBubbleSize val="0"/>
        </c:dLbls>
        <c:marker val="1"/>
        <c:smooth val="0"/>
        <c:axId val="2058583903"/>
        <c:axId val="2038595695"/>
      </c:lineChart>
      <c:catAx>
        <c:axId val="205858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595695"/>
        <c:crosses val="autoZero"/>
        <c:auto val="1"/>
        <c:lblAlgn val="ctr"/>
        <c:lblOffset val="100"/>
        <c:noMultiLvlLbl val="0"/>
      </c:catAx>
      <c:valAx>
        <c:axId val="203859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8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PROJECT VISUALS.xlsx]Total Freight Pivot!PivotTable8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Freight Per</a:t>
            </a:r>
            <a:r>
              <a:rPr lang="en-US" b="1" baseline="0"/>
              <a:t> Product Name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Freight Pivot'!$B$3</c:f>
              <c:strCache>
                <c:ptCount val="1"/>
                <c:pt idx="0">
                  <c:v>Total</c:v>
                </c:pt>
              </c:strCache>
            </c:strRef>
          </c:tx>
          <c:spPr>
            <a:solidFill>
              <a:schemeClr val="accent1"/>
            </a:solidFill>
            <a:ln>
              <a:noFill/>
            </a:ln>
            <a:effectLst/>
          </c:spPr>
          <c:invertIfNegative val="0"/>
          <c:cat>
            <c:strRef>
              <c:f>'Total Freight Pivot'!$A$4:$A$9</c:f>
              <c:strCache>
                <c:ptCount val="5"/>
                <c:pt idx="0">
                  <c:v>"Road-150 Red</c:v>
                </c:pt>
                <c:pt idx="1">
                  <c:v>"Road-250 Red</c:v>
                </c:pt>
                <c:pt idx="2">
                  <c:v>"Road-350-W Yellow</c:v>
                </c:pt>
                <c:pt idx="3">
                  <c:v>"Touring-1000 Blue</c:v>
                </c:pt>
                <c:pt idx="4">
                  <c:v>"Touring-1000 Yellow</c:v>
                </c:pt>
              </c:strCache>
            </c:strRef>
          </c:cat>
          <c:val>
            <c:numRef>
              <c:f>'Total Freight Pivot'!$B$4:$B$9</c:f>
              <c:numCache>
                <c:formatCode>General</c:formatCode>
                <c:ptCount val="5"/>
                <c:pt idx="0">
                  <c:v>138039</c:v>
                </c:pt>
                <c:pt idx="1">
                  <c:v>36067</c:v>
                </c:pt>
                <c:pt idx="2">
                  <c:v>39018</c:v>
                </c:pt>
                <c:pt idx="3">
                  <c:v>37406</c:v>
                </c:pt>
                <c:pt idx="4">
                  <c:v>36639</c:v>
                </c:pt>
              </c:numCache>
            </c:numRef>
          </c:val>
          <c:extLst>
            <c:ext xmlns:c16="http://schemas.microsoft.com/office/drawing/2014/chart" uri="{C3380CC4-5D6E-409C-BE32-E72D297353CC}">
              <c16:uniqueId val="{00000000-E37F-4D67-8BE8-B6C943AD26A1}"/>
            </c:ext>
          </c:extLst>
        </c:ser>
        <c:dLbls>
          <c:showLegendKey val="0"/>
          <c:showVal val="0"/>
          <c:showCatName val="0"/>
          <c:showSerName val="0"/>
          <c:showPercent val="0"/>
          <c:showBubbleSize val="0"/>
        </c:dLbls>
        <c:gapWidth val="219"/>
        <c:overlap val="-27"/>
        <c:axId val="1967555407"/>
        <c:axId val="2032557487"/>
      </c:barChart>
      <c:catAx>
        <c:axId val="19675554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557487"/>
        <c:crosses val="autoZero"/>
        <c:auto val="1"/>
        <c:lblAlgn val="ctr"/>
        <c:lblOffset val="100"/>
        <c:noMultiLvlLbl val="0"/>
      </c:catAx>
      <c:valAx>
        <c:axId val="203255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5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PROJECT VISUALS.xlsx]ProductCost Pivot!PivotTable10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Proportion</a:t>
            </a:r>
            <a:r>
              <a:rPr lang="en-US" b="1" baseline="0"/>
              <a:t> of Product Cost Per Product Name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'ProductCost Pivot'!$B$3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'ProductCost Pivot'!$A$4:$A$14</c:f>
              <c:strCache>
                <c:ptCount val="10"/>
                <c:pt idx="0">
                  <c:v>"Mountain-100 Black</c:v>
                </c:pt>
                <c:pt idx="1">
                  <c:v>"Mountain-200 Black</c:v>
                </c:pt>
                <c:pt idx="2">
                  <c:v>"Mountain-200 Silver</c:v>
                </c:pt>
                <c:pt idx="3">
                  <c:v>"Road-150 Red</c:v>
                </c:pt>
                <c:pt idx="4">
                  <c:v>"Road-250 Black</c:v>
                </c:pt>
                <c:pt idx="5">
                  <c:v>"Road-250 Red</c:v>
                </c:pt>
                <c:pt idx="6">
                  <c:v>"Road-350-W Yellow</c:v>
                </c:pt>
                <c:pt idx="7">
                  <c:v>"Road-750 Black</c:v>
                </c:pt>
                <c:pt idx="8">
                  <c:v>"Touring-1000 Blue</c:v>
                </c:pt>
                <c:pt idx="9">
                  <c:v>"Touring-1000 Yellow</c:v>
                </c:pt>
              </c:strCache>
            </c:strRef>
          </c:cat>
          <c:val>
            <c:numRef>
              <c:f>'ProductCost Pivot'!$B$4:$B$14</c:f>
              <c:numCache>
                <c:formatCode>General</c:formatCode>
                <c:ptCount val="10"/>
                <c:pt idx="0">
                  <c:v>3.3763976250775327</c:v>
                </c:pt>
                <c:pt idx="1">
                  <c:v>5.1611557542329747</c:v>
                </c:pt>
                <c:pt idx="2">
                  <c:v>4.906432395031052</c:v>
                </c:pt>
                <c:pt idx="3">
                  <c:v>28.388767891148067</c:v>
                </c:pt>
                <c:pt idx="4">
                  <c:v>6.5214845533336989</c:v>
                </c:pt>
                <c:pt idx="5">
                  <c:v>7.5325372353650417</c:v>
                </c:pt>
                <c:pt idx="6">
                  <c:v>8.4745744135262964</c:v>
                </c:pt>
                <c:pt idx="7">
                  <c:v>4.1728749847294981</c:v>
                </c:pt>
                <c:pt idx="8">
                  <c:v>7.9162452260974376</c:v>
                </c:pt>
                <c:pt idx="9">
                  <c:v>7.7539247403888156</c:v>
                </c:pt>
              </c:numCache>
            </c:numRef>
          </c:val>
          <c:extLst>
            <c:ext xmlns:c16="http://schemas.microsoft.com/office/drawing/2014/chart" uri="{C3380CC4-5D6E-409C-BE32-E72D297353CC}">
              <c16:uniqueId val="{00000000-2FBF-4129-B6DB-557D73BF922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PROJECT VISUALS.xlsx]Total_Tax Pivot!PivotTable7</c:name>
    <c:fmtId val="2"/>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GB" sz="1100" b="1">
                <a:solidFill>
                  <a:schemeClr val="accent6">
                    <a:lumMod val="75000"/>
                  </a:schemeClr>
                </a:solidFill>
              </a:rPr>
              <a:t>Total Tax Per Product</a:t>
            </a:r>
            <a:r>
              <a:rPr lang="en-GB" sz="1100" b="1" baseline="0">
                <a:solidFill>
                  <a:schemeClr val="accent6">
                    <a:lumMod val="75000"/>
                  </a:schemeClr>
                </a:solidFill>
              </a:rPr>
              <a:t> Color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lumMod val="75000"/>
              </a:schemeClr>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'Total_Tax Pivot'!$B$3</c:f>
              <c:strCache>
                <c:ptCount val="1"/>
                <c:pt idx="0">
                  <c:v>Total</c:v>
                </c:pt>
              </c:strCache>
            </c:strRef>
          </c:tx>
          <c:spPr>
            <a:ln w="28575" cap="rnd">
              <a:solidFill>
                <a:schemeClr val="accent6"/>
              </a:solidFill>
              <a:round/>
            </a:ln>
            <a:effectLst/>
          </c:spPr>
          <c:marker>
            <c:symbol val="circle"/>
            <c:size val="5"/>
            <c:spPr>
              <a:solidFill>
                <a:schemeClr val="accent6">
                  <a:lumMod val="75000"/>
                </a:schemeClr>
              </a:solidFill>
              <a:ln w="9525">
                <a:solidFill>
                  <a:schemeClr val="accent6"/>
                </a:solidFill>
              </a:ln>
              <a:effectLst/>
            </c:spPr>
          </c:marker>
          <c:cat>
            <c:strRef>
              <c:f>'Total_Tax Pivot'!$A$4:$A$14</c:f>
              <c:strCache>
                <c:ptCount val="10"/>
                <c:pt idx="0">
                  <c:v>"All-occasion value bike with our basic comfort and safety features. Offers wider</c:v>
                </c:pt>
                <c:pt idx="1">
                  <c:v>"Alluminum-alloy frame provides a light</c:v>
                </c:pt>
                <c:pt idx="2">
                  <c:v>"Cross-train</c:v>
                </c:pt>
                <c:pt idx="3">
                  <c:v>"The plush custom saddle keeps you riding all day</c:v>
                </c:pt>
                <c:pt idx="4">
                  <c:v>"This bike delivers a high-level of performance on a budget. It is responsive and maneuverable</c:v>
                </c:pt>
                <c:pt idx="5">
                  <c:v>"This bike is ridden by race winners. Developed with the Adventure Works Cycles professional race team</c:v>
                </c:pt>
                <c:pt idx="6">
                  <c:v>"Top-of-the-line competition mountain bike. Performance-enhancing options include the innovative HL Frame</c:v>
                </c:pt>
                <c:pt idx="7">
                  <c:v>Entry level adult bike; offers a comfortable ride cross-country or down the block. Quick-release hubs and rims.</c:v>
                </c:pt>
                <c:pt idx="8">
                  <c:v>Serious back-country riding. Perfect for all levels of competition. Uses the same HL Frame as the Mountain-100.</c:v>
                </c:pt>
                <c:pt idx="9">
                  <c:v>Travel in style and comfort. Designed for maximum comfort and safety. Wide gear range takes on all hills. High-tech aluminum alloy construction provides durability without added weight.</c:v>
                </c:pt>
              </c:strCache>
            </c:strRef>
          </c:cat>
          <c:val>
            <c:numRef>
              <c:f>'Total_Tax Pivot'!$B$4:$B$14</c:f>
              <c:numCache>
                <c:formatCode>General</c:formatCode>
                <c:ptCount val="10"/>
                <c:pt idx="0">
                  <c:v>31860</c:v>
                </c:pt>
                <c:pt idx="1">
                  <c:v>217497</c:v>
                </c:pt>
                <c:pt idx="2">
                  <c:v>126344</c:v>
                </c:pt>
                <c:pt idx="3">
                  <c:v>36084</c:v>
                </c:pt>
                <c:pt idx="4">
                  <c:v>33123</c:v>
                </c:pt>
                <c:pt idx="5">
                  <c:v>443586</c:v>
                </c:pt>
                <c:pt idx="6">
                  <c:v>106894</c:v>
                </c:pt>
                <c:pt idx="7">
                  <c:v>62049</c:v>
                </c:pt>
                <c:pt idx="8">
                  <c:v>176267</c:v>
                </c:pt>
                <c:pt idx="9">
                  <c:v>238450</c:v>
                </c:pt>
              </c:numCache>
            </c:numRef>
          </c:val>
          <c:smooth val="0"/>
          <c:extLst>
            <c:ext xmlns:c16="http://schemas.microsoft.com/office/drawing/2014/chart" uri="{C3380CC4-5D6E-409C-BE32-E72D297353CC}">
              <c16:uniqueId val="{00000000-A4A6-498C-9400-1F687A85C21B}"/>
            </c:ext>
          </c:extLst>
        </c:ser>
        <c:dLbls>
          <c:showLegendKey val="0"/>
          <c:showVal val="0"/>
          <c:showCatName val="0"/>
          <c:showSerName val="0"/>
          <c:showPercent val="0"/>
          <c:showBubbleSize val="0"/>
        </c:dLbls>
        <c:marker val="1"/>
        <c:smooth val="0"/>
        <c:axId val="2058583903"/>
        <c:axId val="2038595695"/>
      </c:lineChart>
      <c:catAx>
        <c:axId val="205858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595695"/>
        <c:crosses val="autoZero"/>
        <c:auto val="1"/>
        <c:lblAlgn val="ctr"/>
        <c:lblOffset val="100"/>
        <c:noMultiLvlLbl val="0"/>
      </c:catAx>
      <c:valAx>
        <c:axId val="203859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8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PROJECT VISUALS.xlsx]Total Freight Pivot!PivotTable8</c:name>
    <c:fmtId val="2"/>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US" sz="1100" b="1">
                <a:solidFill>
                  <a:schemeClr val="accent6">
                    <a:lumMod val="75000"/>
                  </a:schemeClr>
                </a:solidFill>
              </a:rPr>
              <a:t>Total Freight Per</a:t>
            </a:r>
            <a:r>
              <a:rPr lang="en-US" sz="1100" b="1" baseline="0">
                <a:solidFill>
                  <a:schemeClr val="accent6">
                    <a:lumMod val="75000"/>
                  </a:schemeClr>
                </a:solidFill>
              </a:rPr>
              <a:t> Product Name</a:t>
            </a:r>
            <a:endParaRPr lang="en-US" sz="1100" b="1">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Freight Pivot'!$B$3</c:f>
              <c:strCache>
                <c:ptCount val="1"/>
                <c:pt idx="0">
                  <c:v>Total</c:v>
                </c:pt>
              </c:strCache>
            </c:strRef>
          </c:tx>
          <c:spPr>
            <a:solidFill>
              <a:schemeClr val="accent6">
                <a:lumMod val="75000"/>
              </a:schemeClr>
            </a:solidFill>
            <a:ln>
              <a:noFill/>
            </a:ln>
            <a:effectLst/>
          </c:spPr>
          <c:invertIfNegative val="0"/>
          <c:cat>
            <c:strRef>
              <c:f>'Total Freight Pivot'!$A$4:$A$9</c:f>
              <c:strCache>
                <c:ptCount val="5"/>
                <c:pt idx="0">
                  <c:v>"Road-150 Red</c:v>
                </c:pt>
                <c:pt idx="1">
                  <c:v>"Road-250 Red</c:v>
                </c:pt>
                <c:pt idx="2">
                  <c:v>"Road-350-W Yellow</c:v>
                </c:pt>
                <c:pt idx="3">
                  <c:v>"Touring-1000 Blue</c:v>
                </c:pt>
                <c:pt idx="4">
                  <c:v>"Touring-1000 Yellow</c:v>
                </c:pt>
              </c:strCache>
            </c:strRef>
          </c:cat>
          <c:val>
            <c:numRef>
              <c:f>'Total Freight Pivot'!$B$4:$B$9</c:f>
              <c:numCache>
                <c:formatCode>General</c:formatCode>
                <c:ptCount val="5"/>
                <c:pt idx="0">
                  <c:v>138039</c:v>
                </c:pt>
                <c:pt idx="1">
                  <c:v>36067</c:v>
                </c:pt>
                <c:pt idx="2">
                  <c:v>39018</c:v>
                </c:pt>
                <c:pt idx="3">
                  <c:v>37406</c:v>
                </c:pt>
                <c:pt idx="4">
                  <c:v>36639</c:v>
                </c:pt>
              </c:numCache>
            </c:numRef>
          </c:val>
          <c:extLst>
            <c:ext xmlns:c16="http://schemas.microsoft.com/office/drawing/2014/chart" uri="{C3380CC4-5D6E-409C-BE32-E72D297353CC}">
              <c16:uniqueId val="{00000000-4506-4EF3-A78E-9E8861106397}"/>
            </c:ext>
          </c:extLst>
        </c:ser>
        <c:dLbls>
          <c:showLegendKey val="0"/>
          <c:showVal val="0"/>
          <c:showCatName val="0"/>
          <c:showSerName val="0"/>
          <c:showPercent val="0"/>
          <c:showBubbleSize val="0"/>
        </c:dLbls>
        <c:gapWidth val="219"/>
        <c:overlap val="-27"/>
        <c:axId val="1967555407"/>
        <c:axId val="2032557487"/>
      </c:barChart>
      <c:catAx>
        <c:axId val="1967555407"/>
        <c:scaling>
          <c:orientation val="minMax"/>
        </c:scaling>
        <c:delete val="0"/>
        <c:axPos val="b"/>
        <c:numFmt formatCode="General" sourceLinked="1"/>
        <c:majorTickMark val="out"/>
        <c:minorTickMark val="none"/>
        <c:tickLblPos val="nextTo"/>
        <c:spPr>
          <a:noFill/>
          <a:ln w="9525" cap="flat" cmpd="sng" algn="ctr">
            <a:solidFill>
              <a:schemeClr val="accent6">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557487"/>
        <c:crosses val="autoZero"/>
        <c:auto val="1"/>
        <c:lblAlgn val="ctr"/>
        <c:lblOffset val="100"/>
        <c:noMultiLvlLbl val="0"/>
      </c:catAx>
      <c:valAx>
        <c:axId val="203255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5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PROJECT VISUALS.xlsx]ProductCost Pivot!PivotTable10</c:name>
    <c:fmtId val="4"/>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US" sz="1100" b="1">
                <a:solidFill>
                  <a:schemeClr val="accent6">
                    <a:lumMod val="75000"/>
                  </a:schemeClr>
                </a:solidFill>
              </a:rPr>
              <a:t>Proportion</a:t>
            </a:r>
            <a:r>
              <a:rPr lang="en-US" sz="1100" b="1" baseline="0">
                <a:solidFill>
                  <a:schemeClr val="accent6">
                    <a:lumMod val="75000"/>
                  </a:schemeClr>
                </a:solidFill>
              </a:rPr>
              <a:t> of Product Cost Per Product Name</a:t>
            </a:r>
            <a:endParaRPr lang="en-US" sz="1100" b="1">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6">
              <a:lumMod val="75000"/>
            </a:schemeClr>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doughnutChart>
        <c:varyColors val="1"/>
        <c:ser>
          <c:idx val="0"/>
          <c:order val="0"/>
          <c:tx>
            <c:strRef>
              <c:f>'ProductCost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38-471E-A782-AB37EEFB95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38-471E-A782-AB37EEFB95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38-471E-A782-AB37EEFB9587}"/>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5D38-471E-A782-AB37EEFB95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D38-471E-A782-AB37EEFB958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D38-471E-A782-AB37EEFB958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D38-471E-A782-AB37EEFB958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D38-471E-A782-AB37EEFB958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D38-471E-A782-AB37EEFB958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D38-471E-A782-AB37EEFB9587}"/>
              </c:ext>
            </c:extLst>
          </c:dPt>
          <c:cat>
            <c:strRef>
              <c:f>'ProductCost Pivot'!$A$4:$A$14</c:f>
              <c:strCache>
                <c:ptCount val="10"/>
                <c:pt idx="0">
                  <c:v>"Mountain-100 Black</c:v>
                </c:pt>
                <c:pt idx="1">
                  <c:v>"Mountain-200 Black</c:v>
                </c:pt>
                <c:pt idx="2">
                  <c:v>"Mountain-200 Silver</c:v>
                </c:pt>
                <c:pt idx="3">
                  <c:v>"Road-150 Red</c:v>
                </c:pt>
                <c:pt idx="4">
                  <c:v>"Road-250 Black</c:v>
                </c:pt>
                <c:pt idx="5">
                  <c:v>"Road-250 Red</c:v>
                </c:pt>
                <c:pt idx="6">
                  <c:v>"Road-350-W Yellow</c:v>
                </c:pt>
                <c:pt idx="7">
                  <c:v>"Road-750 Black</c:v>
                </c:pt>
                <c:pt idx="8">
                  <c:v>"Touring-1000 Blue</c:v>
                </c:pt>
                <c:pt idx="9">
                  <c:v>"Touring-1000 Yellow</c:v>
                </c:pt>
              </c:strCache>
            </c:strRef>
          </c:cat>
          <c:val>
            <c:numRef>
              <c:f>'ProductCost Pivot'!$B$4:$B$14</c:f>
              <c:numCache>
                <c:formatCode>General</c:formatCode>
                <c:ptCount val="10"/>
                <c:pt idx="0">
                  <c:v>3.3763976250775327</c:v>
                </c:pt>
                <c:pt idx="1">
                  <c:v>5.1611557542329747</c:v>
                </c:pt>
                <c:pt idx="2">
                  <c:v>4.906432395031052</c:v>
                </c:pt>
                <c:pt idx="3">
                  <c:v>28.388767891148067</c:v>
                </c:pt>
                <c:pt idx="4">
                  <c:v>6.5214845533336989</c:v>
                </c:pt>
                <c:pt idx="5">
                  <c:v>7.5325372353650417</c:v>
                </c:pt>
                <c:pt idx="6">
                  <c:v>8.4745744135262964</c:v>
                </c:pt>
                <c:pt idx="7">
                  <c:v>4.1728749847294981</c:v>
                </c:pt>
                <c:pt idx="8">
                  <c:v>7.9162452260974376</c:v>
                </c:pt>
                <c:pt idx="9">
                  <c:v>7.7539247403888156</c:v>
                </c:pt>
              </c:numCache>
            </c:numRef>
          </c:val>
          <c:extLst>
            <c:ext xmlns:c16="http://schemas.microsoft.com/office/drawing/2014/chart" uri="{C3380CC4-5D6E-409C-BE32-E72D297353CC}">
              <c16:uniqueId val="{00000014-5D38-471E-A782-AB37EEFB958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PROJECT VISUALS.xlsx]Sales and Freight(Pivot)!PivotTable13</c:name>
    <c:fmtId val="3"/>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GB" sz="1100" b="1">
                <a:solidFill>
                  <a:schemeClr val="accent6">
                    <a:lumMod val="75000"/>
                  </a:schemeClr>
                </a:solidFill>
              </a:rPr>
              <a:t>Total</a:t>
            </a:r>
            <a:r>
              <a:rPr lang="en-GB" sz="1100" b="1" baseline="0">
                <a:solidFill>
                  <a:schemeClr val="accent6">
                    <a:lumMod val="75000"/>
                  </a:schemeClr>
                </a:solidFill>
              </a:rPr>
              <a:t> Sales By Total Freight Per Country</a:t>
            </a:r>
            <a:endParaRPr lang="en-GB" sz="1100" b="1">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and Freight(Pivot)'!$B$3</c:f>
              <c:strCache>
                <c:ptCount val="1"/>
                <c:pt idx="0">
                  <c:v>Sum of Total_Sales</c:v>
                </c:pt>
              </c:strCache>
            </c:strRef>
          </c:tx>
          <c:spPr>
            <a:solidFill>
              <a:schemeClr val="accent6">
                <a:lumMod val="75000"/>
              </a:schemeClr>
            </a:solidFill>
            <a:ln>
              <a:noFill/>
            </a:ln>
            <a:effectLst/>
            <a:sp3d/>
          </c:spPr>
          <c:invertIfNegative val="0"/>
          <c:cat>
            <c:strRef>
              <c:f>'Sales and Freight(Pivot)'!$A$4:$A$10</c:f>
              <c:strCache>
                <c:ptCount val="6"/>
                <c:pt idx="0">
                  <c:v>Australia</c:v>
                </c:pt>
                <c:pt idx="1">
                  <c:v>Canada</c:v>
                </c:pt>
                <c:pt idx="2">
                  <c:v>France</c:v>
                </c:pt>
                <c:pt idx="3">
                  <c:v>Germany</c:v>
                </c:pt>
                <c:pt idx="4">
                  <c:v>United Kingdom</c:v>
                </c:pt>
                <c:pt idx="5">
                  <c:v>United States</c:v>
                </c:pt>
              </c:strCache>
            </c:strRef>
          </c:cat>
          <c:val>
            <c:numRef>
              <c:f>'Sales and Freight(Pivot)'!$B$4:$B$10</c:f>
              <c:numCache>
                <c:formatCode>"£"#,##0.00</c:formatCode>
                <c:ptCount val="6"/>
                <c:pt idx="0">
                  <c:v>9050889</c:v>
                </c:pt>
                <c:pt idx="1">
                  <c:v>1971669</c:v>
                </c:pt>
                <c:pt idx="2">
                  <c:v>2639522</c:v>
                </c:pt>
                <c:pt idx="3">
                  <c:v>2889755</c:v>
                </c:pt>
                <c:pt idx="4">
                  <c:v>3386099</c:v>
                </c:pt>
                <c:pt idx="5">
                  <c:v>9372774</c:v>
                </c:pt>
              </c:numCache>
            </c:numRef>
          </c:val>
          <c:extLst>
            <c:ext xmlns:c16="http://schemas.microsoft.com/office/drawing/2014/chart" uri="{C3380CC4-5D6E-409C-BE32-E72D297353CC}">
              <c16:uniqueId val="{00000000-E1B8-4DB5-AECF-1F707CAC66A9}"/>
            </c:ext>
          </c:extLst>
        </c:ser>
        <c:ser>
          <c:idx val="1"/>
          <c:order val="1"/>
          <c:tx>
            <c:strRef>
              <c:f>'Sales and Freight(Pivot)'!$C$3</c:f>
              <c:strCache>
                <c:ptCount val="1"/>
                <c:pt idx="0">
                  <c:v>Sum of Total_Freight</c:v>
                </c:pt>
              </c:strCache>
            </c:strRef>
          </c:tx>
          <c:spPr>
            <a:solidFill>
              <a:schemeClr val="accent2"/>
            </a:solidFill>
            <a:ln>
              <a:noFill/>
            </a:ln>
            <a:effectLst/>
            <a:sp3d/>
          </c:spPr>
          <c:invertIfNegative val="0"/>
          <c:cat>
            <c:strRef>
              <c:f>'Sales and Freight(Pivot)'!$A$4:$A$10</c:f>
              <c:strCache>
                <c:ptCount val="6"/>
                <c:pt idx="0">
                  <c:v>Australia</c:v>
                </c:pt>
                <c:pt idx="1">
                  <c:v>Canada</c:v>
                </c:pt>
                <c:pt idx="2">
                  <c:v>France</c:v>
                </c:pt>
                <c:pt idx="3">
                  <c:v>Germany</c:v>
                </c:pt>
                <c:pt idx="4">
                  <c:v>United Kingdom</c:v>
                </c:pt>
                <c:pt idx="5">
                  <c:v>United States</c:v>
                </c:pt>
              </c:strCache>
            </c:strRef>
          </c:cat>
          <c:val>
            <c:numRef>
              <c:f>'Sales and Freight(Pivot)'!$C$4:$C$10</c:f>
              <c:numCache>
                <c:formatCode>"£"#,##0.00</c:formatCode>
                <c:ptCount val="6"/>
                <c:pt idx="0">
                  <c:v>220916</c:v>
                </c:pt>
                <c:pt idx="1">
                  <c:v>46249</c:v>
                </c:pt>
                <c:pt idx="2">
                  <c:v>63781</c:v>
                </c:pt>
                <c:pt idx="3">
                  <c:v>69990</c:v>
                </c:pt>
                <c:pt idx="4">
                  <c:v>81957</c:v>
                </c:pt>
                <c:pt idx="5">
                  <c:v>225570</c:v>
                </c:pt>
              </c:numCache>
            </c:numRef>
          </c:val>
          <c:extLst>
            <c:ext xmlns:c16="http://schemas.microsoft.com/office/drawing/2014/chart" uri="{C3380CC4-5D6E-409C-BE32-E72D297353CC}">
              <c16:uniqueId val="{00000001-E1B8-4DB5-AECF-1F707CAC66A9}"/>
            </c:ext>
          </c:extLst>
        </c:ser>
        <c:dLbls>
          <c:showLegendKey val="0"/>
          <c:showVal val="0"/>
          <c:showCatName val="0"/>
          <c:showSerName val="0"/>
          <c:showPercent val="0"/>
          <c:showBubbleSize val="0"/>
        </c:dLbls>
        <c:gapWidth val="150"/>
        <c:shape val="box"/>
        <c:axId val="2140610639"/>
        <c:axId val="1505461903"/>
        <c:axId val="0"/>
      </c:bar3DChart>
      <c:catAx>
        <c:axId val="2140610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461903"/>
        <c:crosses val="autoZero"/>
        <c:auto val="1"/>
        <c:lblAlgn val="ctr"/>
        <c:lblOffset val="100"/>
        <c:noMultiLvlLbl val="0"/>
      </c:catAx>
      <c:valAx>
        <c:axId val="15054619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61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PROJECT VISUALS.xlsx]Tax_per_region(Pivot)!PivotTable12</c:name>
    <c:fmtId val="2"/>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GB" b="1">
                <a:solidFill>
                  <a:schemeClr val="accent6">
                    <a:lumMod val="75000"/>
                  </a:schemeClr>
                </a:solidFill>
              </a:rPr>
              <a:t>Percentage</a:t>
            </a:r>
            <a:r>
              <a:rPr lang="en-GB" b="1" baseline="0">
                <a:solidFill>
                  <a:schemeClr val="accent6">
                    <a:lumMod val="75000"/>
                  </a:schemeClr>
                </a:solidFill>
              </a:rPr>
              <a:t> of Total Tax Per Region</a:t>
            </a:r>
            <a:endParaRPr lang="en-GB" b="1">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'Tax_per_region(Pivot)'!$B$3</c:f>
              <c:strCache>
                <c:ptCount val="1"/>
                <c:pt idx="0">
                  <c:v>Total</c:v>
                </c:pt>
              </c:strCache>
            </c:strRef>
          </c:tx>
          <c:spPr>
            <a:solidFill>
              <a:schemeClr val="accent6">
                <a:lumMod val="75000"/>
              </a:schemeClr>
            </a:solidFill>
            <a:ln>
              <a:noFill/>
            </a:ln>
            <a:effectLst/>
            <a:sp3d/>
          </c:spPr>
          <c:invertIfNegative val="0"/>
          <c:cat>
            <c:strRef>
              <c:f>'Tax_per_region(Pivot)'!$A$4:$A$14</c:f>
              <c:strCache>
                <c:ptCount val="10"/>
                <c:pt idx="0">
                  <c:v>Australia</c:v>
                </c:pt>
                <c:pt idx="1">
                  <c:v>Canada</c:v>
                </c:pt>
                <c:pt idx="2">
                  <c:v>Central</c:v>
                </c:pt>
                <c:pt idx="3">
                  <c:v>France</c:v>
                </c:pt>
                <c:pt idx="4">
                  <c:v>Germany</c:v>
                </c:pt>
                <c:pt idx="5">
                  <c:v>Northeast</c:v>
                </c:pt>
                <c:pt idx="6">
                  <c:v>Northwest</c:v>
                </c:pt>
                <c:pt idx="7">
                  <c:v>Southeast</c:v>
                </c:pt>
                <c:pt idx="8">
                  <c:v>Southwest</c:v>
                </c:pt>
                <c:pt idx="9">
                  <c:v>United Kingdom</c:v>
                </c:pt>
              </c:strCache>
            </c:strRef>
          </c:cat>
          <c:val>
            <c:numRef>
              <c:f>'Tax_per_region(Pivot)'!$B$4:$B$14</c:f>
              <c:numCache>
                <c:formatCode>General</c:formatCode>
                <c:ptCount val="10"/>
                <c:pt idx="0">
                  <c:v>0.30996493314137874</c:v>
                </c:pt>
                <c:pt idx="1">
                  <c:v>6.6463276582286138E-2</c:v>
                </c:pt>
                <c:pt idx="2">
                  <c:v>9.8944192019135543E-5</c:v>
                </c:pt>
                <c:pt idx="3">
                  <c:v>9.0053473070761086E-2</c:v>
                </c:pt>
                <c:pt idx="4">
                  <c:v>9.8667234695623468E-2</c:v>
                </c:pt>
                <c:pt idx="5">
                  <c:v>2.1905984870612105E-4</c:v>
                </c:pt>
                <c:pt idx="6">
                  <c:v>0.12394380315549879</c:v>
                </c:pt>
                <c:pt idx="7">
                  <c:v>4.1262752566932073E-4</c:v>
                </c:pt>
                <c:pt idx="8">
                  <c:v>0.19462452191376214</c:v>
                </c:pt>
                <c:pt idx="9">
                  <c:v>0.11555212587429507</c:v>
                </c:pt>
              </c:numCache>
            </c:numRef>
          </c:val>
          <c:extLst>
            <c:ext xmlns:c16="http://schemas.microsoft.com/office/drawing/2014/chart" uri="{C3380CC4-5D6E-409C-BE32-E72D297353CC}">
              <c16:uniqueId val="{00000000-9431-4203-87D4-11DB5A2F35C2}"/>
            </c:ext>
          </c:extLst>
        </c:ser>
        <c:dLbls>
          <c:showLegendKey val="0"/>
          <c:showVal val="0"/>
          <c:showCatName val="0"/>
          <c:showSerName val="0"/>
          <c:showPercent val="0"/>
          <c:showBubbleSize val="0"/>
        </c:dLbls>
        <c:gapWidth val="150"/>
        <c:shape val="box"/>
        <c:axId val="2118546927"/>
        <c:axId val="1012059183"/>
        <c:axId val="0"/>
      </c:bar3DChart>
      <c:catAx>
        <c:axId val="2118546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059183"/>
        <c:crosses val="autoZero"/>
        <c:auto val="1"/>
        <c:lblAlgn val="ctr"/>
        <c:lblOffset val="100"/>
        <c:noMultiLvlLbl val="0"/>
      </c:catAx>
      <c:valAx>
        <c:axId val="101205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4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PROJECT VISUALS.xlsx]UN_Europe(Pivot)!PivotTable14</c:name>
    <c:fmtId val="5"/>
  </c:pivotSource>
  <c:chart>
    <c:title>
      <c:tx>
        <c:rich>
          <a:bodyPr rot="0" spcFirstLastPara="1" vertOverflow="ellipsis" vert="horz" wrap="square" anchor="ctr" anchorCtr="1"/>
          <a:lstStyle/>
          <a:p>
            <a:pPr>
              <a:defRPr sz="1100" b="0" i="0" u="none" strike="noStrike" kern="1200" spc="0" baseline="0">
                <a:solidFill>
                  <a:schemeClr val="accent6">
                    <a:lumMod val="75000"/>
                  </a:schemeClr>
                </a:solidFill>
                <a:latin typeface="+mn-lt"/>
                <a:ea typeface="+mn-ea"/>
                <a:cs typeface="+mn-cs"/>
              </a:defRPr>
            </a:pPr>
            <a:r>
              <a:rPr lang="en-GB" sz="1100" b="1">
                <a:solidFill>
                  <a:schemeClr val="accent6">
                    <a:lumMod val="75000"/>
                  </a:schemeClr>
                </a:solidFill>
              </a:rPr>
              <a:t>Sum</a:t>
            </a:r>
            <a:r>
              <a:rPr lang="en-GB" sz="1100" b="1" baseline="0">
                <a:solidFill>
                  <a:schemeClr val="accent6">
                    <a:lumMod val="75000"/>
                  </a:schemeClr>
                </a:solidFill>
              </a:rPr>
              <a:t> of UN Estimates for Europe Countries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'UN_Europe(Pivot)'!$B$3</c:f>
              <c:strCache>
                <c:ptCount val="1"/>
                <c:pt idx="0">
                  <c:v>Total</c:v>
                </c:pt>
              </c:strCache>
            </c:strRef>
          </c:tx>
          <c:spPr>
            <a:solidFill>
              <a:schemeClr val="accent6">
                <a:lumMod val="75000"/>
              </a:schemeClr>
            </a:solidFill>
            <a:ln>
              <a:noFill/>
            </a:ln>
            <a:effectLst/>
            <a:sp3d/>
          </c:spPr>
          <c:invertIfNegative val="0"/>
          <c:cat>
            <c:strRef>
              <c:f>'UN_Europe(Pivot)'!$A$4:$A$9</c:f>
              <c:strCache>
                <c:ptCount val="5"/>
                <c:pt idx="0">
                  <c:v>France</c:v>
                </c:pt>
                <c:pt idx="1">
                  <c:v>Germany</c:v>
                </c:pt>
                <c:pt idx="2">
                  <c:v>Italy</c:v>
                </c:pt>
                <c:pt idx="3">
                  <c:v>Russia</c:v>
                </c:pt>
                <c:pt idx="4">
                  <c:v>United Kingdom</c:v>
                </c:pt>
              </c:strCache>
            </c:strRef>
          </c:cat>
          <c:val>
            <c:numRef>
              <c:f>'UN_Europe(Pivot)'!$B$4:$B$9</c:f>
              <c:numCache>
                <c:formatCode>"£"#,##0.00</c:formatCode>
                <c:ptCount val="5"/>
                <c:pt idx="0">
                  <c:v>2957880</c:v>
                </c:pt>
                <c:pt idx="1">
                  <c:v>4259935</c:v>
                </c:pt>
                <c:pt idx="2">
                  <c:v>2107703</c:v>
                </c:pt>
                <c:pt idx="3">
                  <c:v>1778782</c:v>
                </c:pt>
                <c:pt idx="4">
                  <c:v>3131378</c:v>
                </c:pt>
              </c:numCache>
            </c:numRef>
          </c:val>
          <c:extLst>
            <c:ext xmlns:c16="http://schemas.microsoft.com/office/drawing/2014/chart" uri="{C3380CC4-5D6E-409C-BE32-E72D297353CC}">
              <c16:uniqueId val="{00000000-B27D-4D71-96BD-5CBB48ACDE37}"/>
            </c:ext>
          </c:extLst>
        </c:ser>
        <c:dLbls>
          <c:showLegendKey val="0"/>
          <c:showVal val="0"/>
          <c:showCatName val="0"/>
          <c:showSerName val="0"/>
          <c:showPercent val="0"/>
          <c:showBubbleSize val="0"/>
        </c:dLbls>
        <c:gapWidth val="150"/>
        <c:shape val="box"/>
        <c:axId val="2140685807"/>
        <c:axId val="18261232"/>
        <c:axId val="0"/>
      </c:bar3DChart>
      <c:catAx>
        <c:axId val="2140685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1232"/>
        <c:crosses val="autoZero"/>
        <c:auto val="1"/>
        <c:lblAlgn val="ctr"/>
        <c:lblOffset val="100"/>
        <c:noMultiLvlLbl val="0"/>
      </c:catAx>
      <c:valAx>
        <c:axId val="18261232"/>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68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PROJECT VISUALS.xlsx]WB_Estimates(Pivot)!PivotTable15</c:name>
    <c:fmtId val="2"/>
  </c:pivotSource>
  <c:chart>
    <c:title>
      <c:tx>
        <c:rich>
          <a:bodyPr rot="0" spcFirstLastPara="1" vertOverflow="ellipsis" vert="horz" wrap="square" anchor="ctr" anchorCtr="1"/>
          <a:lstStyle/>
          <a:p>
            <a:pPr>
              <a:defRPr sz="1100" b="0" i="0" u="none" strike="noStrike" kern="1200" spc="0" baseline="0">
                <a:solidFill>
                  <a:schemeClr val="accent6">
                    <a:lumMod val="75000"/>
                  </a:schemeClr>
                </a:solidFill>
                <a:latin typeface="+mn-lt"/>
                <a:ea typeface="+mn-ea"/>
                <a:cs typeface="+mn-cs"/>
              </a:defRPr>
            </a:pPr>
            <a:r>
              <a:rPr lang="en-US" sz="1100" b="1">
                <a:solidFill>
                  <a:schemeClr val="accent6">
                    <a:lumMod val="75000"/>
                  </a:schemeClr>
                </a:solidFill>
              </a:rPr>
              <a:t>Total World Bank Estimate</a:t>
            </a:r>
            <a:r>
              <a:rPr lang="en-US" sz="1100" b="1" baseline="0">
                <a:solidFill>
                  <a:schemeClr val="accent6">
                    <a:lumMod val="75000"/>
                  </a:schemeClr>
                </a:solidFill>
              </a:rPr>
              <a:t> Per Region</a:t>
            </a:r>
            <a:endParaRPr lang="en-US" sz="1100" b="1">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30A0"/>
          </a:solidFill>
          <a:ln w="19050">
            <a:solidFill>
              <a:schemeClr val="lt1"/>
            </a:solidFill>
          </a:ln>
          <a:effectLst/>
        </c:spPr>
      </c:pivotFmt>
      <c:pivotFmt>
        <c:idx val="9"/>
        <c:spPr>
          <a:solidFill>
            <a:schemeClr val="accent6">
              <a:lumMod val="60000"/>
              <a:lumOff val="40000"/>
            </a:schemeClr>
          </a:solidFill>
          <a:ln w="19050">
            <a:solidFill>
              <a:schemeClr val="lt1"/>
            </a:solidFill>
          </a:ln>
          <a:effectLst/>
        </c:spPr>
      </c:pivotFmt>
      <c:pivotFmt>
        <c:idx val="10"/>
        <c:spPr>
          <a:solidFill>
            <a:schemeClr val="accent6">
              <a:lumMod val="75000"/>
            </a:schemeClr>
          </a:solidFill>
          <a:ln w="19050">
            <a:solidFill>
              <a:schemeClr val="lt1"/>
            </a:solidFill>
          </a:ln>
          <a:effectLst/>
        </c:spPr>
      </c:pivotFmt>
      <c:pivotFmt>
        <c:idx val="11"/>
        <c:spPr>
          <a:solidFill>
            <a:schemeClr val="accent3"/>
          </a:solidFill>
          <a:ln w="19050">
            <a:solidFill>
              <a:schemeClr val="lt1"/>
            </a:solidFill>
          </a:ln>
          <a:effectLst/>
        </c:spPr>
      </c:pivotFmt>
      <c:pivotFmt>
        <c:idx val="12"/>
        <c:spPr>
          <a:solidFill>
            <a:srgbClr val="002060"/>
          </a:solidFill>
          <a:ln w="19050">
            <a:solidFill>
              <a:schemeClr val="lt1"/>
            </a:solidFill>
          </a:ln>
          <a:effectLst/>
        </c:spPr>
      </c:pivotFmt>
    </c:pivotFmts>
    <c:plotArea>
      <c:layout/>
      <c:pieChart>
        <c:varyColors val="1"/>
        <c:ser>
          <c:idx val="0"/>
          <c:order val="0"/>
          <c:tx>
            <c:strRef>
              <c:f>'WB_Estimates(Pivot)'!$B$3</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1-379B-4867-ACF4-00F870154C83}"/>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379B-4867-ACF4-00F870154C83}"/>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379B-4867-ACF4-00F870154C83}"/>
              </c:ext>
            </c:extLst>
          </c:dPt>
          <c:dPt>
            <c:idx val="3"/>
            <c:bubble3D val="0"/>
            <c:spPr>
              <a:solidFill>
                <a:schemeClr val="accent3"/>
              </a:solidFill>
              <a:ln w="19050">
                <a:solidFill>
                  <a:schemeClr val="lt1"/>
                </a:solidFill>
              </a:ln>
              <a:effectLst/>
            </c:spPr>
            <c:extLst>
              <c:ext xmlns:c16="http://schemas.microsoft.com/office/drawing/2014/chart" uri="{C3380CC4-5D6E-409C-BE32-E72D297353CC}">
                <c16:uniqueId val="{00000007-379B-4867-ACF4-00F870154C83}"/>
              </c:ext>
            </c:extLst>
          </c:dPt>
          <c:dPt>
            <c:idx val="4"/>
            <c:bubble3D val="0"/>
            <c:spPr>
              <a:solidFill>
                <a:srgbClr val="002060"/>
              </a:solidFill>
              <a:ln w="19050">
                <a:solidFill>
                  <a:schemeClr val="lt1"/>
                </a:solidFill>
              </a:ln>
              <a:effectLst/>
            </c:spPr>
            <c:extLst>
              <c:ext xmlns:c16="http://schemas.microsoft.com/office/drawing/2014/chart" uri="{C3380CC4-5D6E-409C-BE32-E72D297353CC}">
                <c16:uniqueId val="{00000009-379B-4867-ACF4-00F870154C83}"/>
              </c:ext>
            </c:extLst>
          </c:dPt>
          <c:cat>
            <c:strRef>
              <c:f>'WB_Estimates(Pivot)'!$A$4:$A$9</c:f>
              <c:strCache>
                <c:ptCount val="5"/>
                <c:pt idx="0">
                  <c:v>Africa</c:v>
                </c:pt>
                <c:pt idx="1">
                  <c:v>Americas</c:v>
                </c:pt>
                <c:pt idx="2">
                  <c:v>Asia</c:v>
                </c:pt>
                <c:pt idx="3">
                  <c:v>Europe</c:v>
                </c:pt>
                <c:pt idx="4">
                  <c:v>Oceania</c:v>
                </c:pt>
              </c:strCache>
            </c:strRef>
          </c:cat>
          <c:val>
            <c:numRef>
              <c:f>'WB_Estimates(Pivot)'!$B$4:$B$9</c:f>
              <c:numCache>
                <c:formatCode>General</c:formatCode>
                <c:ptCount val="5"/>
                <c:pt idx="0">
                  <c:v>2938010</c:v>
                </c:pt>
                <c:pt idx="1">
                  <c:v>33505874</c:v>
                </c:pt>
                <c:pt idx="2">
                  <c:v>37019953</c:v>
                </c:pt>
                <c:pt idx="3">
                  <c:v>23750534</c:v>
                </c:pt>
                <c:pt idx="4">
                  <c:v>1962782</c:v>
                </c:pt>
              </c:numCache>
            </c:numRef>
          </c:val>
          <c:extLst>
            <c:ext xmlns:c16="http://schemas.microsoft.com/office/drawing/2014/chart" uri="{C3380CC4-5D6E-409C-BE32-E72D297353CC}">
              <c16:uniqueId val="{0000000A-379B-4867-ACF4-00F870154C8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PROJECT VISUALS.xlsx]Country_WB(Pivot)!PivotTable16</c:name>
    <c:fmtId val="4"/>
  </c:pivotSource>
  <c:chart>
    <c:title>
      <c:tx>
        <c:rich>
          <a:bodyPr rot="0" spcFirstLastPara="1" vertOverflow="ellipsis" vert="horz" wrap="square" anchor="ctr" anchorCtr="1"/>
          <a:lstStyle/>
          <a:p>
            <a:pPr>
              <a:defRPr sz="1100" b="0" i="0" u="none" strike="noStrike" kern="1200" spc="0" baseline="0">
                <a:solidFill>
                  <a:schemeClr val="accent6">
                    <a:lumMod val="75000"/>
                  </a:schemeClr>
                </a:solidFill>
                <a:latin typeface="+mn-lt"/>
                <a:ea typeface="+mn-ea"/>
                <a:cs typeface="+mn-cs"/>
              </a:defRPr>
            </a:pPr>
            <a:r>
              <a:rPr lang="en-US" sz="1100" b="1" i="0" u="none" strike="noStrike" kern="1200" spc="0" baseline="0">
                <a:solidFill>
                  <a:schemeClr val="accent6">
                    <a:lumMod val="75000"/>
                  </a:schemeClr>
                </a:solidFill>
              </a:rPr>
              <a:t>Total World Bank Estimates Per Country</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circle"/>
          <c:size val="5"/>
          <c:spPr>
            <a:solidFill>
              <a:schemeClr val="accent6">
                <a:lumMod val="75000"/>
              </a:schemeClr>
            </a:solidFill>
            <a:ln w="9525">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2D050"/>
            </a:solidFill>
            <a:round/>
          </a:ln>
          <a:effectLst/>
        </c:spPr>
        <c:marker>
          <c:symbol val="circle"/>
          <c:size val="5"/>
          <c:spPr>
            <a:solidFill>
              <a:schemeClr val="accent6">
                <a:lumMod val="75000"/>
              </a:schemeClr>
            </a:solidFill>
            <a:ln w="9525">
              <a:solidFill>
                <a:srgbClr val="92D050"/>
              </a:solidFill>
            </a:ln>
            <a:effectLst/>
          </c:spPr>
        </c:marker>
      </c:pivotFmt>
    </c:pivotFmts>
    <c:plotArea>
      <c:layout/>
      <c:lineChart>
        <c:grouping val="stacked"/>
        <c:varyColors val="0"/>
        <c:ser>
          <c:idx val="0"/>
          <c:order val="0"/>
          <c:tx>
            <c:strRef>
              <c:f>'Country_WB(Pivot)'!$B$3</c:f>
              <c:strCache>
                <c:ptCount val="1"/>
                <c:pt idx="0">
                  <c:v>Total</c:v>
                </c:pt>
              </c:strCache>
            </c:strRef>
          </c:tx>
          <c:spPr>
            <a:ln w="28575" cap="rnd">
              <a:solidFill>
                <a:srgbClr val="92D050"/>
              </a:solidFill>
              <a:round/>
            </a:ln>
            <a:effectLst/>
          </c:spPr>
          <c:marker>
            <c:symbol val="circle"/>
            <c:size val="5"/>
            <c:spPr>
              <a:solidFill>
                <a:schemeClr val="accent6">
                  <a:lumMod val="75000"/>
                </a:schemeClr>
              </a:solidFill>
              <a:ln w="9525">
                <a:solidFill>
                  <a:srgbClr val="92D050"/>
                </a:solidFill>
              </a:ln>
              <a:effectLst/>
            </c:spPr>
          </c:marker>
          <c:cat>
            <c:strRef>
              <c:f>'Country_WB(Pivot)'!$A$4:$A$14</c:f>
              <c:strCache>
                <c:ptCount val="10"/>
                <c:pt idx="0">
                  <c:v>Canada</c:v>
                </c:pt>
                <c:pt idx="1">
                  <c:v>China</c:v>
                </c:pt>
                <c:pt idx="2">
                  <c:v>France</c:v>
                </c:pt>
                <c:pt idx="3">
                  <c:v>Germany</c:v>
                </c:pt>
                <c:pt idx="4">
                  <c:v>India</c:v>
                </c:pt>
                <c:pt idx="5">
                  <c:v>Italy</c:v>
                </c:pt>
                <c:pt idx="6">
                  <c:v>Japan</c:v>
                </c:pt>
                <c:pt idx="7">
                  <c:v>Russia</c:v>
                </c:pt>
                <c:pt idx="8">
                  <c:v>United Kingdom</c:v>
                </c:pt>
                <c:pt idx="9">
                  <c:v>United States</c:v>
                </c:pt>
              </c:strCache>
            </c:strRef>
          </c:cat>
          <c:val>
            <c:numRef>
              <c:f>'Country_WB(Pivot)'!$B$4:$B$14</c:f>
              <c:numCache>
                <c:formatCode>"£"#,##0.00</c:formatCode>
                <c:ptCount val="10"/>
                <c:pt idx="0">
                  <c:v>2139840</c:v>
                </c:pt>
                <c:pt idx="1">
                  <c:v>17963171</c:v>
                </c:pt>
                <c:pt idx="2">
                  <c:v>2782905</c:v>
                </c:pt>
                <c:pt idx="3">
                  <c:v>4072192</c:v>
                </c:pt>
                <c:pt idx="4">
                  <c:v>3385090</c:v>
                </c:pt>
                <c:pt idx="5">
                  <c:v>2010432</c:v>
                </c:pt>
                <c:pt idx="6">
                  <c:v>4231141</c:v>
                </c:pt>
                <c:pt idx="7">
                  <c:v>2240422</c:v>
                </c:pt>
                <c:pt idx="8">
                  <c:v>3070668</c:v>
                </c:pt>
                <c:pt idx="9">
                  <c:v>25462700</c:v>
                </c:pt>
              </c:numCache>
            </c:numRef>
          </c:val>
          <c:smooth val="0"/>
          <c:extLst>
            <c:ext xmlns:c16="http://schemas.microsoft.com/office/drawing/2014/chart" uri="{C3380CC4-5D6E-409C-BE32-E72D297353CC}">
              <c16:uniqueId val="{00000000-E90E-48BF-AC97-6A1162BBA5A2}"/>
            </c:ext>
          </c:extLst>
        </c:ser>
        <c:dLbls>
          <c:showLegendKey val="0"/>
          <c:showVal val="0"/>
          <c:showCatName val="0"/>
          <c:showSerName val="0"/>
          <c:showPercent val="0"/>
          <c:showBubbleSize val="0"/>
        </c:dLbls>
        <c:marker val="1"/>
        <c:smooth val="0"/>
        <c:axId val="67073584"/>
        <c:axId val="1011729471"/>
      </c:lineChart>
      <c:catAx>
        <c:axId val="67073584"/>
        <c:scaling>
          <c:orientation val="minMax"/>
        </c:scaling>
        <c:delete val="1"/>
        <c:axPos val="b"/>
        <c:numFmt formatCode="General" sourceLinked="1"/>
        <c:majorTickMark val="none"/>
        <c:minorTickMark val="none"/>
        <c:tickLblPos val="nextTo"/>
        <c:crossAx val="1011729471"/>
        <c:crosses val="autoZero"/>
        <c:auto val="1"/>
        <c:lblAlgn val="ctr"/>
        <c:lblOffset val="100"/>
        <c:noMultiLvlLbl val="0"/>
      </c:catAx>
      <c:valAx>
        <c:axId val="1011729471"/>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670735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4</xdr:col>
      <xdr:colOff>381000</xdr:colOff>
      <xdr:row>3</xdr:row>
      <xdr:rowOff>101600</xdr:rowOff>
    </xdr:from>
    <xdr:to>
      <xdr:col>9</xdr:col>
      <xdr:colOff>12700</xdr:colOff>
      <xdr:row>16</xdr:row>
      <xdr:rowOff>82550</xdr:rowOff>
    </xdr:to>
    <xdr:sp macro="" textlink="">
      <xdr:nvSpPr>
        <xdr:cNvPr id="2" name="Rectangle 1">
          <a:extLst>
            <a:ext uri="{FF2B5EF4-FFF2-40B4-BE49-F238E27FC236}">
              <a16:creationId xmlns:a16="http://schemas.microsoft.com/office/drawing/2014/main" id="{D0D58F01-C7A0-71B0-ABB7-E2069BED0FE7}"/>
            </a:ext>
          </a:extLst>
        </xdr:cNvPr>
        <xdr:cNvSpPr/>
      </xdr:nvSpPr>
      <xdr:spPr>
        <a:xfrm>
          <a:off x="2819400" y="1022350"/>
          <a:ext cx="2679700" cy="2374900"/>
        </a:xfrm>
        <a:prstGeom prst="rect">
          <a:avLst/>
        </a:prstGeom>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4</xdr:col>
      <xdr:colOff>387350</xdr:colOff>
      <xdr:row>3</xdr:row>
      <xdr:rowOff>95250</xdr:rowOff>
    </xdr:from>
    <xdr:to>
      <xdr:col>9</xdr:col>
      <xdr:colOff>19050</xdr:colOff>
      <xdr:row>16</xdr:row>
      <xdr:rowOff>69850</xdr:rowOff>
    </xdr:to>
    <xdr:graphicFrame macro="">
      <xdr:nvGraphicFramePr>
        <xdr:cNvPr id="7" name="Chart 6">
          <a:extLst>
            <a:ext uri="{FF2B5EF4-FFF2-40B4-BE49-F238E27FC236}">
              <a16:creationId xmlns:a16="http://schemas.microsoft.com/office/drawing/2014/main" id="{658C6880-CF63-4251-8EC7-96B027DDA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95250</xdr:colOff>
      <xdr:row>3</xdr:row>
      <xdr:rowOff>101600</xdr:rowOff>
    </xdr:from>
    <xdr:to>
      <xdr:col>13</xdr:col>
      <xdr:colOff>336550</xdr:colOff>
      <xdr:row>16</xdr:row>
      <xdr:rowOff>82550</xdr:rowOff>
    </xdr:to>
    <xdr:sp macro="" textlink="">
      <xdr:nvSpPr>
        <xdr:cNvPr id="8" name="Rectangle 7">
          <a:extLst>
            <a:ext uri="{FF2B5EF4-FFF2-40B4-BE49-F238E27FC236}">
              <a16:creationId xmlns:a16="http://schemas.microsoft.com/office/drawing/2014/main" id="{E56A4738-DF5C-4452-8DF8-5DE04B863647}"/>
            </a:ext>
          </a:extLst>
        </xdr:cNvPr>
        <xdr:cNvSpPr/>
      </xdr:nvSpPr>
      <xdr:spPr>
        <a:xfrm>
          <a:off x="5581650" y="1022350"/>
          <a:ext cx="2679700" cy="2374900"/>
        </a:xfrm>
        <a:prstGeom prst="rect">
          <a:avLst/>
        </a:prstGeom>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4</xdr:col>
      <xdr:colOff>412750</xdr:colOff>
      <xdr:row>17</xdr:row>
      <xdr:rowOff>69850</xdr:rowOff>
    </xdr:from>
    <xdr:to>
      <xdr:col>9</xdr:col>
      <xdr:colOff>44450</xdr:colOff>
      <xdr:row>30</xdr:row>
      <xdr:rowOff>50800</xdr:rowOff>
    </xdr:to>
    <xdr:sp macro="" textlink="">
      <xdr:nvSpPr>
        <xdr:cNvPr id="9" name="Rectangle 8">
          <a:extLst>
            <a:ext uri="{FF2B5EF4-FFF2-40B4-BE49-F238E27FC236}">
              <a16:creationId xmlns:a16="http://schemas.microsoft.com/office/drawing/2014/main" id="{6C7EE495-5A18-4C0F-A55E-891FD6BCF6D1}"/>
            </a:ext>
          </a:extLst>
        </xdr:cNvPr>
        <xdr:cNvSpPr/>
      </xdr:nvSpPr>
      <xdr:spPr>
        <a:xfrm>
          <a:off x="2851150" y="3568700"/>
          <a:ext cx="2679700" cy="2374900"/>
        </a:xfrm>
        <a:prstGeom prst="rect">
          <a:avLst/>
        </a:prstGeom>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9</xdr:col>
      <xdr:colOff>101600</xdr:colOff>
      <xdr:row>17</xdr:row>
      <xdr:rowOff>50800</xdr:rowOff>
    </xdr:from>
    <xdr:to>
      <xdr:col>13</xdr:col>
      <xdr:colOff>342900</xdr:colOff>
      <xdr:row>30</xdr:row>
      <xdr:rowOff>31750</xdr:rowOff>
    </xdr:to>
    <xdr:sp macro="" textlink="">
      <xdr:nvSpPr>
        <xdr:cNvPr id="10" name="Rectangle 9">
          <a:extLst>
            <a:ext uri="{FF2B5EF4-FFF2-40B4-BE49-F238E27FC236}">
              <a16:creationId xmlns:a16="http://schemas.microsoft.com/office/drawing/2014/main" id="{60353A7D-B77F-4AE5-ACC3-D57AF2521C64}"/>
            </a:ext>
          </a:extLst>
        </xdr:cNvPr>
        <xdr:cNvSpPr/>
      </xdr:nvSpPr>
      <xdr:spPr>
        <a:xfrm>
          <a:off x="5588000" y="3549650"/>
          <a:ext cx="2679700" cy="2374900"/>
        </a:xfrm>
        <a:prstGeom prst="rect">
          <a:avLst/>
        </a:prstGeom>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9</xdr:col>
      <xdr:colOff>88900</xdr:colOff>
      <xdr:row>3</xdr:row>
      <xdr:rowOff>107950</xdr:rowOff>
    </xdr:from>
    <xdr:to>
      <xdr:col>13</xdr:col>
      <xdr:colOff>317500</xdr:colOff>
      <xdr:row>16</xdr:row>
      <xdr:rowOff>88900</xdr:rowOff>
    </xdr:to>
    <xdr:graphicFrame macro="">
      <xdr:nvGraphicFramePr>
        <xdr:cNvPr id="11" name="Chart 10">
          <a:extLst>
            <a:ext uri="{FF2B5EF4-FFF2-40B4-BE49-F238E27FC236}">
              <a16:creationId xmlns:a16="http://schemas.microsoft.com/office/drawing/2014/main" id="{1DB47F94-1E20-4A2E-9511-0A91674D3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412750</xdr:colOff>
      <xdr:row>3</xdr:row>
      <xdr:rowOff>95250</xdr:rowOff>
    </xdr:from>
    <xdr:to>
      <xdr:col>16</xdr:col>
      <xdr:colOff>419100</xdr:colOff>
      <xdr:row>30</xdr:row>
      <xdr:rowOff>38100</xdr:rowOff>
    </xdr:to>
    <xdr:sp macro="" textlink="">
      <xdr:nvSpPr>
        <xdr:cNvPr id="12" name="Rectangle 11">
          <a:extLst>
            <a:ext uri="{FF2B5EF4-FFF2-40B4-BE49-F238E27FC236}">
              <a16:creationId xmlns:a16="http://schemas.microsoft.com/office/drawing/2014/main" id="{E1F60791-1A4D-4993-AE53-8630CF33EE51}"/>
            </a:ext>
          </a:extLst>
        </xdr:cNvPr>
        <xdr:cNvSpPr/>
      </xdr:nvSpPr>
      <xdr:spPr>
        <a:xfrm>
          <a:off x="8337550" y="1016000"/>
          <a:ext cx="1835150" cy="4914900"/>
        </a:xfrm>
        <a:prstGeom prst="rect">
          <a:avLst/>
        </a:prstGeom>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4</xdr:col>
      <xdr:colOff>425450</xdr:colOff>
      <xdr:row>17</xdr:row>
      <xdr:rowOff>63500</xdr:rowOff>
    </xdr:from>
    <xdr:to>
      <xdr:col>9</xdr:col>
      <xdr:colOff>44450</xdr:colOff>
      <xdr:row>30</xdr:row>
      <xdr:rowOff>38100</xdr:rowOff>
    </xdr:to>
    <xdr:graphicFrame macro="">
      <xdr:nvGraphicFramePr>
        <xdr:cNvPr id="13" name="Chart 12">
          <a:extLst>
            <a:ext uri="{FF2B5EF4-FFF2-40B4-BE49-F238E27FC236}">
              <a16:creationId xmlns:a16="http://schemas.microsoft.com/office/drawing/2014/main" id="{8B655811-133F-43D6-AD61-6AC733685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114300</xdr:colOff>
      <xdr:row>17</xdr:row>
      <xdr:rowOff>69850</xdr:rowOff>
    </xdr:from>
    <xdr:to>
      <xdr:col>13</xdr:col>
      <xdr:colOff>342900</xdr:colOff>
      <xdr:row>30</xdr:row>
      <xdr:rowOff>44450</xdr:rowOff>
    </xdr:to>
    <xdr:graphicFrame macro="">
      <xdr:nvGraphicFramePr>
        <xdr:cNvPr id="14" name="Chart 13">
          <a:extLst>
            <a:ext uri="{FF2B5EF4-FFF2-40B4-BE49-F238E27FC236}">
              <a16:creationId xmlns:a16="http://schemas.microsoft.com/office/drawing/2014/main" id="{F5DCB6A5-919D-4190-9C9A-058EB8AB9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450850</xdr:colOff>
      <xdr:row>0</xdr:row>
      <xdr:rowOff>69850</xdr:rowOff>
    </xdr:from>
    <xdr:to>
      <xdr:col>13</xdr:col>
      <xdr:colOff>95250</xdr:colOff>
      <xdr:row>2</xdr:row>
      <xdr:rowOff>171450</xdr:rowOff>
    </xdr:to>
    <xdr:sp macro="" textlink="">
      <xdr:nvSpPr>
        <xdr:cNvPr id="16" name="Rectangle 15">
          <a:extLst>
            <a:ext uri="{FF2B5EF4-FFF2-40B4-BE49-F238E27FC236}">
              <a16:creationId xmlns:a16="http://schemas.microsoft.com/office/drawing/2014/main" id="{6092517A-71C8-4C2C-A17E-0C6FB751D672}"/>
            </a:ext>
          </a:extLst>
        </xdr:cNvPr>
        <xdr:cNvSpPr/>
      </xdr:nvSpPr>
      <xdr:spPr>
        <a:xfrm>
          <a:off x="2889250" y="438150"/>
          <a:ext cx="5130800" cy="46990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GB" sz="1200" b="1">
              <a:solidFill>
                <a:schemeClr val="accent6">
                  <a:lumMod val="75000"/>
                </a:schemeClr>
              </a:solidFill>
            </a:rPr>
            <a:t>Analyses for Total Sales, Freight and Proportion of Product Cost Per Product Name and Total Tax Per Product Color</a:t>
          </a:r>
        </a:p>
      </xdr:txBody>
    </xdr:sp>
    <xdr:clientData/>
  </xdr:twoCellAnchor>
  <xdr:twoCellAnchor editAs="oneCell">
    <xdr:from>
      <xdr:col>13</xdr:col>
      <xdr:colOff>425450</xdr:colOff>
      <xdr:row>3</xdr:row>
      <xdr:rowOff>114300</xdr:rowOff>
    </xdr:from>
    <xdr:to>
      <xdr:col>16</xdr:col>
      <xdr:colOff>425450</xdr:colOff>
      <xdr:row>16</xdr:row>
      <xdr:rowOff>101600</xdr:rowOff>
    </xdr:to>
    <mc:AlternateContent xmlns:mc="http://schemas.openxmlformats.org/markup-compatibility/2006">
      <mc:Choice xmlns:a14="http://schemas.microsoft.com/office/drawing/2010/main" Requires="a14">
        <xdr:graphicFrame macro="">
          <xdr:nvGraphicFramePr>
            <xdr:cNvPr id="17" name="ProductColor">
              <a:extLst>
                <a:ext uri="{FF2B5EF4-FFF2-40B4-BE49-F238E27FC236}">
                  <a16:creationId xmlns:a16="http://schemas.microsoft.com/office/drawing/2014/main" id="{E7D48BC5-D566-C135-5165-DB8065C3054D}"/>
                </a:ext>
              </a:extLst>
            </xdr:cNvPr>
            <xdr:cNvGraphicFramePr/>
          </xdr:nvGraphicFramePr>
          <xdr:xfrm>
            <a:off x="0" y="0"/>
            <a:ext cx="0" cy="0"/>
          </xdr:xfrm>
          <a:graphic>
            <a:graphicData uri="http://schemas.microsoft.com/office/drawing/2010/slicer">
              <sle:slicer xmlns:sle="http://schemas.microsoft.com/office/drawing/2010/slicer" name="ProductColor"/>
            </a:graphicData>
          </a:graphic>
        </xdr:graphicFrame>
      </mc:Choice>
      <mc:Fallback>
        <xdr:sp macro="" textlink="">
          <xdr:nvSpPr>
            <xdr:cNvPr id="0" name=""/>
            <xdr:cNvSpPr>
              <a:spLocks noTextEdit="1"/>
            </xdr:cNvSpPr>
          </xdr:nvSpPr>
          <xdr:spPr>
            <a:xfrm>
              <a:off x="8350250" y="666750"/>
              <a:ext cx="1828800" cy="2381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285750</xdr:colOff>
      <xdr:row>3</xdr:row>
      <xdr:rowOff>101600</xdr:rowOff>
    </xdr:from>
    <xdr:to>
      <xdr:col>4</xdr:col>
      <xdr:colOff>292100</xdr:colOff>
      <xdr:row>30</xdr:row>
      <xdr:rowOff>44450</xdr:rowOff>
    </xdr:to>
    <xdr:sp macro="" textlink="">
      <xdr:nvSpPr>
        <xdr:cNvPr id="25" name="Rectangle 24">
          <a:extLst>
            <a:ext uri="{FF2B5EF4-FFF2-40B4-BE49-F238E27FC236}">
              <a16:creationId xmlns:a16="http://schemas.microsoft.com/office/drawing/2014/main" id="{2A64CCC8-6FCE-4902-BF75-5AEDB4445D0F}"/>
            </a:ext>
          </a:extLst>
        </xdr:cNvPr>
        <xdr:cNvSpPr/>
      </xdr:nvSpPr>
      <xdr:spPr>
        <a:xfrm>
          <a:off x="895350" y="1022350"/>
          <a:ext cx="1835150" cy="4914900"/>
        </a:xfrm>
        <a:prstGeom prst="rect">
          <a:avLst/>
        </a:prstGeom>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1</xdr:col>
      <xdr:colOff>298450</xdr:colOff>
      <xdr:row>3</xdr:row>
      <xdr:rowOff>95251</xdr:rowOff>
    </xdr:from>
    <xdr:to>
      <xdr:col>4</xdr:col>
      <xdr:colOff>298450</xdr:colOff>
      <xdr:row>16</xdr:row>
      <xdr:rowOff>76200</xdr:rowOff>
    </xdr:to>
    <mc:AlternateContent xmlns:mc="http://schemas.openxmlformats.org/markup-compatibility/2006">
      <mc:Choice xmlns:a14="http://schemas.microsoft.com/office/drawing/2010/main" Requires="a14">
        <xdr:graphicFrame macro="">
          <xdr:nvGraphicFramePr>
            <xdr:cNvPr id="26" name="ProductName">
              <a:extLst>
                <a:ext uri="{FF2B5EF4-FFF2-40B4-BE49-F238E27FC236}">
                  <a16:creationId xmlns:a16="http://schemas.microsoft.com/office/drawing/2014/main" id="{D90E6858-9083-394F-23C2-8ECBA828CE9F}"/>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dr:sp macro="" textlink="">
          <xdr:nvSpPr>
            <xdr:cNvPr id="0" name=""/>
            <xdr:cNvSpPr>
              <a:spLocks noTextEdit="1"/>
            </xdr:cNvSpPr>
          </xdr:nvSpPr>
          <xdr:spPr>
            <a:xfrm>
              <a:off x="908050" y="647701"/>
              <a:ext cx="1828800" cy="2374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317500</xdr:colOff>
      <xdr:row>17</xdr:row>
      <xdr:rowOff>82550</xdr:rowOff>
    </xdr:from>
    <xdr:to>
      <xdr:col>4</xdr:col>
      <xdr:colOff>273050</xdr:colOff>
      <xdr:row>30</xdr:row>
      <xdr:rowOff>31750</xdr:rowOff>
    </xdr:to>
    <mc:AlternateContent xmlns:mc="http://schemas.openxmlformats.org/markup-compatibility/2006">
      <mc:Choice xmlns:a14="http://schemas.microsoft.com/office/drawing/2010/main" Requires="a14">
        <xdr:graphicFrame macro="">
          <xdr:nvGraphicFramePr>
            <xdr:cNvPr id="27" name="ProductName 3">
              <a:extLst>
                <a:ext uri="{FF2B5EF4-FFF2-40B4-BE49-F238E27FC236}">
                  <a16:creationId xmlns:a16="http://schemas.microsoft.com/office/drawing/2014/main" id="{6E6E0833-FA63-B05E-B95C-3BF3C7E673EB}"/>
                </a:ext>
              </a:extLst>
            </xdr:cNvPr>
            <xdr:cNvGraphicFramePr/>
          </xdr:nvGraphicFramePr>
          <xdr:xfrm>
            <a:off x="0" y="0"/>
            <a:ext cx="0" cy="0"/>
          </xdr:xfrm>
          <a:graphic>
            <a:graphicData uri="http://schemas.microsoft.com/office/drawing/2010/slicer">
              <sle:slicer xmlns:sle="http://schemas.microsoft.com/office/drawing/2010/slicer" name="ProductName 3"/>
            </a:graphicData>
          </a:graphic>
        </xdr:graphicFrame>
      </mc:Choice>
      <mc:Fallback>
        <xdr:sp macro="" textlink="">
          <xdr:nvSpPr>
            <xdr:cNvPr id="0" name=""/>
            <xdr:cNvSpPr>
              <a:spLocks noTextEdit="1"/>
            </xdr:cNvSpPr>
          </xdr:nvSpPr>
          <xdr:spPr>
            <a:xfrm>
              <a:off x="927100" y="3213100"/>
              <a:ext cx="1784350" cy="2343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412750</xdr:colOff>
      <xdr:row>17</xdr:row>
      <xdr:rowOff>31751</xdr:rowOff>
    </xdr:from>
    <xdr:to>
      <xdr:col>16</xdr:col>
      <xdr:colOff>412750</xdr:colOff>
      <xdr:row>30</xdr:row>
      <xdr:rowOff>25401</xdr:rowOff>
    </xdr:to>
    <mc:AlternateContent xmlns:mc="http://schemas.openxmlformats.org/markup-compatibility/2006">
      <mc:Choice xmlns:a14="http://schemas.microsoft.com/office/drawing/2010/main" Requires="a14">
        <xdr:graphicFrame macro="">
          <xdr:nvGraphicFramePr>
            <xdr:cNvPr id="29" name="ProductName 4">
              <a:extLst>
                <a:ext uri="{FF2B5EF4-FFF2-40B4-BE49-F238E27FC236}">
                  <a16:creationId xmlns:a16="http://schemas.microsoft.com/office/drawing/2014/main" id="{117212AC-91E7-94AC-B34B-5937E2502723}"/>
                </a:ext>
              </a:extLst>
            </xdr:cNvPr>
            <xdr:cNvGraphicFramePr/>
          </xdr:nvGraphicFramePr>
          <xdr:xfrm>
            <a:off x="0" y="0"/>
            <a:ext cx="0" cy="0"/>
          </xdr:xfrm>
          <a:graphic>
            <a:graphicData uri="http://schemas.microsoft.com/office/drawing/2010/slicer">
              <sle:slicer xmlns:sle="http://schemas.microsoft.com/office/drawing/2010/slicer" name="ProductName 4"/>
            </a:graphicData>
          </a:graphic>
        </xdr:graphicFrame>
      </mc:Choice>
      <mc:Fallback>
        <xdr:sp macro="" textlink="">
          <xdr:nvSpPr>
            <xdr:cNvPr id="0" name=""/>
            <xdr:cNvSpPr>
              <a:spLocks noTextEdit="1"/>
            </xdr:cNvSpPr>
          </xdr:nvSpPr>
          <xdr:spPr>
            <a:xfrm>
              <a:off x="8337550" y="3162301"/>
              <a:ext cx="1828800" cy="238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406400</xdr:colOff>
      <xdr:row>1</xdr:row>
      <xdr:rowOff>155575</xdr:rowOff>
    </xdr:from>
    <xdr:to>
      <xdr:col>10</xdr:col>
      <xdr:colOff>101600</xdr:colOff>
      <xdr:row>16</xdr:row>
      <xdr:rowOff>136525</xdr:rowOff>
    </xdr:to>
    <xdr:graphicFrame macro="">
      <xdr:nvGraphicFramePr>
        <xdr:cNvPr id="2" name="Chart 1">
          <a:extLst>
            <a:ext uri="{FF2B5EF4-FFF2-40B4-BE49-F238E27FC236}">
              <a16:creationId xmlns:a16="http://schemas.microsoft.com/office/drawing/2014/main" id="{A2E31D6C-2006-EE6C-BBA1-DEA9ABAFE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355600</xdr:colOff>
      <xdr:row>2</xdr:row>
      <xdr:rowOff>15875</xdr:rowOff>
    </xdr:from>
    <xdr:to>
      <xdr:col>10</xdr:col>
      <xdr:colOff>50800</xdr:colOff>
      <xdr:row>16</xdr:row>
      <xdr:rowOff>180975</xdr:rowOff>
    </xdr:to>
    <xdr:graphicFrame macro="">
      <xdr:nvGraphicFramePr>
        <xdr:cNvPr id="2" name="Chart 1">
          <a:extLst>
            <a:ext uri="{FF2B5EF4-FFF2-40B4-BE49-F238E27FC236}">
              <a16:creationId xmlns:a16="http://schemas.microsoft.com/office/drawing/2014/main" id="{1C6AC81E-0305-5E11-47D6-9B1E3EBF0A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31750</xdr:colOff>
      <xdr:row>2</xdr:row>
      <xdr:rowOff>15875</xdr:rowOff>
    </xdr:from>
    <xdr:to>
      <xdr:col>10</xdr:col>
      <xdr:colOff>336550</xdr:colOff>
      <xdr:row>16</xdr:row>
      <xdr:rowOff>180975</xdr:rowOff>
    </xdr:to>
    <xdr:graphicFrame macro="">
      <xdr:nvGraphicFramePr>
        <xdr:cNvPr id="2" name="Chart 1">
          <a:extLst>
            <a:ext uri="{FF2B5EF4-FFF2-40B4-BE49-F238E27FC236}">
              <a16:creationId xmlns:a16="http://schemas.microsoft.com/office/drawing/2014/main" id="{BFC7B9D7-C84E-6B0B-955F-186643F07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419100</xdr:colOff>
      <xdr:row>0</xdr:row>
      <xdr:rowOff>69850</xdr:rowOff>
    </xdr:from>
    <xdr:to>
      <xdr:col>13</xdr:col>
      <xdr:colOff>317500</xdr:colOff>
      <xdr:row>3</xdr:row>
      <xdr:rowOff>12700</xdr:rowOff>
    </xdr:to>
    <xdr:sp macro="" textlink="">
      <xdr:nvSpPr>
        <xdr:cNvPr id="5" name="Rectangle 4">
          <a:extLst>
            <a:ext uri="{FF2B5EF4-FFF2-40B4-BE49-F238E27FC236}">
              <a16:creationId xmlns:a16="http://schemas.microsoft.com/office/drawing/2014/main" id="{47647F0E-5D81-D5B2-E806-E321396742F3}"/>
            </a:ext>
          </a:extLst>
        </xdr:cNvPr>
        <xdr:cNvSpPr/>
      </xdr:nvSpPr>
      <xdr:spPr>
        <a:xfrm>
          <a:off x="2857500" y="69850"/>
          <a:ext cx="5384800" cy="49530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GB" sz="1200" b="1">
              <a:solidFill>
                <a:schemeClr val="accent6">
                  <a:lumMod val="75000"/>
                </a:schemeClr>
              </a:solidFill>
            </a:rPr>
            <a:t>Dashboard on Sales Vs Freight by</a:t>
          </a:r>
          <a:r>
            <a:rPr lang="en-GB" sz="1200" b="1" baseline="0">
              <a:solidFill>
                <a:schemeClr val="accent6">
                  <a:lumMod val="75000"/>
                </a:schemeClr>
              </a:solidFill>
            </a:rPr>
            <a:t> Country</a:t>
          </a:r>
          <a:r>
            <a:rPr lang="en-GB" sz="1200" b="1">
              <a:solidFill>
                <a:schemeClr val="accent6">
                  <a:lumMod val="75000"/>
                </a:schemeClr>
              </a:solidFill>
            </a:rPr>
            <a:t> and</a:t>
          </a:r>
          <a:r>
            <a:rPr lang="en-GB" sz="1200" b="1" baseline="0">
              <a:solidFill>
                <a:schemeClr val="accent6">
                  <a:lumMod val="75000"/>
                </a:schemeClr>
              </a:solidFill>
            </a:rPr>
            <a:t> the Percentage of Total Tax by Region</a:t>
          </a:r>
          <a:endParaRPr lang="en-GB" sz="1200" b="1">
            <a:solidFill>
              <a:schemeClr val="accent6">
                <a:lumMod val="75000"/>
              </a:schemeClr>
            </a:solidFill>
          </a:endParaRPr>
        </a:p>
      </xdr:txBody>
    </xdr:sp>
    <xdr:clientData/>
  </xdr:twoCellAnchor>
  <xdr:twoCellAnchor>
    <xdr:from>
      <xdr:col>1</xdr:col>
      <xdr:colOff>57150</xdr:colOff>
      <xdr:row>3</xdr:row>
      <xdr:rowOff>152400</xdr:rowOff>
    </xdr:from>
    <xdr:to>
      <xdr:col>7</xdr:col>
      <xdr:colOff>463550</xdr:colOff>
      <xdr:row>18</xdr:row>
      <xdr:rowOff>139700</xdr:rowOff>
    </xdr:to>
    <xdr:sp macro="" textlink="">
      <xdr:nvSpPr>
        <xdr:cNvPr id="7" name="Rectangle 6">
          <a:extLst>
            <a:ext uri="{FF2B5EF4-FFF2-40B4-BE49-F238E27FC236}">
              <a16:creationId xmlns:a16="http://schemas.microsoft.com/office/drawing/2014/main" id="{E5487C5D-03AC-E9A2-8D0C-450423CDABE5}"/>
            </a:ext>
          </a:extLst>
        </xdr:cNvPr>
        <xdr:cNvSpPr/>
      </xdr:nvSpPr>
      <xdr:spPr>
        <a:xfrm>
          <a:off x="666750" y="704850"/>
          <a:ext cx="4064000" cy="2749550"/>
        </a:xfrm>
        <a:prstGeom prst="rect">
          <a:avLst/>
        </a:prstGeom>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57150</xdr:colOff>
      <xdr:row>3</xdr:row>
      <xdr:rowOff>165100</xdr:rowOff>
    </xdr:from>
    <xdr:to>
      <xdr:col>7</xdr:col>
      <xdr:colOff>450850</xdr:colOff>
      <xdr:row>19</xdr:row>
      <xdr:rowOff>38100</xdr:rowOff>
    </xdr:to>
    <xdr:graphicFrame macro="">
      <xdr:nvGraphicFramePr>
        <xdr:cNvPr id="8" name="Chart 7">
          <a:extLst>
            <a:ext uri="{FF2B5EF4-FFF2-40B4-BE49-F238E27FC236}">
              <a16:creationId xmlns:a16="http://schemas.microsoft.com/office/drawing/2014/main" id="{AADDEBB1-0DFB-492F-B640-8D7CB6FE0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501650</xdr:colOff>
      <xdr:row>3</xdr:row>
      <xdr:rowOff>158750</xdr:rowOff>
    </xdr:from>
    <xdr:to>
      <xdr:col>17</xdr:col>
      <xdr:colOff>266700</xdr:colOff>
      <xdr:row>18</xdr:row>
      <xdr:rowOff>165100</xdr:rowOff>
    </xdr:to>
    <xdr:sp macro="" textlink="">
      <xdr:nvSpPr>
        <xdr:cNvPr id="9" name="Rectangle 8">
          <a:extLst>
            <a:ext uri="{FF2B5EF4-FFF2-40B4-BE49-F238E27FC236}">
              <a16:creationId xmlns:a16="http://schemas.microsoft.com/office/drawing/2014/main" id="{D33D1C41-B191-CB60-B315-3834EF7AD9D4}"/>
            </a:ext>
          </a:extLst>
        </xdr:cNvPr>
        <xdr:cNvSpPr/>
      </xdr:nvSpPr>
      <xdr:spPr>
        <a:xfrm>
          <a:off x="6597650" y="711200"/>
          <a:ext cx="4032250" cy="2768600"/>
        </a:xfrm>
        <a:prstGeom prst="rect">
          <a:avLst/>
        </a:prstGeom>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10</xdr:col>
      <xdr:colOff>501650</xdr:colOff>
      <xdr:row>3</xdr:row>
      <xdr:rowOff>171450</xdr:rowOff>
    </xdr:from>
    <xdr:to>
      <xdr:col>17</xdr:col>
      <xdr:colOff>266700</xdr:colOff>
      <xdr:row>18</xdr:row>
      <xdr:rowOff>165100</xdr:rowOff>
    </xdr:to>
    <xdr:graphicFrame macro="">
      <xdr:nvGraphicFramePr>
        <xdr:cNvPr id="10" name="Chart 9">
          <a:extLst>
            <a:ext uri="{FF2B5EF4-FFF2-40B4-BE49-F238E27FC236}">
              <a16:creationId xmlns:a16="http://schemas.microsoft.com/office/drawing/2014/main" id="{73714A22-4DA2-4D48-8E2A-E9709CFA7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488950</xdr:colOff>
      <xdr:row>3</xdr:row>
      <xdr:rowOff>171450</xdr:rowOff>
    </xdr:from>
    <xdr:to>
      <xdr:col>10</xdr:col>
      <xdr:colOff>450850</xdr:colOff>
      <xdr:row>18</xdr:row>
      <xdr:rowOff>139700</xdr:rowOff>
    </xdr:to>
    <xdr:sp macro="" textlink="">
      <xdr:nvSpPr>
        <xdr:cNvPr id="11" name="Rectangle 10">
          <a:extLst>
            <a:ext uri="{FF2B5EF4-FFF2-40B4-BE49-F238E27FC236}">
              <a16:creationId xmlns:a16="http://schemas.microsoft.com/office/drawing/2014/main" id="{AB2B5DCB-1612-93A2-305D-E5715B222A90}"/>
            </a:ext>
          </a:extLst>
        </xdr:cNvPr>
        <xdr:cNvSpPr/>
      </xdr:nvSpPr>
      <xdr:spPr>
        <a:xfrm>
          <a:off x="4756150" y="723900"/>
          <a:ext cx="1790700" cy="2730500"/>
        </a:xfrm>
        <a:prstGeom prst="rect">
          <a:avLst/>
        </a:prstGeom>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7</xdr:col>
      <xdr:colOff>488950</xdr:colOff>
      <xdr:row>3</xdr:row>
      <xdr:rowOff>171451</xdr:rowOff>
    </xdr:from>
    <xdr:to>
      <xdr:col>10</xdr:col>
      <xdr:colOff>450850</xdr:colOff>
      <xdr:row>10</xdr:row>
      <xdr:rowOff>101601</xdr:rowOff>
    </xdr:to>
    <mc:AlternateContent xmlns:mc="http://schemas.openxmlformats.org/markup-compatibility/2006">
      <mc:Choice xmlns:a14="http://schemas.microsoft.com/office/drawing/2010/main" Requires="a14">
        <xdr:graphicFrame macro="">
          <xdr:nvGraphicFramePr>
            <xdr:cNvPr id="12" name="Country">
              <a:extLst>
                <a:ext uri="{FF2B5EF4-FFF2-40B4-BE49-F238E27FC236}">
                  <a16:creationId xmlns:a16="http://schemas.microsoft.com/office/drawing/2014/main" id="{8D26CD09-7930-04DD-8561-0471D0C688A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756150" y="723901"/>
              <a:ext cx="1790700" cy="121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482600</xdr:colOff>
      <xdr:row>10</xdr:row>
      <xdr:rowOff>171451</xdr:rowOff>
    </xdr:from>
    <xdr:to>
      <xdr:col>10</xdr:col>
      <xdr:colOff>438150</xdr:colOff>
      <xdr:row>18</xdr:row>
      <xdr:rowOff>120650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0C6EE708-6460-48DB-D957-645D7037AD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49800" y="2012951"/>
              <a:ext cx="1784350" cy="1422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107950</xdr:colOff>
      <xdr:row>0</xdr:row>
      <xdr:rowOff>50800</xdr:rowOff>
    </xdr:from>
    <xdr:to>
      <xdr:col>11</xdr:col>
      <xdr:colOff>596900</xdr:colOff>
      <xdr:row>2</xdr:row>
      <xdr:rowOff>38100</xdr:rowOff>
    </xdr:to>
    <xdr:sp macro="" textlink="">
      <xdr:nvSpPr>
        <xdr:cNvPr id="2" name="Rectangle 1">
          <a:extLst>
            <a:ext uri="{FF2B5EF4-FFF2-40B4-BE49-F238E27FC236}">
              <a16:creationId xmlns:a16="http://schemas.microsoft.com/office/drawing/2014/main" id="{AECD1684-FD02-7EF2-5512-376093C8BCC5}"/>
            </a:ext>
          </a:extLst>
        </xdr:cNvPr>
        <xdr:cNvSpPr/>
      </xdr:nvSpPr>
      <xdr:spPr>
        <a:xfrm>
          <a:off x="1936750" y="419100"/>
          <a:ext cx="5365750" cy="35560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GB" sz="1200" b="1">
              <a:solidFill>
                <a:schemeClr val="accent6">
                  <a:lumMod val="75000"/>
                </a:schemeClr>
              </a:solidFill>
            </a:rPr>
            <a:t>Dashboard on UN</a:t>
          </a:r>
          <a:r>
            <a:rPr lang="en-GB" sz="1200" b="1" baseline="0">
              <a:solidFill>
                <a:schemeClr val="accent6">
                  <a:lumMod val="75000"/>
                </a:schemeClr>
              </a:solidFill>
            </a:rPr>
            <a:t> Estimates and World Bank Estimate by Regions</a:t>
          </a:r>
          <a:endParaRPr lang="en-GB" sz="1200" b="1">
            <a:solidFill>
              <a:schemeClr val="accent6">
                <a:lumMod val="75000"/>
              </a:schemeClr>
            </a:solidFill>
          </a:endParaRPr>
        </a:p>
      </xdr:txBody>
    </xdr:sp>
    <xdr:clientData/>
  </xdr:twoCellAnchor>
  <xdr:twoCellAnchor>
    <xdr:from>
      <xdr:col>3</xdr:col>
      <xdr:colOff>228600</xdr:colOff>
      <xdr:row>3</xdr:row>
      <xdr:rowOff>6350</xdr:rowOff>
    </xdr:from>
    <xdr:to>
      <xdr:col>8</xdr:col>
      <xdr:colOff>527050</xdr:colOff>
      <xdr:row>17</xdr:row>
      <xdr:rowOff>139700</xdr:rowOff>
    </xdr:to>
    <xdr:sp macro="" textlink="">
      <xdr:nvSpPr>
        <xdr:cNvPr id="3" name="Rectangle 2">
          <a:extLst>
            <a:ext uri="{FF2B5EF4-FFF2-40B4-BE49-F238E27FC236}">
              <a16:creationId xmlns:a16="http://schemas.microsoft.com/office/drawing/2014/main" id="{0ACC6F36-0BD0-D098-7058-DC93FF06A403}"/>
            </a:ext>
          </a:extLst>
        </xdr:cNvPr>
        <xdr:cNvSpPr/>
      </xdr:nvSpPr>
      <xdr:spPr>
        <a:xfrm>
          <a:off x="2057400" y="927100"/>
          <a:ext cx="3346450" cy="2711450"/>
        </a:xfrm>
        <a:prstGeom prst="rect">
          <a:avLst/>
        </a:prstGeom>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9</xdr:col>
      <xdr:colOff>82550</xdr:colOff>
      <xdr:row>3</xdr:row>
      <xdr:rowOff>12700</xdr:rowOff>
    </xdr:from>
    <xdr:to>
      <xdr:col>14</xdr:col>
      <xdr:colOff>254000</xdr:colOff>
      <xdr:row>17</xdr:row>
      <xdr:rowOff>120650</xdr:rowOff>
    </xdr:to>
    <xdr:sp macro="" textlink="">
      <xdr:nvSpPr>
        <xdr:cNvPr id="4" name="Rectangle 3">
          <a:extLst>
            <a:ext uri="{FF2B5EF4-FFF2-40B4-BE49-F238E27FC236}">
              <a16:creationId xmlns:a16="http://schemas.microsoft.com/office/drawing/2014/main" id="{5C49F23D-3B90-4BB4-BB73-D8A4BB24D2AD}"/>
            </a:ext>
          </a:extLst>
        </xdr:cNvPr>
        <xdr:cNvSpPr/>
      </xdr:nvSpPr>
      <xdr:spPr>
        <a:xfrm>
          <a:off x="5568950" y="933450"/>
          <a:ext cx="3219450" cy="2686050"/>
        </a:xfrm>
        <a:prstGeom prst="rect">
          <a:avLst/>
        </a:prstGeom>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7</xdr:col>
      <xdr:colOff>19050</xdr:colOff>
      <xdr:row>18</xdr:row>
      <xdr:rowOff>19050</xdr:rowOff>
    </xdr:from>
    <xdr:to>
      <xdr:col>14</xdr:col>
      <xdr:colOff>266700</xdr:colOff>
      <xdr:row>33</xdr:row>
      <xdr:rowOff>57150</xdr:rowOff>
    </xdr:to>
    <xdr:sp macro="" textlink="">
      <xdr:nvSpPr>
        <xdr:cNvPr id="5" name="Rectangle 4">
          <a:extLst>
            <a:ext uri="{FF2B5EF4-FFF2-40B4-BE49-F238E27FC236}">
              <a16:creationId xmlns:a16="http://schemas.microsoft.com/office/drawing/2014/main" id="{DDFE3D1C-1955-461C-A26A-B6A491A09C54}"/>
            </a:ext>
          </a:extLst>
        </xdr:cNvPr>
        <xdr:cNvSpPr/>
      </xdr:nvSpPr>
      <xdr:spPr>
        <a:xfrm>
          <a:off x="4286250" y="3702050"/>
          <a:ext cx="4514850" cy="2800350"/>
        </a:xfrm>
        <a:prstGeom prst="rect">
          <a:avLst/>
        </a:prstGeom>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3</xdr:col>
      <xdr:colOff>254000</xdr:colOff>
      <xdr:row>18</xdr:row>
      <xdr:rowOff>50800</xdr:rowOff>
    </xdr:from>
    <xdr:to>
      <xdr:col>6</xdr:col>
      <xdr:colOff>501650</xdr:colOff>
      <xdr:row>27</xdr:row>
      <xdr:rowOff>158750</xdr:rowOff>
    </xdr:to>
    <xdr:sp macro="" textlink="">
      <xdr:nvSpPr>
        <xdr:cNvPr id="6" name="Rectangle 5">
          <a:extLst>
            <a:ext uri="{FF2B5EF4-FFF2-40B4-BE49-F238E27FC236}">
              <a16:creationId xmlns:a16="http://schemas.microsoft.com/office/drawing/2014/main" id="{48EC2B46-3F44-482E-8CB4-E8B2F39E9CB7}"/>
            </a:ext>
          </a:extLst>
        </xdr:cNvPr>
        <xdr:cNvSpPr/>
      </xdr:nvSpPr>
      <xdr:spPr>
        <a:xfrm>
          <a:off x="2082800" y="3733800"/>
          <a:ext cx="2076450" cy="1765300"/>
        </a:xfrm>
        <a:prstGeom prst="rect">
          <a:avLst/>
        </a:prstGeom>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323850</xdr:colOff>
      <xdr:row>3</xdr:row>
      <xdr:rowOff>12700</xdr:rowOff>
    </xdr:from>
    <xdr:to>
      <xdr:col>3</xdr:col>
      <xdr:colOff>171450</xdr:colOff>
      <xdr:row>27</xdr:row>
      <xdr:rowOff>152400</xdr:rowOff>
    </xdr:to>
    <xdr:sp macro="" textlink="">
      <xdr:nvSpPr>
        <xdr:cNvPr id="7" name="Rectangle 6">
          <a:extLst>
            <a:ext uri="{FF2B5EF4-FFF2-40B4-BE49-F238E27FC236}">
              <a16:creationId xmlns:a16="http://schemas.microsoft.com/office/drawing/2014/main" id="{15AD66ED-3899-4658-A0E4-634BA8D2825E}"/>
            </a:ext>
          </a:extLst>
        </xdr:cNvPr>
        <xdr:cNvSpPr/>
      </xdr:nvSpPr>
      <xdr:spPr>
        <a:xfrm>
          <a:off x="323850" y="933450"/>
          <a:ext cx="1676400" cy="4559300"/>
        </a:xfrm>
        <a:prstGeom prst="rect">
          <a:avLst/>
        </a:prstGeom>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3</xdr:col>
      <xdr:colOff>241300</xdr:colOff>
      <xdr:row>3</xdr:row>
      <xdr:rowOff>0</xdr:rowOff>
    </xdr:from>
    <xdr:to>
      <xdr:col>8</xdr:col>
      <xdr:colOff>514350</xdr:colOff>
      <xdr:row>17</xdr:row>
      <xdr:rowOff>133350</xdr:rowOff>
    </xdr:to>
    <xdr:graphicFrame macro="">
      <xdr:nvGraphicFramePr>
        <xdr:cNvPr id="9" name="Chart 8">
          <a:extLst>
            <a:ext uri="{FF2B5EF4-FFF2-40B4-BE49-F238E27FC236}">
              <a16:creationId xmlns:a16="http://schemas.microsoft.com/office/drawing/2014/main" id="{95CA5BBF-EF49-4CEC-9203-5314AF3F1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69850</xdr:colOff>
      <xdr:row>3</xdr:row>
      <xdr:rowOff>12700</xdr:rowOff>
    </xdr:from>
    <xdr:to>
      <xdr:col>14</xdr:col>
      <xdr:colOff>247650</xdr:colOff>
      <xdr:row>17</xdr:row>
      <xdr:rowOff>107950</xdr:rowOff>
    </xdr:to>
    <xdr:graphicFrame macro="">
      <xdr:nvGraphicFramePr>
        <xdr:cNvPr id="10" name="Chart 9">
          <a:extLst>
            <a:ext uri="{FF2B5EF4-FFF2-40B4-BE49-F238E27FC236}">
              <a16:creationId xmlns:a16="http://schemas.microsoft.com/office/drawing/2014/main" id="{483F68E5-2063-4A86-8533-899BD1F8D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xdr:colOff>
      <xdr:row>18</xdr:row>
      <xdr:rowOff>25400</xdr:rowOff>
    </xdr:from>
    <xdr:to>
      <xdr:col>14</xdr:col>
      <xdr:colOff>247650</xdr:colOff>
      <xdr:row>33</xdr:row>
      <xdr:rowOff>38100</xdr:rowOff>
    </xdr:to>
    <xdr:graphicFrame macro="">
      <xdr:nvGraphicFramePr>
        <xdr:cNvPr id="11" name="Chart 10">
          <a:extLst>
            <a:ext uri="{FF2B5EF4-FFF2-40B4-BE49-F238E27FC236}">
              <a16:creationId xmlns:a16="http://schemas.microsoft.com/office/drawing/2014/main" id="{DE98922C-1396-4402-8DDB-DB1163413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336550</xdr:colOff>
      <xdr:row>3</xdr:row>
      <xdr:rowOff>31750</xdr:rowOff>
    </xdr:from>
    <xdr:to>
      <xdr:col>3</xdr:col>
      <xdr:colOff>165100</xdr:colOff>
      <xdr:row>17</xdr:row>
      <xdr:rowOff>158750</xdr:rowOff>
    </xdr:to>
    <mc:AlternateContent xmlns:mc="http://schemas.openxmlformats.org/markup-compatibility/2006">
      <mc:Choice xmlns:a14="http://schemas.microsoft.com/office/drawing/2010/main" Requires="a14">
        <xdr:graphicFrame macro="">
          <xdr:nvGraphicFramePr>
            <xdr:cNvPr id="12" name="Country_Territory">
              <a:extLst>
                <a:ext uri="{FF2B5EF4-FFF2-40B4-BE49-F238E27FC236}">
                  <a16:creationId xmlns:a16="http://schemas.microsoft.com/office/drawing/2014/main" id="{E1073324-648B-02EC-6AB2-396FAD9B4481}"/>
                </a:ext>
              </a:extLst>
            </xdr:cNvPr>
            <xdr:cNvGraphicFramePr/>
          </xdr:nvGraphicFramePr>
          <xdr:xfrm>
            <a:off x="0" y="0"/>
            <a:ext cx="0" cy="0"/>
          </xdr:xfrm>
          <a:graphic>
            <a:graphicData uri="http://schemas.microsoft.com/office/drawing/2010/slicer">
              <sle:slicer xmlns:sle="http://schemas.microsoft.com/office/drawing/2010/slicer" name="Country_Territory"/>
            </a:graphicData>
          </a:graphic>
        </xdr:graphicFrame>
      </mc:Choice>
      <mc:Fallback>
        <xdr:sp macro="" textlink="">
          <xdr:nvSpPr>
            <xdr:cNvPr id="0" name=""/>
            <xdr:cNvSpPr>
              <a:spLocks noTextEdit="1"/>
            </xdr:cNvSpPr>
          </xdr:nvSpPr>
          <xdr:spPr>
            <a:xfrm>
              <a:off x="336550" y="584200"/>
              <a:ext cx="1657350" cy="2705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336550</xdr:colOff>
      <xdr:row>18</xdr:row>
      <xdr:rowOff>57151</xdr:rowOff>
    </xdr:from>
    <xdr:to>
      <xdr:col>3</xdr:col>
      <xdr:colOff>171450</xdr:colOff>
      <xdr:row>27</xdr:row>
      <xdr:rowOff>152401</xdr:rowOff>
    </xdr:to>
    <mc:AlternateContent xmlns:mc="http://schemas.openxmlformats.org/markup-compatibility/2006">
      <mc:Choice xmlns:a14="http://schemas.microsoft.com/office/drawing/2010/main" Requires="a14">
        <xdr:graphicFrame macro="">
          <xdr:nvGraphicFramePr>
            <xdr:cNvPr id="13" name="UN_region">
              <a:extLst>
                <a:ext uri="{FF2B5EF4-FFF2-40B4-BE49-F238E27FC236}">
                  <a16:creationId xmlns:a16="http://schemas.microsoft.com/office/drawing/2014/main" id="{3EC94859-90B6-0FCE-90AD-805F547E236D}"/>
                </a:ext>
              </a:extLst>
            </xdr:cNvPr>
            <xdr:cNvGraphicFramePr/>
          </xdr:nvGraphicFramePr>
          <xdr:xfrm>
            <a:off x="0" y="0"/>
            <a:ext cx="0" cy="0"/>
          </xdr:xfrm>
          <a:graphic>
            <a:graphicData uri="http://schemas.microsoft.com/office/drawing/2010/slicer">
              <sle:slicer xmlns:sle="http://schemas.microsoft.com/office/drawing/2010/slicer" name="UN_region"/>
            </a:graphicData>
          </a:graphic>
        </xdr:graphicFrame>
      </mc:Choice>
      <mc:Fallback>
        <xdr:sp macro="" textlink="">
          <xdr:nvSpPr>
            <xdr:cNvPr id="0" name=""/>
            <xdr:cNvSpPr>
              <a:spLocks noTextEdit="1"/>
            </xdr:cNvSpPr>
          </xdr:nvSpPr>
          <xdr:spPr>
            <a:xfrm>
              <a:off x="336550" y="3371851"/>
              <a:ext cx="1663700" cy="1752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266700</xdr:colOff>
      <xdr:row>18</xdr:row>
      <xdr:rowOff>50801</xdr:rowOff>
    </xdr:from>
    <xdr:to>
      <xdr:col>6</xdr:col>
      <xdr:colOff>495300</xdr:colOff>
      <xdr:row>27</xdr:row>
      <xdr:rowOff>158751</xdr:rowOff>
    </xdr:to>
    <mc:AlternateContent xmlns:mc="http://schemas.openxmlformats.org/markup-compatibility/2006">
      <mc:Choice xmlns:a14="http://schemas.microsoft.com/office/drawing/2010/main" Requires="a14">
        <xdr:graphicFrame macro="">
          <xdr:nvGraphicFramePr>
            <xdr:cNvPr id="14" name="Country_Territory 1">
              <a:extLst>
                <a:ext uri="{FF2B5EF4-FFF2-40B4-BE49-F238E27FC236}">
                  <a16:creationId xmlns:a16="http://schemas.microsoft.com/office/drawing/2014/main" id="{F4B8E171-F040-0755-FD49-F01DEC53D200}"/>
                </a:ext>
              </a:extLst>
            </xdr:cNvPr>
            <xdr:cNvGraphicFramePr/>
          </xdr:nvGraphicFramePr>
          <xdr:xfrm>
            <a:off x="0" y="0"/>
            <a:ext cx="0" cy="0"/>
          </xdr:xfrm>
          <a:graphic>
            <a:graphicData uri="http://schemas.microsoft.com/office/drawing/2010/slicer">
              <sle:slicer xmlns:sle="http://schemas.microsoft.com/office/drawing/2010/slicer" name="Country_Territory 1"/>
            </a:graphicData>
          </a:graphic>
        </xdr:graphicFrame>
      </mc:Choice>
      <mc:Fallback>
        <xdr:sp macro="" textlink="">
          <xdr:nvSpPr>
            <xdr:cNvPr id="0" name=""/>
            <xdr:cNvSpPr>
              <a:spLocks noTextEdit="1"/>
            </xdr:cNvSpPr>
          </xdr:nvSpPr>
          <xdr:spPr>
            <a:xfrm>
              <a:off x="2095500" y="3365501"/>
              <a:ext cx="2057400" cy="1765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177800</xdr:colOff>
      <xdr:row>2</xdr:row>
      <xdr:rowOff>28575</xdr:rowOff>
    </xdr:from>
    <xdr:to>
      <xdr:col>9</xdr:col>
      <xdr:colOff>482600</xdr:colOff>
      <xdr:row>17</xdr:row>
      <xdr:rowOff>9525</xdr:rowOff>
    </xdr:to>
    <xdr:graphicFrame macro="">
      <xdr:nvGraphicFramePr>
        <xdr:cNvPr id="3" name="Chart 2">
          <a:extLst>
            <a:ext uri="{FF2B5EF4-FFF2-40B4-BE49-F238E27FC236}">
              <a16:creationId xmlns:a16="http://schemas.microsoft.com/office/drawing/2014/main" id="{5E2B610D-E79F-9B1E-081C-EF860DB1F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266700</xdr:colOff>
      <xdr:row>2</xdr:row>
      <xdr:rowOff>28575</xdr:rowOff>
    </xdr:from>
    <xdr:to>
      <xdr:col>9</xdr:col>
      <xdr:colOff>571500</xdr:colOff>
      <xdr:row>17</xdr:row>
      <xdr:rowOff>9525</xdr:rowOff>
    </xdr:to>
    <xdr:graphicFrame macro="">
      <xdr:nvGraphicFramePr>
        <xdr:cNvPr id="2" name="Chart 1">
          <a:extLst>
            <a:ext uri="{FF2B5EF4-FFF2-40B4-BE49-F238E27FC236}">
              <a16:creationId xmlns:a16="http://schemas.microsoft.com/office/drawing/2014/main" id="{58F4B24E-69A0-87BB-2843-C741AB4DC3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171450</xdr:colOff>
      <xdr:row>1</xdr:row>
      <xdr:rowOff>104775</xdr:rowOff>
    </xdr:from>
    <xdr:to>
      <xdr:col>9</xdr:col>
      <xdr:colOff>476250</xdr:colOff>
      <xdr:row>16</xdr:row>
      <xdr:rowOff>85725</xdr:rowOff>
    </xdr:to>
    <xdr:graphicFrame macro="">
      <xdr:nvGraphicFramePr>
        <xdr:cNvPr id="2" name="Chart 1">
          <a:extLst>
            <a:ext uri="{FF2B5EF4-FFF2-40B4-BE49-F238E27FC236}">
              <a16:creationId xmlns:a16="http://schemas.microsoft.com/office/drawing/2014/main" id="{2D6CF483-5A41-70D9-6C90-9855E326C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266700</xdr:colOff>
      <xdr:row>2</xdr:row>
      <xdr:rowOff>15875</xdr:rowOff>
    </xdr:from>
    <xdr:to>
      <xdr:col>10</xdr:col>
      <xdr:colOff>571500</xdr:colOff>
      <xdr:row>16</xdr:row>
      <xdr:rowOff>180975</xdr:rowOff>
    </xdr:to>
    <xdr:graphicFrame macro="">
      <xdr:nvGraphicFramePr>
        <xdr:cNvPr id="2" name="Chart 1">
          <a:extLst>
            <a:ext uri="{FF2B5EF4-FFF2-40B4-BE49-F238E27FC236}">
              <a16:creationId xmlns:a16="http://schemas.microsoft.com/office/drawing/2014/main" id="{CB118B3E-33C8-EC57-31CD-A56ED0242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241300</xdr:colOff>
      <xdr:row>2</xdr:row>
      <xdr:rowOff>9525</xdr:rowOff>
    </xdr:from>
    <xdr:to>
      <xdr:col>9</xdr:col>
      <xdr:colOff>546100</xdr:colOff>
      <xdr:row>16</xdr:row>
      <xdr:rowOff>174625</xdr:rowOff>
    </xdr:to>
    <xdr:graphicFrame macro="">
      <xdr:nvGraphicFramePr>
        <xdr:cNvPr id="2" name="Chart 1">
          <a:extLst>
            <a:ext uri="{FF2B5EF4-FFF2-40B4-BE49-F238E27FC236}">
              <a16:creationId xmlns:a16="http://schemas.microsoft.com/office/drawing/2014/main" id="{CB1BA37F-56D9-2228-A774-3169B5832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381000</xdr:colOff>
      <xdr:row>2</xdr:row>
      <xdr:rowOff>15875</xdr:rowOff>
    </xdr:from>
    <xdr:to>
      <xdr:col>10</xdr:col>
      <xdr:colOff>76200</xdr:colOff>
      <xdr:row>16</xdr:row>
      <xdr:rowOff>180975</xdr:rowOff>
    </xdr:to>
    <xdr:graphicFrame macro="">
      <xdr:nvGraphicFramePr>
        <xdr:cNvPr id="2" name="Chart 1">
          <a:extLst>
            <a:ext uri="{FF2B5EF4-FFF2-40B4-BE49-F238E27FC236}">
              <a16:creationId xmlns:a16="http://schemas.microsoft.com/office/drawing/2014/main" id="{2E1FEF46-A0B4-102C-C433-600780F5F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eme" refreshedDate="45182.617925231483" createdVersion="8" refreshedVersion="8" minRefreshableVersion="3" recordCount="26" xr:uid="{3E169AF6-AA4D-41CA-BD67-421E38CD6634}">
  <cacheSource type="worksheet">
    <worksheetSource name="Total_Tax_Per_ProductColor"/>
  </cacheSource>
  <cacheFields count="2">
    <cacheField name="ProductColor" numFmtId="0">
      <sharedItems count="26">
        <s v=" easy-fill access"/>
        <s v=" environmentally safe. 1-liter bottle.&quot;"/>
        <s v=" fits 2&quot;&quot; receiver hitch.&quot;"/>
        <s v=" glue and sandpaper.&quot;"/>
        <s v=" high-density rubber.&quot;"/>
        <s v=" less expensive wire bead casing.&quot;"/>
        <s v=" lightweight carbon reinforced.&quot;"/>
        <s v="&quot;All-occasion value bike with our basic comfort and safety features. Offers wider"/>
        <s v="&quot;Alluminum-alloy frame provides a light"/>
        <s v="&quot;Cross-train"/>
        <s v="&quot;Heavy duty"/>
        <s v="&quot;Light-weight"/>
        <s v="&quot;Same technology as all of our Road series bikes"/>
        <s v="&quot;Short sleeve classic breathable jersey with superior moisture control"/>
        <s v="&quot;Suitable for any type of riding"/>
        <s v="&quot;The plush custom saddle keeps you riding all day"/>
        <s v="&quot;Thin"/>
        <s v="&quot;This bike delivers a high-level of performance on a budget. It is responsive and maneuverable"/>
        <s v="&quot;This bike is ridden by race winners. Developed with the Adventure Works Cycles professional race team"/>
        <s v="&quot;Top-of-the-line competition mountain bike. Performance-enhancing options include the innovative HL Frame"/>
        <s v="&quot;Universal fit"/>
        <s v="&quot;Value-priced bike with many features of our top-of-the-line models. Has the same light"/>
        <s v="Entry level adult bike; offers a comfortable ride cross-country or down the block. Quick-release hubs and rims."/>
        <s v="NA"/>
        <s v="Serious back-country riding. Perfect for all levels of competition. Uses the same HL Frame as the Mountain-100."/>
        <s v="Travel in style and comfort. Designed for maximum comfort and safety. Wide gear range takes on all hills. High-tech aluminum alloy construction provides durability without added weight."/>
      </sharedItems>
    </cacheField>
    <cacheField name="Total_Tax" numFmtId="2">
      <sharedItems containsSemiMixedTypes="0" containsString="0" containsNumber="1" containsInteger="1" minValue="0" maxValue="443586"/>
    </cacheField>
  </cacheFields>
  <extLst>
    <ext xmlns:x14="http://schemas.microsoft.com/office/spreadsheetml/2009/9/main" uri="{725AE2AE-9491-48be-B2B4-4EB974FC3084}">
      <x14:pivotCacheDefinition pivotCacheId="3812162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eme" refreshedDate="45183.46659340278" createdVersion="8" refreshedVersion="8" minRefreshableVersion="3" recordCount="10" xr:uid="{9B8E05BC-493E-4E86-A829-DE42B80DA7DF}">
  <cacheSource type="worksheet">
    <worksheetSource name="Tax_Per_Region"/>
  </cacheSource>
  <cacheFields count="3">
    <cacheField name="Region" numFmtId="0">
      <sharedItems count="10">
        <s v="Australia"/>
        <s v="Canada"/>
        <s v="Central"/>
        <s v="France"/>
        <s v="Germany"/>
        <s v="Northeast"/>
        <s v="Northwest"/>
        <s v="Southeast"/>
        <s v="Southwest"/>
        <s v="United Kingdom"/>
      </sharedItems>
    </cacheField>
    <cacheField name="Total_Tax" numFmtId="2">
      <sharedItems containsSemiMixedTypes="0" containsString="0" containsNumber="1" containsInteger="1" minValue="229" maxValue="717394"/>
    </cacheField>
    <cacheField name="Percentage_per_region" numFmtId="9">
      <sharedItems containsSemiMixedTypes="0" containsString="0" containsNumber="1" minValue="9.8944192019135543E-5" maxValue="0.30996493314137874"/>
    </cacheField>
  </cacheFields>
  <extLst>
    <ext xmlns:x14="http://schemas.microsoft.com/office/spreadsheetml/2009/9/main" uri="{725AE2AE-9491-48be-B2B4-4EB974FC3084}">
      <x14:pivotCacheDefinition pivotCacheId="48812189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eme" refreshedDate="45183.480332175925" createdVersion="8" refreshedVersion="8" minRefreshableVersion="3" recordCount="6" xr:uid="{D40D9A92-68BA-4903-8D33-F8F90FCD0587}">
  <cacheSource type="worksheet">
    <worksheetSource name="Sales_and_Freight"/>
  </cacheSource>
  <cacheFields count="3">
    <cacheField name="Country" numFmtId="0">
      <sharedItems count="6">
        <s v="Australia"/>
        <s v="Canada"/>
        <s v="France"/>
        <s v="Germany"/>
        <s v="United Kingdom"/>
        <s v="United States"/>
      </sharedItems>
    </cacheField>
    <cacheField name="Total_Sales" numFmtId="164">
      <sharedItems containsSemiMixedTypes="0" containsString="0" containsNumber="1" containsInteger="1" minValue="1971669" maxValue="9372774"/>
    </cacheField>
    <cacheField name="Total_Freight" numFmtId="164">
      <sharedItems containsSemiMixedTypes="0" containsString="0" containsNumber="1" containsInteger="1" minValue="46249" maxValue="225570"/>
    </cacheField>
  </cacheFields>
  <extLst>
    <ext xmlns:x14="http://schemas.microsoft.com/office/spreadsheetml/2009/9/main" uri="{725AE2AE-9491-48be-B2B4-4EB974FC3084}">
      <x14:pivotCacheDefinition pivotCacheId="129467838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eme" refreshedDate="45183.578172453701" createdVersion="8" refreshedVersion="8" minRefreshableVersion="3" recordCount="45" xr:uid="{F30FAE75-2A56-4D6B-B80F-692359A78869}">
  <cacheSource type="worksheet">
    <worksheetSource name="UN_Europe_Estimates"/>
  </cacheSource>
  <cacheFields count="2">
    <cacheField name="Country_Territory" numFmtId="0">
      <sharedItems count="45">
        <s v="Albania"/>
        <s v="Andorra"/>
        <s v="Austria"/>
        <s v="Belarus"/>
        <s v="Belgium"/>
        <s v="Bosnia and Herzegovina"/>
        <s v="Bulgaria"/>
        <s v="Croatia"/>
        <s v="Czech Republic"/>
        <s v="Denmark"/>
        <s v="Estonia"/>
        <s v="Finland"/>
        <s v="France"/>
        <s v="Georgia"/>
        <s v="Germany"/>
        <s v="Greece"/>
        <s v="Hungary"/>
        <s v="Iceland"/>
        <s v="Ireland"/>
        <s v="Italy"/>
        <s v="Kosovo"/>
        <s v="Latvia"/>
        <s v="Liechtenstein"/>
        <s v="Lithuania"/>
        <s v="Luxembourg"/>
        <s v="Malta"/>
        <s v="Moldova"/>
        <s v="Monaco"/>
        <s v="Montenegro"/>
        <s v="Netherlands"/>
        <s v="North Macedonia"/>
        <s v="Norway"/>
        <s v="Poland"/>
        <s v="Portugal"/>
        <s v="Romania"/>
        <s v="Russia"/>
        <s v="San Marino"/>
        <s v="Serbia"/>
        <s v="Slovakia"/>
        <s v="Slovenia"/>
        <s v="Spain"/>
        <s v="Sweden"/>
        <s v="Switzerland"/>
        <s v="Ukraine"/>
        <s v="United Kingdom"/>
      </sharedItems>
    </cacheField>
    <cacheField name="United_Nations_Estimate" numFmtId="0">
      <sharedItems containsSemiMixedTypes="0" containsString="0" containsNumber="1" containsInteger="1" minValue="1702" maxValue="4259935"/>
    </cacheField>
  </cacheFields>
  <extLst>
    <ext xmlns:x14="http://schemas.microsoft.com/office/spreadsheetml/2009/9/main" uri="{725AE2AE-9491-48be-B2B4-4EB974FC3084}">
      <x14:pivotCacheDefinition pivotCacheId="24032792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eme" refreshedDate="45183.59061446759" createdVersion="8" refreshedVersion="8" minRefreshableVersion="3" recordCount="5" xr:uid="{960114D0-CB62-4CAF-A34E-7C513A7906CB}">
  <cacheSource type="worksheet">
    <worksheetSource name="WorldBank_Estimates"/>
  </cacheSource>
  <cacheFields count="2">
    <cacheField name="UN_region" numFmtId="0">
      <sharedItems count="5">
        <s v="Africa"/>
        <s v="Americas"/>
        <s v="Asia"/>
        <s v="Europe"/>
        <s v="Oceania"/>
      </sharedItems>
    </cacheField>
    <cacheField name="Total_WB_Estimate" numFmtId="0">
      <sharedItems containsSemiMixedTypes="0" containsString="0" containsNumber="1" containsInteger="1" minValue="1962782" maxValue="37019953"/>
    </cacheField>
  </cacheFields>
  <extLst>
    <ext xmlns:x14="http://schemas.microsoft.com/office/spreadsheetml/2009/9/main" uri="{725AE2AE-9491-48be-B2B4-4EB974FC3084}">
      <x14:pivotCacheDefinition pivotCacheId="1735754228"/>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eme" refreshedDate="45183.593050347219" createdVersion="8" refreshedVersion="8" minRefreshableVersion="3" recordCount="10" xr:uid="{071DFE0D-17F1-495D-89C2-DFE6654C398E}">
  <cacheSource type="worksheet">
    <worksheetSource name="Country_WB_Estimates"/>
  </cacheSource>
  <cacheFields count="2">
    <cacheField name="Country_Territory" numFmtId="0">
      <sharedItems count="10">
        <s v="Canada"/>
        <s v="China"/>
        <s v="France"/>
        <s v="Germany"/>
        <s v="India"/>
        <s v="Italy"/>
        <s v="Japan"/>
        <s v="Russia"/>
        <s v="United Kingdom"/>
        <s v="United States"/>
      </sharedItems>
    </cacheField>
    <cacheField name="Total_WB_Estimate" numFmtId="0">
      <sharedItems containsSemiMixedTypes="0" containsString="0" containsNumber="1" containsInteger="1" minValue="2010432" maxValue="25462700"/>
    </cacheField>
  </cacheFields>
  <extLst>
    <ext xmlns:x14="http://schemas.microsoft.com/office/spreadsheetml/2009/9/main" uri="{725AE2AE-9491-48be-B2B4-4EB974FC3084}">
      <x14:pivotCacheDefinition pivotCacheId="1559856782"/>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eme" refreshedDate="45184.501181944448" createdVersion="8" refreshedVersion="8" minRefreshableVersion="3" recordCount="44" xr:uid="{9C7744D7-457E-4D94-8344-4CD02868E75E}">
  <cacheSource type="worksheet">
    <worksheetSource name="Total_ProductCost"/>
  </cacheSource>
  <cacheFields count="3">
    <cacheField name="ProductName" numFmtId="0">
      <sharedItems count="44">
        <s v="&quot;Classic Vest"/>
        <s v="&quot;Mountain-100 Black"/>
        <s v="&quot;Mountain-100 Silver"/>
        <s v="&quot;Mountain-200 Black"/>
        <s v="&quot;Mountain-200 Silver"/>
        <s v="&quot;Mountain-400-W Silver"/>
        <s v="&quot;Mountain-500 Black"/>
        <s v="&quot;Mountain-500 Silver"/>
        <s v="&quot;Racing Socks"/>
        <s v="&quot;Road-150 Red"/>
        <s v="&quot;Road-250 Black"/>
        <s v="&quot;Road-250 Red"/>
        <s v="&quot;Road-350-W Yellow"/>
        <s v="&quot;Road-550-W Yellow"/>
        <s v="&quot;Road-650 Black"/>
        <s v="&quot;Road-650 Red"/>
        <s v="&quot;Road-750 Black"/>
        <s v="&quot;Short-Sleeve Classic Jersey"/>
        <s v="&quot;Sport-100 Helmet"/>
        <s v="&quot;Touring-1000 Blue"/>
        <s v="&quot;Touring-1000 Yellow"/>
        <s v="&quot;Touring-2000 Blue"/>
        <s v="&quot;Touring-3000 Blue"/>
        <s v="&quot;Touring-3000 Yellow"/>
        <s v="&quot;Women's Mountain Shorts"/>
        <s v="All-Purpose Bike Stand"/>
        <s v="Bike Wash - Dissolver"/>
        <s v="Fender Set - Mountain"/>
        <s v="Hitch Rack - 4-Bike"/>
        <s v="HL Mountain Tire"/>
        <s v="HL Road Tire"/>
        <s v="Hydration Pack - 70 oz."/>
        <s v="LL Mountain Tire"/>
        <s v="LL Road Tire"/>
        <s v="ML Mountain Tire"/>
        <s v="ML Road Tire"/>
        <s v="Mountain Bottle Cage"/>
        <s v="Mountain Tire Tube"/>
        <s v="Patch Kit/8 Patches"/>
        <s v="Road Bottle Cage"/>
        <s v="Road Tire Tube"/>
        <s v="Touring Tire"/>
        <s v="Touring Tire Tube"/>
        <s v="Water Bottle - 30 oz."/>
      </sharedItems>
    </cacheField>
    <cacheField name="Total_Cost" numFmtId="0">
      <sharedItems containsSemiMixedTypes="0" containsString="0" containsNumber="1" containsInteger="1" minValue="0" maxValue="3367221"/>
    </cacheField>
    <cacheField name="Proportion per Total_Cost" numFmtId="0">
      <sharedItems containsSemiMixedTypes="0" containsString="0" containsNumber="1" minValue="0" maxValue="28.388767891148067" count="44">
        <n v="0.10897806047211629"/>
        <n v="3.3763976250775327"/>
        <n v="2.9821847091286537"/>
        <n v="5.1611557542329747"/>
        <n v="4.906432395031052"/>
        <n v="1.9181774241400653"/>
        <n v="0.62462993534412437"/>
        <n v="0.58945614079904707"/>
        <n v="1.4366286170856116E-2"/>
        <n v="28.388767891148067"/>
        <n v="6.5214845533336989"/>
        <n v="7.5325372353650417"/>
        <n v="8.4745744135262964"/>
        <n v="1.8209520649133559"/>
        <n v="0.4839937735976157"/>
        <n v="0.41783635130729413"/>
        <n v="4.1728749847294981"/>
        <n v="0.55168562316674929"/>
        <n v="0.24441234512506974"/>
        <n v="7.9162452260974376"/>
        <n v="7.7539247403888156"/>
        <n v="2.3679079424569536"/>
        <n v="1.0766030781454305"/>
        <n v="1.0221899261814016"/>
        <n v="0.2233687710156467"/>
        <n v="0.1238586327089479"/>
        <n v="1.5310549111663562E-2"/>
        <n v="0.14305583553232781"/>
        <n v="0.12167502465833067"/>
        <n v="0.15300432008726339"/>
        <n v="8.6804743201370063E-2"/>
        <n v="0.12359727421640297"/>
        <n v="6.5407070489144223E-2"/>
        <n v="7.0415036443069415E-2"/>
        <n v="0.10767126800939171"/>
        <n v="7.0263279899011072E-2"/>
        <n v="5.1217833619689498E-2"/>
        <n v="2.6093694658920003E-2"/>
        <n v="0"/>
        <n v="4.3301200571312801E-2"/>
        <n v="2.0031863815700782E-2"/>
        <n v="7.8829093719192889E-2"/>
        <n v="1.2545207642156046E-2"/>
        <n v="3.5780820721310655E-2"/>
      </sharedItems>
    </cacheField>
  </cacheFields>
  <extLst>
    <ext xmlns:x14="http://schemas.microsoft.com/office/spreadsheetml/2009/9/main" uri="{725AE2AE-9491-48be-B2B4-4EB974FC3084}">
      <x14:pivotCacheDefinition pivotCacheId="728177312"/>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eme" refreshedDate="45184.501378125002" createdVersion="8" refreshedVersion="8" minRefreshableVersion="3" recordCount="44" xr:uid="{D8B69339-2F02-47EE-B9C9-77AE3ADB1393}">
  <cacheSource type="worksheet">
    <worksheetSource name="Total_Freight"/>
  </cacheSource>
  <cacheFields count="2">
    <cacheField name="ProductName" numFmtId="0">
      <sharedItems count="44">
        <s v="&quot;Classic Vest"/>
        <s v="&quot;Mountain-100 Black"/>
        <s v="&quot;Mountain-100 Silver"/>
        <s v="&quot;Mountain-200 Black"/>
        <s v="&quot;Mountain-200 Silver"/>
        <s v="&quot;Mountain-400-W Silver"/>
        <s v="&quot;Mountain-500 Black"/>
        <s v="&quot;Mountain-500 Silver"/>
        <s v="&quot;Racing Socks"/>
        <s v="&quot;Road-150 Red"/>
        <s v="&quot;Road-250 Black"/>
        <s v="&quot;Road-250 Red"/>
        <s v="&quot;Road-350-W Yellow"/>
        <s v="&quot;Road-550-W Yellow"/>
        <s v="&quot;Road-650 Black"/>
        <s v="&quot;Road-650 Red"/>
        <s v="&quot;Road-750 Black"/>
        <s v="&quot;Short-Sleeve Classic Jersey"/>
        <s v="&quot;Sport-100 Helmet"/>
        <s v="&quot;Touring-1000 Blue"/>
        <s v="&quot;Touring-1000 Yellow"/>
        <s v="&quot;Touring-2000 Blue"/>
        <s v="&quot;Touring-3000 Blue"/>
        <s v="&quot;Touring-3000 Yellow"/>
        <s v="&quot;Women's Mountain Shorts"/>
        <s v="All-Purpose Bike Stand"/>
        <s v="Bike Wash - Dissolver"/>
        <s v="Fender Set - Mountain"/>
        <s v="Hitch Rack - 4-Bike"/>
        <s v="HL Mountain Tire"/>
        <s v="HL Road Tire"/>
        <s v="Hydration Pack - 70 oz."/>
        <s v="LL Mountain Tire"/>
        <s v="LL Road Tire"/>
        <s v="ML Mountain Tire"/>
        <s v="ML Road Tire"/>
        <s v="Mountain Bottle Cage"/>
        <s v="Mountain Tire Tube"/>
        <s v="Patch Kit/8 Patches"/>
        <s v="Road Bottle Cage"/>
        <s v="Road Tire Tube"/>
        <s v="Touring Tire"/>
        <s v="Touring Tire Tube"/>
        <s v="Water Bottle - 30 oz."/>
      </sharedItems>
    </cacheField>
    <cacheField name="Total_Freight" numFmtId="0">
      <sharedItems containsSemiMixedTypes="0" containsString="0" containsNumber="1" containsInteger="1" minValue="0" maxValue="138039"/>
    </cacheField>
  </cacheFields>
  <extLst>
    <ext xmlns:x14="http://schemas.microsoft.com/office/spreadsheetml/2009/9/main" uri="{725AE2AE-9491-48be-B2B4-4EB974FC3084}">
      <x14:pivotCacheDefinition pivotCacheId="105159235"/>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eme" refreshedDate="45184.501550000001" createdVersion="8" refreshedVersion="8" minRefreshableVersion="3" recordCount="45" xr:uid="{CE15679D-7B88-4326-910F-402FD05E5510}">
  <cacheSource type="worksheet">
    <worksheetSource ref="A1:B1048576" sheet="Total_Sales"/>
  </cacheSource>
  <cacheFields count="2">
    <cacheField name="ProductName" numFmtId="0">
      <sharedItems containsBlank="1" count="45">
        <s v="&quot;Classic Vest"/>
        <s v="&quot;Mountain-100 Black"/>
        <s v="&quot;Mountain-100 Silver"/>
        <s v="&quot;Mountain-200 Black"/>
        <s v="&quot;Mountain-200 Silver"/>
        <s v="&quot;Mountain-400-W Silver"/>
        <s v="&quot;Mountain-500 Black"/>
        <s v="&quot;Mountain-500 Silver"/>
        <s v="&quot;Racing Socks"/>
        <s v="&quot;Road-150 Red"/>
        <s v="&quot;Road-250 Black"/>
        <s v="&quot;Road-250 Red"/>
        <s v="&quot;Road-350-W Yellow"/>
        <s v="&quot;Road-550-W Yellow"/>
        <s v="&quot;Road-650 Black"/>
        <s v="&quot;Road-650 Red"/>
        <s v="&quot;Road-750 Black"/>
        <s v="&quot;Short-Sleeve Classic Jersey"/>
        <s v="&quot;Sport-100 Helmet"/>
        <s v="&quot;Touring-1000 Blue"/>
        <s v="&quot;Touring-1000 Yellow"/>
        <s v="&quot;Touring-2000 Blue"/>
        <s v="&quot;Touring-3000 Blue"/>
        <s v="&quot;Touring-3000 Yellow"/>
        <s v="&quot;Women's Mountain Shorts"/>
        <s v="All-Purpose Bike Stand"/>
        <s v="Bike Wash - Dissolver"/>
        <s v="Fender Set - Mountain"/>
        <s v="Hitch Rack - 4-Bike"/>
        <s v="HL Mountain Tire"/>
        <s v="HL Road Tire"/>
        <s v="Hydration Pack - 70 oz."/>
        <s v="LL Mountain Tire"/>
        <s v="LL Road Tire"/>
        <s v="ML Mountain Tire"/>
        <s v="ML Road Tire"/>
        <s v="Mountain Bottle Cage"/>
        <s v="Mountain Tire Tube"/>
        <s v="Patch Kit/8 Patches"/>
        <s v="Road Bottle Cage"/>
        <s v="Road Tire Tube"/>
        <s v="Touring Tire"/>
        <s v="Touring Tire Tube"/>
        <s v="Water Bottle - 30 oz."/>
        <m/>
      </sharedItems>
    </cacheField>
    <cacheField name="Total_Sales" numFmtId="0">
      <sharedItems containsString="0" containsBlank="1" containsNumber="1" containsInteger="1" minValue="4544" maxValue="5549478"/>
    </cacheField>
  </cacheFields>
  <extLst>
    <ext xmlns:x14="http://schemas.microsoft.com/office/spreadsheetml/2009/9/main" uri="{725AE2AE-9491-48be-B2B4-4EB974FC3084}">
      <x14:pivotCacheDefinition pivotCacheId="1486342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n v="2932"/>
  </r>
  <r>
    <x v="1"/>
    <n v="0"/>
  </r>
  <r>
    <x v="2"/>
    <n v="2952"/>
  </r>
  <r>
    <x v="3"/>
    <n v="0"/>
  </r>
  <r>
    <x v="4"/>
    <n v="2322"/>
  </r>
  <r>
    <x v="5"/>
    <n v="862"/>
  </r>
  <r>
    <x v="6"/>
    <n v="2792"/>
  </r>
  <r>
    <x v="7"/>
    <n v="31860"/>
  </r>
  <r>
    <x v="8"/>
    <n v="217497"/>
  </r>
  <r>
    <x v="9"/>
    <n v="126344"/>
  </r>
  <r>
    <x v="10"/>
    <n v="5095"/>
  </r>
  <r>
    <x v="11"/>
    <n v="2810"/>
  </r>
  <r>
    <x v="12"/>
    <n v="28560"/>
  </r>
  <r>
    <x v="13"/>
    <n v="6384"/>
  </r>
  <r>
    <x v="14"/>
    <n v="21051"/>
  </r>
  <r>
    <x v="15"/>
    <n v="36084"/>
  </r>
  <r>
    <x v="16"/>
    <n v="0"/>
  </r>
  <r>
    <x v="17"/>
    <n v="33123"/>
  </r>
  <r>
    <x v="18"/>
    <n v="443586"/>
  </r>
  <r>
    <x v="19"/>
    <n v="106894"/>
  </r>
  <r>
    <x v="20"/>
    <n v="4460"/>
  </r>
  <r>
    <x v="21"/>
    <n v="14245"/>
  </r>
  <r>
    <x v="22"/>
    <n v="62049"/>
  </r>
  <r>
    <x v="23"/>
    <n v="10665"/>
  </r>
  <r>
    <x v="24"/>
    <n v="176267"/>
  </r>
  <r>
    <x v="25"/>
    <n v="2384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717394"/>
    <n v="0.30996493314137874"/>
  </r>
  <r>
    <x v="1"/>
    <n v="153825"/>
    <n v="6.6463276582286138E-2"/>
  </r>
  <r>
    <x v="2"/>
    <n v="229"/>
    <n v="9.8944192019135543E-5"/>
  </r>
  <r>
    <x v="3"/>
    <n v="208423"/>
    <n v="9.0053473070761086E-2"/>
  </r>
  <r>
    <x v="4"/>
    <n v="228359"/>
    <n v="9.8667234695623468E-2"/>
  </r>
  <r>
    <x v="5"/>
    <n v="507"/>
    <n v="2.1905984870612105E-4"/>
  </r>
  <r>
    <x v="6"/>
    <n v="286860"/>
    <n v="0.12394380315549879"/>
  </r>
  <r>
    <x v="7"/>
    <n v="955"/>
    <n v="4.1262752566932073E-4"/>
  </r>
  <r>
    <x v="8"/>
    <n v="450446"/>
    <n v="0.19462452191376214"/>
  </r>
  <r>
    <x v="9"/>
    <n v="267438"/>
    <n v="0.1155521258742950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9050889"/>
    <n v="220916"/>
  </r>
  <r>
    <x v="1"/>
    <n v="1971669"/>
    <n v="46249"/>
  </r>
  <r>
    <x v="2"/>
    <n v="2639522"/>
    <n v="63781"/>
  </r>
  <r>
    <x v="3"/>
    <n v="2889755"/>
    <n v="69990"/>
  </r>
  <r>
    <x v="4"/>
    <n v="3386099"/>
    <n v="81957"/>
  </r>
  <r>
    <x v="5"/>
    <n v="9372774"/>
    <n v="22557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n v="18260"/>
  </r>
  <r>
    <x v="1"/>
    <n v="3325"/>
  </r>
  <r>
    <x v="2"/>
    <n v="480368"/>
  </r>
  <r>
    <x v="3"/>
    <n v="68206"/>
  </r>
  <r>
    <x v="4"/>
    <n v="594104"/>
  </r>
  <r>
    <x v="5"/>
    <n v="23365"/>
  </r>
  <r>
    <x v="6"/>
    <n v="84058"/>
  </r>
  <r>
    <x v="7"/>
    <n v="68955"/>
  </r>
  <r>
    <x v="8"/>
    <n v="281778"/>
  </r>
  <r>
    <x v="9"/>
    <n v="398303"/>
  </r>
  <r>
    <x v="10"/>
    <n v="37191"/>
  </r>
  <r>
    <x v="11"/>
    <n v="297302"/>
  </r>
  <r>
    <x v="12"/>
    <n v="2957880"/>
  </r>
  <r>
    <x v="13"/>
    <n v="18696"/>
  </r>
  <r>
    <x v="14"/>
    <n v="4259935"/>
  </r>
  <r>
    <x v="15"/>
    <n v="214874"/>
  </r>
  <r>
    <x v="16"/>
    <n v="181848"/>
  </r>
  <r>
    <x v="17"/>
    <n v="25602"/>
  </r>
  <r>
    <x v="18"/>
    <n v="504183"/>
  </r>
  <r>
    <x v="19"/>
    <n v="2107703"/>
  </r>
  <r>
    <x v="20"/>
    <n v="9412"/>
  </r>
  <r>
    <x v="21"/>
    <n v="39854"/>
  </r>
  <r>
    <x v="22"/>
    <n v="6608"/>
  </r>
  <r>
    <x v="23"/>
    <n v="66445"/>
  </r>
  <r>
    <x v="24"/>
    <n v="85506"/>
  </r>
  <r>
    <x v="25"/>
    <n v="17721"/>
  </r>
  <r>
    <x v="26"/>
    <n v="13680"/>
  </r>
  <r>
    <x v="27"/>
    <n v="8596"/>
  </r>
  <r>
    <x v="28"/>
    <n v="5809"/>
  </r>
  <r>
    <x v="29"/>
    <n v="1012847"/>
  </r>
  <r>
    <x v="30"/>
    <n v="13881"/>
  </r>
  <r>
    <x v="31"/>
    <n v="482175"/>
  </r>
  <r>
    <x v="32"/>
    <n v="679442"/>
  </r>
  <r>
    <x v="33"/>
    <n v="253663"/>
  </r>
  <r>
    <x v="34"/>
    <n v="284086"/>
  </r>
  <r>
    <x v="35"/>
    <n v="1778782"/>
  </r>
  <r>
    <x v="36"/>
    <n v="1702"/>
  </r>
  <r>
    <x v="37"/>
    <n v="63068"/>
  </r>
  <r>
    <x v="38"/>
    <n v="116527"/>
  </r>
  <r>
    <x v="39"/>
    <n v="61749"/>
  </r>
  <r>
    <x v="40"/>
    <n v="1427381"/>
  </r>
  <r>
    <x v="41"/>
    <n v="635664"/>
  </r>
  <r>
    <x v="42"/>
    <n v="812867"/>
  </r>
  <r>
    <x v="43"/>
    <n v="200086"/>
  </r>
  <r>
    <x v="44"/>
    <n v="313137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2938010"/>
  </r>
  <r>
    <x v="1"/>
    <n v="33505874"/>
  </r>
  <r>
    <x v="2"/>
    <n v="37019953"/>
  </r>
  <r>
    <x v="3"/>
    <n v="23750534"/>
  </r>
  <r>
    <x v="4"/>
    <n v="196278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2139840"/>
  </r>
  <r>
    <x v="1"/>
    <n v="17963171"/>
  </r>
  <r>
    <x v="2"/>
    <n v="2782905"/>
  </r>
  <r>
    <x v="3"/>
    <n v="4072192"/>
  </r>
  <r>
    <x v="4"/>
    <n v="3385090"/>
  </r>
  <r>
    <x v="5"/>
    <n v="2010432"/>
  </r>
  <r>
    <x v="6"/>
    <n v="4231141"/>
  </r>
  <r>
    <x v="7"/>
    <n v="2240422"/>
  </r>
  <r>
    <x v="8"/>
    <n v="3070668"/>
  </r>
  <r>
    <x v="9"/>
    <n v="2546270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n v="12926"/>
    <x v="0"/>
  </r>
  <r>
    <x v="1"/>
    <n v="400478"/>
    <x v="1"/>
  </r>
  <r>
    <x v="2"/>
    <n v="353720"/>
    <x v="2"/>
  </r>
  <r>
    <x v="3"/>
    <n v="612170"/>
    <x v="3"/>
  </r>
  <r>
    <x v="4"/>
    <n v="581957"/>
    <x v="4"/>
  </r>
  <r>
    <x v="5"/>
    <n v="227517"/>
    <x v="5"/>
  </r>
  <r>
    <x v="6"/>
    <n v="74088"/>
    <x v="6"/>
  </r>
  <r>
    <x v="7"/>
    <n v="69916"/>
    <x v="7"/>
  </r>
  <r>
    <x v="8"/>
    <n v="1704"/>
    <x v="8"/>
  </r>
  <r>
    <x v="9"/>
    <n v="3367221"/>
    <x v="9"/>
  </r>
  <r>
    <x v="10"/>
    <n v="773520"/>
    <x v="10"/>
  </r>
  <r>
    <x v="11"/>
    <n v="893442"/>
    <x v="11"/>
  </r>
  <r>
    <x v="12"/>
    <n v="1005178"/>
    <x v="12"/>
  </r>
  <r>
    <x v="13"/>
    <n v="215985"/>
    <x v="13"/>
  </r>
  <r>
    <x v="14"/>
    <n v="57407"/>
    <x v="14"/>
  </r>
  <r>
    <x v="15"/>
    <n v="49560"/>
    <x v="15"/>
  </r>
  <r>
    <x v="16"/>
    <n v="494949"/>
    <x v="16"/>
  </r>
  <r>
    <x v="17"/>
    <n v="65436"/>
    <x v="17"/>
  </r>
  <r>
    <x v="18"/>
    <n v="28990"/>
    <x v="18"/>
  </r>
  <r>
    <x v="19"/>
    <n v="938954"/>
    <x v="19"/>
  </r>
  <r>
    <x v="20"/>
    <n v="919701"/>
    <x v="20"/>
  </r>
  <r>
    <x v="21"/>
    <n v="280860"/>
    <x v="21"/>
  </r>
  <r>
    <x v="22"/>
    <n v="127697"/>
    <x v="22"/>
  </r>
  <r>
    <x v="23"/>
    <n v="121243"/>
    <x v="23"/>
  </r>
  <r>
    <x v="24"/>
    <n v="26494"/>
    <x v="24"/>
  </r>
  <r>
    <x v="25"/>
    <n v="14691"/>
    <x v="25"/>
  </r>
  <r>
    <x v="26"/>
    <n v="1816"/>
    <x v="26"/>
  </r>
  <r>
    <x v="27"/>
    <n v="16968"/>
    <x v="27"/>
  </r>
  <r>
    <x v="28"/>
    <n v="14432"/>
    <x v="28"/>
  </r>
  <r>
    <x v="29"/>
    <n v="18148"/>
    <x v="29"/>
  </r>
  <r>
    <x v="30"/>
    <n v="10296"/>
    <x v="30"/>
  </r>
  <r>
    <x v="31"/>
    <n v="14660"/>
    <x v="31"/>
  </r>
  <r>
    <x v="32"/>
    <n v="7758"/>
    <x v="32"/>
  </r>
  <r>
    <x v="33"/>
    <n v="8352"/>
    <x v="33"/>
  </r>
  <r>
    <x v="34"/>
    <n v="12771"/>
    <x v="34"/>
  </r>
  <r>
    <x v="35"/>
    <n v="8334"/>
    <x v="35"/>
  </r>
  <r>
    <x v="36"/>
    <n v="6075"/>
    <x v="36"/>
  </r>
  <r>
    <x v="37"/>
    <n v="3095"/>
    <x v="37"/>
  </r>
  <r>
    <x v="38"/>
    <n v="0"/>
    <x v="38"/>
  </r>
  <r>
    <x v="39"/>
    <n v="5136"/>
    <x v="39"/>
  </r>
  <r>
    <x v="40"/>
    <n v="2376"/>
    <x v="40"/>
  </r>
  <r>
    <x v="41"/>
    <n v="9350"/>
    <x v="41"/>
  </r>
  <r>
    <x v="42"/>
    <n v="1488"/>
    <x v="42"/>
  </r>
  <r>
    <x v="43"/>
    <n v="4244"/>
    <x v="43"/>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n v="562"/>
  </r>
  <r>
    <x v="1"/>
    <n v="17724"/>
  </r>
  <r>
    <x v="2"/>
    <n v="15540"/>
  </r>
  <r>
    <x v="3"/>
    <n v="28254"/>
  </r>
  <r>
    <x v="4"/>
    <n v="26571"/>
  </r>
  <r>
    <x v="5"/>
    <n v="10317"/>
  </r>
  <r>
    <x v="6"/>
    <n v="3276"/>
  </r>
  <r>
    <x v="7"/>
    <n v="3178"/>
  </r>
  <r>
    <x v="8"/>
    <n v="0"/>
  </r>
  <r>
    <x v="9"/>
    <n v="138039"/>
  </r>
  <r>
    <x v="10"/>
    <n v="31644"/>
  </r>
  <r>
    <x v="11"/>
    <n v="36067"/>
  </r>
  <r>
    <x v="12"/>
    <n v="39018"/>
  </r>
  <r>
    <x v="13"/>
    <n v="8925"/>
  </r>
  <r>
    <x v="14"/>
    <n v="2363"/>
  </r>
  <r>
    <x v="15"/>
    <n v="2040"/>
  </r>
  <r>
    <x v="16"/>
    <n v="18759"/>
  </r>
  <r>
    <x v="17"/>
    <n v="1596"/>
  </r>
  <r>
    <x v="18"/>
    <n v="0"/>
  </r>
  <r>
    <x v="19"/>
    <n v="37406"/>
  </r>
  <r>
    <x v="20"/>
    <n v="36639"/>
  </r>
  <r>
    <x v="21"/>
    <n v="11160"/>
  </r>
  <r>
    <x v="22"/>
    <n v="4986"/>
  </r>
  <r>
    <x v="23"/>
    <n v="4734"/>
  </r>
  <r>
    <x v="24"/>
    <n v="1019"/>
  </r>
  <r>
    <x v="25"/>
    <n v="747"/>
  </r>
  <r>
    <x v="26"/>
    <n v="0"/>
  </r>
  <r>
    <x v="27"/>
    <n v="0"/>
  </r>
  <r>
    <x v="28"/>
    <n v="984"/>
  </r>
  <r>
    <x v="29"/>
    <n v="0"/>
  </r>
  <r>
    <x v="30"/>
    <n v="0"/>
  </r>
  <r>
    <x v="31"/>
    <n v="733"/>
  </r>
  <r>
    <x v="32"/>
    <n v="0"/>
  </r>
  <r>
    <x v="33"/>
    <n v="0"/>
  </r>
  <r>
    <x v="34"/>
    <n v="0"/>
  </r>
  <r>
    <x v="35"/>
    <n v="0"/>
  </r>
  <r>
    <x v="36"/>
    <n v="0"/>
  </r>
  <r>
    <x v="37"/>
    <n v="0"/>
  </r>
  <r>
    <x v="38"/>
    <n v="0"/>
  </r>
  <r>
    <x v="39"/>
    <n v="0"/>
  </r>
  <r>
    <x v="40"/>
    <n v="0"/>
  </r>
  <r>
    <x v="41"/>
    <n v="0"/>
  </r>
  <r>
    <x v="42"/>
    <n v="0"/>
  </r>
  <r>
    <x v="43"/>
    <n v="0"/>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n v="35406"/>
  </r>
  <r>
    <x v="1"/>
    <n v="711914"/>
  </r>
  <r>
    <x v="2"/>
    <n v="628815"/>
  </r>
  <r>
    <x v="3"/>
    <n v="1135146"/>
  </r>
  <r>
    <x v="4"/>
    <n v="1078991"/>
  </r>
  <r>
    <x v="5"/>
    <n v="417567"/>
  </r>
  <r>
    <x v="6"/>
    <n v="135828"/>
  </r>
  <r>
    <x v="7"/>
    <n v="128028"/>
  </r>
  <r>
    <x v="8"/>
    <n v="4544"/>
  </r>
  <r>
    <x v="9"/>
    <n v="5549478"/>
  </r>
  <r>
    <x v="10"/>
    <n v="1278066"/>
  </r>
  <r>
    <x v="11"/>
    <n v="1447609"/>
  </r>
  <r>
    <x v="12"/>
    <n v="1579300"/>
  </r>
  <r>
    <x v="13"/>
    <n v="357000"/>
  </r>
  <r>
    <x v="14"/>
    <n v="97161"/>
  </r>
  <r>
    <x v="15"/>
    <n v="83880"/>
  </r>
  <r>
    <x v="16"/>
    <n v="777777"/>
  </r>
  <r>
    <x v="17"/>
    <n v="84588"/>
  </r>
  <r>
    <x v="18"/>
    <n v="75820"/>
  </r>
  <r>
    <x v="19"/>
    <n v="1511456"/>
  </r>
  <r>
    <x v="20"/>
    <n v="1480464"/>
  </r>
  <r>
    <x v="21"/>
    <n v="451608"/>
  </r>
  <r>
    <x v="22"/>
    <n v="205534"/>
  </r>
  <r>
    <x v="23"/>
    <n v="195146"/>
  </r>
  <r>
    <x v="24"/>
    <n v="70311"/>
  </r>
  <r>
    <x v="25"/>
    <n v="39591"/>
  </r>
  <r>
    <x v="26"/>
    <n v="6356"/>
  </r>
  <r>
    <x v="27"/>
    <n v="44541"/>
  </r>
  <r>
    <x v="28"/>
    <n v="39360"/>
  </r>
  <r>
    <x v="29"/>
    <n v="48860"/>
  </r>
  <r>
    <x v="30"/>
    <n v="27456"/>
  </r>
  <r>
    <x v="31"/>
    <n v="39582"/>
  </r>
  <r>
    <x v="32"/>
    <n v="20688"/>
  </r>
  <r>
    <x v="33"/>
    <n v="21924"/>
  </r>
  <r>
    <x v="34"/>
    <n v="33669"/>
  </r>
  <r>
    <x v="35"/>
    <n v="22224"/>
  </r>
  <r>
    <x v="36"/>
    <n v="18225"/>
  </r>
  <r>
    <x v="37"/>
    <n v="12380"/>
  </r>
  <r>
    <x v="38"/>
    <n v="6382"/>
  </r>
  <r>
    <x v="39"/>
    <n v="13696"/>
  </r>
  <r>
    <x v="40"/>
    <n v="7128"/>
  </r>
  <r>
    <x v="41"/>
    <n v="26180"/>
  </r>
  <r>
    <x v="42"/>
    <n v="5952"/>
  </r>
  <r>
    <x v="43"/>
    <n v="16976"/>
  </r>
  <r>
    <x v="4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890B3D-3398-409E-9746-6512203DED9C}" name="PivotTable16"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2">
    <pivotField axis="axisRow" showAll="0">
      <items count="11">
        <item x="0"/>
        <item x="1"/>
        <item x="2"/>
        <item x="3"/>
        <item x="4"/>
        <item x="5"/>
        <item x="6"/>
        <item x="7"/>
        <item x="8"/>
        <item x="9"/>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Sum of Total_WB_Estimate" fld="1" baseField="0" baseItem="0" numFmtId="164"/>
  </dataFields>
  <formats count="2">
    <format dxfId="9">
      <pivotArea outline="0" collapsedLevelsAreSubtotals="1" fieldPosition="0"/>
    </format>
    <format dxfId="8">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92E71E-ECF7-43FD-BC5D-4C62FB3911FE}" name="PivotTable15"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2">
    <pivotField axis="axisRow" showAll="0">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Total_WB_Estimate" fld="1"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3216DA-CCC8-4BF5-B3AD-B8565323E91C}" name="PivotTable1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2">
    <pivotField axis="axisRow" showAll="0" measureFilter="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dataField="1" showAll="0"/>
  </pivotFields>
  <rowFields count="1">
    <field x="0"/>
  </rowFields>
  <rowItems count="6">
    <i>
      <x v="12"/>
    </i>
    <i>
      <x v="14"/>
    </i>
    <i>
      <x v="19"/>
    </i>
    <i>
      <x v="35"/>
    </i>
    <i>
      <x v="44"/>
    </i>
    <i t="grand">
      <x/>
    </i>
  </rowItems>
  <colItems count="1">
    <i/>
  </colItems>
  <dataFields count="1">
    <dataField name="Sum of United_Nations_Estimate" fld="1" baseField="0" baseItem="0" numFmtId="164"/>
  </dataFields>
  <formats count="2">
    <format dxfId="11">
      <pivotArea outline="0" collapsedLevelsAreSubtotals="1" fieldPosition="0"/>
    </format>
    <format dxfId="1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286F3F-5142-4D28-A2F5-261F16D8BE49}" name="PivotTable1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0" firstHeaderRow="0" firstDataRow="1" firstDataCol="1"/>
  <pivotFields count="3">
    <pivotField axis="axisRow" showAll="0">
      <items count="7">
        <item x="0"/>
        <item x="1"/>
        <item x="2"/>
        <item x="3"/>
        <item x="4"/>
        <item x="5"/>
        <item t="default"/>
      </items>
    </pivotField>
    <pivotField dataField="1" numFmtId="164" showAll="0"/>
    <pivotField dataField="1" numFmtId="164" showAll="0"/>
  </pivotFields>
  <rowFields count="1">
    <field x="0"/>
  </rowFields>
  <rowItems count="7">
    <i>
      <x/>
    </i>
    <i>
      <x v="1"/>
    </i>
    <i>
      <x v="2"/>
    </i>
    <i>
      <x v="3"/>
    </i>
    <i>
      <x v="4"/>
    </i>
    <i>
      <x v="5"/>
    </i>
    <i t="grand">
      <x/>
    </i>
  </rowItems>
  <colFields count="1">
    <field x="-2"/>
  </colFields>
  <colItems count="2">
    <i>
      <x/>
    </i>
    <i i="1">
      <x v="1"/>
    </i>
  </colItems>
  <dataFields count="2">
    <dataField name="Sum of Total_Sales" fld="1" baseField="0" baseItem="0" numFmtId="164"/>
    <dataField name="Sum of Total_Freight" fld="2" baseField="0" baseItem="0" numFmtId="164"/>
  </dataFields>
  <formats count="4">
    <format dxfId="4">
      <pivotArea outline="0" collapsedLevelsAreSubtotals="1" fieldPosition="0">
        <references count="1">
          <reference field="4294967294" count="1" selected="0">
            <x v="0"/>
          </reference>
        </references>
      </pivotArea>
    </format>
    <format dxfId="5">
      <pivotArea dataOnly="0" labelOnly="1" outline="0" fieldPosition="0">
        <references count="1">
          <reference field="4294967294" count="1">
            <x v="0"/>
          </reference>
        </references>
      </pivotArea>
    </format>
    <format dxfId="6">
      <pivotArea outline="0" collapsedLevelsAreSubtotals="1" fieldPosition="0">
        <references count="1">
          <reference field="4294967294" count="1" selected="0">
            <x v="1"/>
          </reference>
        </references>
      </pivotArea>
    </format>
    <format dxfId="7">
      <pivotArea dataOnly="0" labelOnly="1"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E3ADA8-ED9B-4798-AE5E-42961E30E185}" name="PivotTable1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3">
    <pivotField axis="axisRow" showAll="0">
      <items count="11">
        <item x="0"/>
        <item x="1"/>
        <item x="2"/>
        <item x="3"/>
        <item x="4"/>
        <item x="5"/>
        <item x="6"/>
        <item x="7"/>
        <item x="8"/>
        <item x="9"/>
        <item t="default"/>
      </items>
    </pivotField>
    <pivotField numFmtId="2" showAll="0"/>
    <pivotField dataField="1" numFmtId="9" showAll="0"/>
  </pivotFields>
  <rowFields count="1">
    <field x="0"/>
  </rowFields>
  <rowItems count="11">
    <i>
      <x/>
    </i>
    <i>
      <x v="1"/>
    </i>
    <i>
      <x v="2"/>
    </i>
    <i>
      <x v="3"/>
    </i>
    <i>
      <x v="4"/>
    </i>
    <i>
      <x v="5"/>
    </i>
    <i>
      <x v="6"/>
    </i>
    <i>
      <x v="7"/>
    </i>
    <i>
      <x v="8"/>
    </i>
    <i>
      <x v="9"/>
    </i>
    <i t="grand">
      <x/>
    </i>
  </rowItems>
  <colItems count="1">
    <i/>
  </colItems>
  <dataFields count="1">
    <dataField name="Sum of Percentage_per_region"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2E24E2-8ACC-41F1-AD0D-79CAF1D1031F}" name="PivotTable5"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2">
    <pivotField axis="axisRow" showAll="0" measureFilter="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dataField="1" showAll="0"/>
  </pivotFields>
  <rowFields count="1">
    <field x="0"/>
  </rowFields>
  <rowItems count="6">
    <i>
      <x v="9"/>
    </i>
    <i>
      <x v="11"/>
    </i>
    <i>
      <x v="12"/>
    </i>
    <i>
      <x v="19"/>
    </i>
    <i>
      <x v="20"/>
    </i>
    <i t="grand">
      <x/>
    </i>
  </rowItems>
  <colItems count="1">
    <i/>
  </colItems>
  <dataFields count="1">
    <dataField name="Sum of Total_Sal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C4FF3D-1AA6-4E52-BF30-40FCD4665D49}"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2">
    <pivotField axis="axisRow" showAll="0" measureFilter="1">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numFmtId="2" showAll="0"/>
  </pivotFields>
  <rowFields count="1">
    <field x="0"/>
  </rowFields>
  <rowItems count="11">
    <i>
      <x v="7"/>
    </i>
    <i>
      <x v="8"/>
    </i>
    <i>
      <x v="9"/>
    </i>
    <i>
      <x v="15"/>
    </i>
    <i>
      <x v="17"/>
    </i>
    <i>
      <x v="18"/>
    </i>
    <i>
      <x v="19"/>
    </i>
    <i>
      <x v="22"/>
    </i>
    <i>
      <x v="24"/>
    </i>
    <i>
      <x v="25"/>
    </i>
    <i t="grand">
      <x/>
    </i>
  </rowItems>
  <colItems count="1">
    <i/>
  </colItems>
  <dataFields count="1">
    <dataField name="Sum of Total_Tax"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7CA194-3FB3-43D5-B5F3-F8F5CA2CD80A}" name="PivotTable8"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2">
    <pivotField axis="axisRow" showAll="0" measureFilter="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dataField="1" showAll="0"/>
  </pivotFields>
  <rowFields count="1">
    <field x="0"/>
  </rowFields>
  <rowItems count="6">
    <i>
      <x v="9"/>
    </i>
    <i>
      <x v="11"/>
    </i>
    <i>
      <x v="12"/>
    </i>
    <i>
      <x v="19"/>
    </i>
    <i>
      <x v="20"/>
    </i>
    <i t="grand">
      <x/>
    </i>
  </rowItems>
  <colItems count="1">
    <i/>
  </colItems>
  <dataFields count="1">
    <dataField name="Sum of Total_Freigh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5CFDB2-5A6E-4F15-9F14-0498E4B6481E}" name="PivotTable10"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3">
    <pivotField axis="axisRow" showAll="0" measureFilter="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pivotField dataField="1" showAll="0">
      <items count="45">
        <item x="38"/>
        <item x="42"/>
        <item x="8"/>
        <item x="26"/>
        <item x="40"/>
        <item x="37"/>
        <item x="43"/>
        <item x="39"/>
        <item x="36"/>
        <item x="32"/>
        <item x="35"/>
        <item x="33"/>
        <item x="41"/>
        <item x="30"/>
        <item x="34"/>
        <item x="0"/>
        <item x="28"/>
        <item x="31"/>
        <item x="25"/>
        <item x="27"/>
        <item x="29"/>
        <item x="24"/>
        <item x="18"/>
        <item x="15"/>
        <item x="14"/>
        <item x="17"/>
        <item x="7"/>
        <item x="6"/>
        <item x="23"/>
        <item x="22"/>
        <item x="13"/>
        <item x="5"/>
        <item x="21"/>
        <item x="2"/>
        <item x="1"/>
        <item x="16"/>
        <item x="4"/>
        <item x="3"/>
        <item x="10"/>
        <item x="11"/>
        <item x="20"/>
        <item x="19"/>
        <item x="12"/>
        <item x="9"/>
        <item t="default"/>
      </items>
    </pivotField>
  </pivotFields>
  <rowFields count="1">
    <field x="0"/>
  </rowFields>
  <rowItems count="11">
    <i>
      <x v="1"/>
    </i>
    <i>
      <x v="3"/>
    </i>
    <i>
      <x v="4"/>
    </i>
    <i>
      <x v="9"/>
    </i>
    <i>
      <x v="10"/>
    </i>
    <i>
      <x v="11"/>
    </i>
    <i>
      <x v="12"/>
    </i>
    <i>
      <x v="16"/>
    </i>
    <i>
      <x v="19"/>
    </i>
    <i>
      <x v="20"/>
    </i>
    <i t="grand">
      <x/>
    </i>
  </rowItems>
  <colItems count="1">
    <i/>
  </colItems>
  <dataFields count="1">
    <dataField name="Sum of Proportion per Total_Cost" fld="2" baseField="0" baseItem="0"/>
  </dataFields>
  <chartFormats count="12">
    <chartFormat chart="0" format="0"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0" count="1" selected="0">
            <x v="1"/>
          </reference>
        </references>
      </pivotArea>
    </chartFormat>
    <chartFormat chart="4" format="14">
      <pivotArea type="data" outline="0" fieldPosition="0">
        <references count="2">
          <reference field="4294967294" count="1" selected="0">
            <x v="0"/>
          </reference>
          <reference field="0" count="1" selected="0">
            <x v="3"/>
          </reference>
        </references>
      </pivotArea>
    </chartFormat>
    <chartFormat chart="4" format="15">
      <pivotArea type="data" outline="0" fieldPosition="0">
        <references count="2">
          <reference field="4294967294" count="1" selected="0">
            <x v="0"/>
          </reference>
          <reference field="0" count="1" selected="0">
            <x v="4"/>
          </reference>
        </references>
      </pivotArea>
    </chartFormat>
    <chartFormat chart="4" format="16">
      <pivotArea type="data" outline="0" fieldPosition="0">
        <references count="2">
          <reference field="4294967294" count="1" selected="0">
            <x v="0"/>
          </reference>
          <reference field="0" count="1" selected="0">
            <x v="9"/>
          </reference>
        </references>
      </pivotArea>
    </chartFormat>
    <chartFormat chart="4" format="17">
      <pivotArea type="data" outline="0" fieldPosition="0">
        <references count="2">
          <reference field="4294967294" count="1" selected="0">
            <x v="0"/>
          </reference>
          <reference field="0" count="1" selected="0">
            <x v="10"/>
          </reference>
        </references>
      </pivotArea>
    </chartFormat>
    <chartFormat chart="4" format="18">
      <pivotArea type="data" outline="0" fieldPosition="0">
        <references count="2">
          <reference field="4294967294" count="1" selected="0">
            <x v="0"/>
          </reference>
          <reference field="0" count="1" selected="0">
            <x v="11"/>
          </reference>
        </references>
      </pivotArea>
    </chartFormat>
    <chartFormat chart="4" format="19">
      <pivotArea type="data" outline="0" fieldPosition="0">
        <references count="2">
          <reference field="4294967294" count="1" selected="0">
            <x v="0"/>
          </reference>
          <reference field="0" count="1" selected="0">
            <x v="12"/>
          </reference>
        </references>
      </pivotArea>
    </chartFormat>
    <chartFormat chart="4" format="20">
      <pivotArea type="data" outline="0" fieldPosition="0">
        <references count="2">
          <reference field="4294967294" count="1" selected="0">
            <x v="0"/>
          </reference>
          <reference field="0" count="1" selected="0">
            <x v="16"/>
          </reference>
        </references>
      </pivotArea>
    </chartFormat>
    <chartFormat chart="4" format="21">
      <pivotArea type="data" outline="0" fieldPosition="0">
        <references count="2">
          <reference field="4294967294" count="1" selected="0">
            <x v="0"/>
          </reference>
          <reference field="0" count="1" selected="0">
            <x v="19"/>
          </reference>
        </references>
      </pivotArea>
    </chartFormat>
    <chartFormat chart="4" format="22">
      <pivotArea type="data" outline="0" fieldPosition="0">
        <references count="2">
          <reference field="4294967294" count="1" selected="0">
            <x v="0"/>
          </reference>
          <reference field="0" count="1" selected="0">
            <x v="2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1" xr16:uid="{D6E94FB8-38FE-4AE8-9AAC-A453C77141C6}" autoFormatId="16" applyNumberFormats="0" applyBorderFormats="0" applyFontFormats="0" applyPatternFormats="0" applyAlignmentFormats="0" applyWidthHeightFormats="0">
  <queryTableRefresh nextId="3">
    <queryTableFields count="2">
      <queryTableField id="1" name="Country_Territory" tableColumnId="1"/>
      <queryTableField id="2" name="Total_WB_Estimat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4" xr16:uid="{E8452056-302D-400E-9B0B-EC6C657189B2}" autoFormatId="16" applyNumberFormats="0" applyBorderFormats="0" applyFontFormats="0" applyPatternFormats="0" applyAlignmentFormats="0" applyWidthHeightFormats="0">
  <queryTableRefresh nextId="3">
    <queryTableFields count="2">
      <queryTableField id="1" name="UN_region" tableColumnId="1"/>
      <queryTableField id="2" name="Total_WB_Estimat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3" xr16:uid="{65E60FF4-3C6F-4C98-813E-CC61EBB70ECB}" autoFormatId="16" applyNumberFormats="0" applyBorderFormats="0" applyFontFormats="0" applyPatternFormats="0" applyAlignmentFormats="0" applyWidthHeightFormats="0">
  <queryTableRefresh nextId="3">
    <queryTableFields count="2">
      <queryTableField id="1" name="Country_Territory" tableColumnId="1"/>
      <queryTableField id="2" name="United_Nations_Estimat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7" xr16:uid="{55FF5111-A051-44CF-9219-0171406604C3}" autoFormatId="16" applyNumberFormats="0" applyBorderFormats="0" applyFontFormats="0" applyPatternFormats="0" applyAlignmentFormats="0" applyWidthHeightFormats="0">
  <queryTableRefresh nextId="4">
    <queryTableFields count="3">
      <queryTableField id="1" name="Country" tableColumnId="1"/>
      <queryTableField id="2" name="Total_Sales" tableColumnId="2"/>
      <queryTableField id="3" name="Total_Freight"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8" xr16:uid="{F3FE5FAE-A258-46A6-8915-81578129AFDC}" autoFormatId="16" applyNumberFormats="0" applyBorderFormats="0" applyFontFormats="0" applyPatternFormats="0" applyAlignmentFormats="0" applyWidthHeightFormats="0">
  <queryTableRefresh nextId="4" unboundColumnsRight="1">
    <queryTableFields count="3">
      <queryTableField id="1" name="Region" tableColumnId="1"/>
      <queryTableField id="2" name="Total_Tax" tableColumnId="2"/>
      <queryTableField id="3" dataBound="0"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1" xr16:uid="{C65A97E4-795C-4DBE-8F44-25C779583F60}" autoFormatId="16" applyNumberFormats="0" applyBorderFormats="0" applyFontFormats="0" applyPatternFormats="0" applyAlignmentFormats="0" applyWidthHeightFormats="0">
  <queryTableRefresh nextId="3">
    <queryTableFields count="2">
      <queryTableField id="1" name="ProductName" tableColumnId="1"/>
      <queryTableField id="2" name="Total_Sales"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2" xr16:uid="{BEF8C240-5AD5-4D68-8C96-C96E13A2E789}" autoFormatId="16" applyNumberFormats="0" applyBorderFormats="0" applyFontFormats="0" applyPatternFormats="0" applyAlignmentFormats="0" applyWidthHeightFormats="0">
  <queryTableRefresh nextId="3">
    <queryTableFields count="2">
      <queryTableField id="1" name="ProductColor" tableColumnId="1"/>
      <queryTableField id="2" name="Total_Tax" tableColumnId="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9" xr16:uid="{C7346C4B-9792-4E37-A136-98B9BCC06969}" autoFormatId="16" applyNumberFormats="0" applyBorderFormats="0" applyFontFormats="0" applyPatternFormats="0" applyAlignmentFormats="0" applyWidthHeightFormats="0">
  <queryTableRefresh nextId="3">
    <queryTableFields count="2">
      <queryTableField id="1" name="ProductName" tableColumnId="1"/>
      <queryTableField id="2" name="Total_Freight"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10" xr16:uid="{9C82A7DC-3351-4CB4-932E-E1C47F28236A}" autoFormatId="16" applyNumberFormats="0" applyBorderFormats="0" applyFontFormats="0" applyPatternFormats="0" applyAlignmentFormats="0" applyWidthHeightFormats="0">
  <queryTableRefresh nextId="4" unboundColumnsRight="1">
    <queryTableFields count="3">
      <queryTableField id="1" name="ProductName" tableColumnId="1"/>
      <queryTableField id="2" name="Total_Cost" tableColumnId="2"/>
      <queryTableField id="3" dataBound="0"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olor" xr10:uid="{E8A895C9-ABBD-43FA-8E3C-83248BB3668C}" sourceName="ProductColor">
  <pivotTables>
    <pivotTable tabId="8" name="PivotTable7"/>
  </pivotTables>
  <data>
    <tabular pivotCacheId="381216232">
      <items count="26">
        <i x="0" s="1"/>
        <i x="1" s="1"/>
        <i x="2" s="1"/>
        <i x="3" s="1"/>
        <i x="4" s="1"/>
        <i x="5" s="1"/>
        <i x="6" s="1"/>
        <i x="7" s="1"/>
        <i x="8" s="1"/>
        <i x="9" s="1"/>
        <i x="10" s="1"/>
        <i x="11" s="1"/>
        <i x="12" s="1"/>
        <i x="13" s="1"/>
        <i x="14" s="1"/>
        <i x="15" s="1"/>
        <i x="16" s="1"/>
        <i x="17" s="1"/>
        <i x="18" s="1"/>
        <i x="19" s="1"/>
        <i x="20" s="1"/>
        <i x="21" s="1"/>
        <i x="22" s="1"/>
        <i x="23" s="1"/>
        <i x="24" s="1"/>
        <i x="2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D138B5F1-A7A0-4B4D-AAF0-DB80D7424FA7}" sourceName="ProductName">
  <pivotTables>
    <pivotTable tabId="7" name="PivotTable5"/>
  </pivotTables>
  <data>
    <tabular pivotCacheId="1486342286">
      <items count="4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3" xr10:uid="{37107728-E8FB-47FE-B4CD-C80C6859B14D}" sourceName="ProductName">
  <pivotTables>
    <pivotTable tabId="9" name="PivotTable8"/>
  </pivotTables>
  <data>
    <tabular pivotCacheId="105159235">
      <items count="4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4" xr10:uid="{5CC2824C-42B8-463E-AC6A-87B6ED40ACE8}" sourceName="ProductName">
  <pivotTables>
    <pivotTable tabId="10" name="PivotTable10"/>
  </pivotTables>
  <data>
    <tabular pivotCacheId="728177312">
      <items count="4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D4EE865-13A2-4197-8C4C-213F0570244E}" sourceName="Country">
  <pivotTables>
    <pivotTable tabId="16" name="PivotTable13"/>
  </pivotTables>
  <data>
    <tabular pivotCacheId="1294678389">
      <items count="6">
        <i x="0" s="1"/>
        <i x="1" s="1"/>
        <i x="2" s="1"/>
        <i x="3" s="1"/>
        <i x="4"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E59CC4-EF43-496A-8CFE-FEF1358BEED6}" sourceName="Region">
  <pivotTables>
    <pivotTable tabId="15" name="PivotTable12"/>
  </pivotTables>
  <data>
    <tabular pivotCacheId="488121891">
      <items count="10">
        <i x="0" s="1"/>
        <i x="1" s="1"/>
        <i x="2" s="1"/>
        <i x="3" s="1"/>
        <i x="4" s="1"/>
        <i x="5" s="1"/>
        <i x="6" s="1"/>
        <i x="7" s="1"/>
        <i x="8" s="1"/>
        <i x="9"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Territory" xr10:uid="{19411418-A1E4-46C1-AFC3-63D3B54A99BB}" sourceName="Country_Territory">
  <pivotTables>
    <pivotTable tabId="20" name="PivotTable14"/>
  </pivotTables>
  <data>
    <tabular pivotCacheId="240327921">
      <items count="4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_region" xr10:uid="{C9C5DB68-6CBD-4895-8ED4-588DDC3CC772}" sourceName="UN_region">
  <pivotTables>
    <pivotTable tabId="21" name="PivotTable15"/>
  </pivotTables>
  <data>
    <tabular pivotCacheId="1735754228">
      <items count="5">
        <i x="0" s="1"/>
        <i x="1" s="1"/>
        <i x="2" s="1"/>
        <i x="3" s="1"/>
        <i x="4"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Territory1" xr10:uid="{7C7DD101-ADCD-438E-A563-D19FAEA7C949}" sourceName="Country_Territory">
  <pivotTables>
    <pivotTable tabId="22" name="PivotTable16"/>
  </pivotTables>
  <data>
    <tabular pivotCacheId="1559856782">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Color" xr10:uid="{DD24AFF4-6531-4125-969E-35D780FE0C8A}" cache="Slicer_ProductColor" caption="ProductColor" startItem="19" style="SlicerStyleLight6" rowHeight="241300"/>
  <slicer name="ProductName" xr10:uid="{C451CBDA-71F6-4BF6-A3D1-7DD6BA26E3AF}" cache="Slicer_ProductName" caption="ProductName" style="SlicerStyleLight6" rowHeight="241300"/>
  <slicer name="ProductName 3" xr10:uid="{C394A1B2-DBD1-410D-B1DD-976C24C9BD01}" cache="Slicer_ProductName3" caption="ProductName" startItem="24" style="SlicerStyleLight6" rowHeight="241300"/>
  <slicer name="ProductName 4" xr10:uid="{024F6589-CA80-434D-93B9-238535F8D4A1}" cache="Slicer_ProductName4" caption="ProductName"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0069DEC-C4A1-4A20-BCD7-D562657ACA3B}" cache="Slicer_Country" caption="Country" style="SlicerStyleLight6" rowHeight="241300"/>
  <slicer name="Region" xr10:uid="{763D1426-76FB-4A22-94A5-DB8FB9FFB946}" cache="Slicer_Region" caption="Region"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Territory" xr10:uid="{F4247740-AFC4-4FCA-A7A1-20AA9AED1DD8}" cache="Slicer_Country_Territory" caption="Country_Territory" startItem="18" style="SlicerStyleLight6" rowHeight="241300"/>
  <slicer name="UN_region" xr10:uid="{78C55B18-EA1E-43B4-802A-8AE34AA93742}" cache="Slicer_UN_region" caption="UN_region" style="SlicerStyleLight6" rowHeight="241300"/>
  <slicer name="Country_Territory 1" xr10:uid="{D7891AC1-2FBA-4A93-9C1F-C635524509B9}" cache="Slicer_Country_Territory1" caption="Country_Territory"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096D6DE-2077-4D70-9B63-51091066DF08}" name="Country_WB_Estimates" displayName="Country_WB_Estimates" ref="A1:B11" tableType="queryTable" totalsRowShown="0">
  <autoFilter ref="A1:B11" xr:uid="{9096D6DE-2077-4D70-9B63-51091066DF08}"/>
  <tableColumns count="2">
    <tableColumn id="1" xr3:uid="{8FD04738-EEC5-4134-8DFD-CC6749E270A7}" uniqueName="1" name="Country_Territory" queryTableFieldId="1" dataDxfId="12"/>
    <tableColumn id="2" xr3:uid="{E541A1EB-CE2F-4780-A8CE-F1CC7645E64B}" uniqueName="2" name="Total_WB_Estimate"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195E141-2442-44A2-8953-40ACE9C27BCE}" name="WorldBank_Estimates" displayName="WorldBank_Estimates" ref="A1:B6" tableType="queryTable" totalsRowShown="0">
  <autoFilter ref="A1:B6" xr:uid="{5195E141-2442-44A2-8953-40ACE9C27BCE}"/>
  <tableColumns count="2">
    <tableColumn id="1" xr3:uid="{04EA6CEC-A9F5-468C-81B6-5BDF530938E7}" uniqueName="1" name="UN_region" queryTableFieldId="1" dataDxfId="13"/>
    <tableColumn id="2" xr3:uid="{41AEE0D5-AC3E-4F14-B7F5-8652C0A6801D}" uniqueName="2" name="Total_WB_Estimate"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71473B4-1BC9-45A0-BB1E-F3B00C11B283}" name="UN_Europe_Estimates" displayName="UN_Europe_Estimates" ref="A1:B46" tableType="queryTable" totalsRowShown="0">
  <autoFilter ref="A1:B46" xr:uid="{571473B4-1BC9-45A0-BB1E-F3B00C11B283}"/>
  <tableColumns count="2">
    <tableColumn id="1" xr3:uid="{5FCC81D7-A0FD-43F5-BBAA-84FF17DC8FD2}" uniqueName="1" name="Country_Territory" queryTableFieldId="1" dataDxfId="14"/>
    <tableColumn id="2" xr3:uid="{C0C02EC9-216D-4D5C-A130-0AD5DDCEB7C5}" uniqueName="2" name="United_Nations_Estimate"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55205C9-8D24-4752-BCD7-D26F9A550035}" name="Sales_and_Freight" displayName="Sales_and_Freight" ref="A1:C7" tableType="queryTable" totalsRowShown="0">
  <autoFilter ref="A1:C7" xr:uid="{655205C9-8D24-4752-BCD7-D26F9A550035}"/>
  <tableColumns count="3">
    <tableColumn id="1" xr3:uid="{A09AB538-517D-4E29-BE83-1CE299D086E3}" uniqueName="1" name="Country" queryTableFieldId="1" dataDxfId="22"/>
    <tableColumn id="2" xr3:uid="{A7ADE64C-DE20-4F0C-8A46-6E76241E52CF}" uniqueName="2" name="Total_Sales" queryTableFieldId="2" dataDxfId="20"/>
    <tableColumn id="3" xr3:uid="{0C4B8438-3E1A-4E4F-BAE3-C3DF75405C44}" uniqueName="3" name="Total_Freight" queryTableFieldId="3" dataDxfId="2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B77117A-B9DF-4A74-9336-A64DBB1F182B}" name="Tax_Per_Region" displayName="Tax_Per_Region" ref="A1:C12" tableType="queryTable" totalsRowCount="1">
  <autoFilter ref="A1:C11" xr:uid="{CB77117A-B9DF-4A74-9336-A64DBB1F182B}"/>
  <tableColumns count="3">
    <tableColumn id="1" xr3:uid="{63935AED-E4E7-4C4B-9478-D79FA0B39620}" uniqueName="1" name="Region" queryTableFieldId="1" dataDxfId="19" totalsRowDxfId="24"/>
    <tableColumn id="2" xr3:uid="{C31EC8A6-19BE-480C-BB6D-5F8231C06C23}" uniqueName="2" name="Total_Tax" totalsRowFunction="sum" queryTableFieldId="2" dataDxfId="18" totalsRowDxfId="17"/>
    <tableColumn id="3" xr3:uid="{D79037E9-3901-4A5C-AA4E-89F5842B21BB}" uniqueName="3" name="Percentage_per_region" totalsRowFunction="sum" queryTableFieldId="3" totalsRowDxfId="23" dataCellStyle="Percent" totalsRowCellStyle="Percent">
      <calculatedColumnFormula>Tax_Per_Region[[#This Row],[Total_Tax]]/Tax_Per_Region[[#Totals],[Total_Tax]]</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622176-4352-45FA-8874-D2101A123E53}" name="Total_Sales" displayName="Total_Sales" ref="A1:B45" tableType="queryTable" totalsRowShown="0">
  <autoFilter ref="A1:B45" xr:uid="{63622176-4352-45FA-8874-D2101A123E53}"/>
  <tableColumns count="2">
    <tableColumn id="1" xr3:uid="{D77BF372-92F0-40FF-BB7F-17A5075E73C1}" uniqueName="1" name="ProductName" queryTableFieldId="1" dataDxfId="16"/>
    <tableColumn id="2" xr3:uid="{D0D9C30C-DB8E-4AB4-B53A-11F105CD9DEE}" uniqueName="2" name="Total_Sales" queryTableFieldId="2" dataDxfId="1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36ADAF-FE64-418F-948B-44540EA555F7}" name="Total_Tax_Per_ProductColor" displayName="Total_Tax_Per_ProductColor" ref="A1:B27" tableType="queryTable" totalsRowShown="0">
  <autoFilter ref="A1:B27" xr:uid="{DB36ADAF-FE64-418F-948B-44540EA555F7}"/>
  <tableColumns count="2">
    <tableColumn id="1" xr3:uid="{6C56AD2C-A45E-4951-AC1F-332C81BEF6ED}" uniqueName="1" name="ProductColor" queryTableFieldId="1" dataDxfId="26"/>
    <tableColumn id="2" xr3:uid="{793FB0BF-51A4-47BB-BB3A-EB792890523E}" uniqueName="2" name="Total_Tax" queryTableFieldId="2" dataDxfId="2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727CAD-55CD-436C-B7FE-444C41B0AB9C}" name="Total_Freight" displayName="Total_Freight" ref="A1:B45" tableType="queryTable" totalsRowShown="0">
  <autoFilter ref="A1:B45" xr:uid="{75727CAD-55CD-436C-B7FE-444C41B0AB9C}"/>
  <tableColumns count="2">
    <tableColumn id="1" xr3:uid="{489A881F-F76B-41CF-9289-29956F03F42D}" uniqueName="1" name="ProductName" queryTableFieldId="1" dataDxfId="30"/>
    <tableColumn id="2" xr3:uid="{A522C55A-2DD8-443C-8B26-ACB4CA714803}" uniqueName="2" name="Total_Freight" queryTableFieldId="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B0131BF-146E-4FC0-AE00-509A1700CD3B}" name="Total_ProductCost" displayName="Total_ProductCost" ref="A1:C46" tableType="queryTable" totalsRowCount="1">
  <autoFilter ref="A1:C45" xr:uid="{AB0131BF-146E-4FC0-AE00-509A1700CD3B}"/>
  <tableColumns count="3">
    <tableColumn id="1" xr3:uid="{6D679BC5-675C-4CB0-AB7A-EEC72BC679E1}" uniqueName="1" name="ProductName" queryTableFieldId="1" dataDxfId="29" totalsRowDxfId="27"/>
    <tableColumn id="2" xr3:uid="{74ECC9F9-8D28-4747-9E83-487C201F1FAC}" uniqueName="2" name="Total_Cost" totalsRowFunction="sum" queryTableFieldId="2"/>
    <tableColumn id="3" xr3:uid="{57FAAD49-D546-44DB-89E4-BF388AE26A2E}" uniqueName="3" name="Proportion per Total_Cost" queryTableFieldId="3" dataDxfId="28">
      <calculatedColumnFormula>Total_ProductCost[[#This Row],[Total_Cost]]*100/Total_ProductCost[[#Totals],[Total_Cost]]</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5D790-9459-4159-8D0F-652ABABE7A70}">
  <dimension ref="A1"/>
  <sheetViews>
    <sheetView showGridLines="0" tabSelected="1" workbookViewId="0">
      <selection activeCell="C2" sqref="C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CF0BF-11D1-4109-9B18-01E4BB2EF18F}">
  <dimension ref="A3:C10"/>
  <sheetViews>
    <sheetView workbookViewId="0">
      <selection activeCell="M5" sqref="M5"/>
    </sheetView>
  </sheetViews>
  <sheetFormatPr defaultRowHeight="14.5" x14ac:dyDescent="0.35"/>
  <cols>
    <col min="1" max="1" width="14.1796875" bestFit="1" customWidth="1"/>
    <col min="2" max="2" width="16.6328125" style="6" bestFit="1" customWidth="1"/>
    <col min="3" max="3" width="18.36328125" style="6" bestFit="1" customWidth="1"/>
  </cols>
  <sheetData>
    <row r="3" spans="1:3" x14ac:dyDescent="0.35">
      <c r="A3" s="4" t="s">
        <v>77</v>
      </c>
      <c r="B3" s="6" t="s">
        <v>79</v>
      </c>
      <c r="C3" s="6" t="s">
        <v>81</v>
      </c>
    </row>
    <row r="4" spans="1:3" x14ac:dyDescent="0.35">
      <c r="A4" s="5" t="s">
        <v>84</v>
      </c>
      <c r="B4" s="6">
        <v>9050889</v>
      </c>
      <c r="C4" s="6">
        <v>220916</v>
      </c>
    </row>
    <row r="5" spans="1:3" x14ac:dyDescent="0.35">
      <c r="A5" s="5" t="s">
        <v>85</v>
      </c>
      <c r="B5" s="6">
        <v>1971669</v>
      </c>
      <c r="C5" s="6">
        <v>46249</v>
      </c>
    </row>
    <row r="6" spans="1:3" x14ac:dyDescent="0.35">
      <c r="A6" s="5" t="s">
        <v>86</v>
      </c>
      <c r="B6" s="6">
        <v>2639522</v>
      </c>
      <c r="C6" s="6">
        <v>63781</v>
      </c>
    </row>
    <row r="7" spans="1:3" x14ac:dyDescent="0.35">
      <c r="A7" s="5" t="s">
        <v>87</v>
      </c>
      <c r="B7" s="6">
        <v>2889755</v>
      </c>
      <c r="C7" s="6">
        <v>69990</v>
      </c>
    </row>
    <row r="8" spans="1:3" x14ac:dyDescent="0.35">
      <c r="A8" s="5" t="s">
        <v>88</v>
      </c>
      <c r="B8" s="6">
        <v>3386099</v>
      </c>
      <c r="C8" s="6">
        <v>81957</v>
      </c>
    </row>
    <row r="9" spans="1:3" x14ac:dyDescent="0.35">
      <c r="A9" s="5" t="s">
        <v>89</v>
      </c>
      <c r="B9" s="6">
        <v>9372774</v>
      </c>
      <c r="C9" s="6">
        <v>225570</v>
      </c>
    </row>
    <row r="10" spans="1:3" x14ac:dyDescent="0.35">
      <c r="A10" s="5" t="s">
        <v>78</v>
      </c>
      <c r="B10" s="6">
        <v>29310708</v>
      </c>
      <c r="C10" s="6">
        <v>708463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FD48A-1A25-4F26-A0D0-0C4075483BF2}">
  <dimension ref="A1:C7"/>
  <sheetViews>
    <sheetView workbookViewId="0">
      <selection activeCell="F5" sqref="F5"/>
    </sheetView>
  </sheetViews>
  <sheetFormatPr defaultRowHeight="14.5" x14ac:dyDescent="0.35"/>
  <cols>
    <col min="1" max="1" width="14.1796875" bestFit="1" customWidth="1"/>
    <col min="2" max="2" width="12.54296875" style="6" bestFit="1" customWidth="1"/>
    <col min="3" max="3" width="14.1796875" style="6" bestFit="1" customWidth="1"/>
  </cols>
  <sheetData>
    <row r="1" spans="1:3" x14ac:dyDescent="0.35">
      <c r="A1" t="s">
        <v>83</v>
      </c>
      <c r="B1" s="6" t="s">
        <v>1</v>
      </c>
      <c r="C1" s="6" t="s">
        <v>74</v>
      </c>
    </row>
    <row r="2" spans="1:3" x14ac:dyDescent="0.35">
      <c r="A2" s="1" t="s">
        <v>84</v>
      </c>
      <c r="B2" s="6">
        <v>9050889</v>
      </c>
      <c r="C2" s="6">
        <v>220916</v>
      </c>
    </row>
    <row r="3" spans="1:3" x14ac:dyDescent="0.35">
      <c r="A3" s="1" t="s">
        <v>85</v>
      </c>
      <c r="B3" s="6">
        <v>1971669</v>
      </c>
      <c r="C3" s="6">
        <v>46249</v>
      </c>
    </row>
    <row r="4" spans="1:3" x14ac:dyDescent="0.35">
      <c r="A4" s="1" t="s">
        <v>86</v>
      </c>
      <c r="B4" s="6">
        <v>2639522</v>
      </c>
      <c r="C4" s="6">
        <v>63781</v>
      </c>
    </row>
    <row r="5" spans="1:3" x14ac:dyDescent="0.35">
      <c r="A5" s="1" t="s">
        <v>87</v>
      </c>
      <c r="B5" s="6">
        <v>2889755</v>
      </c>
      <c r="C5" s="6">
        <v>69990</v>
      </c>
    </row>
    <row r="6" spans="1:3" x14ac:dyDescent="0.35">
      <c r="A6" s="1" t="s">
        <v>88</v>
      </c>
      <c r="B6" s="6">
        <v>3386099</v>
      </c>
      <c r="C6" s="6">
        <v>81957</v>
      </c>
    </row>
    <row r="7" spans="1:3" x14ac:dyDescent="0.35">
      <c r="A7" s="1" t="s">
        <v>89</v>
      </c>
      <c r="B7" s="6">
        <v>9372774</v>
      </c>
      <c r="C7" s="6">
        <v>225570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0636-89D6-4EC8-8237-7521A065CEFF}">
  <dimension ref="A3:B14"/>
  <sheetViews>
    <sheetView workbookViewId="0">
      <selection activeCell="M16" sqref="M16"/>
    </sheetView>
  </sheetViews>
  <sheetFormatPr defaultRowHeight="14.5" x14ac:dyDescent="0.35"/>
  <cols>
    <col min="1" max="1" width="14.1796875" bestFit="1" customWidth="1"/>
    <col min="2" max="2" width="26.90625" style="2" bestFit="1" customWidth="1"/>
  </cols>
  <sheetData>
    <row r="3" spans="1:2" x14ac:dyDescent="0.35">
      <c r="A3" s="4" t="s">
        <v>77</v>
      </c>
      <c r="B3" t="s">
        <v>97</v>
      </c>
    </row>
    <row r="4" spans="1:2" x14ac:dyDescent="0.35">
      <c r="A4" s="5" t="s">
        <v>84</v>
      </c>
      <c r="B4" s="1">
        <v>0.30996493314137874</v>
      </c>
    </row>
    <row r="5" spans="1:2" x14ac:dyDescent="0.35">
      <c r="A5" s="5" t="s">
        <v>85</v>
      </c>
      <c r="B5" s="1">
        <v>6.6463276582286138E-2</v>
      </c>
    </row>
    <row r="6" spans="1:2" x14ac:dyDescent="0.35">
      <c r="A6" s="5" t="s">
        <v>91</v>
      </c>
      <c r="B6" s="1">
        <v>9.8944192019135543E-5</v>
      </c>
    </row>
    <row r="7" spans="1:2" x14ac:dyDescent="0.35">
      <c r="A7" s="5" t="s">
        <v>86</v>
      </c>
      <c r="B7" s="1">
        <v>9.0053473070761086E-2</v>
      </c>
    </row>
    <row r="8" spans="1:2" x14ac:dyDescent="0.35">
      <c r="A8" s="5" t="s">
        <v>87</v>
      </c>
      <c r="B8" s="1">
        <v>9.8667234695623468E-2</v>
      </c>
    </row>
    <row r="9" spans="1:2" x14ac:dyDescent="0.35">
      <c r="A9" s="5" t="s">
        <v>92</v>
      </c>
      <c r="B9" s="1">
        <v>2.1905984870612105E-4</v>
      </c>
    </row>
    <row r="10" spans="1:2" x14ac:dyDescent="0.35">
      <c r="A10" s="5" t="s">
        <v>93</v>
      </c>
      <c r="B10" s="1">
        <v>0.12394380315549879</v>
      </c>
    </row>
    <row r="11" spans="1:2" x14ac:dyDescent="0.35">
      <c r="A11" s="5" t="s">
        <v>94</v>
      </c>
      <c r="B11" s="1">
        <v>4.1262752566932073E-4</v>
      </c>
    </row>
    <row r="12" spans="1:2" x14ac:dyDescent="0.35">
      <c r="A12" s="5" t="s">
        <v>95</v>
      </c>
      <c r="B12" s="1">
        <v>0.19462452191376214</v>
      </c>
    </row>
    <row r="13" spans="1:2" x14ac:dyDescent="0.35">
      <c r="A13" s="5" t="s">
        <v>88</v>
      </c>
      <c r="B13" s="1">
        <v>0.11555212587429507</v>
      </c>
    </row>
    <row r="14" spans="1:2" x14ac:dyDescent="0.35">
      <c r="A14" s="5" t="s">
        <v>78</v>
      </c>
      <c r="B14" s="1">
        <v>0.99999999999999989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5E624-2356-4F82-90DB-D78A1984C500}">
  <dimension ref="A1:C12"/>
  <sheetViews>
    <sheetView workbookViewId="0">
      <selection activeCell="C19" sqref="C19"/>
    </sheetView>
  </sheetViews>
  <sheetFormatPr defaultRowHeight="14.5" x14ac:dyDescent="0.35"/>
  <cols>
    <col min="1" max="1" width="14.1796875" bestFit="1" customWidth="1"/>
    <col min="2" max="2" width="12.453125" style="6" bestFit="1" customWidth="1"/>
    <col min="3" max="3" width="22.7265625" style="2" bestFit="1" customWidth="1"/>
  </cols>
  <sheetData>
    <row r="1" spans="1:3" x14ac:dyDescent="0.35">
      <c r="A1" t="s">
        <v>90</v>
      </c>
      <c r="B1" s="6" t="s">
        <v>47</v>
      </c>
      <c r="C1" s="2" t="s">
        <v>96</v>
      </c>
    </row>
    <row r="2" spans="1:3" x14ac:dyDescent="0.35">
      <c r="A2" s="1" t="s">
        <v>84</v>
      </c>
      <c r="B2" s="6">
        <v>717394</v>
      </c>
      <c r="C2" s="2">
        <f>Tax_Per_Region[[#This Row],[Total_Tax]]/Tax_Per_Region[[#Totals],[Total_Tax]]</f>
        <v>0.30996493314137874</v>
      </c>
    </row>
    <row r="3" spans="1:3" x14ac:dyDescent="0.35">
      <c r="A3" s="1" t="s">
        <v>85</v>
      </c>
      <c r="B3" s="6">
        <v>153825</v>
      </c>
      <c r="C3" s="2">
        <f>Tax_Per_Region[[#This Row],[Total_Tax]]/Tax_Per_Region[[#Totals],[Total_Tax]]</f>
        <v>6.6463276582286138E-2</v>
      </c>
    </row>
    <row r="4" spans="1:3" x14ac:dyDescent="0.35">
      <c r="A4" s="1" t="s">
        <v>91</v>
      </c>
      <c r="B4" s="6">
        <v>229</v>
      </c>
      <c r="C4" s="2">
        <f>Tax_Per_Region[[#This Row],[Total_Tax]]/Tax_Per_Region[[#Totals],[Total_Tax]]</f>
        <v>9.8944192019135543E-5</v>
      </c>
    </row>
    <row r="5" spans="1:3" x14ac:dyDescent="0.35">
      <c r="A5" s="1" t="s">
        <v>86</v>
      </c>
      <c r="B5" s="6">
        <v>208423</v>
      </c>
      <c r="C5" s="2">
        <f>Tax_Per_Region[[#This Row],[Total_Tax]]/Tax_Per_Region[[#Totals],[Total_Tax]]</f>
        <v>9.0053473070761086E-2</v>
      </c>
    </row>
    <row r="6" spans="1:3" x14ac:dyDescent="0.35">
      <c r="A6" s="1" t="s">
        <v>87</v>
      </c>
      <c r="B6" s="6">
        <v>228359</v>
      </c>
      <c r="C6" s="2">
        <f>Tax_Per_Region[[#This Row],[Total_Tax]]/Tax_Per_Region[[#Totals],[Total_Tax]]</f>
        <v>9.8667234695623468E-2</v>
      </c>
    </row>
    <row r="7" spans="1:3" x14ac:dyDescent="0.35">
      <c r="A7" s="1" t="s">
        <v>92</v>
      </c>
      <c r="B7" s="6">
        <v>507</v>
      </c>
      <c r="C7" s="2">
        <f>Tax_Per_Region[[#This Row],[Total_Tax]]/Tax_Per_Region[[#Totals],[Total_Tax]]</f>
        <v>2.1905984870612105E-4</v>
      </c>
    </row>
    <row r="8" spans="1:3" x14ac:dyDescent="0.35">
      <c r="A8" s="1" t="s">
        <v>93</v>
      </c>
      <c r="B8" s="6">
        <v>286860</v>
      </c>
      <c r="C8" s="2">
        <f>Tax_Per_Region[[#This Row],[Total_Tax]]/Tax_Per_Region[[#Totals],[Total_Tax]]</f>
        <v>0.12394380315549879</v>
      </c>
    </row>
    <row r="9" spans="1:3" x14ac:dyDescent="0.35">
      <c r="A9" s="1" t="s">
        <v>94</v>
      </c>
      <c r="B9" s="6">
        <v>955</v>
      </c>
      <c r="C9" s="2">
        <f>Tax_Per_Region[[#This Row],[Total_Tax]]/Tax_Per_Region[[#Totals],[Total_Tax]]</f>
        <v>4.1262752566932073E-4</v>
      </c>
    </row>
    <row r="10" spans="1:3" x14ac:dyDescent="0.35">
      <c r="A10" s="1" t="s">
        <v>95</v>
      </c>
      <c r="B10" s="6">
        <v>450446</v>
      </c>
      <c r="C10" s="2">
        <f>Tax_Per_Region[[#This Row],[Total_Tax]]/Tax_Per_Region[[#Totals],[Total_Tax]]</f>
        <v>0.19462452191376214</v>
      </c>
    </row>
    <row r="11" spans="1:3" x14ac:dyDescent="0.35">
      <c r="A11" s="1" t="s">
        <v>88</v>
      </c>
      <c r="B11" s="6">
        <v>267438</v>
      </c>
      <c r="C11" s="2">
        <f>Tax_Per_Region[[#This Row],[Total_Tax]]/Tax_Per_Region[[#Totals],[Total_Tax]]</f>
        <v>0.11555212587429507</v>
      </c>
    </row>
    <row r="12" spans="1:3" x14ac:dyDescent="0.35">
      <c r="A12" s="1"/>
      <c r="B12" s="6">
        <f>SUBTOTAL(109,Tax_Per_Region[Total_Tax])</f>
        <v>2314436</v>
      </c>
      <c r="C12" s="2">
        <f>SUBTOTAL(109,Tax_Per_Region[Percentage_per_region])</f>
        <v>0.99999999999999989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AEE2-465C-407B-8988-3A05F19C2F39}">
  <dimension ref="A3:B9"/>
  <sheetViews>
    <sheetView workbookViewId="0">
      <selection activeCell="Q21" sqref="Q21"/>
    </sheetView>
  </sheetViews>
  <sheetFormatPr defaultRowHeight="14.5" x14ac:dyDescent="0.35"/>
  <cols>
    <col min="1" max="1" width="18.7265625" bestFit="1" customWidth="1"/>
    <col min="2" max="2" width="16.6328125" bestFit="1" customWidth="1"/>
  </cols>
  <sheetData>
    <row r="3" spans="1:2" x14ac:dyDescent="0.35">
      <c r="A3" s="4" t="s">
        <v>77</v>
      </c>
      <c r="B3" t="s">
        <v>79</v>
      </c>
    </row>
    <row r="4" spans="1:2" x14ac:dyDescent="0.35">
      <c r="A4" s="5" t="s">
        <v>11</v>
      </c>
      <c r="B4" s="1">
        <v>5549478</v>
      </c>
    </row>
    <row r="5" spans="1:2" x14ac:dyDescent="0.35">
      <c r="A5" s="5" t="s">
        <v>13</v>
      </c>
      <c r="B5" s="1">
        <v>1447609</v>
      </c>
    </row>
    <row r="6" spans="1:2" x14ac:dyDescent="0.35">
      <c r="A6" s="5" t="s">
        <v>14</v>
      </c>
      <c r="B6" s="1">
        <v>1579300</v>
      </c>
    </row>
    <row r="7" spans="1:2" x14ac:dyDescent="0.35">
      <c r="A7" s="5" t="s">
        <v>21</v>
      </c>
      <c r="B7" s="1">
        <v>1511456</v>
      </c>
    </row>
    <row r="8" spans="1:2" x14ac:dyDescent="0.35">
      <c r="A8" s="5" t="s">
        <v>22</v>
      </c>
      <c r="B8" s="1">
        <v>1480464</v>
      </c>
    </row>
    <row r="9" spans="1:2" x14ac:dyDescent="0.35">
      <c r="A9" s="5" t="s">
        <v>78</v>
      </c>
      <c r="B9" s="1">
        <v>11568307</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62DE4-CB7C-4C0A-87F7-46ED20C66A78}">
  <dimension ref="A1:B45"/>
  <sheetViews>
    <sheetView workbookViewId="0">
      <selection activeCell="C6" sqref="C6"/>
    </sheetView>
  </sheetViews>
  <sheetFormatPr defaultRowHeight="14.5" x14ac:dyDescent="0.35"/>
  <cols>
    <col min="1" max="1" width="24.1796875" bestFit="1" customWidth="1"/>
    <col min="2" max="2" width="12.54296875" style="3" bestFit="1" customWidth="1"/>
  </cols>
  <sheetData>
    <row r="1" spans="1:2" x14ac:dyDescent="0.35">
      <c r="A1" t="s">
        <v>0</v>
      </c>
      <c r="B1" s="3" t="s">
        <v>1</v>
      </c>
    </row>
    <row r="2" spans="1:2" x14ac:dyDescent="0.35">
      <c r="A2" s="1" t="s">
        <v>2</v>
      </c>
      <c r="B2" s="6">
        <v>35406</v>
      </c>
    </row>
    <row r="3" spans="1:2" x14ac:dyDescent="0.35">
      <c r="A3" s="1" t="s">
        <v>3</v>
      </c>
      <c r="B3" s="6">
        <v>711914</v>
      </c>
    </row>
    <row r="4" spans="1:2" x14ac:dyDescent="0.35">
      <c r="A4" s="1" t="s">
        <v>4</v>
      </c>
      <c r="B4" s="6">
        <v>628815</v>
      </c>
    </row>
    <row r="5" spans="1:2" x14ac:dyDescent="0.35">
      <c r="A5" s="1" t="s">
        <v>5</v>
      </c>
      <c r="B5" s="6">
        <v>1135146</v>
      </c>
    </row>
    <row r="6" spans="1:2" x14ac:dyDescent="0.35">
      <c r="A6" s="1" t="s">
        <v>6</v>
      </c>
      <c r="B6" s="6">
        <v>1078991</v>
      </c>
    </row>
    <row r="7" spans="1:2" x14ac:dyDescent="0.35">
      <c r="A7" s="1" t="s">
        <v>7</v>
      </c>
      <c r="B7" s="6">
        <v>417567</v>
      </c>
    </row>
    <row r="8" spans="1:2" x14ac:dyDescent="0.35">
      <c r="A8" s="1" t="s">
        <v>8</v>
      </c>
      <c r="B8" s="6">
        <v>135828</v>
      </c>
    </row>
    <row r="9" spans="1:2" x14ac:dyDescent="0.35">
      <c r="A9" s="1" t="s">
        <v>9</v>
      </c>
      <c r="B9" s="6">
        <v>128028</v>
      </c>
    </row>
    <row r="10" spans="1:2" x14ac:dyDescent="0.35">
      <c r="A10" s="1" t="s">
        <v>10</v>
      </c>
      <c r="B10" s="6">
        <v>4544</v>
      </c>
    </row>
    <row r="11" spans="1:2" x14ac:dyDescent="0.35">
      <c r="A11" s="1" t="s">
        <v>11</v>
      </c>
      <c r="B11" s="6">
        <v>5549478</v>
      </c>
    </row>
    <row r="12" spans="1:2" x14ac:dyDescent="0.35">
      <c r="A12" s="1" t="s">
        <v>12</v>
      </c>
      <c r="B12" s="6">
        <v>1278066</v>
      </c>
    </row>
    <row r="13" spans="1:2" x14ac:dyDescent="0.35">
      <c r="A13" s="1" t="s">
        <v>13</v>
      </c>
      <c r="B13" s="6">
        <v>1447609</v>
      </c>
    </row>
    <row r="14" spans="1:2" x14ac:dyDescent="0.35">
      <c r="A14" s="1" t="s">
        <v>14</v>
      </c>
      <c r="B14" s="6">
        <v>1579300</v>
      </c>
    </row>
    <row r="15" spans="1:2" x14ac:dyDescent="0.35">
      <c r="A15" s="1" t="s">
        <v>15</v>
      </c>
      <c r="B15" s="6">
        <v>357000</v>
      </c>
    </row>
    <row r="16" spans="1:2" x14ac:dyDescent="0.35">
      <c r="A16" s="1" t="s">
        <v>16</v>
      </c>
      <c r="B16" s="6">
        <v>97161</v>
      </c>
    </row>
    <row r="17" spans="1:2" x14ac:dyDescent="0.35">
      <c r="A17" s="1" t="s">
        <v>17</v>
      </c>
      <c r="B17" s="6">
        <v>83880</v>
      </c>
    </row>
    <row r="18" spans="1:2" x14ac:dyDescent="0.35">
      <c r="A18" s="1" t="s">
        <v>18</v>
      </c>
      <c r="B18" s="6">
        <v>777777</v>
      </c>
    </row>
    <row r="19" spans="1:2" x14ac:dyDescent="0.35">
      <c r="A19" s="1" t="s">
        <v>19</v>
      </c>
      <c r="B19" s="6">
        <v>84588</v>
      </c>
    </row>
    <row r="20" spans="1:2" x14ac:dyDescent="0.35">
      <c r="A20" s="1" t="s">
        <v>20</v>
      </c>
      <c r="B20" s="6">
        <v>75820</v>
      </c>
    </row>
    <row r="21" spans="1:2" x14ac:dyDescent="0.35">
      <c r="A21" s="1" t="s">
        <v>21</v>
      </c>
      <c r="B21" s="6">
        <v>1511456</v>
      </c>
    </row>
    <row r="22" spans="1:2" x14ac:dyDescent="0.35">
      <c r="A22" s="1" t="s">
        <v>22</v>
      </c>
      <c r="B22" s="6">
        <v>1480464</v>
      </c>
    </row>
    <row r="23" spans="1:2" x14ac:dyDescent="0.35">
      <c r="A23" s="1" t="s">
        <v>23</v>
      </c>
      <c r="B23" s="6">
        <v>451608</v>
      </c>
    </row>
    <row r="24" spans="1:2" x14ac:dyDescent="0.35">
      <c r="A24" s="1" t="s">
        <v>24</v>
      </c>
      <c r="B24" s="6">
        <v>205534</v>
      </c>
    </row>
    <row r="25" spans="1:2" x14ac:dyDescent="0.35">
      <c r="A25" s="1" t="s">
        <v>25</v>
      </c>
      <c r="B25" s="6">
        <v>195146</v>
      </c>
    </row>
    <row r="26" spans="1:2" x14ac:dyDescent="0.35">
      <c r="A26" s="1" t="s">
        <v>26</v>
      </c>
      <c r="B26" s="6">
        <v>70311</v>
      </c>
    </row>
    <row r="27" spans="1:2" x14ac:dyDescent="0.35">
      <c r="A27" s="1" t="s">
        <v>27</v>
      </c>
      <c r="B27" s="6">
        <v>39591</v>
      </c>
    </row>
    <row r="28" spans="1:2" x14ac:dyDescent="0.35">
      <c r="A28" s="1" t="s">
        <v>28</v>
      </c>
      <c r="B28" s="6">
        <v>6356</v>
      </c>
    </row>
    <row r="29" spans="1:2" x14ac:dyDescent="0.35">
      <c r="A29" s="1" t="s">
        <v>29</v>
      </c>
      <c r="B29" s="6">
        <v>44541</v>
      </c>
    </row>
    <row r="30" spans="1:2" x14ac:dyDescent="0.35">
      <c r="A30" s="1" t="s">
        <v>30</v>
      </c>
      <c r="B30" s="6">
        <v>39360</v>
      </c>
    </row>
    <row r="31" spans="1:2" x14ac:dyDescent="0.35">
      <c r="A31" s="1" t="s">
        <v>31</v>
      </c>
      <c r="B31" s="6">
        <v>48860</v>
      </c>
    </row>
    <row r="32" spans="1:2" x14ac:dyDescent="0.35">
      <c r="A32" s="1" t="s">
        <v>32</v>
      </c>
      <c r="B32" s="6">
        <v>27456</v>
      </c>
    </row>
    <row r="33" spans="1:2" x14ac:dyDescent="0.35">
      <c r="A33" s="1" t="s">
        <v>33</v>
      </c>
      <c r="B33" s="6">
        <v>39582</v>
      </c>
    </row>
    <row r="34" spans="1:2" x14ac:dyDescent="0.35">
      <c r="A34" s="1" t="s">
        <v>34</v>
      </c>
      <c r="B34" s="6">
        <v>20688</v>
      </c>
    </row>
    <row r="35" spans="1:2" x14ac:dyDescent="0.35">
      <c r="A35" s="1" t="s">
        <v>35</v>
      </c>
      <c r="B35" s="6">
        <v>21924</v>
      </c>
    </row>
    <row r="36" spans="1:2" x14ac:dyDescent="0.35">
      <c r="A36" s="1" t="s">
        <v>36</v>
      </c>
      <c r="B36" s="6">
        <v>33669</v>
      </c>
    </row>
    <row r="37" spans="1:2" x14ac:dyDescent="0.35">
      <c r="A37" s="1" t="s">
        <v>37</v>
      </c>
      <c r="B37" s="6">
        <v>22224</v>
      </c>
    </row>
    <row r="38" spans="1:2" x14ac:dyDescent="0.35">
      <c r="A38" s="1" t="s">
        <v>38</v>
      </c>
      <c r="B38" s="6">
        <v>18225</v>
      </c>
    </row>
    <row r="39" spans="1:2" x14ac:dyDescent="0.35">
      <c r="A39" s="1" t="s">
        <v>39</v>
      </c>
      <c r="B39" s="6">
        <v>12380</v>
      </c>
    </row>
    <row r="40" spans="1:2" x14ac:dyDescent="0.35">
      <c r="A40" s="1" t="s">
        <v>40</v>
      </c>
      <c r="B40" s="6">
        <v>6382</v>
      </c>
    </row>
    <row r="41" spans="1:2" x14ac:dyDescent="0.35">
      <c r="A41" s="1" t="s">
        <v>41</v>
      </c>
      <c r="B41" s="6">
        <v>13696</v>
      </c>
    </row>
    <row r="42" spans="1:2" x14ac:dyDescent="0.35">
      <c r="A42" s="1" t="s">
        <v>42</v>
      </c>
      <c r="B42" s="6">
        <v>7128</v>
      </c>
    </row>
    <row r="43" spans="1:2" x14ac:dyDescent="0.35">
      <c r="A43" s="1" t="s">
        <v>43</v>
      </c>
      <c r="B43" s="6">
        <v>26180</v>
      </c>
    </row>
    <row r="44" spans="1:2" x14ac:dyDescent="0.35">
      <c r="A44" s="1" t="s">
        <v>44</v>
      </c>
      <c r="B44" s="6">
        <v>5952</v>
      </c>
    </row>
    <row r="45" spans="1:2" x14ac:dyDescent="0.35">
      <c r="A45" s="1" t="s">
        <v>45</v>
      </c>
      <c r="B45" s="6">
        <v>16976</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4059F-F0DF-4B5D-BD82-41D9AC2F4805}">
  <dimension ref="A3:B14"/>
  <sheetViews>
    <sheetView workbookViewId="0">
      <selection activeCell="D2" sqref="D2"/>
    </sheetView>
  </sheetViews>
  <sheetFormatPr defaultRowHeight="14.5" x14ac:dyDescent="0.35"/>
  <cols>
    <col min="1" max="1" width="16.08984375" customWidth="1"/>
    <col min="2" max="2" width="15.36328125" bestFit="1" customWidth="1"/>
  </cols>
  <sheetData>
    <row r="3" spans="1:2" x14ac:dyDescent="0.35">
      <c r="A3" s="4" t="s">
        <v>77</v>
      </c>
      <c r="B3" t="s">
        <v>80</v>
      </c>
    </row>
    <row r="4" spans="1:2" x14ac:dyDescent="0.35">
      <c r="A4" s="5" t="s">
        <v>55</v>
      </c>
      <c r="B4" s="1">
        <v>31860</v>
      </c>
    </row>
    <row r="5" spans="1:2" x14ac:dyDescent="0.35">
      <c r="A5" s="5" t="s">
        <v>56</v>
      </c>
      <c r="B5" s="1">
        <v>217497</v>
      </c>
    </row>
    <row r="6" spans="1:2" x14ac:dyDescent="0.35">
      <c r="A6" s="5" t="s">
        <v>57</v>
      </c>
      <c r="B6" s="1">
        <v>126344</v>
      </c>
    </row>
    <row r="7" spans="1:2" x14ac:dyDescent="0.35">
      <c r="A7" s="5" t="s">
        <v>63</v>
      </c>
      <c r="B7" s="1">
        <v>36084</v>
      </c>
    </row>
    <row r="8" spans="1:2" x14ac:dyDescent="0.35">
      <c r="A8" s="5" t="s">
        <v>65</v>
      </c>
      <c r="B8" s="1">
        <v>33123</v>
      </c>
    </row>
    <row r="9" spans="1:2" x14ac:dyDescent="0.35">
      <c r="A9" s="5" t="s">
        <v>66</v>
      </c>
      <c r="B9" s="1">
        <v>443586</v>
      </c>
    </row>
    <row r="10" spans="1:2" x14ac:dyDescent="0.35">
      <c r="A10" s="5" t="s">
        <v>67</v>
      </c>
      <c r="B10" s="1">
        <v>106894</v>
      </c>
    </row>
    <row r="11" spans="1:2" x14ac:dyDescent="0.35">
      <c r="A11" s="5" t="s">
        <v>70</v>
      </c>
      <c r="B11" s="1">
        <v>62049</v>
      </c>
    </row>
    <row r="12" spans="1:2" x14ac:dyDescent="0.35">
      <c r="A12" s="5" t="s">
        <v>72</v>
      </c>
      <c r="B12" s="1">
        <v>176267</v>
      </c>
    </row>
    <row r="13" spans="1:2" x14ac:dyDescent="0.35">
      <c r="A13" s="5" t="s">
        <v>73</v>
      </c>
      <c r="B13" s="1">
        <v>238450</v>
      </c>
    </row>
    <row r="14" spans="1:2" x14ac:dyDescent="0.35">
      <c r="A14" s="5" t="s">
        <v>78</v>
      </c>
      <c r="B14" s="1">
        <v>1472154</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AA997-74A5-43E9-9DEF-FB2F54EDD1D5}">
  <dimension ref="A1:B27"/>
  <sheetViews>
    <sheetView workbookViewId="0">
      <selection activeCell="D2" sqref="D2"/>
    </sheetView>
  </sheetViews>
  <sheetFormatPr defaultRowHeight="14.5" x14ac:dyDescent="0.35"/>
  <cols>
    <col min="1" max="1" width="30.1796875" customWidth="1"/>
    <col min="2" max="2" width="11.26953125" style="3" bestFit="1" customWidth="1"/>
  </cols>
  <sheetData>
    <row r="1" spans="1:2" x14ac:dyDescent="0.35">
      <c r="A1" t="s">
        <v>46</v>
      </c>
      <c r="B1" s="3" t="s">
        <v>47</v>
      </c>
    </row>
    <row r="2" spans="1:2" x14ac:dyDescent="0.35">
      <c r="A2" s="1" t="s">
        <v>48</v>
      </c>
      <c r="B2" s="3">
        <v>2932</v>
      </c>
    </row>
    <row r="3" spans="1:2" x14ac:dyDescent="0.35">
      <c r="A3" s="1" t="s">
        <v>49</v>
      </c>
      <c r="B3" s="3">
        <v>0</v>
      </c>
    </row>
    <row r="4" spans="1:2" x14ac:dyDescent="0.35">
      <c r="A4" s="1" t="s">
        <v>50</v>
      </c>
      <c r="B4" s="3">
        <v>2952</v>
      </c>
    </row>
    <row r="5" spans="1:2" x14ac:dyDescent="0.35">
      <c r="A5" s="1" t="s">
        <v>51</v>
      </c>
      <c r="B5" s="3">
        <v>0</v>
      </c>
    </row>
    <row r="6" spans="1:2" x14ac:dyDescent="0.35">
      <c r="A6" s="1" t="s">
        <v>52</v>
      </c>
      <c r="B6" s="3">
        <v>2322</v>
      </c>
    </row>
    <row r="7" spans="1:2" x14ac:dyDescent="0.35">
      <c r="A7" s="1" t="s">
        <v>53</v>
      </c>
      <c r="B7" s="3">
        <v>862</v>
      </c>
    </row>
    <row r="8" spans="1:2" x14ac:dyDescent="0.35">
      <c r="A8" s="1" t="s">
        <v>54</v>
      </c>
      <c r="B8" s="3">
        <v>2792</v>
      </c>
    </row>
    <row r="9" spans="1:2" x14ac:dyDescent="0.35">
      <c r="A9" s="1" t="s">
        <v>55</v>
      </c>
      <c r="B9" s="3">
        <v>31860</v>
      </c>
    </row>
    <row r="10" spans="1:2" x14ac:dyDescent="0.35">
      <c r="A10" s="1" t="s">
        <v>56</v>
      </c>
      <c r="B10" s="3">
        <v>217497</v>
      </c>
    </row>
    <row r="11" spans="1:2" x14ac:dyDescent="0.35">
      <c r="A11" s="1" t="s">
        <v>57</v>
      </c>
      <c r="B11" s="3">
        <v>126344</v>
      </c>
    </row>
    <row r="12" spans="1:2" x14ac:dyDescent="0.35">
      <c r="A12" s="1" t="s">
        <v>58</v>
      </c>
      <c r="B12" s="3">
        <v>5095</v>
      </c>
    </row>
    <row r="13" spans="1:2" x14ac:dyDescent="0.35">
      <c r="A13" s="1" t="s">
        <v>59</v>
      </c>
      <c r="B13" s="3">
        <v>2810</v>
      </c>
    </row>
    <row r="14" spans="1:2" x14ac:dyDescent="0.35">
      <c r="A14" s="1" t="s">
        <v>60</v>
      </c>
      <c r="B14" s="3">
        <v>28560</v>
      </c>
    </row>
    <row r="15" spans="1:2" x14ac:dyDescent="0.35">
      <c r="A15" s="1" t="s">
        <v>61</v>
      </c>
      <c r="B15" s="3">
        <v>6384</v>
      </c>
    </row>
    <row r="16" spans="1:2" x14ac:dyDescent="0.35">
      <c r="A16" s="1" t="s">
        <v>62</v>
      </c>
      <c r="B16" s="3">
        <v>21051</v>
      </c>
    </row>
    <row r="17" spans="1:2" x14ac:dyDescent="0.35">
      <c r="A17" s="1" t="s">
        <v>63</v>
      </c>
      <c r="B17" s="3">
        <v>36084</v>
      </c>
    </row>
    <row r="18" spans="1:2" x14ac:dyDescent="0.35">
      <c r="A18" s="1" t="s">
        <v>64</v>
      </c>
      <c r="B18" s="3">
        <v>0</v>
      </c>
    </row>
    <row r="19" spans="1:2" x14ac:dyDescent="0.35">
      <c r="A19" s="1" t="s">
        <v>65</v>
      </c>
      <c r="B19" s="3">
        <v>33123</v>
      </c>
    </row>
    <row r="20" spans="1:2" x14ac:dyDescent="0.35">
      <c r="A20" s="1" t="s">
        <v>66</v>
      </c>
      <c r="B20" s="3">
        <v>443586</v>
      </c>
    </row>
    <row r="21" spans="1:2" x14ac:dyDescent="0.35">
      <c r="A21" s="1" t="s">
        <v>67</v>
      </c>
      <c r="B21" s="3">
        <v>106894</v>
      </c>
    </row>
    <row r="22" spans="1:2" x14ac:dyDescent="0.35">
      <c r="A22" s="1" t="s">
        <v>68</v>
      </c>
      <c r="B22" s="3">
        <v>4460</v>
      </c>
    </row>
    <row r="23" spans="1:2" x14ac:dyDescent="0.35">
      <c r="A23" s="1" t="s">
        <v>69</v>
      </c>
      <c r="B23" s="3">
        <v>14245</v>
      </c>
    </row>
    <row r="24" spans="1:2" x14ac:dyDescent="0.35">
      <c r="A24" s="1" t="s">
        <v>70</v>
      </c>
      <c r="B24" s="3">
        <v>62049</v>
      </c>
    </row>
    <row r="25" spans="1:2" x14ac:dyDescent="0.35">
      <c r="A25" s="1" t="s">
        <v>71</v>
      </c>
      <c r="B25" s="3">
        <v>10665</v>
      </c>
    </row>
    <row r="26" spans="1:2" x14ac:dyDescent="0.35">
      <c r="A26" s="1" t="s">
        <v>72</v>
      </c>
      <c r="B26" s="3">
        <v>176267</v>
      </c>
    </row>
    <row r="27" spans="1:2" x14ac:dyDescent="0.35">
      <c r="A27" s="1" t="s">
        <v>73</v>
      </c>
      <c r="B27" s="3">
        <v>238450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9C336-528A-487D-8507-38E676FC584F}">
  <dimension ref="A3:B9"/>
  <sheetViews>
    <sheetView workbookViewId="0">
      <selection activeCell="A3" sqref="A3"/>
    </sheetView>
  </sheetViews>
  <sheetFormatPr defaultRowHeight="14.5" x14ac:dyDescent="0.35"/>
  <cols>
    <col min="1" max="1" width="18.7265625" bestFit="1" customWidth="1"/>
    <col min="2" max="2" width="18.36328125" bestFit="1" customWidth="1"/>
  </cols>
  <sheetData>
    <row r="3" spans="1:2" x14ac:dyDescent="0.35">
      <c r="A3" s="4" t="s">
        <v>77</v>
      </c>
      <c r="B3" t="s">
        <v>81</v>
      </c>
    </row>
    <row r="4" spans="1:2" x14ac:dyDescent="0.35">
      <c r="A4" s="5" t="s">
        <v>11</v>
      </c>
      <c r="B4" s="1">
        <v>138039</v>
      </c>
    </row>
    <row r="5" spans="1:2" x14ac:dyDescent="0.35">
      <c r="A5" s="5" t="s">
        <v>13</v>
      </c>
      <c r="B5" s="1">
        <v>36067</v>
      </c>
    </row>
    <row r="6" spans="1:2" x14ac:dyDescent="0.35">
      <c r="A6" s="5" t="s">
        <v>14</v>
      </c>
      <c r="B6" s="1">
        <v>39018</v>
      </c>
    </row>
    <row r="7" spans="1:2" x14ac:dyDescent="0.35">
      <c r="A7" s="5" t="s">
        <v>21</v>
      </c>
      <c r="B7" s="1">
        <v>37406</v>
      </c>
    </row>
    <row r="8" spans="1:2" x14ac:dyDescent="0.35">
      <c r="A8" s="5" t="s">
        <v>22</v>
      </c>
      <c r="B8" s="1">
        <v>36639</v>
      </c>
    </row>
    <row r="9" spans="1:2" x14ac:dyDescent="0.35">
      <c r="A9" s="5" t="s">
        <v>78</v>
      </c>
      <c r="B9" s="1">
        <v>287169</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8EA13-9607-4BC5-B155-529BE35BB2AC}">
  <dimension ref="A1:B45"/>
  <sheetViews>
    <sheetView workbookViewId="0">
      <selection activeCell="A2" sqref="A2"/>
    </sheetView>
  </sheetViews>
  <sheetFormatPr defaultRowHeight="14.5" x14ac:dyDescent="0.35"/>
  <cols>
    <col min="1" max="1" width="24.1796875" bestFit="1" customWidth="1"/>
    <col min="2" max="2" width="14.1796875" bestFit="1" customWidth="1"/>
  </cols>
  <sheetData>
    <row r="1" spans="1:2" x14ac:dyDescent="0.35">
      <c r="A1" t="s">
        <v>0</v>
      </c>
      <c r="B1" t="s">
        <v>74</v>
      </c>
    </row>
    <row r="2" spans="1:2" x14ac:dyDescent="0.35">
      <c r="A2" s="1" t="s">
        <v>2</v>
      </c>
      <c r="B2">
        <v>562</v>
      </c>
    </row>
    <row r="3" spans="1:2" x14ac:dyDescent="0.35">
      <c r="A3" s="1" t="s">
        <v>3</v>
      </c>
      <c r="B3">
        <v>17724</v>
      </c>
    </row>
    <row r="4" spans="1:2" x14ac:dyDescent="0.35">
      <c r="A4" s="1" t="s">
        <v>4</v>
      </c>
      <c r="B4">
        <v>15540</v>
      </c>
    </row>
    <row r="5" spans="1:2" x14ac:dyDescent="0.35">
      <c r="A5" s="1" t="s">
        <v>5</v>
      </c>
      <c r="B5">
        <v>28254</v>
      </c>
    </row>
    <row r="6" spans="1:2" x14ac:dyDescent="0.35">
      <c r="A6" s="1" t="s">
        <v>6</v>
      </c>
      <c r="B6">
        <v>26571</v>
      </c>
    </row>
    <row r="7" spans="1:2" x14ac:dyDescent="0.35">
      <c r="A7" s="1" t="s">
        <v>7</v>
      </c>
      <c r="B7">
        <v>10317</v>
      </c>
    </row>
    <row r="8" spans="1:2" x14ac:dyDescent="0.35">
      <c r="A8" s="1" t="s">
        <v>8</v>
      </c>
      <c r="B8">
        <v>3276</v>
      </c>
    </row>
    <row r="9" spans="1:2" x14ac:dyDescent="0.35">
      <c r="A9" s="1" t="s">
        <v>9</v>
      </c>
      <c r="B9">
        <v>3178</v>
      </c>
    </row>
    <row r="10" spans="1:2" x14ac:dyDescent="0.35">
      <c r="A10" s="1" t="s">
        <v>10</v>
      </c>
      <c r="B10">
        <v>0</v>
      </c>
    </row>
    <row r="11" spans="1:2" x14ac:dyDescent="0.35">
      <c r="A11" s="1" t="s">
        <v>11</v>
      </c>
      <c r="B11">
        <v>138039</v>
      </c>
    </row>
    <row r="12" spans="1:2" x14ac:dyDescent="0.35">
      <c r="A12" s="1" t="s">
        <v>12</v>
      </c>
      <c r="B12">
        <v>31644</v>
      </c>
    </row>
    <row r="13" spans="1:2" x14ac:dyDescent="0.35">
      <c r="A13" s="1" t="s">
        <v>13</v>
      </c>
      <c r="B13">
        <v>36067</v>
      </c>
    </row>
    <row r="14" spans="1:2" x14ac:dyDescent="0.35">
      <c r="A14" s="1" t="s">
        <v>14</v>
      </c>
      <c r="B14">
        <v>39018</v>
      </c>
    </row>
    <row r="15" spans="1:2" x14ac:dyDescent="0.35">
      <c r="A15" s="1" t="s">
        <v>15</v>
      </c>
      <c r="B15">
        <v>8925</v>
      </c>
    </row>
    <row r="16" spans="1:2" x14ac:dyDescent="0.35">
      <c r="A16" s="1" t="s">
        <v>16</v>
      </c>
      <c r="B16">
        <v>2363</v>
      </c>
    </row>
    <row r="17" spans="1:2" x14ac:dyDescent="0.35">
      <c r="A17" s="1" t="s">
        <v>17</v>
      </c>
      <c r="B17">
        <v>2040</v>
      </c>
    </row>
    <row r="18" spans="1:2" x14ac:dyDescent="0.35">
      <c r="A18" s="1" t="s">
        <v>18</v>
      </c>
      <c r="B18">
        <v>18759</v>
      </c>
    </row>
    <row r="19" spans="1:2" x14ac:dyDescent="0.35">
      <c r="A19" s="1" t="s">
        <v>19</v>
      </c>
      <c r="B19">
        <v>1596</v>
      </c>
    </row>
    <row r="20" spans="1:2" x14ac:dyDescent="0.35">
      <c r="A20" s="1" t="s">
        <v>20</v>
      </c>
      <c r="B20">
        <v>0</v>
      </c>
    </row>
    <row r="21" spans="1:2" x14ac:dyDescent="0.35">
      <c r="A21" s="1" t="s">
        <v>21</v>
      </c>
      <c r="B21">
        <v>37406</v>
      </c>
    </row>
    <row r="22" spans="1:2" x14ac:dyDescent="0.35">
      <c r="A22" s="1" t="s">
        <v>22</v>
      </c>
      <c r="B22">
        <v>36639</v>
      </c>
    </row>
    <row r="23" spans="1:2" x14ac:dyDescent="0.35">
      <c r="A23" s="1" t="s">
        <v>23</v>
      </c>
      <c r="B23">
        <v>11160</v>
      </c>
    </row>
    <row r="24" spans="1:2" x14ac:dyDescent="0.35">
      <c r="A24" s="1" t="s">
        <v>24</v>
      </c>
      <c r="B24">
        <v>4986</v>
      </c>
    </row>
    <row r="25" spans="1:2" x14ac:dyDescent="0.35">
      <c r="A25" s="1" t="s">
        <v>25</v>
      </c>
      <c r="B25">
        <v>4734</v>
      </c>
    </row>
    <row r="26" spans="1:2" x14ac:dyDescent="0.35">
      <c r="A26" s="1" t="s">
        <v>26</v>
      </c>
      <c r="B26">
        <v>1019</v>
      </c>
    </row>
    <row r="27" spans="1:2" x14ac:dyDescent="0.35">
      <c r="A27" s="1" t="s">
        <v>27</v>
      </c>
      <c r="B27">
        <v>747</v>
      </c>
    </row>
    <row r="28" spans="1:2" x14ac:dyDescent="0.35">
      <c r="A28" s="1" t="s">
        <v>28</v>
      </c>
      <c r="B28">
        <v>0</v>
      </c>
    </row>
    <row r="29" spans="1:2" x14ac:dyDescent="0.35">
      <c r="A29" s="1" t="s">
        <v>29</v>
      </c>
      <c r="B29">
        <v>0</v>
      </c>
    </row>
    <row r="30" spans="1:2" x14ac:dyDescent="0.35">
      <c r="A30" s="1" t="s">
        <v>30</v>
      </c>
      <c r="B30">
        <v>984</v>
      </c>
    </row>
    <row r="31" spans="1:2" x14ac:dyDescent="0.35">
      <c r="A31" s="1" t="s">
        <v>31</v>
      </c>
      <c r="B31">
        <v>0</v>
      </c>
    </row>
    <row r="32" spans="1:2" x14ac:dyDescent="0.35">
      <c r="A32" s="1" t="s">
        <v>32</v>
      </c>
      <c r="B32">
        <v>0</v>
      </c>
    </row>
    <row r="33" spans="1:2" x14ac:dyDescent="0.35">
      <c r="A33" s="1" t="s">
        <v>33</v>
      </c>
      <c r="B33">
        <v>733</v>
      </c>
    </row>
    <row r="34" spans="1:2" x14ac:dyDescent="0.35">
      <c r="A34" s="1" t="s">
        <v>34</v>
      </c>
      <c r="B34">
        <v>0</v>
      </c>
    </row>
    <row r="35" spans="1:2" x14ac:dyDescent="0.35">
      <c r="A35" s="1" t="s">
        <v>35</v>
      </c>
      <c r="B35">
        <v>0</v>
      </c>
    </row>
    <row r="36" spans="1:2" x14ac:dyDescent="0.35">
      <c r="A36" s="1" t="s">
        <v>36</v>
      </c>
      <c r="B36">
        <v>0</v>
      </c>
    </row>
    <row r="37" spans="1:2" x14ac:dyDescent="0.35">
      <c r="A37" s="1" t="s">
        <v>37</v>
      </c>
      <c r="B37">
        <v>0</v>
      </c>
    </row>
    <row r="38" spans="1:2" x14ac:dyDescent="0.35">
      <c r="A38" s="1" t="s">
        <v>38</v>
      </c>
      <c r="B38">
        <v>0</v>
      </c>
    </row>
    <row r="39" spans="1:2" x14ac:dyDescent="0.35">
      <c r="A39" s="1" t="s">
        <v>39</v>
      </c>
      <c r="B39">
        <v>0</v>
      </c>
    </row>
    <row r="40" spans="1:2" x14ac:dyDescent="0.35">
      <c r="A40" s="1" t="s">
        <v>40</v>
      </c>
      <c r="B40">
        <v>0</v>
      </c>
    </row>
    <row r="41" spans="1:2" x14ac:dyDescent="0.35">
      <c r="A41" s="1" t="s">
        <v>41</v>
      </c>
      <c r="B41">
        <v>0</v>
      </c>
    </row>
    <row r="42" spans="1:2" x14ac:dyDescent="0.35">
      <c r="A42" s="1" t="s">
        <v>42</v>
      </c>
      <c r="B42">
        <v>0</v>
      </c>
    </row>
    <row r="43" spans="1:2" x14ac:dyDescent="0.35">
      <c r="A43" s="1" t="s">
        <v>43</v>
      </c>
      <c r="B43">
        <v>0</v>
      </c>
    </row>
    <row r="44" spans="1:2" x14ac:dyDescent="0.35">
      <c r="A44" s="1" t="s">
        <v>44</v>
      </c>
      <c r="B44">
        <v>0</v>
      </c>
    </row>
    <row r="45" spans="1:2" x14ac:dyDescent="0.35">
      <c r="A45" s="1" t="s">
        <v>45</v>
      </c>
      <c r="B45">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F6E2-4CAF-42F6-BE75-891E3AE36A90}">
  <dimension ref="A1"/>
  <sheetViews>
    <sheetView showGridLines="0" workbookViewId="0">
      <selection activeCell="D3" sqref="D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233D7-3E73-4218-9594-5F8822904E77}">
  <dimension ref="A3:B14"/>
  <sheetViews>
    <sheetView workbookViewId="0">
      <selection activeCell="A3" sqref="A3"/>
    </sheetView>
  </sheetViews>
  <sheetFormatPr defaultRowHeight="14.5" x14ac:dyDescent="0.35"/>
  <cols>
    <col min="1" max="1" width="18.7265625" bestFit="1" customWidth="1"/>
    <col min="2" max="2" width="29.453125" bestFit="1" customWidth="1"/>
  </cols>
  <sheetData>
    <row r="3" spans="1:2" x14ac:dyDescent="0.35">
      <c r="A3" s="4" t="s">
        <v>77</v>
      </c>
      <c r="B3" t="s">
        <v>82</v>
      </c>
    </row>
    <row r="4" spans="1:2" x14ac:dyDescent="0.35">
      <c r="A4" s="5" t="s">
        <v>3</v>
      </c>
      <c r="B4" s="1">
        <v>3.3763976250775327</v>
      </c>
    </row>
    <row r="5" spans="1:2" x14ac:dyDescent="0.35">
      <c r="A5" s="5" t="s">
        <v>5</v>
      </c>
      <c r="B5" s="1">
        <v>5.1611557542329747</v>
      </c>
    </row>
    <row r="6" spans="1:2" x14ac:dyDescent="0.35">
      <c r="A6" s="5" t="s">
        <v>6</v>
      </c>
      <c r="B6" s="1">
        <v>4.906432395031052</v>
      </c>
    </row>
    <row r="7" spans="1:2" x14ac:dyDescent="0.35">
      <c r="A7" s="5" t="s">
        <v>11</v>
      </c>
      <c r="B7" s="1">
        <v>28.388767891148067</v>
      </c>
    </row>
    <row r="8" spans="1:2" x14ac:dyDescent="0.35">
      <c r="A8" s="5" t="s">
        <v>12</v>
      </c>
      <c r="B8" s="1">
        <v>6.5214845533336989</v>
      </c>
    </row>
    <row r="9" spans="1:2" x14ac:dyDescent="0.35">
      <c r="A9" s="5" t="s">
        <v>13</v>
      </c>
      <c r="B9" s="1">
        <v>7.5325372353650417</v>
      </c>
    </row>
    <row r="10" spans="1:2" x14ac:dyDescent="0.35">
      <c r="A10" s="5" t="s">
        <v>14</v>
      </c>
      <c r="B10" s="1">
        <v>8.4745744135262964</v>
      </c>
    </row>
    <row r="11" spans="1:2" x14ac:dyDescent="0.35">
      <c r="A11" s="5" t="s">
        <v>18</v>
      </c>
      <c r="B11" s="1">
        <v>4.1728749847294981</v>
      </c>
    </row>
    <row r="12" spans="1:2" x14ac:dyDescent="0.35">
      <c r="A12" s="5" t="s">
        <v>21</v>
      </c>
      <c r="B12" s="1">
        <v>7.9162452260974376</v>
      </c>
    </row>
    <row r="13" spans="1:2" x14ac:dyDescent="0.35">
      <c r="A13" s="5" t="s">
        <v>22</v>
      </c>
      <c r="B13" s="1">
        <v>7.7539247403888156</v>
      </c>
    </row>
    <row r="14" spans="1:2" x14ac:dyDescent="0.35">
      <c r="A14" s="5" t="s">
        <v>78</v>
      </c>
      <c r="B14" s="1">
        <v>84.20439481893041</v>
      </c>
    </row>
  </sheetData>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935E1-BEA6-4D03-B222-2202B22C325B}">
  <dimension ref="A1:C46"/>
  <sheetViews>
    <sheetView workbookViewId="0">
      <selection activeCell="D7" sqref="D7"/>
    </sheetView>
  </sheetViews>
  <sheetFormatPr defaultRowHeight="14.5" x14ac:dyDescent="0.35"/>
  <cols>
    <col min="1" max="1" width="24.1796875" bestFit="1" customWidth="1"/>
    <col min="2" max="2" width="12.81640625" customWidth="1"/>
    <col min="3" max="3" width="25.26953125" bestFit="1" customWidth="1"/>
  </cols>
  <sheetData>
    <row r="1" spans="1:3" x14ac:dyDescent="0.35">
      <c r="A1" t="s">
        <v>0</v>
      </c>
      <c r="B1" t="s">
        <v>75</v>
      </c>
      <c r="C1" t="s">
        <v>76</v>
      </c>
    </row>
    <row r="2" spans="1:3" x14ac:dyDescent="0.35">
      <c r="A2" s="1" t="s">
        <v>2</v>
      </c>
      <c r="B2">
        <v>12926</v>
      </c>
      <c r="C2">
        <f>Total_ProductCost[[#This Row],[Total_Cost]]*100/Total_ProductCost[[#Totals],[Total_Cost]]</f>
        <v>0.10897806047211629</v>
      </c>
    </row>
    <row r="3" spans="1:3" x14ac:dyDescent="0.35">
      <c r="A3" s="1" t="s">
        <v>3</v>
      </c>
      <c r="B3">
        <v>400478</v>
      </c>
      <c r="C3">
        <f>Total_ProductCost[[#This Row],[Total_Cost]]*100/Total_ProductCost[[#Totals],[Total_Cost]]</f>
        <v>3.3763976250775327</v>
      </c>
    </row>
    <row r="4" spans="1:3" x14ac:dyDescent="0.35">
      <c r="A4" s="1" t="s">
        <v>4</v>
      </c>
      <c r="B4">
        <v>353720</v>
      </c>
      <c r="C4">
        <f>Total_ProductCost[[#This Row],[Total_Cost]]*100/Total_ProductCost[[#Totals],[Total_Cost]]</f>
        <v>2.9821847091286537</v>
      </c>
    </row>
    <row r="5" spans="1:3" x14ac:dyDescent="0.35">
      <c r="A5" s="1" t="s">
        <v>5</v>
      </c>
      <c r="B5">
        <v>612170</v>
      </c>
      <c r="C5">
        <f>Total_ProductCost[[#This Row],[Total_Cost]]*100/Total_ProductCost[[#Totals],[Total_Cost]]</f>
        <v>5.1611557542329747</v>
      </c>
    </row>
    <row r="6" spans="1:3" x14ac:dyDescent="0.35">
      <c r="A6" s="1" t="s">
        <v>6</v>
      </c>
      <c r="B6">
        <v>581957</v>
      </c>
      <c r="C6">
        <f>Total_ProductCost[[#This Row],[Total_Cost]]*100/Total_ProductCost[[#Totals],[Total_Cost]]</f>
        <v>4.906432395031052</v>
      </c>
    </row>
    <row r="7" spans="1:3" x14ac:dyDescent="0.35">
      <c r="A7" s="1" t="s">
        <v>7</v>
      </c>
      <c r="B7">
        <v>227517</v>
      </c>
      <c r="C7">
        <f>Total_ProductCost[[#This Row],[Total_Cost]]*100/Total_ProductCost[[#Totals],[Total_Cost]]</f>
        <v>1.9181774241400653</v>
      </c>
    </row>
    <row r="8" spans="1:3" x14ac:dyDescent="0.35">
      <c r="A8" s="1" t="s">
        <v>8</v>
      </c>
      <c r="B8">
        <v>74088</v>
      </c>
      <c r="C8">
        <f>Total_ProductCost[[#This Row],[Total_Cost]]*100/Total_ProductCost[[#Totals],[Total_Cost]]</f>
        <v>0.62462993534412437</v>
      </c>
    </row>
    <row r="9" spans="1:3" x14ac:dyDescent="0.35">
      <c r="A9" s="1" t="s">
        <v>9</v>
      </c>
      <c r="B9">
        <v>69916</v>
      </c>
      <c r="C9">
        <f>Total_ProductCost[[#This Row],[Total_Cost]]*100/Total_ProductCost[[#Totals],[Total_Cost]]</f>
        <v>0.58945614079904707</v>
      </c>
    </row>
    <row r="10" spans="1:3" x14ac:dyDescent="0.35">
      <c r="A10" s="1" t="s">
        <v>10</v>
      </c>
      <c r="B10">
        <v>1704</v>
      </c>
      <c r="C10">
        <f>Total_ProductCost[[#This Row],[Total_Cost]]*100/Total_ProductCost[[#Totals],[Total_Cost]]</f>
        <v>1.4366286170856116E-2</v>
      </c>
    </row>
    <row r="11" spans="1:3" x14ac:dyDescent="0.35">
      <c r="A11" s="1" t="s">
        <v>11</v>
      </c>
      <c r="B11">
        <v>3367221</v>
      </c>
      <c r="C11">
        <f>Total_ProductCost[[#This Row],[Total_Cost]]*100/Total_ProductCost[[#Totals],[Total_Cost]]</f>
        <v>28.388767891148067</v>
      </c>
    </row>
    <row r="12" spans="1:3" x14ac:dyDescent="0.35">
      <c r="A12" s="1" t="s">
        <v>12</v>
      </c>
      <c r="B12">
        <v>773520</v>
      </c>
      <c r="C12">
        <f>Total_ProductCost[[#This Row],[Total_Cost]]*100/Total_ProductCost[[#Totals],[Total_Cost]]</f>
        <v>6.5214845533336989</v>
      </c>
    </row>
    <row r="13" spans="1:3" x14ac:dyDescent="0.35">
      <c r="A13" s="1" t="s">
        <v>13</v>
      </c>
      <c r="B13">
        <v>893442</v>
      </c>
      <c r="C13">
        <f>Total_ProductCost[[#This Row],[Total_Cost]]*100/Total_ProductCost[[#Totals],[Total_Cost]]</f>
        <v>7.5325372353650417</v>
      </c>
    </row>
    <row r="14" spans="1:3" x14ac:dyDescent="0.35">
      <c r="A14" s="1" t="s">
        <v>14</v>
      </c>
      <c r="B14">
        <v>1005178</v>
      </c>
      <c r="C14">
        <f>Total_ProductCost[[#This Row],[Total_Cost]]*100/Total_ProductCost[[#Totals],[Total_Cost]]</f>
        <v>8.4745744135262964</v>
      </c>
    </row>
    <row r="15" spans="1:3" x14ac:dyDescent="0.35">
      <c r="A15" s="1" t="s">
        <v>15</v>
      </c>
      <c r="B15">
        <v>215985</v>
      </c>
      <c r="C15">
        <f>Total_ProductCost[[#This Row],[Total_Cost]]*100/Total_ProductCost[[#Totals],[Total_Cost]]</f>
        <v>1.8209520649133559</v>
      </c>
    </row>
    <row r="16" spans="1:3" x14ac:dyDescent="0.35">
      <c r="A16" s="1" t="s">
        <v>16</v>
      </c>
      <c r="B16">
        <v>57407</v>
      </c>
      <c r="C16">
        <f>Total_ProductCost[[#This Row],[Total_Cost]]*100/Total_ProductCost[[#Totals],[Total_Cost]]</f>
        <v>0.4839937735976157</v>
      </c>
    </row>
    <row r="17" spans="1:3" x14ac:dyDescent="0.35">
      <c r="A17" s="1" t="s">
        <v>17</v>
      </c>
      <c r="B17">
        <v>49560</v>
      </c>
      <c r="C17">
        <f>Total_ProductCost[[#This Row],[Total_Cost]]*100/Total_ProductCost[[#Totals],[Total_Cost]]</f>
        <v>0.41783635130729413</v>
      </c>
    </row>
    <row r="18" spans="1:3" x14ac:dyDescent="0.35">
      <c r="A18" s="1" t="s">
        <v>18</v>
      </c>
      <c r="B18">
        <v>494949</v>
      </c>
      <c r="C18">
        <f>Total_ProductCost[[#This Row],[Total_Cost]]*100/Total_ProductCost[[#Totals],[Total_Cost]]</f>
        <v>4.1728749847294981</v>
      </c>
    </row>
    <row r="19" spans="1:3" x14ac:dyDescent="0.35">
      <c r="A19" s="1" t="s">
        <v>19</v>
      </c>
      <c r="B19">
        <v>65436</v>
      </c>
      <c r="C19">
        <f>Total_ProductCost[[#This Row],[Total_Cost]]*100/Total_ProductCost[[#Totals],[Total_Cost]]</f>
        <v>0.55168562316674929</v>
      </c>
    </row>
    <row r="20" spans="1:3" x14ac:dyDescent="0.35">
      <c r="A20" s="1" t="s">
        <v>20</v>
      </c>
      <c r="B20">
        <v>28990</v>
      </c>
      <c r="C20">
        <f>Total_ProductCost[[#This Row],[Total_Cost]]*100/Total_ProductCost[[#Totals],[Total_Cost]]</f>
        <v>0.24441234512506974</v>
      </c>
    </row>
    <row r="21" spans="1:3" x14ac:dyDescent="0.35">
      <c r="A21" s="1" t="s">
        <v>21</v>
      </c>
      <c r="B21">
        <v>938954</v>
      </c>
      <c r="C21">
        <f>Total_ProductCost[[#This Row],[Total_Cost]]*100/Total_ProductCost[[#Totals],[Total_Cost]]</f>
        <v>7.9162452260974376</v>
      </c>
    </row>
    <row r="22" spans="1:3" x14ac:dyDescent="0.35">
      <c r="A22" s="1" t="s">
        <v>22</v>
      </c>
      <c r="B22">
        <v>919701</v>
      </c>
      <c r="C22">
        <f>Total_ProductCost[[#This Row],[Total_Cost]]*100/Total_ProductCost[[#Totals],[Total_Cost]]</f>
        <v>7.7539247403888156</v>
      </c>
    </row>
    <row r="23" spans="1:3" x14ac:dyDescent="0.35">
      <c r="A23" s="1" t="s">
        <v>23</v>
      </c>
      <c r="B23">
        <v>280860</v>
      </c>
      <c r="C23">
        <f>Total_ProductCost[[#This Row],[Total_Cost]]*100/Total_ProductCost[[#Totals],[Total_Cost]]</f>
        <v>2.3679079424569536</v>
      </c>
    </row>
    <row r="24" spans="1:3" x14ac:dyDescent="0.35">
      <c r="A24" s="1" t="s">
        <v>24</v>
      </c>
      <c r="B24">
        <v>127697</v>
      </c>
      <c r="C24">
        <f>Total_ProductCost[[#This Row],[Total_Cost]]*100/Total_ProductCost[[#Totals],[Total_Cost]]</f>
        <v>1.0766030781454305</v>
      </c>
    </row>
    <row r="25" spans="1:3" x14ac:dyDescent="0.35">
      <c r="A25" s="1" t="s">
        <v>25</v>
      </c>
      <c r="B25">
        <v>121243</v>
      </c>
      <c r="C25">
        <f>Total_ProductCost[[#This Row],[Total_Cost]]*100/Total_ProductCost[[#Totals],[Total_Cost]]</f>
        <v>1.0221899261814016</v>
      </c>
    </row>
    <row r="26" spans="1:3" x14ac:dyDescent="0.35">
      <c r="A26" s="1" t="s">
        <v>26</v>
      </c>
      <c r="B26">
        <v>26494</v>
      </c>
      <c r="C26">
        <f>Total_ProductCost[[#This Row],[Total_Cost]]*100/Total_ProductCost[[#Totals],[Total_Cost]]</f>
        <v>0.2233687710156467</v>
      </c>
    </row>
    <row r="27" spans="1:3" x14ac:dyDescent="0.35">
      <c r="A27" s="1" t="s">
        <v>27</v>
      </c>
      <c r="B27">
        <v>14691</v>
      </c>
      <c r="C27">
        <f>Total_ProductCost[[#This Row],[Total_Cost]]*100/Total_ProductCost[[#Totals],[Total_Cost]]</f>
        <v>0.1238586327089479</v>
      </c>
    </row>
    <row r="28" spans="1:3" x14ac:dyDescent="0.35">
      <c r="A28" s="1" t="s">
        <v>28</v>
      </c>
      <c r="B28">
        <v>1816</v>
      </c>
      <c r="C28">
        <f>Total_ProductCost[[#This Row],[Total_Cost]]*100/Total_ProductCost[[#Totals],[Total_Cost]]</f>
        <v>1.5310549111663562E-2</v>
      </c>
    </row>
    <row r="29" spans="1:3" x14ac:dyDescent="0.35">
      <c r="A29" s="1" t="s">
        <v>29</v>
      </c>
      <c r="B29">
        <v>16968</v>
      </c>
      <c r="C29">
        <f>Total_ProductCost[[#This Row],[Total_Cost]]*100/Total_ProductCost[[#Totals],[Total_Cost]]</f>
        <v>0.14305583553232781</v>
      </c>
    </row>
    <row r="30" spans="1:3" x14ac:dyDescent="0.35">
      <c r="A30" s="1" t="s">
        <v>30</v>
      </c>
      <c r="B30">
        <v>14432</v>
      </c>
      <c r="C30">
        <f>Total_ProductCost[[#This Row],[Total_Cost]]*100/Total_ProductCost[[#Totals],[Total_Cost]]</f>
        <v>0.12167502465833067</v>
      </c>
    </row>
    <row r="31" spans="1:3" x14ac:dyDescent="0.35">
      <c r="A31" s="1" t="s">
        <v>31</v>
      </c>
      <c r="B31">
        <v>18148</v>
      </c>
      <c r="C31">
        <f>Total_ProductCost[[#This Row],[Total_Cost]]*100/Total_ProductCost[[#Totals],[Total_Cost]]</f>
        <v>0.15300432008726339</v>
      </c>
    </row>
    <row r="32" spans="1:3" x14ac:dyDescent="0.35">
      <c r="A32" s="1" t="s">
        <v>32</v>
      </c>
      <c r="B32">
        <v>10296</v>
      </c>
      <c r="C32">
        <f>Total_ProductCost[[#This Row],[Total_Cost]]*100/Total_ProductCost[[#Totals],[Total_Cost]]</f>
        <v>8.6804743201370063E-2</v>
      </c>
    </row>
    <row r="33" spans="1:3" x14ac:dyDescent="0.35">
      <c r="A33" s="1" t="s">
        <v>33</v>
      </c>
      <c r="B33">
        <v>14660</v>
      </c>
      <c r="C33">
        <f>Total_ProductCost[[#This Row],[Total_Cost]]*100/Total_ProductCost[[#Totals],[Total_Cost]]</f>
        <v>0.12359727421640297</v>
      </c>
    </row>
    <row r="34" spans="1:3" x14ac:dyDescent="0.35">
      <c r="A34" s="1" t="s">
        <v>34</v>
      </c>
      <c r="B34">
        <v>7758</v>
      </c>
      <c r="C34">
        <f>Total_ProductCost[[#This Row],[Total_Cost]]*100/Total_ProductCost[[#Totals],[Total_Cost]]</f>
        <v>6.5407070489144223E-2</v>
      </c>
    </row>
    <row r="35" spans="1:3" x14ac:dyDescent="0.35">
      <c r="A35" s="1" t="s">
        <v>35</v>
      </c>
      <c r="B35">
        <v>8352</v>
      </c>
      <c r="C35">
        <f>Total_ProductCost[[#This Row],[Total_Cost]]*100/Total_ProductCost[[#Totals],[Total_Cost]]</f>
        <v>7.0415036443069415E-2</v>
      </c>
    </row>
    <row r="36" spans="1:3" x14ac:dyDescent="0.35">
      <c r="A36" s="1" t="s">
        <v>36</v>
      </c>
      <c r="B36">
        <v>12771</v>
      </c>
      <c r="C36">
        <f>Total_ProductCost[[#This Row],[Total_Cost]]*100/Total_ProductCost[[#Totals],[Total_Cost]]</f>
        <v>0.10767126800939171</v>
      </c>
    </row>
    <row r="37" spans="1:3" x14ac:dyDescent="0.35">
      <c r="A37" s="1" t="s">
        <v>37</v>
      </c>
      <c r="B37">
        <v>8334</v>
      </c>
      <c r="C37">
        <f>Total_ProductCost[[#This Row],[Total_Cost]]*100/Total_ProductCost[[#Totals],[Total_Cost]]</f>
        <v>7.0263279899011072E-2</v>
      </c>
    </row>
    <row r="38" spans="1:3" x14ac:dyDescent="0.35">
      <c r="A38" s="1" t="s">
        <v>38</v>
      </c>
      <c r="B38">
        <v>6075</v>
      </c>
      <c r="C38">
        <f>Total_ProductCost[[#This Row],[Total_Cost]]*100/Total_ProductCost[[#Totals],[Total_Cost]]</f>
        <v>5.1217833619689498E-2</v>
      </c>
    </row>
    <row r="39" spans="1:3" x14ac:dyDescent="0.35">
      <c r="A39" s="1" t="s">
        <v>39</v>
      </c>
      <c r="B39">
        <v>3095</v>
      </c>
      <c r="C39">
        <f>Total_ProductCost[[#This Row],[Total_Cost]]*100/Total_ProductCost[[#Totals],[Total_Cost]]</f>
        <v>2.6093694658920003E-2</v>
      </c>
    </row>
    <row r="40" spans="1:3" x14ac:dyDescent="0.35">
      <c r="A40" s="1" t="s">
        <v>40</v>
      </c>
      <c r="B40">
        <v>0</v>
      </c>
      <c r="C40">
        <f>Total_ProductCost[[#This Row],[Total_Cost]]*100/Total_ProductCost[[#Totals],[Total_Cost]]</f>
        <v>0</v>
      </c>
    </row>
    <row r="41" spans="1:3" x14ac:dyDescent="0.35">
      <c r="A41" s="1" t="s">
        <v>41</v>
      </c>
      <c r="B41">
        <v>5136</v>
      </c>
      <c r="C41">
        <f>Total_ProductCost[[#This Row],[Total_Cost]]*100/Total_ProductCost[[#Totals],[Total_Cost]]</f>
        <v>4.3301200571312801E-2</v>
      </c>
    </row>
    <row r="42" spans="1:3" x14ac:dyDescent="0.35">
      <c r="A42" s="1" t="s">
        <v>42</v>
      </c>
      <c r="B42">
        <v>2376</v>
      </c>
      <c r="C42">
        <f>Total_ProductCost[[#This Row],[Total_Cost]]*100/Total_ProductCost[[#Totals],[Total_Cost]]</f>
        <v>2.0031863815700782E-2</v>
      </c>
    </row>
    <row r="43" spans="1:3" x14ac:dyDescent="0.35">
      <c r="A43" s="1" t="s">
        <v>43</v>
      </c>
      <c r="B43">
        <v>9350</v>
      </c>
      <c r="C43">
        <f>Total_ProductCost[[#This Row],[Total_Cost]]*100/Total_ProductCost[[#Totals],[Total_Cost]]</f>
        <v>7.8829093719192889E-2</v>
      </c>
    </row>
    <row r="44" spans="1:3" x14ac:dyDescent="0.35">
      <c r="A44" s="1" t="s">
        <v>44</v>
      </c>
      <c r="B44">
        <v>1488</v>
      </c>
      <c r="C44">
        <f>Total_ProductCost[[#This Row],[Total_Cost]]*100/Total_ProductCost[[#Totals],[Total_Cost]]</f>
        <v>1.2545207642156046E-2</v>
      </c>
    </row>
    <row r="45" spans="1:3" x14ac:dyDescent="0.35">
      <c r="A45" s="1" t="s">
        <v>45</v>
      </c>
      <c r="B45">
        <v>4244</v>
      </c>
      <c r="C45">
        <f>Total_ProductCost[[#This Row],[Total_Cost]]*100/Total_ProductCost[[#Totals],[Total_Cost]]</f>
        <v>3.5780820721310655E-2</v>
      </c>
    </row>
    <row r="46" spans="1:3" x14ac:dyDescent="0.35">
      <c r="A46" s="1"/>
      <c r="B46">
        <f>SUBTOTAL(109,Total_ProductCost[Total_Cost])</f>
        <v>11861103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B1548-8528-428F-8BFE-46449CD4E402}">
  <dimension ref="A1"/>
  <sheetViews>
    <sheetView showGridLines="0"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AB0CE-FC6A-4133-AD70-6DE9C336F5AC}">
  <dimension ref="A3:B14"/>
  <sheetViews>
    <sheetView workbookViewId="0">
      <selection activeCell="L6" sqref="L6"/>
    </sheetView>
  </sheetViews>
  <sheetFormatPr defaultRowHeight="14.5" x14ac:dyDescent="0.35"/>
  <cols>
    <col min="1" max="1" width="14.1796875" bestFit="1" customWidth="1"/>
    <col min="2" max="2" width="23.90625" style="6" bestFit="1" customWidth="1"/>
  </cols>
  <sheetData>
    <row r="3" spans="1:2" x14ac:dyDescent="0.35">
      <c r="A3" s="4" t="s">
        <v>77</v>
      </c>
      <c r="B3" s="6" t="s">
        <v>153</v>
      </c>
    </row>
    <row r="4" spans="1:2" x14ac:dyDescent="0.35">
      <c r="A4" s="5" t="s">
        <v>85</v>
      </c>
      <c r="B4" s="6">
        <v>2139840</v>
      </c>
    </row>
    <row r="5" spans="1:2" x14ac:dyDescent="0.35">
      <c r="A5" s="5" t="s">
        <v>149</v>
      </c>
      <c r="B5" s="6">
        <v>17963171</v>
      </c>
    </row>
    <row r="6" spans="1:2" x14ac:dyDescent="0.35">
      <c r="A6" s="5" t="s">
        <v>86</v>
      </c>
      <c r="B6" s="6">
        <v>2782905</v>
      </c>
    </row>
    <row r="7" spans="1:2" x14ac:dyDescent="0.35">
      <c r="A7" s="5" t="s">
        <v>87</v>
      </c>
      <c r="B7" s="6">
        <v>4072192</v>
      </c>
    </row>
    <row r="8" spans="1:2" x14ac:dyDescent="0.35">
      <c r="A8" s="5" t="s">
        <v>150</v>
      </c>
      <c r="B8" s="6">
        <v>3385090</v>
      </c>
    </row>
    <row r="9" spans="1:2" x14ac:dyDescent="0.35">
      <c r="A9" s="5" t="s">
        <v>117</v>
      </c>
      <c r="B9" s="6">
        <v>2010432</v>
      </c>
    </row>
    <row r="10" spans="1:2" x14ac:dyDescent="0.35">
      <c r="A10" s="5" t="s">
        <v>151</v>
      </c>
      <c r="B10" s="6">
        <v>4231141</v>
      </c>
    </row>
    <row r="11" spans="1:2" x14ac:dyDescent="0.35">
      <c r="A11" s="5" t="s">
        <v>133</v>
      </c>
      <c r="B11" s="6">
        <v>2240422</v>
      </c>
    </row>
    <row r="12" spans="1:2" x14ac:dyDescent="0.35">
      <c r="A12" s="5" t="s">
        <v>88</v>
      </c>
      <c r="B12" s="6">
        <v>3070668</v>
      </c>
    </row>
    <row r="13" spans="1:2" x14ac:dyDescent="0.35">
      <c r="A13" s="5" t="s">
        <v>89</v>
      </c>
      <c r="B13" s="6">
        <v>25462700</v>
      </c>
    </row>
    <row r="14" spans="1:2" x14ac:dyDescent="0.35">
      <c r="A14" s="5" t="s">
        <v>78</v>
      </c>
      <c r="B14" s="6">
        <v>67358561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5877D-D983-4497-AA11-67B99F7731FF}">
  <dimension ref="A1:B11"/>
  <sheetViews>
    <sheetView workbookViewId="0"/>
  </sheetViews>
  <sheetFormatPr defaultRowHeight="14.5" x14ac:dyDescent="0.35"/>
  <cols>
    <col min="1" max="1" width="18.26953125" bestFit="1" customWidth="1"/>
    <col min="2" max="2" width="19.81640625" bestFit="1" customWidth="1"/>
  </cols>
  <sheetData>
    <row r="1" spans="1:2" x14ac:dyDescent="0.35">
      <c r="A1" t="s">
        <v>98</v>
      </c>
      <c r="B1" t="s">
        <v>143</v>
      </c>
    </row>
    <row r="2" spans="1:2" x14ac:dyDescent="0.35">
      <c r="A2" s="1" t="s">
        <v>85</v>
      </c>
      <c r="B2">
        <v>2139840</v>
      </c>
    </row>
    <row r="3" spans="1:2" x14ac:dyDescent="0.35">
      <c r="A3" s="1" t="s">
        <v>149</v>
      </c>
      <c r="B3">
        <v>17963171</v>
      </c>
    </row>
    <row r="4" spans="1:2" x14ac:dyDescent="0.35">
      <c r="A4" s="1" t="s">
        <v>86</v>
      </c>
      <c r="B4">
        <v>2782905</v>
      </c>
    </row>
    <row r="5" spans="1:2" x14ac:dyDescent="0.35">
      <c r="A5" s="1" t="s">
        <v>87</v>
      </c>
      <c r="B5">
        <v>4072192</v>
      </c>
    </row>
    <row r="6" spans="1:2" x14ac:dyDescent="0.35">
      <c r="A6" s="1" t="s">
        <v>150</v>
      </c>
      <c r="B6">
        <v>3385090</v>
      </c>
    </row>
    <row r="7" spans="1:2" x14ac:dyDescent="0.35">
      <c r="A7" s="1" t="s">
        <v>117</v>
      </c>
      <c r="B7">
        <v>2010432</v>
      </c>
    </row>
    <row r="8" spans="1:2" x14ac:dyDescent="0.35">
      <c r="A8" s="1" t="s">
        <v>151</v>
      </c>
      <c r="B8">
        <v>4231141</v>
      </c>
    </row>
    <row r="9" spans="1:2" x14ac:dyDescent="0.35">
      <c r="A9" s="1" t="s">
        <v>133</v>
      </c>
      <c r="B9">
        <v>2240422</v>
      </c>
    </row>
    <row r="10" spans="1:2" x14ac:dyDescent="0.35">
      <c r="A10" s="1" t="s">
        <v>88</v>
      </c>
      <c r="B10">
        <v>3070668</v>
      </c>
    </row>
    <row r="11" spans="1:2" x14ac:dyDescent="0.35">
      <c r="A11" s="1" t="s">
        <v>89</v>
      </c>
      <c r="B11">
        <v>25462700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1E54D-4B2B-4388-B63B-DFC4A99DD4CD}">
  <dimension ref="A3:B9"/>
  <sheetViews>
    <sheetView workbookViewId="0">
      <selection activeCell="L12" sqref="L12"/>
    </sheetView>
  </sheetViews>
  <sheetFormatPr defaultRowHeight="14.5" x14ac:dyDescent="0.35"/>
  <cols>
    <col min="1" max="1" width="12.36328125" bestFit="1" customWidth="1"/>
    <col min="2" max="2" width="23.90625" bestFit="1" customWidth="1"/>
  </cols>
  <sheetData>
    <row r="3" spans="1:2" x14ac:dyDescent="0.35">
      <c r="A3" s="4" t="s">
        <v>77</v>
      </c>
      <c r="B3" t="s">
        <v>153</v>
      </c>
    </row>
    <row r="4" spans="1:2" x14ac:dyDescent="0.35">
      <c r="A4" s="5" t="s">
        <v>144</v>
      </c>
      <c r="B4" s="1">
        <v>2938010</v>
      </c>
    </row>
    <row r="5" spans="1:2" x14ac:dyDescent="0.35">
      <c r="A5" s="5" t="s">
        <v>145</v>
      </c>
      <c r="B5" s="1">
        <v>33505874</v>
      </c>
    </row>
    <row r="6" spans="1:2" x14ac:dyDescent="0.35">
      <c r="A6" s="5" t="s">
        <v>146</v>
      </c>
      <c r="B6" s="1">
        <v>37019953</v>
      </c>
    </row>
    <row r="7" spans="1:2" x14ac:dyDescent="0.35">
      <c r="A7" s="5" t="s">
        <v>147</v>
      </c>
      <c r="B7" s="1">
        <v>23750534</v>
      </c>
    </row>
    <row r="8" spans="1:2" x14ac:dyDescent="0.35">
      <c r="A8" s="5" t="s">
        <v>148</v>
      </c>
      <c r="B8" s="1">
        <v>1962782</v>
      </c>
    </row>
    <row r="9" spans="1:2" x14ac:dyDescent="0.35">
      <c r="A9" s="5" t="s">
        <v>78</v>
      </c>
      <c r="B9" s="1">
        <v>99177153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33D22-461C-470E-BF68-AAA3BD28AF6A}">
  <dimension ref="A1:B6"/>
  <sheetViews>
    <sheetView workbookViewId="0"/>
  </sheetViews>
  <sheetFormatPr defaultRowHeight="14.5" x14ac:dyDescent="0.35"/>
  <cols>
    <col min="1" max="1" width="11.90625" bestFit="1" customWidth="1"/>
    <col min="2" max="2" width="19.81640625" bestFit="1" customWidth="1"/>
  </cols>
  <sheetData>
    <row r="1" spans="1:2" x14ac:dyDescent="0.35">
      <c r="A1" t="s">
        <v>142</v>
      </c>
      <c r="B1" t="s">
        <v>143</v>
      </c>
    </row>
    <row r="2" spans="1:2" x14ac:dyDescent="0.35">
      <c r="A2" s="1" t="s">
        <v>144</v>
      </c>
      <c r="B2">
        <v>2938010</v>
      </c>
    </row>
    <row r="3" spans="1:2" x14ac:dyDescent="0.35">
      <c r="A3" s="1" t="s">
        <v>145</v>
      </c>
      <c r="B3">
        <v>33505874</v>
      </c>
    </row>
    <row r="4" spans="1:2" x14ac:dyDescent="0.35">
      <c r="A4" s="1" t="s">
        <v>146</v>
      </c>
      <c r="B4">
        <v>37019953</v>
      </c>
    </row>
    <row r="5" spans="1:2" x14ac:dyDescent="0.35">
      <c r="A5" s="1" t="s">
        <v>147</v>
      </c>
      <c r="B5">
        <v>23750534</v>
      </c>
    </row>
    <row r="6" spans="1:2" x14ac:dyDescent="0.35">
      <c r="A6" s="1" t="s">
        <v>148</v>
      </c>
      <c r="B6">
        <v>1962782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D7739-EAC2-4295-92F2-DD7D6EEF750F}">
  <dimension ref="A3:B14"/>
  <sheetViews>
    <sheetView workbookViewId="0">
      <selection activeCell="L9" sqref="L9"/>
    </sheetView>
  </sheetViews>
  <sheetFormatPr defaultRowHeight="14.5" x14ac:dyDescent="0.35"/>
  <cols>
    <col min="1" max="1" width="14.1796875" bestFit="1" customWidth="1"/>
    <col min="2" max="2" width="28.90625" style="6" bestFit="1" customWidth="1"/>
  </cols>
  <sheetData>
    <row r="3" spans="1:2" x14ac:dyDescent="0.35">
      <c r="A3" s="4" t="s">
        <v>77</v>
      </c>
      <c r="B3" s="6" t="s">
        <v>152</v>
      </c>
    </row>
    <row r="4" spans="1:2" x14ac:dyDescent="0.35">
      <c r="A4" s="5" t="s">
        <v>86</v>
      </c>
      <c r="B4" s="6">
        <v>2957880</v>
      </c>
    </row>
    <row r="5" spans="1:2" x14ac:dyDescent="0.35">
      <c r="A5" s="5" t="s">
        <v>87</v>
      </c>
      <c r="B5" s="6">
        <v>4259935</v>
      </c>
    </row>
    <row r="6" spans="1:2" x14ac:dyDescent="0.35">
      <c r="A6" s="5" t="s">
        <v>117</v>
      </c>
      <c r="B6" s="6">
        <v>2107703</v>
      </c>
    </row>
    <row r="7" spans="1:2" x14ac:dyDescent="0.35">
      <c r="A7" s="5" t="s">
        <v>133</v>
      </c>
      <c r="B7" s="6">
        <v>1778782</v>
      </c>
    </row>
    <row r="8" spans="1:2" x14ac:dyDescent="0.35">
      <c r="A8" s="5" t="s">
        <v>88</v>
      </c>
      <c r="B8" s="6">
        <v>3131378</v>
      </c>
    </row>
    <row r="9" spans="1:2" x14ac:dyDescent="0.35">
      <c r="A9" s="5" t="s">
        <v>78</v>
      </c>
      <c r="B9" s="6">
        <v>14235678</v>
      </c>
    </row>
    <row r="10" spans="1:2" x14ac:dyDescent="0.35">
      <c r="B10"/>
    </row>
    <row r="11" spans="1:2" x14ac:dyDescent="0.35">
      <c r="B11"/>
    </row>
    <row r="12" spans="1:2" x14ac:dyDescent="0.35">
      <c r="B12"/>
    </row>
    <row r="13" spans="1:2" x14ac:dyDescent="0.35">
      <c r="B13"/>
    </row>
    <row r="14" spans="1:2" x14ac:dyDescent="0.35">
      <c r="B14"/>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EDD91-81E2-4231-8B87-4B329A504E0A}">
  <dimension ref="A1:B46"/>
  <sheetViews>
    <sheetView workbookViewId="0">
      <selection activeCell="A4" sqref="A4"/>
    </sheetView>
  </sheetViews>
  <sheetFormatPr defaultRowHeight="14.5" x14ac:dyDescent="0.35"/>
  <cols>
    <col min="1" max="1" width="20.90625" bestFit="1" customWidth="1"/>
    <col min="2" max="2" width="24.81640625" bestFit="1" customWidth="1"/>
  </cols>
  <sheetData>
    <row r="1" spans="1:2" x14ac:dyDescent="0.35">
      <c r="A1" t="s">
        <v>98</v>
      </c>
      <c r="B1" t="s">
        <v>99</v>
      </c>
    </row>
    <row r="2" spans="1:2" x14ac:dyDescent="0.35">
      <c r="A2" s="1" t="s">
        <v>100</v>
      </c>
      <c r="B2">
        <v>18260</v>
      </c>
    </row>
    <row r="3" spans="1:2" x14ac:dyDescent="0.35">
      <c r="A3" s="1" t="s">
        <v>101</v>
      </c>
      <c r="B3">
        <v>3325</v>
      </c>
    </row>
    <row r="4" spans="1:2" x14ac:dyDescent="0.35">
      <c r="A4" s="1" t="s">
        <v>102</v>
      </c>
      <c r="B4">
        <v>480368</v>
      </c>
    </row>
    <row r="5" spans="1:2" x14ac:dyDescent="0.35">
      <c r="A5" s="1" t="s">
        <v>103</v>
      </c>
      <c r="B5">
        <v>68206</v>
      </c>
    </row>
    <row r="6" spans="1:2" x14ac:dyDescent="0.35">
      <c r="A6" s="1" t="s">
        <v>104</v>
      </c>
      <c r="B6">
        <v>594104</v>
      </c>
    </row>
    <row r="7" spans="1:2" x14ac:dyDescent="0.35">
      <c r="A7" s="1" t="s">
        <v>105</v>
      </c>
      <c r="B7">
        <v>23365</v>
      </c>
    </row>
    <row r="8" spans="1:2" x14ac:dyDescent="0.35">
      <c r="A8" s="1" t="s">
        <v>106</v>
      </c>
      <c r="B8">
        <v>84058</v>
      </c>
    </row>
    <row r="9" spans="1:2" x14ac:dyDescent="0.35">
      <c r="A9" s="1" t="s">
        <v>107</v>
      </c>
      <c r="B9">
        <v>68955</v>
      </c>
    </row>
    <row r="10" spans="1:2" x14ac:dyDescent="0.35">
      <c r="A10" s="1" t="s">
        <v>108</v>
      </c>
      <c r="B10">
        <v>281778</v>
      </c>
    </row>
    <row r="11" spans="1:2" x14ac:dyDescent="0.35">
      <c r="A11" s="1" t="s">
        <v>109</v>
      </c>
      <c r="B11">
        <v>398303</v>
      </c>
    </row>
    <row r="12" spans="1:2" x14ac:dyDescent="0.35">
      <c r="A12" s="1" t="s">
        <v>110</v>
      </c>
      <c r="B12">
        <v>37191</v>
      </c>
    </row>
    <row r="13" spans="1:2" x14ac:dyDescent="0.35">
      <c r="A13" s="1" t="s">
        <v>111</v>
      </c>
      <c r="B13">
        <v>297302</v>
      </c>
    </row>
    <row r="14" spans="1:2" x14ac:dyDescent="0.35">
      <c r="A14" s="1" t="s">
        <v>86</v>
      </c>
      <c r="B14">
        <v>2957880</v>
      </c>
    </row>
    <row r="15" spans="1:2" x14ac:dyDescent="0.35">
      <c r="A15" s="1" t="s">
        <v>112</v>
      </c>
      <c r="B15">
        <v>18696</v>
      </c>
    </row>
    <row r="16" spans="1:2" x14ac:dyDescent="0.35">
      <c r="A16" s="1" t="s">
        <v>87</v>
      </c>
      <c r="B16">
        <v>4259935</v>
      </c>
    </row>
    <row r="17" spans="1:2" x14ac:dyDescent="0.35">
      <c r="A17" s="1" t="s">
        <v>113</v>
      </c>
      <c r="B17">
        <v>214874</v>
      </c>
    </row>
    <row r="18" spans="1:2" x14ac:dyDescent="0.35">
      <c r="A18" s="1" t="s">
        <v>114</v>
      </c>
      <c r="B18">
        <v>181848</v>
      </c>
    </row>
    <row r="19" spans="1:2" x14ac:dyDescent="0.35">
      <c r="A19" s="1" t="s">
        <v>115</v>
      </c>
      <c r="B19">
        <v>25602</v>
      </c>
    </row>
    <row r="20" spans="1:2" x14ac:dyDescent="0.35">
      <c r="A20" s="1" t="s">
        <v>116</v>
      </c>
      <c r="B20">
        <v>504183</v>
      </c>
    </row>
    <row r="21" spans="1:2" x14ac:dyDescent="0.35">
      <c r="A21" s="1" t="s">
        <v>117</v>
      </c>
      <c r="B21">
        <v>2107703</v>
      </c>
    </row>
    <row r="22" spans="1:2" x14ac:dyDescent="0.35">
      <c r="A22" s="1" t="s">
        <v>118</v>
      </c>
      <c r="B22">
        <v>9412</v>
      </c>
    </row>
    <row r="23" spans="1:2" x14ac:dyDescent="0.35">
      <c r="A23" s="1" t="s">
        <v>119</v>
      </c>
      <c r="B23">
        <v>39854</v>
      </c>
    </row>
    <row r="24" spans="1:2" x14ac:dyDescent="0.35">
      <c r="A24" s="1" t="s">
        <v>120</v>
      </c>
      <c r="B24">
        <v>6608</v>
      </c>
    </row>
    <row r="25" spans="1:2" x14ac:dyDescent="0.35">
      <c r="A25" s="1" t="s">
        <v>121</v>
      </c>
      <c r="B25">
        <v>66445</v>
      </c>
    </row>
    <row r="26" spans="1:2" x14ac:dyDescent="0.35">
      <c r="A26" s="1" t="s">
        <v>122</v>
      </c>
      <c r="B26">
        <v>85506</v>
      </c>
    </row>
    <row r="27" spans="1:2" x14ac:dyDescent="0.35">
      <c r="A27" s="1" t="s">
        <v>123</v>
      </c>
      <c r="B27">
        <v>17721</v>
      </c>
    </row>
    <row r="28" spans="1:2" x14ac:dyDescent="0.35">
      <c r="A28" s="1" t="s">
        <v>124</v>
      </c>
      <c r="B28">
        <v>13680</v>
      </c>
    </row>
    <row r="29" spans="1:2" x14ac:dyDescent="0.35">
      <c r="A29" s="1" t="s">
        <v>125</v>
      </c>
      <c r="B29">
        <v>8596</v>
      </c>
    </row>
    <row r="30" spans="1:2" x14ac:dyDescent="0.35">
      <c r="A30" s="1" t="s">
        <v>126</v>
      </c>
      <c r="B30">
        <v>5809</v>
      </c>
    </row>
    <row r="31" spans="1:2" x14ac:dyDescent="0.35">
      <c r="A31" s="1" t="s">
        <v>127</v>
      </c>
      <c r="B31">
        <v>1012847</v>
      </c>
    </row>
    <row r="32" spans="1:2" x14ac:dyDescent="0.35">
      <c r="A32" s="1" t="s">
        <v>128</v>
      </c>
      <c r="B32">
        <v>13881</v>
      </c>
    </row>
    <row r="33" spans="1:2" x14ac:dyDescent="0.35">
      <c r="A33" s="1" t="s">
        <v>129</v>
      </c>
      <c r="B33">
        <v>482175</v>
      </c>
    </row>
    <row r="34" spans="1:2" x14ac:dyDescent="0.35">
      <c r="A34" s="1" t="s">
        <v>130</v>
      </c>
      <c r="B34">
        <v>679442</v>
      </c>
    </row>
    <row r="35" spans="1:2" x14ac:dyDescent="0.35">
      <c r="A35" s="1" t="s">
        <v>131</v>
      </c>
      <c r="B35">
        <v>253663</v>
      </c>
    </row>
    <row r="36" spans="1:2" x14ac:dyDescent="0.35">
      <c r="A36" s="1" t="s">
        <v>132</v>
      </c>
      <c r="B36">
        <v>284086</v>
      </c>
    </row>
    <row r="37" spans="1:2" x14ac:dyDescent="0.35">
      <c r="A37" s="1" t="s">
        <v>133</v>
      </c>
      <c r="B37">
        <v>1778782</v>
      </c>
    </row>
    <row r="38" spans="1:2" x14ac:dyDescent="0.35">
      <c r="A38" s="1" t="s">
        <v>134</v>
      </c>
      <c r="B38">
        <v>1702</v>
      </c>
    </row>
    <row r="39" spans="1:2" x14ac:dyDescent="0.35">
      <c r="A39" s="1" t="s">
        <v>135</v>
      </c>
      <c r="B39">
        <v>63068</v>
      </c>
    </row>
    <row r="40" spans="1:2" x14ac:dyDescent="0.35">
      <c r="A40" s="1" t="s">
        <v>136</v>
      </c>
      <c r="B40">
        <v>116527</v>
      </c>
    </row>
    <row r="41" spans="1:2" x14ac:dyDescent="0.35">
      <c r="A41" s="1" t="s">
        <v>137</v>
      </c>
      <c r="B41">
        <v>61749</v>
      </c>
    </row>
    <row r="42" spans="1:2" x14ac:dyDescent="0.35">
      <c r="A42" s="1" t="s">
        <v>138</v>
      </c>
      <c r="B42">
        <v>1427381</v>
      </c>
    </row>
    <row r="43" spans="1:2" x14ac:dyDescent="0.35">
      <c r="A43" s="1" t="s">
        <v>139</v>
      </c>
      <c r="B43">
        <v>635664</v>
      </c>
    </row>
    <row r="44" spans="1:2" x14ac:dyDescent="0.35">
      <c r="A44" s="1" t="s">
        <v>140</v>
      </c>
      <c r="B44">
        <v>812867</v>
      </c>
    </row>
    <row r="45" spans="1:2" x14ac:dyDescent="0.35">
      <c r="A45" s="1" t="s">
        <v>141</v>
      </c>
      <c r="B45">
        <v>200086</v>
      </c>
    </row>
    <row r="46" spans="1:2" x14ac:dyDescent="0.35">
      <c r="A46" s="1" t="s">
        <v>88</v>
      </c>
      <c r="B46">
        <v>3131378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e 7 3 c 6 2 3 - a a c e - 4 2 0 4 - 9 d 9 8 - 5 f a a f f 5 0 3 d a 2 "   x m l n s = " h t t p : / / s c h e m a s . m i c r o s o f t . c o m / D a t a M a s h u p " > A A A A A F U F A A B Q S w M E F A A C A A g A 9 J E v V x z I d W 6 l A A A A 9 g A A A B I A H A B D b 2 5 m a W c v U G F j a 2 F n Z S 5 4 b W w g o h g A K K A U A A A A A A A A A A A A A A A A A A A A A A A A A A A A h Y + 9 D o I w G E V f h X S n P 8 i g 5 K M k O r h I Y m J i X J t S o R G K o c X y b g 4 + k q 8 g R l E 3 x 3 v u G e 6 9 X 2 + Q D U 0 d X F R n d W t S x D B F g T K y L b Q p U 9 S 7 Y z h H G Y e t k C d R q m C U j U 0 G W 6 S o c u 6 c E O K 9 x 3 6 G 2 6 4 k E a W M H P L N T l a q E e g j 6 / 9 y q I 1 1 w k i F O O x f Y 3 i E G V v g m M a Y A p k g 5 N p 8 h W j c + 2 x / I K z 6 2 v W d 4 s q E 6 y W Q K Q J 5 f + A P U E s D B B Q A A g A I A P S R L 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0 k S 9 X 9 c X i m E 4 C A A B w E g A A E w A c A E Z v c m 1 1 b G F z L 1 N l Y 3 R p b 2 4 x L m 0 g o h g A K K A U A A A A A A A A A A A A A A A A A A A A A A A A A A A A 7 V Z d b 5 s w F H 2 P l P + A 3 B c i M b R 0 W 1 + m P C w p k / q V s M D U S V m F n H C X o A H u j J F a o f z 3 Q X D B B E M z 9 a G s S l 6 I 7 X O v z z 3 n Y h P B i n k k V K z 8 O f z c 7 / V 7 0 Q Z T c B W b M O w 7 F v Y h U k a K D 6 z f U 9 K f R W K 6 g n T G + u P r 5 5 j h J Y 4 g U t G 5 Y V 3 Z M / P d p + H F 2 d n 4 5 q f 1 7 d r 4 Y c 4 N y 3 o / R A M t D z b n s 0 t j Y l t f s v h d o m Q x x Q G M U L G C 7 r a L L O 0 d D 3 G X x K l S K a D J w l p t I M A j l I K Q d s E g G C E B W 6 T q 9 7 x Q m q 1 e r 4 0 f H B O o Y 1 L i x i s 2 I T 6 h 3 S i / g d k h a s h C W 8 W R B d S 1 + k r B W 2 9 Y N + Q p y R y i C E e 3 i s A x 9 b o L V a K O 1 F 4 l d E j 9 Q k S r B g J O 1 G H 3 8 j g 4 d L v S A z J C 7 T r U I h p 0 q O E q / c D f k z m s s 2 P 0 t Z t h n 8 0 z n V C B N 7 V B B S T W / n 3 q G D E l 9 + A Y E f M C z F 7 / n p B T a l d B E t M g h Q Q p 6 n F L q O + O c f i 7 O 3 r I K b X r I Y l p 0 E O C F P W Y k D h k 9 N G 5 H X d H k A Z O 7 Y r I g h o k k U F F T W 6 A r m E o V c H G S x / 0 K U Q M 3 E v i h a r w m a I p C e I n c V Y k 2 m r 1 m 0 i C k Z z 1 m p L l v v J C V 7 + G X 2 w W M 6 B P m p 4 g 4 + E + P e h k 9 x w q G O a Y 3 f / 0 s y A O Q j U v o W G 7 h M / u h t t y L K B 0 E V G S m U O Y 1 p H 1 U b Z L V D L I F / i 0 2 s p a S 5 7 Z r 2 C d 7 7 4 d l H 7 W G d S c P P 0 X J / n 1 I f E p 7 w q Z g f n K o a 5 x 9 C F W F Y m T y g f z n h z Z c o 7 U 9 1 C V 2 Z c 7 9 0 Q n a d p P H N Z p v c z K E 8 T N V E 8 H 6 O j o m 3 L 0 w 9 H R N + b o x 6 O j / 6 + j f w F Q S w E C L Q A U A A I A C A D 0 k S 9 X H M h 1 b q U A A A D 2 A A A A E g A A A A A A A A A A A A A A A A A A A A A A Q 2 9 u Z m l n L 1 B h Y 2 t h Z 2 U u e G 1 s U E s B A i 0 A F A A C A A g A 9 J E v V w / K 6 a u k A A A A 6 Q A A A B M A A A A A A A A A A A A A A A A A 8 Q A A A F t D b 2 5 0 Z W 5 0 X 1 R 5 c G V z X S 5 4 b W x Q S w E C L Q A U A A I A C A D 0 k S 9 X 9 c X i m E 4 C A A B w E g A A E w A A A A A A A A A A A A A A A A D i A Q A A R m 9 y b X V s Y X M v U 2 V j d G l v b j E u b V B L B Q Y A A A A A A w A D A M I A A A B 9 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W c w A A A A A A A H R 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b 3 R h b F 9 T Y W 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v d G F s X 1 N h b G V z I i A v P j x F b n R y e S B U e X B l P S J G a W x s Z W R D b 2 1 w b G V 0 Z V J l c 3 V s d F R v V 2 9 y a 3 N o Z W V 0 I i B W Y W x 1 Z T 0 i b D E i I C 8 + P E V u d H J 5 I F R 5 c G U 9 I k F k Z G V k V G 9 E Y X R h T W 9 k Z W w i I F Z h b H V l P S J s M C I g L z 4 8 R W 5 0 c n k g V H l w Z T 0 i R m l s b E N v d W 5 0 I i B W Y W x 1 Z T 0 i b D Q 0 I i A v P j x F b n R y e S B U e X B l P S J G a W x s R X J y b 3 J D b 2 R l I i B W Y W x 1 Z T 0 i c 1 V u a 2 5 v d 2 4 i I C 8 + P E V u d H J 5 I F R 5 c G U 9 I k Z p b G x F c n J v c k N v d W 5 0 I i B W Y W x 1 Z T 0 i b D A i I C 8 + P E V u d H J 5 I F R 5 c G U 9 I k Z p b G x M Y X N 0 V X B k Y X R l Z C I g V m F s d W U 9 I m Q y M D I z L T A 5 L T E z V D E z O j I 0 O j E x L j k 5 O T E w N j J a I i A v P j x F b n R y e S B U e X B l P S J G a W x s Q 2 9 s d W 1 u V H l w Z X M i I F Z h b H V l P S J z Q m d R P S I g L z 4 8 R W 5 0 c n k g V H l w Z T 0 i R m l s b E N v b H V t b k 5 h b W V z I i B W Y W x 1 Z T 0 i c 1 s m c X V v d D t Q c m 9 k d W N 0 T m F t Z S Z x d W 9 0 O y w m c X V v d D t U b 3 R h b F 9 T Y W x l 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v d G F s X 1 N h b G V z L 0 F 1 d G 9 S Z W 1 v d m V k Q 2 9 s d W 1 u c z E u e 1 B y b 2 R 1 Y 3 R O Y W 1 l L D B 9 J n F 1 b 3 Q 7 L C Z x d W 9 0 O 1 N l Y 3 R p b 2 4 x L 1 R v d G F s X 1 N h b G V z L 0 F 1 d G 9 S Z W 1 v d m V k Q 2 9 s d W 1 u c z E u e 1 R v d G F s X 1 N h b G V z L D F 9 J n F 1 b 3 Q 7 X S w m c X V v d D t D b 2 x 1 b W 5 D b 3 V u d C Z x d W 9 0 O z o y L C Z x d W 9 0 O 0 t l e U N v b H V t b k 5 h b W V z J n F 1 b 3 Q 7 O l t d L C Z x d W 9 0 O 0 N v b H V t b k l k Z W 5 0 a X R p Z X M m c X V v d D s 6 W y Z x d W 9 0 O 1 N l Y 3 R p b 2 4 x L 1 R v d G F s X 1 N h b G V z L 0 F 1 d G 9 S Z W 1 v d m V k Q 2 9 s d W 1 u c z E u e 1 B y b 2 R 1 Y 3 R O Y W 1 l L D B 9 J n F 1 b 3 Q 7 L C Z x d W 9 0 O 1 N l Y 3 R p b 2 4 x L 1 R v d G F s X 1 N h b G V z L 0 F 1 d G 9 S Z W 1 v d m V k Q 2 9 s d W 1 u c z E u e 1 R v d G F s X 1 N h b G V z L D F 9 J n F 1 b 3 Q 7 X S w m c X V v d D t S Z W x h d G l v b n N o a X B J b m Z v J n F 1 b 3 Q 7 O l t d f S I g L z 4 8 L 1 N 0 Y W J s Z U V u d H J p Z X M + P C 9 J d G V t P j x J d G V t P j x J d G V t T G 9 j Y X R p b 2 4 + P E l 0 Z W 1 U e X B l P k Z v c m 1 1 b G E 8 L 0 l 0 Z W 1 U e X B l P j x J d G V t U G F 0 a D 5 T Z W N 0 a W 9 u M S 9 U b 3 R h b F 9 T Y W x l c y 9 T b 3 V y Y 2 U 8 L 0 l 0 Z W 1 Q Y X R o P j w v S X R l b U x v Y 2 F 0 a W 9 u P j x T d G F i b G V F b n R y a W V z I C 8 + P C 9 J d G V t P j x J d G V t P j x J d G V t T G 9 j Y X R p b 2 4 + P E l 0 Z W 1 U e X B l P k Z v c m 1 1 b G E 8 L 0 l 0 Z W 1 U e X B l P j x J d G V t U G F 0 a D 5 T Z W N 0 a W 9 u M S 9 U b 3 R h b F 9 T Y W x l c y 9 Q U k 9 K R U N U U 0 E 8 L 0 l 0 Z W 1 Q Y X R o P j w v S X R l b U x v Y 2 F 0 a W 9 u P j x T d G F i b G V F b n R y a W V z I C 8 + P C 9 J d G V t P j x J d G V t P j x J d G V t T G 9 j Y X R p b 2 4 + P E l 0 Z W 1 U e X B l P k Z v c m 1 1 b G E 8 L 0 l 0 Z W 1 U e X B l P j x J d G V t U G F 0 a D 5 T Z W N 0 a W 9 u M S 9 U b 3 R h b F 9 T Y W x l c y 9 k Y m 9 f V G 9 0 Y W x f U 2 F s Z X M 8 L 0 l 0 Z W 1 Q Y X R o P j w v S X R l b U x v Y 2 F 0 a W 9 u P j x T d G F i b G V F b n R y a W V z I C 8 + P C 9 J d G V t P j x J d G V t P j x J d G V t T G 9 j Y X R p b 2 4 + P E l 0 Z W 1 U e X B l P k Z v c m 1 1 b G E 8 L 0 l 0 Z W 1 U e X B l P j x J d G V t U G F 0 a D 5 T Z W N 0 a W 9 u M S 9 U b 3 R h b F 9 U Y X h f U G V y X 1 B y b 2 R 1 Y 3 R D b 2 x v 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v d G F s X 1 R h e F 9 Q Z X J f U H J v Z H V j d E N v b G 9 y I i A v P j x F b n R y e S B U e X B l P S J G a W x s Z W R D b 2 1 w b G V 0 Z V J l c 3 V s d F R v V 2 9 y a 3 N o Z W V 0 I i B W Y W x 1 Z T 0 i b D E i I C 8 + P E V u d H J 5 I F R 5 c G U 9 I k F k Z G V k V G 9 E Y X R h T W 9 k Z W w i I F Z h b H V l P S J s M C I g L z 4 8 R W 5 0 c n k g V H l w Z T 0 i R m l s b E N v d W 5 0 I i B W Y W x 1 Z T 0 i b D I 2 I i A v P j x F b n R y e S B U e X B l P S J G a W x s R X J y b 3 J D b 2 R l I i B W Y W x 1 Z T 0 i c 1 V u a 2 5 v d 2 4 i I C 8 + P E V u d H J 5 I F R 5 c G U 9 I k Z p b G x F c n J v c k N v d W 5 0 I i B W Y W x 1 Z T 0 i b D A i I C 8 + P E V u d H J 5 I F R 5 c G U 9 I k Z p b G x M Y X N 0 V X B k Y X R l Z C I g V m F s d W U 9 I m Q y M D I z L T A 5 L T E z V D E z O j I 1 O j U 0 L j M y M z M 2 N j h a I i A v P j x F b n R y e S B U e X B l P S J G a W x s Q 2 9 s d W 1 u V H l w Z X M i I F Z h b H V l P S J z Q m d R P S I g L z 4 8 R W 5 0 c n k g V H l w Z T 0 i R m l s b E N v b H V t b k 5 h b W V z I i B W Y W x 1 Z T 0 i c 1 s m c X V v d D t Q c m 9 k d W N 0 Q 2 9 s b 3 I m c X V v d D s s J n F 1 b 3 Q 7 V G 9 0 Y W x f V G F 4 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9 0 Y W x f V G F 4 X 1 B l c l 9 Q c m 9 k d W N 0 Q 2 9 s b 3 I v Q X V 0 b 1 J l b W 9 2 Z W R D b 2 x 1 b W 5 z M S 5 7 U H J v Z H V j d E N v b G 9 y L D B 9 J n F 1 b 3 Q 7 L C Z x d W 9 0 O 1 N l Y 3 R p b 2 4 x L 1 R v d G F s X 1 R h e F 9 Q Z X J f U H J v Z H V j d E N v b G 9 y L 0 F 1 d G 9 S Z W 1 v d m V k Q 2 9 s d W 1 u c z E u e 1 R v d G F s X 1 R h e C w x f S Z x d W 9 0 O 1 0 s J n F 1 b 3 Q 7 Q 2 9 s d W 1 u Q 2 9 1 b n Q m c X V v d D s 6 M i w m c X V v d D t L Z X l D b 2 x 1 b W 5 O Y W 1 l c y Z x d W 9 0 O z p b X S w m c X V v d D t D b 2 x 1 b W 5 J Z G V u d G l 0 a W V z J n F 1 b 3 Q 7 O l s m c X V v d D t T Z W N 0 a W 9 u M S 9 U b 3 R h b F 9 U Y X h f U G V y X 1 B y b 2 R 1 Y 3 R D b 2 x v c i 9 B d X R v U m V t b 3 Z l Z E N v b H V t b n M x L n t Q c m 9 k d W N 0 Q 2 9 s b 3 I s M H 0 m c X V v d D s s J n F 1 b 3 Q 7 U 2 V j d G l v b j E v V G 9 0 Y W x f V G F 4 X 1 B l c l 9 Q c m 9 k d W N 0 Q 2 9 s b 3 I v Q X V 0 b 1 J l b W 9 2 Z W R D b 2 x 1 b W 5 z M S 5 7 V G 9 0 Y W x f V G F 4 L D F 9 J n F 1 b 3 Q 7 X S w m c X V v d D t S Z W x h d G l v b n N o a X B J b m Z v J n F 1 b 3 Q 7 O l t d f S I g L z 4 8 L 1 N 0 Y W J s Z U V u d H J p Z X M + P C 9 J d G V t P j x J d G V t P j x J d G V t T G 9 j Y X R p b 2 4 + P E l 0 Z W 1 U e X B l P k Z v c m 1 1 b G E 8 L 0 l 0 Z W 1 U e X B l P j x J d G V t U G F 0 a D 5 T Z W N 0 a W 9 u M S 9 U b 3 R h b F 9 U Y X h f U G V y X 1 B y b 2 R 1 Y 3 R D b 2 x v c i 9 T b 3 V y Y 2 U 8 L 0 l 0 Z W 1 Q Y X R o P j w v S X R l b U x v Y 2 F 0 a W 9 u P j x T d G F i b G V F b n R y a W V z I C 8 + P C 9 J d G V t P j x J d G V t P j x J d G V t T G 9 j Y X R p b 2 4 + P E l 0 Z W 1 U e X B l P k Z v c m 1 1 b G E 8 L 0 l 0 Z W 1 U e X B l P j x J d G V t U G F 0 a D 5 T Z W N 0 a W 9 u M S 9 U b 3 R h b F 9 U Y X h f U G V y X 1 B y b 2 R 1 Y 3 R D b 2 x v c i 9 Q U k 9 K R U N U U 0 E 8 L 0 l 0 Z W 1 Q Y X R o P j w v S X R l b U x v Y 2 F 0 a W 9 u P j x T d G F i b G V F b n R y a W V z I C 8 + P C 9 J d G V t P j x J d G V t P j x J d G V t T G 9 j Y X R p b 2 4 + P E l 0 Z W 1 U e X B l P k Z v c m 1 1 b G E 8 L 0 l 0 Z W 1 U e X B l P j x J d G V t U G F 0 a D 5 T Z W N 0 a W 9 u M S 9 U b 3 R h b F 9 U Y X h f U G V y X 1 B y b 2 R 1 Y 3 R D b 2 x v c i 9 k Y m 9 f V G 9 0 Y W x f V G F 4 X 1 B l c l 9 Q c m 9 k d W N 0 Q 2 9 s b 3 I 8 L 0 l 0 Z W 1 Q Y X R o P j w v S X R l b U x v Y 2 F 0 a W 9 u P j x T d G F i b G V F b n R y a W V z I C 8 + P C 9 J d G V t P j x J d G V t P j x J d G V t T G 9 j Y X R p b 2 4 + P E l 0 Z W 1 U e X B l P k Z v c m 1 1 b G E 8 L 0 l 0 Z W 1 U e X B l P j x J d G V t U G F 0 a D 5 T Z W N 0 a W 9 u M S 9 U b 3 R h b F 9 G c m V p Z 2 h 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G 9 0 Y W x f R n J l a W d o d C I g L z 4 8 R W 5 0 c n k g V H l w Z T 0 i R m l s b G V k Q 2 9 t c G x l d G V S Z X N 1 b H R U b 1 d v c m t z a G V l d C I g V m F s d W U 9 I m w x I i A v P j x F b n R y e S B U e X B l P S J B Z G R l Z F R v R G F 0 Y U 1 v Z G V s I i B W Y W x 1 Z T 0 i b D A i I C 8 + P E V u d H J 5 I F R 5 c G U 9 I k Z p b G x D b 3 V u d C I g V m F s d W U 9 I m w 0 N C I g L z 4 8 R W 5 0 c n k g V H l w Z T 0 i R m l s b E V y c m 9 y Q 2 9 k Z S I g V m F s d W U 9 I n N V b m t u b 3 d u I i A v P j x F b n R y e S B U e X B l P S J G a W x s R X J y b 3 J D b 3 V u d C I g V m F s d W U 9 I m w w I i A v P j x F b n R y e S B U e X B l P S J G a W x s T G F z d F V w Z G F 0 Z W Q i I F Z h b H V l P S J k M j A y M y 0 w O S 0 x M 1 Q x M z o y N j o 0 M y 4 1 M j g 3 M z k 3 W i I g L z 4 8 R W 5 0 c n k g V H l w Z T 0 i R m l s b E N v b H V t b l R 5 c G V z I i B W Y W x 1 Z T 0 i c 0 J n U T 0 i I C 8 + P E V u d H J 5 I F R 5 c G U 9 I k Z p b G x D b 2 x 1 b W 5 O Y W 1 l c y I g V m F s d W U 9 I n N b J n F 1 b 3 Q 7 U H J v Z H V j d E 5 h b W U m c X V v d D s s J n F 1 b 3 Q 7 V G 9 0 Y W x f R n J l a W d o 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v d G F s X 0 Z y Z W l n a H Q v Q X V 0 b 1 J l b W 9 2 Z W R D b 2 x 1 b W 5 z M S 5 7 U H J v Z H V j d E 5 h b W U s M H 0 m c X V v d D s s J n F 1 b 3 Q 7 U 2 V j d G l v b j E v V G 9 0 Y W x f R n J l a W d o d C 9 B d X R v U m V t b 3 Z l Z E N v b H V t b n M x L n t U b 3 R h b F 9 G c m V p Z 2 h 0 L D F 9 J n F 1 b 3 Q 7 X S w m c X V v d D t D b 2 x 1 b W 5 D b 3 V u d C Z x d W 9 0 O z o y L C Z x d W 9 0 O 0 t l e U N v b H V t b k 5 h b W V z J n F 1 b 3 Q 7 O l t d L C Z x d W 9 0 O 0 N v b H V t b k l k Z W 5 0 a X R p Z X M m c X V v d D s 6 W y Z x d W 9 0 O 1 N l Y 3 R p b 2 4 x L 1 R v d G F s X 0 Z y Z W l n a H Q v Q X V 0 b 1 J l b W 9 2 Z W R D b 2 x 1 b W 5 z M S 5 7 U H J v Z H V j d E 5 h b W U s M H 0 m c X V v d D s s J n F 1 b 3 Q 7 U 2 V j d G l v b j E v V G 9 0 Y W x f R n J l a W d o d C 9 B d X R v U m V t b 3 Z l Z E N v b H V t b n M x L n t U b 3 R h b F 9 G c m V p Z 2 h 0 L D F 9 J n F 1 b 3 Q 7 X S w m c X V v d D t S Z W x h d G l v b n N o a X B J b m Z v J n F 1 b 3 Q 7 O l t d f S I g L z 4 8 L 1 N 0 Y W J s Z U V u d H J p Z X M + P C 9 J d G V t P j x J d G V t P j x J d G V t T G 9 j Y X R p b 2 4 + P E l 0 Z W 1 U e X B l P k Z v c m 1 1 b G E 8 L 0 l 0 Z W 1 U e X B l P j x J d G V t U G F 0 a D 5 T Z W N 0 a W 9 u M S 9 U b 3 R h b F 9 G c m V p Z 2 h 0 L 1 N v d X J j Z T w v S X R l b V B h d G g + P C 9 J d G V t T G 9 j Y X R p b 2 4 + P F N 0 Y W J s Z U V u d H J p Z X M g L z 4 8 L 0 l 0 Z W 0 + P E l 0 Z W 0 + P E l 0 Z W 1 M b 2 N h d G l v b j 4 8 S X R l b V R 5 c G U + R m 9 y b X V s Y T w v S X R l b V R 5 c G U + P E l 0 Z W 1 Q Y X R o P l N l Y 3 R p b 2 4 x L 1 R v d G F s X 0 Z y Z W l n a H Q v U F J P S k V D V F N B P C 9 J d G V t U G F 0 a D 4 8 L 0 l 0 Z W 1 M b 2 N h d G l v b j 4 8 U 3 R h Y m x l R W 5 0 c m l l c y A v P j w v S X R l b T 4 8 S X R l b T 4 8 S X R l b U x v Y 2 F 0 a W 9 u P j x J d G V t V H l w Z T 5 G b 3 J t d W x h P C 9 J d G V t V H l w Z T 4 8 S X R l b V B h d G g + U 2 V j d G l v b j E v V G 9 0 Y W x f R n J l a W d o d C 9 k Y m 9 f V G 9 0 Y W x f R n J l a W d o d D w v S X R l b V B h d G g + P C 9 J d G V t T G 9 j Y X R p b 2 4 + P F N 0 Y W J s Z U V u d H J p Z X M g L z 4 8 L 0 l 0 Z W 0 + P E l 0 Z W 0 + P E l 0 Z W 1 M b 2 N h d G l v b j 4 8 S X R l b V R 5 c G U + R m 9 y b X V s Y T w v S X R l b V R 5 c G U + P E l 0 Z W 1 Q Y X R o P l N l Y 3 R p b 2 4 x L 1 R v d G F s X 1 B y b 2 R 1 Y 3 R D b 3 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G 9 0 Y W x f U H J v Z H V j d E N v c 3 Q i I C 8 + P E V u d H J 5 I F R 5 c G U 9 I k Z p b G x l Z E N v b X B s Z X R l U m V z d W x 0 V G 9 X b 3 J r c 2 h l Z X Q i I F Z h b H V l P S J s M S I g L z 4 8 R W 5 0 c n k g V H l w Z T 0 i Q W R k Z W R U b 0 R h d G F N b 2 R l b C I g V m F s d W U 9 I m w w I i A v P j x F b n R y e S B U e X B l P S J G a W x s Q 2 9 1 b n Q i I F Z h b H V l P S J s N D Q i I C 8 + P E V u d H J 5 I F R 5 c G U 9 I k Z p b G x F c n J v c k N v Z G U i I F Z h b H V l P S J z V W 5 r b m 9 3 b i I g L z 4 8 R W 5 0 c n k g V H l w Z T 0 i R m l s b E V y c m 9 y Q 2 9 1 b n Q i I F Z h b H V l P S J s M C I g L z 4 8 R W 5 0 c n k g V H l w Z T 0 i R m l s b E x h c 3 R V c G R h d G V k I i B W Y W x 1 Z T 0 i Z D I w M j M t M D k t M T N U M T M 6 M j c 6 M j c u O D g w M T U x N l o i I C 8 + P E V u d H J 5 I F R 5 c G U 9 I k Z p b G x D b 2 x 1 b W 5 U e X B l c y I g V m F s d W U 9 I n N C Z 1 E 9 I i A v P j x F b n R y e S B U e X B l P S J G a W x s Q 2 9 s d W 1 u T m F t Z X M i I F Z h b H V l P S J z W y Z x d W 9 0 O 1 B y b 2 R 1 Y 3 R O Y W 1 l J n F 1 b 3 Q 7 L C Z x d W 9 0 O 1 R v d G F s X 0 N v c 3 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b 3 R h b F 9 Q c m 9 k d W N 0 Q 2 9 z d C 9 B d X R v U m V t b 3 Z l Z E N v b H V t b n M x L n t Q c m 9 k d W N 0 T m F t Z S w w f S Z x d W 9 0 O y w m c X V v d D t T Z W N 0 a W 9 u M S 9 U b 3 R h b F 9 Q c m 9 k d W N 0 Q 2 9 z d C 9 B d X R v U m V t b 3 Z l Z E N v b H V t b n M x L n t U b 3 R h b F 9 D b 3 N 0 L D F 9 J n F 1 b 3 Q 7 X S w m c X V v d D t D b 2 x 1 b W 5 D b 3 V u d C Z x d W 9 0 O z o y L C Z x d W 9 0 O 0 t l e U N v b H V t b k 5 h b W V z J n F 1 b 3 Q 7 O l t d L C Z x d W 9 0 O 0 N v b H V t b k l k Z W 5 0 a X R p Z X M m c X V v d D s 6 W y Z x d W 9 0 O 1 N l Y 3 R p b 2 4 x L 1 R v d G F s X 1 B y b 2 R 1 Y 3 R D b 3 N 0 L 0 F 1 d G 9 S Z W 1 v d m V k Q 2 9 s d W 1 u c z E u e 1 B y b 2 R 1 Y 3 R O Y W 1 l L D B 9 J n F 1 b 3 Q 7 L C Z x d W 9 0 O 1 N l Y 3 R p b 2 4 x L 1 R v d G F s X 1 B y b 2 R 1 Y 3 R D b 3 N 0 L 0 F 1 d G 9 S Z W 1 v d m V k Q 2 9 s d W 1 u c z E u e 1 R v d G F s X 0 N v c 3 Q s M X 0 m c X V v d D t d L C Z x d W 9 0 O 1 J l b G F 0 a W 9 u c 2 h p c E l u Z m 8 m c X V v d D s 6 W 1 1 9 I i A v P j w v U 3 R h Y m x l R W 5 0 c m l l c z 4 8 L 0 l 0 Z W 0 + P E l 0 Z W 0 + P E l 0 Z W 1 M b 2 N h d G l v b j 4 8 S X R l b V R 5 c G U + R m 9 y b X V s Y T w v S X R l b V R 5 c G U + P E l 0 Z W 1 Q Y X R o P l N l Y 3 R p b 2 4 x L 1 R v d G F s X 1 B y b 2 R 1 Y 3 R D b 3 N 0 L 1 N v d X J j Z T w v S X R l b V B h d G g + P C 9 J d G V t T G 9 j Y X R p b 2 4 + P F N 0 Y W J s Z U V u d H J p Z X M g L z 4 8 L 0 l 0 Z W 0 + P E l 0 Z W 0 + P E l 0 Z W 1 M b 2 N h d G l v b j 4 8 S X R l b V R 5 c G U + R m 9 y b X V s Y T w v S X R l b V R 5 c G U + P E l 0 Z W 1 Q Y X R o P l N l Y 3 R p b 2 4 x L 1 R v d G F s X 1 B y b 2 R 1 Y 3 R D b 3 N 0 L 1 B S T 0 p F Q 1 R T Q T w v S X R l b V B h d G g + P C 9 J d G V t T G 9 j Y X R p b 2 4 + P F N 0 Y W J s Z U V u d H J p Z X M g L z 4 8 L 0 l 0 Z W 0 + P E l 0 Z W 0 + P E l 0 Z W 1 M b 2 N h d G l v b j 4 8 S X R l b V R 5 c G U + R m 9 y b X V s Y T w v S X R l b V R 5 c G U + P E l 0 Z W 1 Q Y X R o P l N l Y 3 R p b 2 4 x L 1 R v d G F s X 1 B y b 2 R 1 Y 3 R D b 3 N 0 L 2 R i b 1 9 U b 3 R h b F 9 Q c m 9 k d W N 0 Q 2 9 z d D w v S X R l b V B h d G g + P C 9 J d G V t T G 9 j Y X R p b 2 4 + P F N 0 Y W J s Z U V u d H J p Z X M g L z 4 8 L 0 l 0 Z W 0 + P E l 0 Z W 0 + P E l 0 Z W 1 M b 2 N h d G l v b j 4 8 S X R l b V R 5 c G U + R m 9 y b X V s Y T w v S X R l b V R 5 c G U + P E l 0 Z W 1 Q Y X R o P l N l Y 3 R p b 2 4 x L 1 N h b G V z X 2 F u Z F 9 G c m V p Z 2 h 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1 N h b G V z X 2 F u Z F 9 G c m V p Z 2 h 0 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M t M D k t M T N U M T U 6 M j Q 6 M D Q u M z c x M z g 3 N V o i I C 8 + P E V u d H J 5 I F R 5 c G U 9 I k Z p b G x D b 2 x 1 b W 5 U e X B l c y I g V m F s d W U 9 I n N C Z 1 F F I i A v P j x F b n R y e S B U e X B l P S J G a W x s Q 2 9 s d W 1 u T m F t Z X M i I F Z h b H V l P S J z W y Z x d W 9 0 O 0 N v d W 5 0 c n k m c X V v d D s s J n F 1 b 3 Q 7 V G 9 0 Y W x f U 2 F s Z X M m c X V v d D s s J n F 1 b 3 Q 7 V G 9 0 Y W x f R n J l a W d o 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h b G V z X 2 F u Z F 9 G c m V p Z 2 h 0 L 0 F 1 d G 9 S Z W 1 v d m V k Q 2 9 s d W 1 u c z E u e 0 N v d W 5 0 c n k s M H 0 m c X V v d D s s J n F 1 b 3 Q 7 U 2 V j d G l v b j E v U 2 F s Z X N f Y W 5 k X 0 Z y Z W l n a H Q v Q X V 0 b 1 J l b W 9 2 Z W R D b 2 x 1 b W 5 z M S 5 7 V G 9 0 Y W x f U 2 F s Z X M s M X 0 m c X V v d D s s J n F 1 b 3 Q 7 U 2 V j d G l v b j E v U 2 F s Z X N f Y W 5 k X 0 Z y Z W l n a H Q v Q X V 0 b 1 J l b W 9 2 Z W R D b 2 x 1 b W 5 z M S 5 7 V G 9 0 Y W x f R n J l a W d o d C w y f S Z x d W 9 0 O 1 0 s J n F 1 b 3 Q 7 Q 2 9 s d W 1 u Q 2 9 1 b n Q m c X V v d D s 6 M y w m c X V v d D t L Z X l D b 2 x 1 b W 5 O Y W 1 l c y Z x d W 9 0 O z p b X S w m c X V v d D t D b 2 x 1 b W 5 J Z G V u d G l 0 a W V z J n F 1 b 3 Q 7 O l s m c X V v d D t T Z W N 0 a W 9 u M S 9 T Y W x l c 1 9 h b m R f R n J l a W d o d C 9 B d X R v U m V t b 3 Z l Z E N v b H V t b n M x L n t D b 3 V u d H J 5 L D B 9 J n F 1 b 3 Q 7 L C Z x d W 9 0 O 1 N l Y 3 R p b 2 4 x L 1 N h b G V z X 2 F u Z F 9 G c m V p Z 2 h 0 L 0 F 1 d G 9 S Z W 1 v d m V k Q 2 9 s d W 1 u c z E u e 1 R v d G F s X 1 N h b G V z L D F 9 J n F 1 b 3 Q 7 L C Z x d W 9 0 O 1 N l Y 3 R p b 2 4 x L 1 N h b G V z X 2 F u Z F 9 G c m V p Z 2 h 0 L 0 F 1 d G 9 S Z W 1 v d m V k Q 2 9 s d W 1 u c z E u e 1 R v d G F s X 0 Z y Z W l n a H Q s M n 0 m c X V v d D t d L C Z x d W 9 0 O 1 J l b G F 0 a W 9 u c 2 h p c E l u Z m 8 m c X V v d D s 6 W 1 1 9 I i A v P j w v U 3 R h Y m x l R W 5 0 c m l l c z 4 8 L 0 l 0 Z W 0 + P E l 0 Z W 0 + P E l 0 Z W 1 M b 2 N h d G l v b j 4 8 S X R l b V R 5 c G U + R m 9 y b X V s Y T w v S X R l b V R 5 c G U + P E l 0 Z W 1 Q Y X R o P l N l Y 3 R p b 2 4 x L 1 N h b G V z X 2 F u Z F 9 G c m V p Z 2 h 0 L 1 N v d X J j Z T w v S X R l b V B h d G g + P C 9 J d G V t T G 9 j Y X R p b 2 4 + P F N 0 Y W J s Z U V u d H J p Z X M g L z 4 8 L 0 l 0 Z W 0 + P E l 0 Z W 0 + P E l 0 Z W 1 M b 2 N h d G l v b j 4 8 S X R l b V R 5 c G U + R m 9 y b X V s Y T w v S X R l b V R 5 c G U + P E l 0 Z W 1 Q Y X R o P l N l Y 3 R p b 2 4 x L 1 N h b G V z X 2 F u Z F 9 G c m V p Z 2 h 0 L 1 B S T 0 p F Q 1 R T Q T w v S X R l b V B h d G g + P C 9 J d G V t T G 9 j Y X R p b 2 4 + P F N 0 Y W J s Z U V u d H J p Z X M g L z 4 8 L 0 l 0 Z W 0 + P E l 0 Z W 0 + P E l 0 Z W 1 M b 2 N h d G l v b j 4 8 S X R l b V R 5 c G U + R m 9 y b X V s Y T w v S X R l b V R 5 c G U + P E l 0 Z W 1 Q Y X R o P l N l Y 3 R p b 2 4 x L 1 N h b G V z X 2 F u Z F 9 G c m V p Z 2 h 0 L 2 R i b 1 9 T Y W x l c 1 9 h b m R f R n J l a W d o d D w v S X R l b V B h d G g + P C 9 J d G V t T G 9 j Y X R p b 2 4 + P F N 0 Y W J s Z U V u d H J p Z X M g L z 4 8 L 0 l 0 Z W 0 + P E l 0 Z W 0 + P E l 0 Z W 1 M b 2 N h d G l v b j 4 8 S X R l b V R 5 c G U + R m 9 y b X V s Y T w v S X R l b V R 5 c G U + P E l 0 Z W 1 Q Y X R o P l N l Y 3 R p b 2 4 x L 1 R h e F 9 Q Z X J f U m V n 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G F 4 X 1 B l c l 9 S Z W d p b 2 4 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M t M D k t M T N U M T U 6 M j Q 6 N T A u N D E w M T Y 1 N 1 o i I C 8 + P E V u d H J 5 I F R 5 c G U 9 I k Z p b G x D b 2 x 1 b W 5 U e X B l c y I g V m F s d W U 9 I n N C Z 1 E 9 I i A v P j x F b n R y e S B U e X B l P S J G a W x s Q 2 9 s d W 1 u T m F t Z X M i I F Z h b H V l P S J z W y Z x d W 9 0 O 1 J l Z 2 l v b i Z x d W 9 0 O y w m c X V v d D t U b 3 R h b F 9 U Y X g 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X h f U G V y X 1 J l Z 2 l v b i 9 B d X R v U m V t b 3 Z l Z E N v b H V t b n M x L n t S Z W d p b 2 4 s M H 0 m c X V v d D s s J n F 1 b 3 Q 7 U 2 V j d G l v b j E v V G F 4 X 1 B l c l 9 S Z W d p b 2 4 v Q X V 0 b 1 J l b W 9 2 Z W R D b 2 x 1 b W 5 z M S 5 7 V G 9 0 Y W x f V G F 4 L D F 9 J n F 1 b 3 Q 7 X S w m c X V v d D t D b 2 x 1 b W 5 D b 3 V u d C Z x d W 9 0 O z o y L C Z x d W 9 0 O 0 t l e U N v b H V t b k 5 h b W V z J n F 1 b 3 Q 7 O l t d L C Z x d W 9 0 O 0 N v b H V t b k l k Z W 5 0 a X R p Z X M m c X V v d D s 6 W y Z x d W 9 0 O 1 N l Y 3 R p b 2 4 x L 1 R h e F 9 Q Z X J f U m V n a W 9 u L 0 F 1 d G 9 S Z W 1 v d m V k Q 2 9 s d W 1 u c z E u e 1 J l Z 2 l v b i w w f S Z x d W 9 0 O y w m c X V v d D t T Z W N 0 a W 9 u M S 9 U Y X h f U G V y X 1 J l Z 2 l v b i 9 B d X R v U m V t b 3 Z l Z E N v b H V t b n M x L n t U b 3 R h b F 9 U Y X g s M X 0 m c X V v d D t d L C Z x d W 9 0 O 1 J l b G F 0 a W 9 u c 2 h p c E l u Z m 8 m c X V v d D s 6 W 1 1 9 I i A v P j w v U 3 R h Y m x l R W 5 0 c m l l c z 4 8 L 0 l 0 Z W 0 + P E l 0 Z W 0 + P E l 0 Z W 1 M b 2 N h d G l v b j 4 8 S X R l b V R 5 c G U + R m 9 y b X V s Y T w v S X R l b V R 5 c G U + P E l 0 Z W 1 Q Y X R o P l N l Y 3 R p b 2 4 x L 1 R h e F 9 Q Z X J f U m V n a W 9 u L 1 N v d X J j Z T w v S X R l b V B h d G g + P C 9 J d G V t T G 9 j Y X R p b 2 4 + P F N 0 Y W J s Z U V u d H J p Z X M g L z 4 8 L 0 l 0 Z W 0 + P E l 0 Z W 0 + P E l 0 Z W 1 M b 2 N h d G l v b j 4 8 S X R l b V R 5 c G U + R m 9 y b X V s Y T w v S X R l b V R 5 c G U + P E l 0 Z W 1 Q Y X R o P l N l Y 3 R p b 2 4 x L 1 R h e F 9 Q Z X J f U m V n a W 9 u L 1 B S T 0 p F Q 1 R T Q T w v S X R l b V B h d G g + P C 9 J d G V t T G 9 j Y X R p b 2 4 + P F N 0 Y W J s Z U V u d H J p Z X M g L z 4 8 L 0 l 0 Z W 0 + P E l 0 Z W 0 + P E l 0 Z W 1 M b 2 N h d G l v b j 4 8 S X R l b V R 5 c G U + R m 9 y b X V s Y T w v S X R l b V R 5 c G U + P E l 0 Z W 1 Q Y X R o P l N l Y 3 R p b 2 4 x L 1 R h e F 9 Q Z X J f U m V n a W 9 u L 2 R i b 1 9 U Y X h f U G V y X 1 J l Z 2 l v b j w v S X R l b V B h d G g + P C 9 J d G V t T G 9 j Y X R p b 2 4 + P F N 0 Y W J s Z U V u d H J p Z X M g L z 4 8 L 0 l 0 Z W 0 + P E l 0 Z W 0 + P E l 0 Z W 1 M b 2 N h d G l v b j 4 8 S X R l b V R 5 c G U + R m 9 y b X V s Y T w v S X R l b V R 5 c G U + P E l 0 Z W 1 Q Y X R o P l N l Y 3 R p b 2 4 x L 1 V O X 0 V 1 c m 9 w Z V 9 F c 3 R p b W F 0 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Z p b G x U Y X J n Z X Q i I F Z h b H V l P S J z V U 5 f R X V y b 3 B l X 0 V z d G l t Y X R l c y I g L z 4 8 R W 5 0 c n k g V H l w Z T 0 i R m l s b G V k Q 2 9 t c G x l d G V S Z X N 1 b H R U b 1 d v c m t z a G V l d C I g V m F s d W U 9 I m w x I i A v P j x F b n R y e S B U e X B l P S J B Z G R l Z F R v R G F 0 Y U 1 v Z G V s I i B W Y W x 1 Z T 0 i b D A i I C 8 + P E V u d H J 5 I F R 5 c G U 9 I k Z p b G x D b 3 V u d C I g V m F s d W U 9 I m w 0 N S I g L z 4 8 R W 5 0 c n k g V H l w Z T 0 i R m l s b E V y c m 9 y Q 2 9 k Z S I g V m F s d W U 9 I n N V b m t u b 3 d u I i A v P j x F b n R y e S B U e X B l P S J G a W x s R X J y b 3 J D b 3 V u d C I g V m F s d W U 9 I m w w I i A v P j x F b n R y e S B U e X B l P S J G a W x s T G F z d F V w Z G F 0 Z W Q i I F Z h b H V l P S J k M j A y M y 0 w O S 0 x N F Q x M D o 1 M j o 1 N S 4 5 M D g w N j k 0 W i I g L z 4 8 R W 5 0 c n k g V H l w Z T 0 i R m l s b E N v b H V t b l R 5 c G V z I i B W Y W x 1 Z T 0 i c 0 J n S T 0 i I C 8 + P E V u d H J 5 I F R 5 c G U 9 I k Z p b G x D b 2 x 1 b W 5 O Y W 1 l c y I g V m F s d W U 9 I n N b J n F 1 b 3 Q 7 Q 2 9 1 b n R y e V 9 U Z X J y a X R v c n k m c X V v d D s s J n F 1 b 3 Q 7 V W 5 p d G V k X 0 5 h d G l v b n N f R X N 0 a W 1 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T l 9 F d X J v c G V f R X N 0 a W 1 h d G V z L 0 F 1 d G 9 S Z W 1 v d m V k Q 2 9 s d W 1 u c z E u e 0 N v d W 5 0 c n l f V G V y c m l 0 b 3 J 5 L D B 9 J n F 1 b 3 Q 7 L C Z x d W 9 0 O 1 N l Y 3 R p b 2 4 x L 1 V O X 0 V 1 c m 9 w Z V 9 F c 3 R p b W F 0 Z X M v Q X V 0 b 1 J l b W 9 2 Z W R D b 2 x 1 b W 5 z M S 5 7 V W 5 p d G V k X 0 5 h d G l v b n N f R X N 0 a W 1 h d G U s M X 0 m c X V v d D t d L C Z x d W 9 0 O 0 N v b H V t b k N v d W 5 0 J n F 1 b 3 Q 7 O j I s J n F 1 b 3 Q 7 S 2 V 5 Q 2 9 s d W 1 u T m F t Z X M m c X V v d D s 6 W 1 0 s J n F 1 b 3 Q 7 Q 2 9 s d W 1 u S W R l b n R p d G l l c y Z x d W 9 0 O z p b J n F 1 b 3 Q 7 U 2 V j d G l v b j E v V U 5 f R X V y b 3 B l X 0 V z d G l t Y X R l c y 9 B d X R v U m V t b 3 Z l Z E N v b H V t b n M x L n t D b 3 V u d H J 5 X 1 R l c n J p d G 9 y e S w w f S Z x d W 9 0 O y w m c X V v d D t T Z W N 0 a W 9 u M S 9 V T l 9 F d X J v c G V f R X N 0 a W 1 h d G V z L 0 F 1 d G 9 S Z W 1 v d m V k Q 2 9 s d W 1 u c z E u e 1 V u a X R l Z F 9 O Y X R p b 2 5 z X 0 V z d G l t Y X R l L D F 9 J n F 1 b 3 Q 7 X S w m c X V v d D t S Z W x h d G l v b n N o a X B J b m Z v J n F 1 b 3 Q 7 O l t d f S I g L z 4 8 L 1 N 0 Y W J s Z U V u d H J p Z X M + P C 9 J d G V t P j x J d G V t P j x J d G V t T G 9 j Y X R p b 2 4 + P E l 0 Z W 1 U e X B l P k Z v c m 1 1 b G E 8 L 0 l 0 Z W 1 U e X B l P j x J d G V t U G F 0 a D 5 T Z W N 0 a W 9 u M S 9 V T l 9 F d X J v c G V f R X N 0 a W 1 h d G V z L 1 N v d X J j Z T w v S X R l b V B h d G g + P C 9 J d G V t T G 9 j Y X R p b 2 4 + P F N 0 Y W J s Z U V u d H J p Z X M g L z 4 8 L 0 l 0 Z W 0 + P E l 0 Z W 0 + P E l 0 Z W 1 M b 2 N h d G l v b j 4 8 S X R l b V R 5 c G U + R m 9 y b X V s Y T w v S X R l b V R 5 c G U + P E l 0 Z W 1 Q Y X R o P l N l Y 3 R p b 2 4 x L 1 V O X 0 V 1 c m 9 w Z V 9 F c 3 R p b W F 0 Z X M v U F J P S k V D V F N B P C 9 J d G V t U G F 0 a D 4 8 L 0 l 0 Z W 1 M b 2 N h d G l v b j 4 8 U 3 R h Y m x l R W 5 0 c m l l c y A v P j w v S X R l b T 4 8 S X R l b T 4 8 S X R l b U x v Y 2 F 0 a W 9 u P j x J d G V t V H l w Z T 5 G b 3 J t d W x h P C 9 J d G V t V H l w Z T 4 8 S X R l b V B h d G g + U 2 V j d G l v b j E v V U 5 f R X V y b 3 B l X 0 V z d G l t Y X R l c y 9 k Y m 9 f V U 5 f R X V y b 3 B l X 0 V z d G l t Y X R l c z w v S X R l b V B h d G g + P C 9 J d G V t T G 9 j Y X R p b 2 4 + P F N 0 Y W J s Z U V u d H J p Z X M g L z 4 8 L 0 l 0 Z W 0 + P E l 0 Z W 0 + P E l 0 Z W 1 M b 2 N h d G l v b j 4 8 S X R l b V R 5 c G U + R m 9 y b X V s Y T w v S X R l b V R 5 c G U + P E l 0 Z W 1 Q Y X R o P l N l Y 3 R p b 2 4 x L 1 d v c m x k Q m F u a 1 9 F c 3 R p b W F 0 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X b 3 J s Z E J h b m t f R X N 0 a W 1 h d G V z 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M t M D k t M T R U M T A 6 N T Q 6 M D U u M j I 1 M T M 5 N l o i I C 8 + P E V u d H J 5 I F R 5 c G U 9 I k Z p b G x D b 2 x 1 b W 5 U e X B l c y I g V m F s d W U 9 I n N C Z 0 k 9 I i A v P j x F b n R y e S B U e X B l P S J G a W x s Q 2 9 s d W 1 u T m F t Z X M i I F Z h b H V l P S J z W y Z x d W 9 0 O 1 V O X 3 J l Z 2 l v b i Z x d W 9 0 O y w m c X V v d D t U b 3 R h b F 9 X Q l 9 F c 3 R p b W F 0 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d v c m x k Q m F u a 1 9 F c 3 R p b W F 0 Z X M v Q X V 0 b 1 J l b W 9 2 Z W R D b 2 x 1 b W 5 z M S 5 7 V U 5 f c m V n a W 9 u L D B 9 J n F 1 b 3 Q 7 L C Z x d W 9 0 O 1 N l Y 3 R p b 2 4 x L 1 d v c m x k Q m F u a 1 9 F c 3 R p b W F 0 Z X M v Q X V 0 b 1 J l b W 9 2 Z W R D b 2 x 1 b W 5 z M S 5 7 V G 9 0 Y W x f V 0 J f R X N 0 a W 1 h d G U s M X 0 m c X V v d D t d L C Z x d W 9 0 O 0 N v b H V t b k N v d W 5 0 J n F 1 b 3 Q 7 O j I s J n F 1 b 3 Q 7 S 2 V 5 Q 2 9 s d W 1 u T m F t Z X M m c X V v d D s 6 W 1 0 s J n F 1 b 3 Q 7 Q 2 9 s d W 1 u S W R l b n R p d G l l c y Z x d W 9 0 O z p b J n F 1 b 3 Q 7 U 2 V j d G l v b j E v V 2 9 y b G R C Y W 5 r X 0 V z d G l t Y X R l c y 9 B d X R v U m V t b 3 Z l Z E N v b H V t b n M x L n t V T l 9 y Z W d p b 2 4 s M H 0 m c X V v d D s s J n F 1 b 3 Q 7 U 2 V j d G l v b j E v V 2 9 y b G R C Y W 5 r X 0 V z d G l t Y X R l c y 9 B d X R v U m V t b 3 Z l Z E N v b H V t b n M x L n t U b 3 R h b F 9 X Q l 9 F c 3 R p b W F 0 Z S w x f S Z x d W 9 0 O 1 0 s J n F 1 b 3 Q 7 U m V s Y X R p b 2 5 z a G l w S W 5 m b y Z x d W 9 0 O z p b X X 0 i I C 8 + P C 9 T d G F i b G V F b n R y a W V z P j w v S X R l b T 4 8 S X R l b T 4 8 S X R l b U x v Y 2 F 0 a W 9 u P j x J d G V t V H l w Z T 5 G b 3 J t d W x h P C 9 J d G V t V H l w Z T 4 8 S X R l b V B h d G g + U 2 V j d G l v b j E v V 2 9 y b G R C Y W 5 r X 0 V z d G l t Y X R l c y 9 T b 3 V y Y 2 U 8 L 0 l 0 Z W 1 Q Y X R o P j w v S X R l b U x v Y 2 F 0 a W 9 u P j x T d G F i b G V F b n R y a W V z I C 8 + P C 9 J d G V t P j x J d G V t P j x J d G V t T G 9 j Y X R p b 2 4 + P E l 0 Z W 1 U e X B l P k Z v c m 1 1 b G E 8 L 0 l 0 Z W 1 U e X B l P j x J d G V t U G F 0 a D 5 T Z W N 0 a W 9 u M S 9 X b 3 J s Z E J h b m t f R X N 0 a W 1 h d G V z L 1 B S T 0 p F Q 1 R T Q T w v S X R l b V B h d G g + P C 9 J d G V t T G 9 j Y X R p b 2 4 + P F N 0 Y W J s Z U V u d H J p Z X M g L z 4 8 L 0 l 0 Z W 0 + P E l 0 Z W 0 + P E l 0 Z W 1 M b 2 N h d G l v b j 4 8 S X R l b V R 5 c G U + R m 9 y b X V s Y T w v S X R l b V R 5 c G U + P E l 0 Z W 1 Q Y X R o P l N l Y 3 R p b 2 4 x L 1 d v c m x k Q m F u a 1 9 F c 3 R p b W F 0 Z X M v Z G J v X 1 d v c m x k Q m F u a 1 9 F c 3 R p b W F 0 Z X M 8 L 0 l 0 Z W 1 Q Y X R o P j w v S X R l b U x v Y 2 F 0 a W 9 u P j x T d G F i b G V F b n R y a W V z I C 8 + P C 9 J d G V t P j x J d G V t P j x J d G V t T G 9 j Y X R p b 2 4 + P E l 0 Z W 1 U e X B l P k Z v c m 1 1 b G E 8 L 0 l 0 Z W 1 U e X B l P j x J d G V t U G F 0 a D 5 T Z W N 0 a W 9 u M S 9 D b 3 V u d H J 5 X 1 d C X 0 V z d G l t Y X R 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N v d W 5 0 c n l f V 0 J f R X N 0 a W 1 h d G V z 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z L T A 5 L T E 0 V D E w O j U 1 O j I 1 L j I w N j U w M j d a I i A v P j x F b n R y e S B U e X B l P S J G a W x s Q 2 9 s d W 1 u V H l w Z X M i I F Z h b H V l P S J z Q m d J P S I g L z 4 8 R W 5 0 c n k g V H l w Z T 0 i R m l s b E N v b H V t b k 5 h b W V z I i B W Y W x 1 Z T 0 i c 1 s m c X V v d D t D b 3 V u d H J 5 X 1 R l c n J p d G 9 y e S Z x d W 9 0 O y w m c X V v d D t U b 3 R h b F 9 X Q l 9 F c 3 R p b W F 0 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N v d W 5 0 c n l f V 0 J f R X N 0 a W 1 h d G V z L 0 F 1 d G 9 S Z W 1 v d m V k Q 2 9 s d W 1 u c z E u e 0 N v d W 5 0 c n l f V G V y c m l 0 b 3 J 5 L D B 9 J n F 1 b 3 Q 7 L C Z x d W 9 0 O 1 N l Y 3 R p b 2 4 x L 0 N v d W 5 0 c n l f V 0 J f R X N 0 a W 1 h d G V z L 0 F 1 d G 9 S Z W 1 v d m V k Q 2 9 s d W 1 u c z E u e 1 R v d G F s X 1 d C X 0 V z d G l t Y X R l L D F 9 J n F 1 b 3 Q 7 X S w m c X V v d D t D b 2 x 1 b W 5 D b 3 V u d C Z x d W 9 0 O z o y L C Z x d W 9 0 O 0 t l e U N v b H V t b k 5 h b W V z J n F 1 b 3 Q 7 O l t d L C Z x d W 9 0 O 0 N v b H V t b k l k Z W 5 0 a X R p Z X M m c X V v d D s 6 W y Z x d W 9 0 O 1 N l Y 3 R p b 2 4 x L 0 N v d W 5 0 c n l f V 0 J f R X N 0 a W 1 h d G V z L 0 F 1 d G 9 S Z W 1 v d m V k Q 2 9 s d W 1 u c z E u e 0 N v d W 5 0 c n l f V G V y c m l 0 b 3 J 5 L D B 9 J n F 1 b 3 Q 7 L C Z x d W 9 0 O 1 N l Y 3 R p b 2 4 x L 0 N v d W 5 0 c n l f V 0 J f R X N 0 a W 1 h d G V z L 0 F 1 d G 9 S Z W 1 v d m V k Q 2 9 s d W 1 u c z E u e 1 R v d G F s X 1 d C X 0 V z d G l t Y X R l L D F 9 J n F 1 b 3 Q 7 X S w m c X V v d D t S Z W x h d G l v b n N o a X B J b m Z v J n F 1 b 3 Q 7 O l t d f S I g L z 4 8 L 1 N 0 Y W J s Z U V u d H J p Z X M + P C 9 J d G V t P j x J d G V t P j x J d G V t T G 9 j Y X R p b 2 4 + P E l 0 Z W 1 U e X B l P k Z v c m 1 1 b G E 8 L 0 l 0 Z W 1 U e X B l P j x J d G V t U G F 0 a D 5 T Z W N 0 a W 9 u M S 9 D b 3 V u d H J 5 X 1 d C X 0 V z d G l t Y X R l c y 9 T b 3 V y Y 2 U 8 L 0 l 0 Z W 1 Q Y X R o P j w v S X R l b U x v Y 2 F 0 a W 9 u P j x T d G F i b G V F b n R y a W V z I C 8 + P C 9 J d G V t P j x J d G V t P j x J d G V t T G 9 j Y X R p b 2 4 + P E l 0 Z W 1 U e X B l P k Z v c m 1 1 b G E 8 L 0 l 0 Z W 1 U e X B l P j x J d G V t U G F 0 a D 5 T Z W N 0 a W 9 u M S 9 D b 3 V u d H J 5 X 1 d C X 0 V z d G l t Y X R l c y 9 Q U k 9 K R U N U U 0 E 8 L 0 l 0 Z W 1 Q Y X R o P j w v S X R l b U x v Y 2 F 0 a W 9 u P j x T d G F i b G V F b n R y a W V z I C 8 + P C 9 J d G V t P j x J d G V t P j x J d G V t T G 9 j Y X R p b 2 4 + P E l 0 Z W 1 U e X B l P k Z v c m 1 1 b G E 8 L 0 l 0 Z W 1 U e X B l P j x J d G V t U G F 0 a D 5 T Z W N 0 a W 9 u M S 9 D b 3 V u d H J 5 X 1 d C X 0 V z d G l t Y X R l c y 9 k Y m 9 f Q 2 9 1 b n R y e V 9 X Q l 9 F c 3 R p b W F 0 Z X M 8 L 0 l 0 Z W 1 Q Y X R o P j w v S X R l b U x v Y 2 F 0 a W 9 u P j x T d G F i b G V F b n R y a W V z I C 8 + P C 9 J d G V t P j x J d G V t P j x J d G V t T G 9 j Y X R p b 2 4 + P E l 0 Z W 1 U e X B l P k Z v c m 1 1 b G E 8 L 0 l 0 Z W 1 U e X B l P j x J d G V t U G F 0 a D 5 T Z W N 0 a W 9 u M S 9 N Z X J n 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5 L T E 1 V D E w O j Q 0 O j U 4 L j A x N z U 0 M j Z a I i A v P j x F b n R y e S B U e X B l P S J G a W x s U 3 R h d H V z I i B W Y W x 1 Z T 0 i c 0 N v b X B s Z X R l 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X h w Y W 5 k Z W Q l M j B U b 3 R h b F 9 Q c m 9 k d W N 0 Q 2 9 z d D w v S X R l b V B h d G g + P C 9 J d G V t T G 9 j Y X R p b 2 4 + P F N 0 Y W J s Z U V u d H J p Z X M g L z 4 8 L 0 l 0 Z W 0 + P E l 0 Z W 0 + P E l 0 Z W 1 M b 2 N h d G l v b j 4 8 S X R l b V R 5 c G U + R m 9 y b X V s Y T w v S X R l b V R 5 c G U + P E l 0 Z W 1 Q Y X R o P l N l Y 3 R p b 2 4 x L 0 1 l c m d l M S 9 S Z W 5 h b W V k J T I w Q 2 9 s d W 1 u c z w v S X R l b V B h d G g + P C 9 J d G V t T G 9 j Y X R p b 2 4 + P F N 0 Y W J s Z U V u d H J p Z X M g L z 4 8 L 0 l 0 Z W 0 + P E l 0 Z W 0 + P E l 0 Z W 1 M b 2 N h d G l v b j 4 8 S X R l b V R 5 c G U + R m 9 y b X V s Y T w v S X R l b V R 5 c G U + P E l 0 Z W 1 Q Y X R o P l N l Y 3 R p b 2 4 x L 0 1 l c m d 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k t M T V U M T A 6 N T I 6 N T I u N j c x O D c 4 N 1 o i I C 8 + P E V u d H J 5 I F R 5 c G U 9 I k Z p b G x T d G F 0 d X M i I F Z h b H V l P S J z Q 2 9 t c G x l d G U i I C 8 + P C 9 T d G F i b G V F b n R y a W V z P j w v S X R l b T 4 8 S X R l b T 4 8 S X R l b U x v Y 2 F 0 a W 9 u P j x J d G V t V H l w Z T 5 G b 3 J t d W x h P C 9 J d G V t V H l w Z T 4 8 S X R l b V B h d G g + U 2 V j d G l v b j E v T W V y Z 2 U y L 1 N v d X J j Z T w v S X R l b V B h d G g + P C 9 J d G V t T G 9 j Y X R p b 2 4 + P F N 0 Y W J s Z U V u d H J p Z X M g L z 4 8 L 0 l 0 Z W 0 + P E l 0 Z W 0 + P E l 0 Z W 1 M b 2 N h d G l v b j 4 8 S X R l b V R 5 c G U + R m 9 y b X V s Y T w v S X R l b V R 5 c G U + P E l 0 Z W 1 Q Y X R o P l N l Y 3 R p b 2 4 x L 0 1 l c m d l M i 9 F e H B h b m R l Z C U y M E 1 l c m d l M T w v S X R l b V B h d G g + P C 9 J d G V t T G 9 j Y X R p b 2 4 + P F N 0 Y W J s Z U V u d H J p Z X M g L z 4 8 L 0 l 0 Z W 0 + P E l 0 Z W 0 + P E l 0 Z W 1 M b 2 N h d G l v b j 4 8 S X R l b V R 5 c G U + R m 9 y b X V s Y T w v S X R l b V R 5 c G U + P E l 0 Z W 1 Q Y X R o P l N l Y 3 R p b 2 4 x L 0 1 l c m d l M i 9 S Z W 5 h b W V k J T I w Q 2 9 s d W 1 u c z w v S X R l b V B h d G g + P C 9 J d G V t T G 9 j Y X R p b 2 4 + P F N 0 Y W J s Z U V u d H J p Z X M g L z 4 8 L 0 l 0 Z W 0 + P E l 0 Z W 0 + P E l 0 Z W 1 M b 2 N h d G l v b j 4 8 S X R l b V R 5 c G U + R m 9 y b X V s Y T w v S X R l b V R 5 c G U + P E l 0 Z W 1 Q Y X R o P l N l Y 3 R p b 2 4 x L 0 1 l c m d l M 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X J 2 Z X I u R G F 0 Y W J h c 2 V c X C 8 y L 1 N R T C 9 k Z X N r d G 9 w L T U x a T Y 2 Y m 1 c X F x c c 3 F s Z X h w c m V z c z A x O 1 B S T 0 p F Q 1 R T Q S 9 k Y m 8 v V G 9 0 Y W x f R n J l a W d o d C 5 7 U H J v Z H V j d E 5 h b W U s M H 0 m c X V v d D s s J n F 1 b 3 Q 7 U 2 V y d m V y L k R h d G F i Y X N l X F w v M i 9 T U U w v Z G V z a 3 R v c C 0 1 M W k 2 N m J t X F x c X H N x b G V 4 c H J l c 3 M w M T t Q U k 9 K R U N U U 0 E v Z G J v L 1 R v d G F s X 0 Z y Z W l n a H Q u e 1 R v d G F s X 0 Z y Z W l n a H Q s M X 0 m c X V v d D s s J n F 1 b 3 Q 7 U 2 V y d m V y L k R h d G F i Y X N l X F w v M i 9 T U U w v Z G V z a 3 R v c C 0 1 M W k 2 N m J t X F x c X H N x b G V 4 c H J l c 3 M w M T t Q U k 9 K R U N U U 0 E v Z G J v L 1 R v d G F s X 1 N h b G V z L n t U b 3 R h b F 9 T Y W x l c y w x f S Z x d W 9 0 O y w m c X V v d D t T Z X J 2 Z X I u R G F 0 Y W J h c 2 V c X C 8 y L 1 N R T C 9 k Z X N r d G 9 w L T U x a T Y 2 Y m 1 c X F x c c 3 F s Z X h w c m V z c z A x O 1 B S T 0 p F Q 1 R T Q S 9 k Y m 8 v V G 9 0 Y W x f U H J v Z H V j d E N v c 3 Q u e 1 R v d G F s X 0 N v c 3 Q s M X 0 m c X V v d D t d L C Z x d W 9 0 O 0 N v b H V t b k N v d W 5 0 J n F 1 b 3 Q 7 O j Q s J n F 1 b 3 Q 7 S 2 V 5 Q 2 9 s d W 1 u T m F t Z X M m c X V v d D s 6 W 1 0 s J n F 1 b 3 Q 7 Q 2 9 s d W 1 u S W R l b n R p d G l l c y Z x d W 9 0 O z p b J n F 1 b 3 Q 7 U 2 V y d m V y L k R h d G F i Y X N l X F w v M i 9 T U U w v Z G V z a 3 R v c C 0 1 M W k 2 N m J t X F x c X H N x b G V 4 c H J l c 3 M w M T t Q U k 9 K R U N U U 0 E v Z G J v L 1 R v d G F s X 0 Z y Z W l n a H Q u e 1 B y b 2 R 1 Y 3 R O Y W 1 l L D B 9 J n F 1 b 3 Q 7 L C Z x d W 9 0 O 1 N l c n Z l c i 5 E Y X R h Y m F z Z V x c L z I v U 1 F M L 2 R l c 2 t 0 b 3 A t N T F p N j Z i b V x c X F x z c W x l e H B y Z X N z M D E 7 U F J P S k V D V F N B L 2 R i b y 9 U b 3 R h b F 9 G c m V p Z 2 h 0 L n t U b 3 R h b F 9 G c m V p Z 2 h 0 L D F 9 J n F 1 b 3 Q 7 L C Z x d W 9 0 O 1 N l c n Z l c i 5 E Y X R h Y m F z Z V x c L z I v U 1 F M L 2 R l c 2 t 0 b 3 A t N T F p N j Z i b V x c X F x z c W x l e H B y Z X N z M D E 7 U F J P S k V D V F N B L 2 R i b y 9 U b 3 R h b F 9 T Y W x l c y 5 7 V G 9 0 Y W x f U 2 F s Z X M s M X 0 m c X V v d D s s J n F 1 b 3 Q 7 U 2 V y d m V y L k R h d G F i Y X N l X F w v M i 9 T U U w v Z G V z a 3 R v c C 0 1 M W k 2 N m J t X F x c X H N x b G V 4 c H J l c 3 M w M T t Q U k 9 K R U N U U 0 E v Z G J v L 1 R v d G F s X 1 B y b 2 R 1 Y 3 R D b 3 N 0 L n t U b 3 R h b F 9 D b 3 N 0 L D F 9 J n F 1 b 3 Q 7 X S w m c X V v d D t S Z W x h d G l v b n N o a X B J b m Z v J n F 1 b 3 Q 7 O l t d f S I g L z 4 8 R W 5 0 c n k g V H l w Z T 0 i R m l s b F N 0 Y X R 1 c y I g V m F s d W U 9 I n N D b 2 1 w b G V 0 Z S I g L z 4 8 R W 5 0 c n k g V H l w Z T 0 i R m l s b E N v b H V t b k 5 h b W V z I i B W Y W x 1 Z T 0 i c 1 s m c X V v d D t Q c m 9 k d W N 0 T m F t Z S Z x d W 9 0 O y w m c X V v d D t U b 3 R h b F 9 G c m V p Z 2 h 0 J n F 1 b 3 Q 7 L C Z x d W 9 0 O 1 R v d G F s X 1 N h b G V z J n F 1 b 3 Q 7 L C Z x d W 9 0 O 1 R v d G F s X 0 N v c 3 Q m c X V v d D t d I i A v P j x F b n R y e S B U e X B l P S J G a W x s Q 2 9 s d W 1 u V H l w Z X M i I F Z h b H V l P S J z Q m c 4 U E R 3 P T 0 i I C 8 + P E V u d H J 5 I F R 5 c G U 9 I k Z p b G x M Y X N 0 V X B k Y X R l Z C I g V m F s d W U 9 I m Q y M D I z L T A 5 L T E 1 V D E y O j A 3 O j U y L j c 5 N j M x N j l a I i A v P j x F b n R y e S B U e X B l P S J G a W x s R X J y b 3 J D b 3 V u d C I g V m F s d W U 9 I m w w I i A v P j x F b n R y e S B U e X B l P S J G a W x s R X J y b 3 J D b 2 R l I i B W Y W x 1 Z T 0 i c 1 V u a 2 5 v d 2 4 i I C 8 + P E V u d H J 5 I F R 5 c G U 9 I k Z p b G x D b 3 V u d C I g V m F s d W U 9 I m w 0 N C I g L z 4 8 R W 5 0 c n k g V H l w Z T 0 i Q W R k Z W R U b 0 R h d G F N b 2 R l b C I g V m F s d W U 9 I m w w I i A v P j x F b n R y e S B U e X B l P S J M b 2 F k Z W R U b 0 F u Y W x 5 c 2 l z U 2 V y d m l j Z X M i I F Z h b H V l P S J s M C I g L z 4 8 R W 5 0 c n k g V H l w Z T 0 i U X V l c n l J R C I g V m F s d W U 9 I n M 0 O W Q 1 M D Z l Y i 0 x Z D Q x L T Q y N j Q t Y j E z O S 0 x Y 2 Z k M j g z O T d h M D c i I C 8 + P C 9 T d G F i b G V F b n R y a W V z P j w v S X R l b T 4 8 S X R l b T 4 8 S X R l b U x v Y 2 F 0 a W 9 u P j x J d G V t V H l w Z T 5 G b 3 J t d W x h P C 9 J d G V t V H l w Z T 4 8 S X R l b V B h d G g + U 2 V j d G l v b j E v T W V y Z 2 U y J T I w K D I p L 1 N v d X J j Z T w v S X R l b V B h d G g + P C 9 J d G V t T G 9 j Y X R p b 2 4 + P F N 0 Y W J s Z U V u d H J p Z X M g L z 4 8 L 0 l 0 Z W 0 + P E l 0 Z W 0 + P E l 0 Z W 1 M b 2 N h d G l v b j 4 8 S X R l b V R 5 c G U + R m 9 y b X V s Y T w v S X R l b V R 5 c G U + P E l 0 Z W 1 Q Y X R o P l N l Y 3 R p b 2 4 x L 0 1 l c m d l M i U y M C g y K S 9 F e H B h b m R l Z C U y M E 1 l c m d l M T w v S X R l b V B h d G g + P C 9 J d G V t T G 9 j Y X R p b 2 4 + P F N 0 Y W J s Z U V u d H J p Z X M g L z 4 8 L 0 l 0 Z W 0 + P E l 0 Z W 0 + P E l 0 Z W 1 M b 2 N h d G l v b j 4 8 S X R l b V R 5 c G U + R m 9 y b X V s Y T w v S X R l b V R 5 c G U + P E l 0 Z W 1 Q Y X R o P l N l Y 3 R p b 2 4 x L 0 1 l c m d l M i U y M C g y K S 9 S Z W 5 h b W V k J T I w Q 2 9 s d W 1 u c z w v S X R l b V B h d G g + P C 9 J d G V t T G 9 j Y X R p b 2 4 + P F N 0 Y W J s Z U V u d H J p Z X M g L z 4 8 L 0 l 0 Z W 0 + P E l 0 Z W 0 + P E l 0 Z W 1 M b 2 N h d G l v b j 4 8 S X R l b V R 5 c G U + R m 9 y b X V s Y T w v S X R l b V R 5 c G U + P E l 0 Z W 1 Q Y X R o P l N l Y 3 R p b 2 4 x L 0 1 l c m d l M i 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X J 2 Z X I u R G F 0 Y W J h c 2 V c X C 8 y L 1 N R T C 9 k Z X N r d G 9 w L T U x a T Y 2 Y m 1 c X F x c c 3 F s Z X h w c m V z c z A x O 1 B S T 0 p F Q 1 R T Q S 9 k Y m 8 v V G 9 0 Y W x f R n J l a W d o d C 5 7 U H J v Z H V j d E 5 h b W U s M H 0 m c X V v d D s s J n F 1 b 3 Q 7 U 2 V y d m V y L k R h d G F i Y X N l X F w v M i 9 T U U w v Z G V z a 3 R v c C 0 1 M W k 2 N m J t X F x c X H N x b G V 4 c H J l c 3 M w M T t Q U k 9 K R U N U U 0 E v Z G J v L 1 R v d G F s X 0 Z y Z W l n a H Q u e 1 R v d G F s X 0 Z y Z W l n a H Q s M X 0 m c X V v d D s s J n F 1 b 3 Q 7 U 2 V y d m V y L k R h d G F i Y X N l X F w v M i 9 T U U w v Z G V z a 3 R v c C 0 1 M W k 2 N m J t X F x c X H N x b G V 4 c H J l c 3 M w M T t Q U k 9 K R U N U U 0 E v Z G J v L 1 R v d G F s X 1 N h b G V z L n t U b 3 R h b F 9 T Y W x l c y w x f S Z x d W 9 0 O y w m c X V v d D t T Z X J 2 Z X I u R G F 0 Y W J h c 2 V c X C 8 y L 1 N R T C 9 k Z X N r d G 9 w L T U x a T Y 2 Y m 1 c X F x c c 3 F s Z X h w c m V z c z A x O 1 B S T 0 p F Q 1 R T Q S 9 k Y m 8 v V G 9 0 Y W x f U H J v Z H V j d E N v c 3 Q u e 1 R v d G F s X 0 N v c 3 Q s M X 0 m c X V v d D t d L C Z x d W 9 0 O 0 N v b H V t b k N v d W 5 0 J n F 1 b 3 Q 7 O j Q s J n F 1 b 3 Q 7 S 2 V 5 Q 2 9 s d W 1 u T m F t Z X M m c X V v d D s 6 W 1 0 s J n F 1 b 3 Q 7 Q 2 9 s d W 1 u S W R l b n R p d G l l c y Z x d W 9 0 O z p b J n F 1 b 3 Q 7 U 2 V y d m V y L k R h d G F i Y X N l X F w v M i 9 T U U w v Z G V z a 3 R v c C 0 1 M W k 2 N m J t X F x c X H N x b G V 4 c H J l c 3 M w M T t Q U k 9 K R U N U U 0 E v Z G J v L 1 R v d G F s X 0 Z y Z W l n a H Q u e 1 B y b 2 R 1 Y 3 R O Y W 1 l L D B 9 J n F 1 b 3 Q 7 L C Z x d W 9 0 O 1 N l c n Z l c i 5 E Y X R h Y m F z Z V x c L z I v U 1 F M L 2 R l c 2 t 0 b 3 A t N T F p N j Z i b V x c X F x z c W x l e H B y Z X N z M D E 7 U F J P S k V D V F N B L 2 R i b y 9 U b 3 R h b F 9 G c m V p Z 2 h 0 L n t U b 3 R h b F 9 G c m V p Z 2 h 0 L D F 9 J n F 1 b 3 Q 7 L C Z x d W 9 0 O 1 N l c n Z l c i 5 E Y X R h Y m F z Z V x c L z I v U 1 F M L 2 R l c 2 t 0 b 3 A t N T F p N j Z i b V x c X F x z c W x l e H B y Z X N z M D E 7 U F J P S k V D V F N B L 2 R i b y 9 U b 3 R h b F 9 T Y W x l c y 5 7 V G 9 0 Y W x f U 2 F s Z X M s M X 0 m c X V v d D s s J n F 1 b 3 Q 7 U 2 V y d m V y L k R h d G F i Y X N l X F w v M i 9 T U U w v Z G V z a 3 R v c C 0 1 M W k 2 N m J t X F x c X H N x b G V 4 c H J l c 3 M w M T t Q U k 9 K R U N U U 0 E v Z G J v L 1 R v d G F s X 1 B y b 2 R 1 Y 3 R D b 3 N 0 L n t U b 3 R h b F 9 D b 3 N 0 L D F 9 J n F 1 b 3 Q 7 X S w m c X V v d D t S Z W x h d G l v b n N o a X B J b m Z v J n F 1 b 3 Q 7 O l t d f S I g L z 4 8 R W 5 0 c n k g V H l w Z T 0 i R m l s b F N 0 Y X R 1 c y I g V m F s d W U 9 I n N D b 2 1 w b G V 0 Z S I g L z 4 8 R W 5 0 c n k g V H l w Z T 0 i R m l s b E N v b H V t b k 5 h b W V z I i B W Y W x 1 Z T 0 i c 1 s m c X V v d D t Q c m 9 k d W N 0 T m F t Z S Z x d W 9 0 O y w m c X V v d D t U b 3 R h b F 9 G c m V p Z 2 h 0 J n F 1 b 3 Q 7 L C Z x d W 9 0 O 1 R v d G F s X 1 N h b G V z J n F 1 b 3 Q 7 L C Z x d W 9 0 O 1 R v d G F s X 0 N v c 3 Q m c X V v d D t d I i A v P j x F b n R y e S B U e X B l P S J G a W x s Q 2 9 s d W 1 u V H l w Z X M i I F Z h b H V l P S J z Q m c 4 U E R 3 P T 0 i I C 8 + P E V u d H J 5 I F R 5 c G U 9 I k Z p b G x M Y X N 0 V X B k Y X R l Z C I g V m F s d W U 9 I m Q y M D I z L T A 5 L T E 1 V D E y O j E z O j E 0 L j I 1 N z k w M T R a I i A v P j x F b n R y e S B U e X B l P S J G a W x s R X J y b 3 J D b 3 V u d C I g V m F s d W U 9 I m w w I i A v P j x F b n R y e S B U e X B l P S J G a W x s R X J y b 3 J D b 2 R l I i B W Y W x 1 Z T 0 i c 1 V u a 2 5 v d 2 4 i I C 8 + P E V u d H J 5 I F R 5 c G U 9 I k Z p b G x D b 3 V u d C I g V m F s d W U 9 I m w 0 N C I g L z 4 8 R W 5 0 c n k g V H l w Z T 0 i Q W R k Z W R U b 0 R h d G F N b 2 R l b C I g V m F s d W U 9 I m w w I i A v P j x F b n R y e S B U e X B l P S J M b 2 F k Z W R U b 0 F u Y W x 5 c 2 l z U 2 V y d m l j Z X M i I F Z h b H V l P S J s M C I g L z 4 8 R W 5 0 c n k g V H l w Z T 0 i U X V l c n l J R C I g V m F s d W U 9 I n N h O D B l N T M y N S 1 i Y T k x L T R l Z m E t O T A 5 Z i 0 5 Y z B k O W E x Y T I 3 O W Y i I C 8 + P C 9 T d G F i b G V F b n R y a W V z P j w v S X R l b T 4 8 S X R l b T 4 8 S X R l b U x v Y 2 F 0 a W 9 u P j x J d G V t V H l w Z T 5 G b 3 J t d W x h P C 9 J d G V t V H l w Z T 4 8 S X R l b V B h d G g + U 2 V j d G l v b j E v T W V y Z 2 U y J T I w K D M p L 1 N v d X J j Z T w v S X R l b V B h d G g + P C 9 J d G V t T G 9 j Y X R p b 2 4 + P F N 0 Y W J s Z U V u d H J p Z X M g L z 4 8 L 0 l 0 Z W 0 + P E l 0 Z W 0 + P E l 0 Z W 1 M b 2 N h d G l v b j 4 8 S X R l b V R 5 c G U + R m 9 y b X V s Y T w v S X R l b V R 5 c G U + P E l 0 Z W 1 Q Y X R o P l N l Y 3 R p b 2 4 x L 0 1 l c m d l M i U y M C g z K S 9 F e H B h b m R l Z C U y M E 1 l c m d l M T w v S X R l b V B h d G g + P C 9 J d G V t T G 9 j Y X R p b 2 4 + P F N 0 Y W J s Z U V u d H J p Z X M g L z 4 8 L 0 l 0 Z W 0 + P E l 0 Z W 0 + P E l 0 Z W 1 M b 2 N h d G l v b j 4 8 S X R l b V R 5 c G U + R m 9 y b X V s Y T w v S X R l b V R 5 c G U + P E l 0 Z W 1 Q Y X R o P l N l Y 3 R p b 2 4 x L 0 1 l c m d l M i U y M C g z K S 9 S Z W 5 h b W V k J T I w Q 2 9 s d W 1 u c z w v S X R l b V B h d G g + P C 9 J d G V t T G 9 j Y X R p b 2 4 + P F N 0 Y W J s Z U V u d H J p Z X M g L z 4 8 L 0 l 0 Z W 0 + P E l 0 Z W 0 + P E l 0 Z W 1 M b 2 N h d G l v b j 4 8 S X R l b V R 5 c G U + R m 9 y b X V s Y T w v S X R l b V R 5 c G U + P E l 0 Z W 1 Q Y X R o P l N l Y 3 R p b 2 4 x L 0 1 l c m d l M i 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X J 2 Z X I u R G F 0 Y W J h c 2 V c X C 8 y L 1 N R T C 9 k Z X N r d G 9 w L T U x a T Y 2 Y m 1 c X F x c c 3 F s Z X h w c m V z c z A x O 1 B S T 0 p F Q 1 R T Q S 9 k Y m 8 v V G 9 0 Y W x f R n J l a W d o d C 5 7 U H J v Z H V j d E 5 h b W U s M H 0 m c X V v d D s s J n F 1 b 3 Q 7 U 2 V y d m V y L k R h d G F i Y X N l X F w v M i 9 T U U w v Z G V z a 3 R v c C 0 1 M W k 2 N m J t X F x c X H N x b G V 4 c H J l c 3 M w M T t Q U k 9 K R U N U U 0 E v Z G J v L 1 R v d G F s X 0 Z y Z W l n a H Q u e 1 R v d G F s X 0 Z y Z W l n a H Q s M X 0 m c X V v d D s s J n F 1 b 3 Q 7 U 2 V y d m V y L k R h d G F i Y X N l X F w v M i 9 T U U w v Z G V z a 3 R v c C 0 1 M W k 2 N m J t X F x c X H N x b G V 4 c H J l c 3 M w M T t Q U k 9 K R U N U U 0 E v Z G J v L 1 R v d G F s X 1 N h b G V z L n t U b 3 R h b F 9 T Y W x l c y w x f S Z x d W 9 0 O y w m c X V v d D t T Z X J 2 Z X I u R G F 0 Y W J h c 2 V c X C 8 y L 1 N R T C 9 k Z X N r d G 9 w L T U x a T Y 2 Y m 1 c X F x c c 3 F s Z X h w c m V z c z A x O 1 B S T 0 p F Q 1 R T Q S 9 k Y m 8 v V G 9 0 Y W x f U H J v Z H V j d E N v c 3 Q u e 1 R v d G F s X 0 N v c 3 Q s M X 0 m c X V v d D t d L C Z x d W 9 0 O 0 N v b H V t b k N v d W 5 0 J n F 1 b 3 Q 7 O j Q s J n F 1 b 3 Q 7 S 2 V 5 Q 2 9 s d W 1 u T m F t Z X M m c X V v d D s 6 W 1 0 s J n F 1 b 3 Q 7 Q 2 9 s d W 1 u S W R l b n R p d G l l c y Z x d W 9 0 O z p b J n F 1 b 3 Q 7 U 2 V y d m V y L k R h d G F i Y X N l X F w v M i 9 T U U w v Z G V z a 3 R v c C 0 1 M W k 2 N m J t X F x c X H N x b G V 4 c H J l c 3 M w M T t Q U k 9 K R U N U U 0 E v Z G J v L 1 R v d G F s X 0 Z y Z W l n a H Q u e 1 B y b 2 R 1 Y 3 R O Y W 1 l L D B 9 J n F 1 b 3 Q 7 L C Z x d W 9 0 O 1 N l c n Z l c i 5 E Y X R h Y m F z Z V x c L z I v U 1 F M L 2 R l c 2 t 0 b 3 A t N T F p N j Z i b V x c X F x z c W x l e H B y Z X N z M D E 7 U F J P S k V D V F N B L 2 R i b y 9 U b 3 R h b F 9 G c m V p Z 2 h 0 L n t U b 3 R h b F 9 G c m V p Z 2 h 0 L D F 9 J n F 1 b 3 Q 7 L C Z x d W 9 0 O 1 N l c n Z l c i 5 E Y X R h Y m F z Z V x c L z I v U 1 F M L 2 R l c 2 t 0 b 3 A t N T F p N j Z i b V x c X F x z c W x l e H B y Z X N z M D E 7 U F J P S k V D V F N B L 2 R i b y 9 U b 3 R h b F 9 T Y W x l c y 5 7 V G 9 0 Y W x f U 2 F s Z X M s M X 0 m c X V v d D s s J n F 1 b 3 Q 7 U 2 V y d m V y L k R h d G F i Y X N l X F w v M i 9 T U U w v Z G V z a 3 R v c C 0 1 M W k 2 N m J t X F x c X H N x b G V 4 c H J l c 3 M w M T t Q U k 9 K R U N U U 0 E v Z G J v L 1 R v d G F s X 1 B y b 2 R 1 Y 3 R D b 3 N 0 L n t U b 3 R h b F 9 D b 3 N 0 L D F 9 J n F 1 b 3 Q 7 X S w m c X V v d D t S Z W x h d G l v b n N o a X B J b m Z v J n F 1 b 3 Q 7 O l t d f S I g L z 4 8 R W 5 0 c n k g V H l w Z T 0 i R m l s b F N 0 Y X R 1 c y I g V m F s d W U 9 I n N D b 2 1 w b G V 0 Z S I g L z 4 8 R W 5 0 c n k g V H l w Z T 0 i R m l s b E N v b H V t b k 5 h b W V z I i B W Y W x 1 Z T 0 i c 1 s m c X V v d D t Q c m 9 k d W N 0 T m F t Z S Z x d W 9 0 O y w m c X V v d D t U b 3 R h b F 9 G c m V p Z 2 h 0 J n F 1 b 3 Q 7 L C Z x d W 9 0 O 1 R v d G F s X 1 N h b G V z J n F 1 b 3 Q 7 L C Z x d W 9 0 O 1 R v d G F s X 0 N v c 3 Q m c X V v d D t d I i A v P j x F b n R y e S B U e X B l P S J G a W x s Q 2 9 s d W 1 u V H l w Z X M i I F Z h b H V l P S J z Q m c 4 U E R 3 P T 0 i I C 8 + P E V u d H J 5 I F R 5 c G U 9 I k Z p b G x M Y X N 0 V X B k Y X R l Z C I g V m F s d W U 9 I m Q y M D I z L T A 5 L T E 1 V D E y O j I x O j A 0 L j U 1 M D M 1 O T d a I i A v P j x F b n R y e S B U e X B l P S J G a W x s R X J y b 3 J D b 3 V u d C I g V m F s d W U 9 I m w w I i A v P j x F b n R y e S B U e X B l P S J G a W x s R X J y b 3 J D b 2 R l I i B W Y W x 1 Z T 0 i c 1 V u a 2 5 v d 2 4 i I C 8 + P E V u d H J 5 I F R 5 c G U 9 I k Z p b G x D b 3 V u d C I g V m F s d W U 9 I m w 0 N C I g L z 4 8 R W 5 0 c n k g V H l w Z T 0 i Q W R k Z W R U b 0 R h d G F N b 2 R l b C I g V m F s d W U 9 I m w w I i A v P j x F b n R y e S B U e X B l P S J M b 2 F k Z W R U b 0 F u Y W x 5 c 2 l z U 2 V y d m l j Z X M i I F Z h b H V l P S J s M C I g L z 4 8 R W 5 0 c n k g V H l w Z T 0 i U X V l c n l J R C I g V m F s d W U 9 I n M w Y W Q 0 M j V k Z i 0 5 O D M x L T Q 1 M 2 E t O T I 0 M S 0 y Y W F k N D E x N D Z k Z T M i I C 8 + P C 9 T d G F i b G V F b n R y a W V z P j w v S X R l b T 4 8 S X R l b T 4 8 S X R l b U x v Y 2 F 0 a W 9 u P j x J d G V t V H l w Z T 5 G b 3 J t d W x h P C 9 J d G V t V H l w Z T 4 8 S X R l b V B h d G g + U 2 V j d G l v b j E v T W V y Z 2 U y J T I w K D Q p L 1 N v d X J j Z T w v S X R l b V B h d G g + P C 9 J d G V t T G 9 j Y X R p b 2 4 + P F N 0 Y W J s Z U V u d H J p Z X M g L z 4 8 L 0 l 0 Z W 0 + P E l 0 Z W 0 + P E l 0 Z W 1 M b 2 N h d G l v b j 4 8 S X R l b V R 5 c G U + R m 9 y b X V s Y T w v S X R l b V R 5 c G U + P E l 0 Z W 1 Q Y X R o P l N l Y 3 R p b 2 4 x L 0 1 l c m d l M i U y M C g 0 K S 9 F e H B h b m R l Z C U y M E 1 l c m d l M T w v S X R l b V B h d G g + P C 9 J d G V t T G 9 j Y X R p b 2 4 + P F N 0 Y W J s Z U V u d H J p Z X M g L z 4 8 L 0 l 0 Z W 0 + P E l 0 Z W 0 + P E l 0 Z W 1 M b 2 N h d G l v b j 4 8 S X R l b V R 5 c G U + R m 9 y b X V s Y T w v S X R l b V R 5 c G U + P E l 0 Z W 1 Q Y X R o P l N l Y 3 R p b 2 4 x L 0 1 l c m d l M i U y M C g 0 K S 9 S Z W 5 h b W V k J T I w Q 2 9 s d W 1 u c z w v S X R l b V B h d G g + P C 9 J d G V t T G 9 j Y X R p b 2 4 + P F N 0 Y W J s Z U V u d H J p Z X M g L z 4 8 L 0 l 0 Z W 0 + P C 9 J d G V t c z 4 8 L 0 x v Y 2 F s U G F j a 2 F n Z U 1 l d G F k Y X R h R m l s Z T 4 W A A A A U E s F B g A A A A A A A A A A A A A A A A A A A A A A A C Y B A A A B A A A A 0 I y d 3 w E V 0 R G M e g D A T 8 K X 6 w E A A A A E a G k w y O / b S L M o 2 0 u X s x 2 z A A A A A A I A A A A A A B B m A A A A A Q A A I A A A A K P r N Q E 4 u u D 2 E x k v X p v 7 4 j Q n q r s / n C X 4 V y V q + P N l p j 5 L A A A A A A 6 A A A A A A g A A I A A A A M u o c 2 W O N / N L I i U b W H 0 I + y Q 0 m y O + Q L A P T q Q E d m 8 y C f 2 b U A A A A O x 6 5 5 Q N L f p g / b C W r R m r 2 P 3 p T f 9 N Z E u 3 / j n E k d j Y Z d w r 2 W 3 2 4 Q b Y 6 S 0 T w Z 8 H 6 V B 4 1 i / f 1 a R Z V 3 z w q L f x Q T t v j T m s O S L S F z K O 7 / H x n u E p q j s t Q A A A A P A m C z U W A H C Q R 2 X r s Z m L T O H h U I p z A Z w e t i 6 4 c + R 2 7 2 0 o A N l N K q n y v 3 P P y 5 M J / h T b y Y W w l w e Z L Z 2 g F P a W t n q 0 c G o = < / D a t a M a s h u p > 
</file>

<file path=customXml/itemProps1.xml><?xml version="1.0" encoding="utf-8"?>
<ds:datastoreItem xmlns:ds="http://schemas.openxmlformats.org/officeDocument/2006/customXml" ds:itemID="{6854CADE-DF2D-4C7B-ADDC-306605D82AE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Dashboard 1</vt:lpstr>
      <vt:lpstr>Dashboard 2</vt:lpstr>
      <vt:lpstr>Dashboard 3 </vt:lpstr>
      <vt:lpstr>Country_WB(Pivot)</vt:lpstr>
      <vt:lpstr>Country_WB_Estimates</vt:lpstr>
      <vt:lpstr>WB_Estimates(Pivot)</vt:lpstr>
      <vt:lpstr>WorldBank_Estimates</vt:lpstr>
      <vt:lpstr>UN_Europe(Pivot)</vt:lpstr>
      <vt:lpstr>UN_Europe_Estimates</vt:lpstr>
      <vt:lpstr>Sales and Freight(Pivot)</vt:lpstr>
      <vt:lpstr>Sales_and_Freight</vt:lpstr>
      <vt:lpstr>Tax_per_region(Pivot)</vt:lpstr>
      <vt:lpstr>Tax_Per_Region</vt:lpstr>
      <vt:lpstr>Total_Sales Pivot</vt:lpstr>
      <vt:lpstr>Total_Sales</vt:lpstr>
      <vt:lpstr>Total_Tax Pivot</vt:lpstr>
      <vt:lpstr>Total_Tax_Per_ProductColor</vt:lpstr>
      <vt:lpstr>Total Freight Pivot</vt:lpstr>
      <vt:lpstr>Total_Freight</vt:lpstr>
      <vt:lpstr>ProductCost Pivot</vt:lpstr>
      <vt:lpstr>Total_ProductCost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oseme</dc:creator>
  <cp:lastModifiedBy>osemeke.ifechukwude@gmail.com</cp:lastModifiedBy>
  <dcterms:created xsi:type="dcterms:W3CDTF">2023-09-13T13:22:28Z</dcterms:created>
  <dcterms:modified xsi:type="dcterms:W3CDTF">2023-09-15T17:16:23Z</dcterms:modified>
</cp:coreProperties>
</file>