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co/Documents/data/NGC253_HR/Results_v2/"/>
    </mc:Choice>
  </mc:AlternateContent>
  <xr:revisionPtr revIDLastSave="0" documentId="13_ncr:40009_{9986A6FB-0B7B-5140-9E44-DA07E5A40654}" xr6:coauthVersionLast="36" xr6:coauthVersionMax="36" xr10:uidLastSave="{00000000-0000-0000-0000-000000000000}"/>
  <bookViews>
    <workbookView xWindow="29800" yWindow="1920" windowWidth="24600" windowHeight="15380"/>
  </bookViews>
  <sheets>
    <sheet name="SLIM_HC3N_info" sheetId="1" r:id="rId1"/>
  </sheets>
  <calcPr calcId="181029"/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</calcChain>
</file>

<file path=xl/sharedStrings.xml><?xml version="1.0" encoding="utf-8"?>
<sst xmlns="http://schemas.openxmlformats.org/spreadsheetml/2006/main" count="266" uniqueCount="119">
  <si>
    <t>Index</t>
  </si>
  <si>
    <t>tag</t>
  </si>
  <si>
    <t>Frequency</t>
  </si>
  <si>
    <t>err</t>
  </si>
  <si>
    <t>LgInt</t>
  </si>
  <si>
    <t>dr</t>
  </si>
  <si>
    <t>ELO</t>
  </si>
  <si>
    <t>gup</t>
  </si>
  <si>
    <t>qn1</t>
  </si>
  <si>
    <t>qn2</t>
  </si>
  <si>
    <t>qn3</t>
  </si>
  <si>
    <t>qn4</t>
  </si>
  <si>
    <t>qn5</t>
  </si>
  <si>
    <t>qn6</t>
  </si>
  <si>
    <t>qnn1</t>
  </si>
  <si>
    <t>qnn2</t>
  </si>
  <si>
    <t>qnn3</t>
  </si>
  <si>
    <t>qnn4</t>
  </si>
  <si>
    <t>qnn5</t>
  </si>
  <si>
    <t>qnn6</t>
  </si>
  <si>
    <t>Formula</t>
  </si>
  <si>
    <t>qnfmt</t>
  </si>
  <si>
    <t>qlog300</t>
  </si>
  <si>
    <t>qlog225</t>
  </si>
  <si>
    <t>qlog150</t>
  </si>
  <si>
    <t>qlog75</t>
  </si>
  <si>
    <t>qlog37</t>
  </si>
  <si>
    <t>qlog18</t>
  </si>
  <si>
    <t>qlog9</t>
  </si>
  <si>
    <t>Transition</t>
  </si>
  <si>
    <t>CHECK</t>
  </si>
  <si>
    <t>Source</t>
  </si>
  <si>
    <t>delta x</t>
  </si>
  <si>
    <t>delta y</t>
  </si>
  <si>
    <t>C</t>
  </si>
  <si>
    <t>Area</t>
  </si>
  <si>
    <t>delta Area</t>
  </si>
  <si>
    <t>Width</t>
  </si>
  <si>
    <t>delta Width</t>
  </si>
  <si>
    <t>Velocity</t>
  </si>
  <si>
    <t>delta Velocity</t>
  </si>
  <si>
    <t>Intensity</t>
  </si>
  <si>
    <t>delta Intensity</t>
  </si>
  <si>
    <t>Continuum</t>
  </si>
  <si>
    <t>delta Continuum</t>
  </si>
  <si>
    <t>Cont.Size</t>
  </si>
  <si>
    <t>Fraction</t>
  </si>
  <si>
    <t>SourceSize</t>
  </si>
  <si>
    <t>delta SourceSize</t>
  </si>
  <si>
    <t>Telescope</t>
  </si>
  <si>
    <t>N/EM</t>
  </si>
  <si>
    <t>delta N/EM</t>
  </si>
  <si>
    <t>Tex/Te</t>
  </si>
  <si>
    <t>delta Tex/Te</t>
  </si>
  <si>
    <t>Tbg</t>
  </si>
  <si>
    <t>tau/taul</t>
  </si>
  <si>
    <t>delta tau/taul</t>
  </si>
  <si>
    <t>Filtered</t>
  </si>
  <si>
    <t>HC3N,v2=1</t>
  </si>
  <si>
    <t>26-25</t>
  </si>
  <si>
    <t>0.02x0.022</t>
  </si>
  <si>
    <t>HC3N,v3=1</t>
  </si>
  <si>
    <t>0.02x0.021</t>
  </si>
  <si>
    <t>HC3N,v4=1</t>
  </si>
  <si>
    <t>HC3N,v4=1,v7=2/v5=2^0</t>
  </si>
  <si>
    <t>24,0,1-23,0,1</t>
  </si>
  <si>
    <t>0.022x0.02</t>
  </si>
  <si>
    <t>24,0,0-23,0,0</t>
  </si>
  <si>
    <t>24,-2,0-23,2,0</t>
  </si>
  <si>
    <t>24,2,0-23,-2,0</t>
  </si>
  <si>
    <t>26,0,1-25,0,1</t>
  </si>
  <si>
    <t>26,0,0-25,0,0</t>
  </si>
  <si>
    <t>26,-2,0-25,2,0</t>
  </si>
  <si>
    <t>26,2,0-25,-2,0</t>
  </si>
  <si>
    <t>HC3N,v4=v7=1</t>
  </si>
  <si>
    <t>24,-1-23,1</t>
  </si>
  <si>
    <t>24,1-23,-1</t>
  </si>
  <si>
    <t>26,-1-25,1</t>
  </si>
  <si>
    <t>26,1-25,-1</t>
  </si>
  <si>
    <t>HC3N,v5=1/v7=3</t>
  </si>
  <si>
    <t>24,-1,0-23,1,0</t>
  </si>
  <si>
    <t>24,1,0-23,-1,0</t>
  </si>
  <si>
    <t>24,-1,1-23,1,1</t>
  </si>
  <si>
    <t>24,-3,1-23,3,1</t>
  </si>
  <si>
    <t>24,3,1-23,-3,1</t>
  </si>
  <si>
    <t>24,1,1-23,-1,1</t>
  </si>
  <si>
    <t>26,-1,0-25,1,0</t>
  </si>
  <si>
    <t>26,1,0-25,-1,0</t>
  </si>
  <si>
    <t>HC3N,v6=1</t>
  </si>
  <si>
    <t>HC3N,v6=2</t>
  </si>
  <si>
    <t>24,0-23,0</t>
  </si>
  <si>
    <t>24,2-23,-2</t>
  </si>
  <si>
    <t>24,-2-23,2</t>
  </si>
  <si>
    <t>26,0-25,0</t>
  </si>
  <si>
    <t>26,2-25,-2</t>
  </si>
  <si>
    <t>26,-2-25,2</t>
  </si>
  <si>
    <t>HC3N,v6=v7=1</t>
  </si>
  <si>
    <t>24,-2,2-23,2,2</t>
  </si>
  <si>
    <t>24,2,2-23,-2,2</t>
  </si>
  <si>
    <t>26,-2,2-25,2,2</t>
  </si>
  <si>
    <t>26,2,2-25,-2,2</t>
  </si>
  <si>
    <t>HC3N,v7=1</t>
  </si>
  <si>
    <t>HC3N,v7=2</t>
  </si>
  <si>
    <t>HC3N,v7=4/v5=v7=1</t>
  </si>
  <si>
    <t>24,0,2-23,0,2</t>
  </si>
  <si>
    <t>24,2,3-23,-2,3</t>
  </si>
  <si>
    <t>24,-2,3-23,2,3</t>
  </si>
  <si>
    <t>23,-2,3-22,2,0</t>
  </si>
  <si>
    <t>24,-4,0-23,4,0</t>
  </si>
  <si>
    <t>24,4,0-23,-4,0</t>
  </si>
  <si>
    <t>23,2,3-22,-2,0</t>
  </si>
  <si>
    <t>25,-2,3-24,2,0</t>
  </si>
  <si>
    <t>25,2,3-24,-2,0</t>
  </si>
  <si>
    <t>26,0,2-25,0,2</t>
  </si>
  <si>
    <t>26,-2,3-25,2,3</t>
  </si>
  <si>
    <t>26,2,3-25,-2,3</t>
  </si>
  <si>
    <t>HC3N,v=0</t>
  </si>
  <si>
    <t>24-23</t>
  </si>
  <si>
    <t>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</si>
</sst>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G70" totalsRowShown="0">
  <autoFilter ref="A1:BG70"/>
  <sortState ref="A2:BG70">
    <sortCondition ref="H1:H70"/>
  </sortState>
  <tableColumns count="59">
    <tableColumn id="1" name="Index"/>
    <tableColumn id="2" name="tag"/>
    <tableColumn id="3" name="Frequency"/>
    <tableColumn id="4" name="err"/>
    <tableColumn id="5" name="LgInt"/>
    <tableColumn id="59" name="Aul" dataDxfId="0"/>
    <tableColumn id="6" name="dr"/>
    <tableColumn id="7" name="ELO"/>
    <tableColumn id="8" name="gup"/>
    <tableColumn id="9" name="qn1"/>
    <tableColumn id="10" name="qn2"/>
    <tableColumn id="11" name="qn3"/>
    <tableColumn id="12" name="qn4"/>
    <tableColumn id="13" name="qn5"/>
    <tableColumn id="14" name="qn6"/>
    <tableColumn id="15" name="qnn1"/>
    <tableColumn id="16" name="qnn2"/>
    <tableColumn id="17" name="qnn3"/>
    <tableColumn id="18" name="qnn4"/>
    <tableColumn id="19" name="qnn5"/>
    <tableColumn id="20" name="qnn6"/>
    <tableColumn id="21" name="Formula"/>
    <tableColumn id="22" name="qnfmt"/>
    <tableColumn id="23" name="qlog300"/>
    <tableColumn id="24" name="qlog225"/>
    <tableColumn id="25" name="qlog150"/>
    <tableColumn id="26" name="qlog75"/>
    <tableColumn id="27" name="qlog37"/>
    <tableColumn id="28" name="qlog18"/>
    <tableColumn id="29" name="qlog9"/>
    <tableColumn id="30" name="Transition"/>
    <tableColumn id="31" name="CHECK"/>
    <tableColumn id="32" name="Source"/>
    <tableColumn id="33" name="delta x"/>
    <tableColumn id="34" name="delta y"/>
    <tableColumn id="35" name="C"/>
    <tableColumn id="36" name="Area" dataDxfId="3"/>
    <tableColumn id="37" name="delta Area"/>
    <tableColumn id="38" name="Width"/>
    <tableColumn id="39" name="delta Width"/>
    <tableColumn id="40" name="Velocity"/>
    <tableColumn id="41" name="delta Velocity"/>
    <tableColumn id="42" name="Intensity" dataDxfId="2"/>
    <tableColumn id="43" name="delta Intensity"/>
    <tableColumn id="44" name="Continuum"/>
    <tableColumn id="45" name="delta Continuum"/>
    <tableColumn id="46" name="Cont.Size"/>
    <tableColumn id="47" name="Fraction"/>
    <tableColumn id="48" name="SourceSize"/>
    <tableColumn id="49" name="delta SourceSize"/>
    <tableColumn id="50" name="Telescope"/>
    <tableColumn id="51" name="N/EM"/>
    <tableColumn id="52" name="delta N/EM"/>
    <tableColumn id="53" name="Tex/Te"/>
    <tableColumn id="54" name="delta Tex/Te"/>
    <tableColumn id="55" name="Tbg"/>
    <tableColumn id="56" name="tau/taul" dataDxfId="1"/>
    <tableColumn id="57" name="delta tau/taul"/>
    <tableColumn id="58" name="Filt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"/>
  <sheetViews>
    <sheetView tabSelected="1" topLeftCell="D52" workbookViewId="0">
      <selection activeCell="F71" sqref="F71"/>
    </sheetView>
  </sheetViews>
  <sheetFormatPr baseColWidth="10" defaultRowHeight="16" x14ac:dyDescent="0.2"/>
  <cols>
    <col min="3" max="3" width="12" customWidth="1"/>
    <col min="6" max="6" width="12.1640625" bestFit="1" customWidth="1"/>
    <col min="22" max="22" width="18" customWidth="1"/>
    <col min="31" max="31" width="11.6640625" customWidth="1"/>
    <col min="38" max="38" width="12" customWidth="1"/>
    <col min="40" max="40" width="13.1640625" customWidth="1"/>
    <col min="42" max="42" width="14.83203125" customWidth="1"/>
    <col min="44" max="44" width="15.33203125" customWidth="1"/>
    <col min="45" max="45" width="12.33203125" customWidth="1"/>
    <col min="46" max="46" width="17" customWidth="1"/>
    <col min="47" max="47" width="11" customWidth="1"/>
    <col min="49" max="49" width="12.33203125" customWidth="1"/>
    <col min="50" max="50" width="17" customWidth="1"/>
    <col min="51" max="51" width="11.6640625" customWidth="1"/>
    <col min="53" max="53" width="13" customWidth="1"/>
    <col min="55" max="55" width="14" customWidth="1"/>
    <col min="58" max="58" width="14.832031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 x14ac:dyDescent="0.2">
      <c r="A2">
        <v>68</v>
      </c>
      <c r="B2">
        <v>51501</v>
      </c>
      <c r="C2">
        <v>218324.723</v>
      </c>
      <c r="D2">
        <v>0.01</v>
      </c>
      <c r="E2">
        <v>-1.2947</v>
      </c>
      <c r="F2" s="1">
        <v>9.345E-4</v>
      </c>
      <c r="G2">
        <v>2</v>
      </c>
      <c r="H2">
        <v>83.755099999999999</v>
      </c>
      <c r="I2">
        <v>49</v>
      </c>
      <c r="J2">
        <v>24</v>
      </c>
      <c r="P2">
        <v>23</v>
      </c>
      <c r="V2" t="s">
        <v>116</v>
      </c>
      <c r="W2">
        <v>101</v>
      </c>
      <c r="X2">
        <v>3.1383000000000001</v>
      </c>
      <c r="Y2">
        <v>3.0133000000000001</v>
      </c>
      <c r="Z2">
        <v>2.8372999999999999</v>
      </c>
      <c r="AA2">
        <v>2.5364</v>
      </c>
      <c r="AB2">
        <v>2.2357999999999998</v>
      </c>
      <c r="AC2">
        <v>1.9356</v>
      </c>
      <c r="AD2">
        <v>1.6363000000000001</v>
      </c>
      <c r="AE2" t="s">
        <v>117</v>
      </c>
      <c r="AF2" t="b">
        <v>1</v>
      </c>
      <c r="AH2">
        <v>0</v>
      </c>
      <c r="AI2">
        <v>0</v>
      </c>
      <c r="AJ2">
        <v>1</v>
      </c>
      <c r="AK2" s="1">
        <v>8.8622937010009594E-6</v>
      </c>
      <c r="AM2">
        <v>43.713115999999999</v>
      </c>
      <c r="AO2">
        <v>250</v>
      </c>
      <c r="AQ2" s="1">
        <v>1.90459045972985E-7</v>
      </c>
      <c r="AS2">
        <v>0</v>
      </c>
      <c r="AT2">
        <v>0</v>
      </c>
      <c r="AU2">
        <v>0</v>
      </c>
      <c r="AW2">
        <v>0</v>
      </c>
      <c r="AX2">
        <v>-1</v>
      </c>
      <c r="AY2" t="s">
        <v>66</v>
      </c>
      <c r="AZ2">
        <v>12.713566</v>
      </c>
      <c r="BB2">
        <v>1142</v>
      </c>
      <c r="BD2">
        <v>0</v>
      </c>
      <c r="BE2" s="1">
        <v>7.27201348165229E-6</v>
      </c>
      <c r="BF2">
        <v>0</v>
      </c>
      <c r="BG2" t="b">
        <v>1</v>
      </c>
    </row>
    <row r="3" spans="1:59" x14ac:dyDescent="0.2">
      <c r="A3">
        <v>69</v>
      </c>
      <c r="B3">
        <v>51501</v>
      </c>
      <c r="C3">
        <v>236512.78880000001</v>
      </c>
      <c r="D3">
        <v>2.0999999999999999E-3</v>
      </c>
      <c r="E3">
        <v>-1.222</v>
      </c>
      <c r="F3" s="1">
        <v>1.052E-3</v>
      </c>
      <c r="G3">
        <v>2</v>
      </c>
      <c r="H3">
        <v>98.623500000000007</v>
      </c>
      <c r="I3">
        <v>53</v>
      </c>
      <c r="J3">
        <v>26</v>
      </c>
      <c r="P3">
        <v>25</v>
      </c>
      <c r="V3" t="s">
        <v>116</v>
      </c>
      <c r="W3">
        <v>101</v>
      </c>
      <c r="X3">
        <v>3.1383000000000001</v>
      </c>
      <c r="Y3">
        <v>3.0133000000000001</v>
      </c>
      <c r="Z3">
        <v>2.8372999999999999</v>
      </c>
      <c r="AA3">
        <v>2.5364</v>
      </c>
      <c r="AB3">
        <v>2.2357999999999998</v>
      </c>
      <c r="AC3">
        <v>1.9356</v>
      </c>
      <c r="AD3">
        <v>1.6363000000000001</v>
      </c>
      <c r="AE3" t="s">
        <v>59</v>
      </c>
      <c r="AF3" t="b">
        <v>1</v>
      </c>
      <c r="AH3">
        <v>0</v>
      </c>
      <c r="AI3">
        <v>0</v>
      </c>
      <c r="AJ3">
        <v>1</v>
      </c>
      <c r="AK3" s="1">
        <v>8.8209919537241698E-6</v>
      </c>
      <c r="AM3">
        <v>43.713115999999999</v>
      </c>
      <c r="AO3">
        <v>250</v>
      </c>
      <c r="AQ3" s="1">
        <v>1.89571394841202E-7</v>
      </c>
      <c r="AS3">
        <v>0</v>
      </c>
      <c r="AT3">
        <v>0</v>
      </c>
      <c r="AU3">
        <v>0</v>
      </c>
      <c r="AW3">
        <v>0</v>
      </c>
      <c r="AX3">
        <v>-1</v>
      </c>
      <c r="AY3" t="s">
        <v>60</v>
      </c>
      <c r="AZ3">
        <v>12.713566</v>
      </c>
      <c r="BB3">
        <v>1142</v>
      </c>
      <c r="BD3">
        <v>0</v>
      </c>
      <c r="BE3" s="1">
        <v>8.3733198898585301E-6</v>
      </c>
      <c r="BF3">
        <v>0</v>
      </c>
      <c r="BG3" t="b">
        <v>1</v>
      </c>
    </row>
    <row r="4" spans="1:59" x14ac:dyDescent="0.2">
      <c r="A4">
        <v>42</v>
      </c>
      <c r="B4">
        <v>51502</v>
      </c>
      <c r="C4">
        <v>218860.7997</v>
      </c>
      <c r="D4">
        <v>3.0999999999999999E-3</v>
      </c>
      <c r="E4">
        <v>-1.7604</v>
      </c>
      <c r="F4" s="1">
        <v>8.2669999999999998E-4</v>
      </c>
      <c r="G4">
        <v>2</v>
      </c>
      <c r="H4">
        <v>306.96089999999998</v>
      </c>
      <c r="I4">
        <v>49</v>
      </c>
      <c r="J4">
        <v>24</v>
      </c>
      <c r="K4">
        <v>-1</v>
      </c>
      <c r="P4">
        <v>23</v>
      </c>
      <c r="Q4">
        <v>1</v>
      </c>
      <c r="V4" t="s">
        <v>101</v>
      </c>
      <c r="W4">
        <v>202</v>
      </c>
      <c r="X4">
        <v>3.1383000000000001</v>
      </c>
      <c r="Y4">
        <v>3.0133000000000001</v>
      </c>
      <c r="Z4">
        <v>2.8372999999999999</v>
      </c>
      <c r="AA4">
        <v>2.5364</v>
      </c>
      <c r="AB4">
        <v>2.2357999999999998</v>
      </c>
      <c r="AC4">
        <v>1.9356</v>
      </c>
      <c r="AD4">
        <v>1.6363000000000001</v>
      </c>
      <c r="AE4" t="s">
        <v>75</v>
      </c>
      <c r="AF4" t="b">
        <v>1</v>
      </c>
      <c r="AH4">
        <v>0</v>
      </c>
      <c r="AI4">
        <v>0</v>
      </c>
      <c r="AJ4">
        <v>1</v>
      </c>
      <c r="AK4" s="1">
        <v>6.6612188374690897E-6</v>
      </c>
      <c r="AM4">
        <v>43.713115999999999</v>
      </c>
      <c r="AO4">
        <v>250</v>
      </c>
      <c r="AQ4" s="1">
        <v>1.4315591886777399E-7</v>
      </c>
      <c r="AS4">
        <v>0</v>
      </c>
      <c r="AT4">
        <v>0</v>
      </c>
      <c r="AU4">
        <v>0</v>
      </c>
      <c r="AW4">
        <v>0</v>
      </c>
      <c r="AX4">
        <v>-1</v>
      </c>
      <c r="AY4" t="s">
        <v>66</v>
      </c>
      <c r="AZ4">
        <v>12.713566</v>
      </c>
      <c r="BB4">
        <v>1142</v>
      </c>
      <c r="BD4">
        <v>0</v>
      </c>
      <c r="BE4" s="1">
        <v>5.4659572248964104E-6</v>
      </c>
      <c r="BF4">
        <v>0</v>
      </c>
      <c r="BG4" t="b">
        <v>1</v>
      </c>
    </row>
    <row r="5" spans="1:59" x14ac:dyDescent="0.2">
      <c r="A5">
        <v>43</v>
      </c>
      <c r="B5">
        <v>51502</v>
      </c>
      <c r="C5">
        <v>219173.7567</v>
      </c>
      <c r="D5">
        <v>3.0999999999999999E-3</v>
      </c>
      <c r="E5">
        <v>-1.7594000000000001</v>
      </c>
      <c r="F5" s="1">
        <v>8.3029999999999996E-4</v>
      </c>
      <c r="G5">
        <v>2</v>
      </c>
      <c r="H5">
        <v>307.08109999999999</v>
      </c>
      <c r="I5">
        <v>49</v>
      </c>
      <c r="J5">
        <v>24</v>
      </c>
      <c r="K5">
        <v>1</v>
      </c>
      <c r="P5">
        <v>23</v>
      </c>
      <c r="Q5">
        <v>-1</v>
      </c>
      <c r="V5" t="s">
        <v>101</v>
      </c>
      <c r="W5">
        <v>202</v>
      </c>
      <c r="X5">
        <v>3.1383000000000001</v>
      </c>
      <c r="Y5">
        <v>3.0133000000000001</v>
      </c>
      <c r="Z5">
        <v>2.8372999999999999</v>
      </c>
      <c r="AA5">
        <v>2.5364</v>
      </c>
      <c r="AB5">
        <v>2.2357999999999998</v>
      </c>
      <c r="AC5">
        <v>1.9356</v>
      </c>
      <c r="AD5">
        <v>1.6363000000000001</v>
      </c>
      <c r="AE5" t="s">
        <v>76</v>
      </c>
      <c r="AF5" t="b">
        <v>1</v>
      </c>
      <c r="AH5">
        <v>0</v>
      </c>
      <c r="AI5">
        <v>0</v>
      </c>
      <c r="AJ5">
        <v>1</v>
      </c>
      <c r="AK5" s="1">
        <v>6.6699586700896803E-6</v>
      </c>
      <c r="AM5">
        <v>43.713115999999999</v>
      </c>
      <c r="AO5">
        <v>250</v>
      </c>
      <c r="AQ5" s="1">
        <v>1.4334374597991899E-7</v>
      </c>
      <c r="AS5">
        <v>0</v>
      </c>
      <c r="AT5">
        <v>0</v>
      </c>
      <c r="AU5">
        <v>0</v>
      </c>
      <c r="AW5">
        <v>0</v>
      </c>
      <c r="AX5">
        <v>-1</v>
      </c>
      <c r="AY5" t="s">
        <v>66</v>
      </c>
      <c r="AZ5">
        <v>12.713566</v>
      </c>
      <c r="BB5">
        <v>1142</v>
      </c>
      <c r="BD5">
        <v>0</v>
      </c>
      <c r="BE5" s="1">
        <v>5.4731606843094496E-6</v>
      </c>
      <c r="BF5">
        <v>0</v>
      </c>
      <c r="BG5" t="b">
        <v>1</v>
      </c>
    </row>
    <row r="6" spans="1:59" x14ac:dyDescent="0.2">
      <c r="A6">
        <v>44</v>
      </c>
      <c r="B6">
        <v>51502</v>
      </c>
      <c r="C6">
        <v>237093.383</v>
      </c>
      <c r="D6">
        <v>0.03</v>
      </c>
      <c r="E6">
        <v>-1.6877</v>
      </c>
      <c r="F6" s="1">
        <v>1.0529999999999999E-3</v>
      </c>
      <c r="G6">
        <v>2</v>
      </c>
      <c r="H6">
        <v>321.86579999999998</v>
      </c>
      <c r="I6">
        <v>53</v>
      </c>
      <c r="J6">
        <v>26</v>
      </c>
      <c r="K6">
        <v>-1</v>
      </c>
      <c r="P6">
        <v>25</v>
      </c>
      <c r="Q6">
        <v>1</v>
      </c>
      <c r="V6" t="s">
        <v>101</v>
      </c>
      <c r="W6">
        <v>202</v>
      </c>
      <c r="X6">
        <v>3.1383000000000001</v>
      </c>
      <c r="Y6">
        <v>3.0133000000000001</v>
      </c>
      <c r="Z6">
        <v>2.8372999999999999</v>
      </c>
      <c r="AA6">
        <v>2.5364</v>
      </c>
      <c r="AB6">
        <v>2.2357999999999998</v>
      </c>
      <c r="AC6">
        <v>1.9356</v>
      </c>
      <c r="AD6">
        <v>1.6363000000000001</v>
      </c>
      <c r="AE6" t="s">
        <v>77</v>
      </c>
      <c r="AF6" t="b">
        <v>1</v>
      </c>
      <c r="AH6">
        <v>0</v>
      </c>
      <c r="AI6">
        <v>0</v>
      </c>
      <c r="AJ6">
        <v>1</v>
      </c>
      <c r="AK6" s="1">
        <v>6.6310445408840499E-6</v>
      </c>
      <c r="AM6">
        <v>43.713115999999999</v>
      </c>
      <c r="AO6">
        <v>250</v>
      </c>
      <c r="AQ6" s="1">
        <v>1.4250742327929701E-7</v>
      </c>
      <c r="AS6">
        <v>0</v>
      </c>
      <c r="AT6">
        <v>0</v>
      </c>
      <c r="AU6">
        <v>0</v>
      </c>
      <c r="AW6">
        <v>0</v>
      </c>
      <c r="AX6">
        <v>-1</v>
      </c>
      <c r="AY6" t="s">
        <v>60</v>
      </c>
      <c r="AZ6">
        <v>12.713566</v>
      </c>
      <c r="BB6">
        <v>1142</v>
      </c>
      <c r="BD6">
        <v>0</v>
      </c>
      <c r="BE6" s="1">
        <v>6.2945787214173696E-6</v>
      </c>
      <c r="BF6">
        <v>0</v>
      </c>
      <c r="BG6" t="b">
        <v>1</v>
      </c>
    </row>
    <row r="7" spans="1:59" x14ac:dyDescent="0.2">
      <c r="A7">
        <v>45</v>
      </c>
      <c r="B7">
        <v>51502</v>
      </c>
      <c r="C7">
        <v>237432.261</v>
      </c>
      <c r="D7">
        <v>0.03</v>
      </c>
      <c r="E7">
        <v>-1.6867000000000001</v>
      </c>
      <c r="F7" s="1">
        <v>1.0579999999999999E-3</v>
      </c>
      <c r="G7">
        <v>2</v>
      </c>
      <c r="H7">
        <v>322.00740000000002</v>
      </c>
      <c r="I7">
        <v>53</v>
      </c>
      <c r="J7">
        <v>26</v>
      </c>
      <c r="K7">
        <v>1</v>
      </c>
      <c r="P7">
        <v>25</v>
      </c>
      <c r="Q7">
        <v>-1</v>
      </c>
      <c r="V7" t="s">
        <v>101</v>
      </c>
      <c r="W7">
        <v>202</v>
      </c>
      <c r="X7">
        <v>3.1383000000000001</v>
      </c>
      <c r="Y7">
        <v>3.0133000000000001</v>
      </c>
      <c r="Z7">
        <v>2.8372999999999999</v>
      </c>
      <c r="AA7">
        <v>2.5364</v>
      </c>
      <c r="AB7">
        <v>2.2357999999999998</v>
      </c>
      <c r="AC7">
        <v>1.9356</v>
      </c>
      <c r="AD7">
        <v>1.6363000000000001</v>
      </c>
      <c r="AE7" t="s">
        <v>78</v>
      </c>
      <c r="AF7" t="b">
        <v>1</v>
      </c>
      <c r="AH7">
        <v>0</v>
      </c>
      <c r="AI7">
        <v>0</v>
      </c>
      <c r="AJ7">
        <v>1</v>
      </c>
      <c r="AK7" s="1">
        <v>6.6402571561075704E-6</v>
      </c>
      <c r="AM7">
        <v>43.713115999999999</v>
      </c>
      <c r="AO7">
        <v>250</v>
      </c>
      <c r="AQ7" s="1">
        <v>1.4270541088014599E-7</v>
      </c>
      <c r="AS7">
        <v>0</v>
      </c>
      <c r="AT7">
        <v>0</v>
      </c>
      <c r="AU7">
        <v>0</v>
      </c>
      <c r="AW7">
        <v>0</v>
      </c>
      <c r="AX7">
        <v>-1</v>
      </c>
      <c r="AY7" t="s">
        <v>60</v>
      </c>
      <c r="AZ7">
        <v>12.713566</v>
      </c>
      <c r="BB7">
        <v>1142</v>
      </c>
      <c r="BD7">
        <v>0</v>
      </c>
      <c r="BE7" s="1">
        <v>6.3033646330282896E-6</v>
      </c>
      <c r="BF7">
        <v>0</v>
      </c>
      <c r="BG7" t="b">
        <v>1</v>
      </c>
    </row>
    <row r="8" spans="1:59" x14ac:dyDescent="0.2">
      <c r="A8">
        <v>46</v>
      </c>
      <c r="B8">
        <v>51503</v>
      </c>
      <c r="C8">
        <v>219675.11410000001</v>
      </c>
      <c r="D8">
        <v>3.8999999999999998E-3</v>
      </c>
      <c r="E8">
        <v>-2.2235</v>
      </c>
      <c r="F8" s="1">
        <v>8.3370000000000004E-4</v>
      </c>
      <c r="G8">
        <v>3</v>
      </c>
      <c r="H8">
        <v>530.27919999999995</v>
      </c>
      <c r="I8">
        <v>49</v>
      </c>
      <c r="J8">
        <v>24</v>
      </c>
      <c r="K8">
        <v>0</v>
      </c>
      <c r="P8">
        <v>23</v>
      </c>
      <c r="Q8">
        <v>0</v>
      </c>
      <c r="V8" t="s">
        <v>102</v>
      </c>
      <c r="W8">
        <v>202</v>
      </c>
      <c r="X8">
        <v>3.1383000000000001</v>
      </c>
      <c r="Y8">
        <v>3.0133000000000001</v>
      </c>
      <c r="Z8">
        <v>2.8372999999999999</v>
      </c>
      <c r="AA8">
        <v>2.5364</v>
      </c>
      <c r="AB8">
        <v>2.2357999999999998</v>
      </c>
      <c r="AC8">
        <v>1.9356</v>
      </c>
      <c r="AD8">
        <v>1.6363000000000001</v>
      </c>
      <c r="AE8" t="s">
        <v>90</v>
      </c>
      <c r="AF8" t="b">
        <v>1</v>
      </c>
      <c r="AH8">
        <v>0</v>
      </c>
      <c r="AI8">
        <v>0</v>
      </c>
      <c r="AJ8">
        <v>1</v>
      </c>
      <c r="AK8" s="1">
        <v>5.0325832318231701E-6</v>
      </c>
      <c r="AM8">
        <v>43.713115999999999</v>
      </c>
      <c r="AO8">
        <v>250</v>
      </c>
      <c r="AQ8" s="1">
        <v>1.08155019076331E-7</v>
      </c>
      <c r="AS8">
        <v>0</v>
      </c>
      <c r="AT8">
        <v>0</v>
      </c>
      <c r="AU8">
        <v>0</v>
      </c>
      <c r="AW8">
        <v>0</v>
      </c>
      <c r="AX8">
        <v>-1</v>
      </c>
      <c r="AY8" t="s">
        <v>66</v>
      </c>
      <c r="AZ8">
        <v>12.713566</v>
      </c>
      <c r="BB8">
        <v>1142</v>
      </c>
      <c r="BD8">
        <v>0</v>
      </c>
      <c r="BE8" s="1">
        <v>4.1296172321483401E-6</v>
      </c>
      <c r="BF8">
        <v>0</v>
      </c>
      <c r="BG8" t="b">
        <v>1</v>
      </c>
    </row>
    <row r="9" spans="1:59" x14ac:dyDescent="0.2">
      <c r="A9">
        <v>47</v>
      </c>
      <c r="B9">
        <v>51503</v>
      </c>
      <c r="C9">
        <v>219707.3487</v>
      </c>
      <c r="D9">
        <v>2.8999999999999998E-3</v>
      </c>
      <c r="E9">
        <v>-2.2311999999999999</v>
      </c>
      <c r="F9" s="1">
        <v>8.2819999999999996E-4</v>
      </c>
      <c r="G9">
        <v>3</v>
      </c>
      <c r="H9">
        <v>532.55960000000005</v>
      </c>
      <c r="I9">
        <v>49</v>
      </c>
      <c r="J9">
        <v>24</v>
      </c>
      <c r="K9">
        <v>-2</v>
      </c>
      <c r="P9">
        <v>23</v>
      </c>
      <c r="Q9">
        <v>2</v>
      </c>
      <c r="V9" t="s">
        <v>102</v>
      </c>
      <c r="W9">
        <v>202</v>
      </c>
      <c r="X9">
        <v>3.1383000000000001</v>
      </c>
      <c r="Y9">
        <v>3.0133000000000001</v>
      </c>
      <c r="Z9">
        <v>2.8372999999999999</v>
      </c>
      <c r="AA9">
        <v>2.5364</v>
      </c>
      <c r="AB9">
        <v>2.2357999999999998</v>
      </c>
      <c r="AC9">
        <v>1.9356</v>
      </c>
      <c r="AD9">
        <v>1.6363000000000001</v>
      </c>
      <c r="AE9" t="s">
        <v>92</v>
      </c>
      <c r="AF9" t="b">
        <v>1</v>
      </c>
      <c r="AH9">
        <v>0</v>
      </c>
      <c r="AI9">
        <v>0</v>
      </c>
      <c r="AJ9">
        <v>1</v>
      </c>
      <c r="AK9" s="1">
        <v>4.9834448423739602E-6</v>
      </c>
      <c r="AM9">
        <v>43.713115999999999</v>
      </c>
      <c r="AO9">
        <v>250</v>
      </c>
      <c r="AQ9" s="1">
        <v>1.07098988944368E-7</v>
      </c>
      <c r="AS9">
        <v>0</v>
      </c>
      <c r="AT9">
        <v>0</v>
      </c>
      <c r="AU9">
        <v>0</v>
      </c>
      <c r="AW9">
        <v>0</v>
      </c>
      <c r="AX9">
        <v>-1</v>
      </c>
      <c r="AY9" t="s">
        <v>66</v>
      </c>
      <c r="AZ9">
        <v>12.713566</v>
      </c>
      <c r="BB9">
        <v>1142</v>
      </c>
      <c r="BD9">
        <v>0</v>
      </c>
      <c r="BE9" s="1">
        <v>4.0892980166806803E-6</v>
      </c>
      <c r="BF9">
        <v>0</v>
      </c>
      <c r="BG9" t="b">
        <v>1</v>
      </c>
    </row>
    <row r="10" spans="1:59" x14ac:dyDescent="0.2">
      <c r="A10">
        <v>48</v>
      </c>
      <c r="B10">
        <v>51503</v>
      </c>
      <c r="C10">
        <v>219741.8664</v>
      </c>
      <c r="D10">
        <v>2.8999999999999998E-3</v>
      </c>
      <c r="E10">
        <v>-2.2311000000000001</v>
      </c>
      <c r="F10" s="1">
        <v>8.2859999999999997E-4</v>
      </c>
      <c r="G10">
        <v>3</v>
      </c>
      <c r="H10">
        <v>532.56600000000003</v>
      </c>
      <c r="I10">
        <v>49</v>
      </c>
      <c r="J10">
        <v>24</v>
      </c>
      <c r="K10">
        <v>2</v>
      </c>
      <c r="P10">
        <v>23</v>
      </c>
      <c r="Q10">
        <v>-2</v>
      </c>
      <c r="V10" t="s">
        <v>102</v>
      </c>
      <c r="W10">
        <v>202</v>
      </c>
      <c r="X10">
        <v>3.1383000000000001</v>
      </c>
      <c r="Y10">
        <v>3.0133000000000001</v>
      </c>
      <c r="Z10">
        <v>2.8372999999999999</v>
      </c>
      <c r="AA10">
        <v>2.5364</v>
      </c>
      <c r="AB10">
        <v>2.2357999999999998</v>
      </c>
      <c r="AC10">
        <v>1.9356</v>
      </c>
      <c r="AD10">
        <v>1.6363000000000001</v>
      </c>
      <c r="AE10" t="s">
        <v>91</v>
      </c>
      <c r="AF10" t="b">
        <v>1</v>
      </c>
      <c r="AH10">
        <v>0</v>
      </c>
      <c r="AI10">
        <v>0</v>
      </c>
      <c r="AJ10">
        <v>1</v>
      </c>
      <c r="AK10" s="1">
        <v>4.9839291536439102E-6</v>
      </c>
      <c r="AM10">
        <v>43.713115999999999</v>
      </c>
      <c r="AO10">
        <v>250</v>
      </c>
      <c r="AQ10" s="1">
        <v>1.07109397243714E-7</v>
      </c>
      <c r="AS10">
        <v>0</v>
      </c>
      <c r="AT10">
        <v>0</v>
      </c>
      <c r="AU10">
        <v>0</v>
      </c>
      <c r="AW10">
        <v>0</v>
      </c>
      <c r="AX10">
        <v>-1</v>
      </c>
      <c r="AY10" t="s">
        <v>66</v>
      </c>
      <c r="AZ10">
        <v>12.713566</v>
      </c>
      <c r="BB10">
        <v>1142</v>
      </c>
      <c r="BD10">
        <v>0</v>
      </c>
      <c r="BE10" s="1">
        <v>4.0896980258414196E-6</v>
      </c>
      <c r="BF10">
        <v>0</v>
      </c>
      <c r="BG10" t="b">
        <v>1</v>
      </c>
    </row>
    <row r="11" spans="1:59" x14ac:dyDescent="0.2">
      <c r="A11">
        <v>49</v>
      </c>
      <c r="B11">
        <v>51503</v>
      </c>
      <c r="C11">
        <v>237968.8357</v>
      </c>
      <c r="D11">
        <v>4.1000000000000003E-3</v>
      </c>
      <c r="E11">
        <v>-2.1511</v>
      </c>
      <c r="F11" s="1">
        <v>1.0610000000000001E-3</v>
      </c>
      <c r="G11">
        <v>3</v>
      </c>
      <c r="H11">
        <v>545.23950000000002</v>
      </c>
      <c r="I11">
        <v>53</v>
      </c>
      <c r="J11">
        <v>26</v>
      </c>
      <c r="K11">
        <v>0</v>
      </c>
      <c r="P11">
        <v>25</v>
      </c>
      <c r="Q11">
        <v>0</v>
      </c>
      <c r="V11" t="s">
        <v>102</v>
      </c>
      <c r="W11">
        <v>202</v>
      </c>
      <c r="X11">
        <v>3.1383000000000001</v>
      </c>
      <c r="Y11">
        <v>3.0133000000000001</v>
      </c>
      <c r="Z11">
        <v>2.8372999999999999</v>
      </c>
      <c r="AA11">
        <v>2.5364</v>
      </c>
      <c r="AB11">
        <v>2.2357999999999998</v>
      </c>
      <c r="AC11">
        <v>1.9356</v>
      </c>
      <c r="AD11">
        <v>1.6363000000000001</v>
      </c>
      <c r="AE11" t="s">
        <v>93</v>
      </c>
      <c r="AF11" t="b">
        <v>1</v>
      </c>
      <c r="AH11">
        <v>0</v>
      </c>
      <c r="AI11">
        <v>0</v>
      </c>
      <c r="AJ11">
        <v>1</v>
      </c>
      <c r="AK11" s="1">
        <v>5.0074585243921803E-6</v>
      </c>
      <c r="AM11">
        <v>43.713115999999999</v>
      </c>
      <c r="AO11">
        <v>250</v>
      </c>
      <c r="AQ11" s="1">
        <v>1.07615053015948E-7</v>
      </c>
      <c r="AS11">
        <v>0</v>
      </c>
      <c r="AT11">
        <v>0</v>
      </c>
      <c r="AU11">
        <v>0</v>
      </c>
      <c r="AW11">
        <v>0</v>
      </c>
      <c r="AX11">
        <v>-1</v>
      </c>
      <c r="AY11" t="s">
        <v>60</v>
      </c>
      <c r="AZ11">
        <v>12.713566</v>
      </c>
      <c r="BB11">
        <v>1142</v>
      </c>
      <c r="BD11">
        <v>0</v>
      </c>
      <c r="BE11" s="1">
        <v>4.7534516567291101E-6</v>
      </c>
      <c r="BF11">
        <v>0</v>
      </c>
      <c r="BG11" t="b">
        <v>1</v>
      </c>
    </row>
    <row r="12" spans="1:59" x14ac:dyDescent="0.2">
      <c r="A12">
        <v>50</v>
      </c>
      <c r="B12">
        <v>51503</v>
      </c>
      <c r="C12">
        <v>238010.13339999999</v>
      </c>
      <c r="D12">
        <v>3.0000000000000001E-3</v>
      </c>
      <c r="E12">
        <v>-2.1583000000000001</v>
      </c>
      <c r="F12" s="1">
        <v>1.0560000000000001E-3</v>
      </c>
      <c r="G12">
        <v>3</v>
      </c>
      <c r="H12">
        <v>547.5222</v>
      </c>
      <c r="I12">
        <v>53</v>
      </c>
      <c r="J12">
        <v>26</v>
      </c>
      <c r="K12">
        <v>-2</v>
      </c>
      <c r="P12">
        <v>25</v>
      </c>
      <c r="Q12">
        <v>2</v>
      </c>
      <c r="V12" t="s">
        <v>102</v>
      </c>
      <c r="W12">
        <v>202</v>
      </c>
      <c r="X12">
        <v>3.1383000000000001</v>
      </c>
      <c r="Y12">
        <v>3.0133000000000001</v>
      </c>
      <c r="Z12">
        <v>2.8372999999999999</v>
      </c>
      <c r="AA12">
        <v>2.5364</v>
      </c>
      <c r="AB12">
        <v>2.2357999999999998</v>
      </c>
      <c r="AC12">
        <v>1.9356</v>
      </c>
      <c r="AD12">
        <v>1.6363000000000001</v>
      </c>
      <c r="AE12" t="s">
        <v>95</v>
      </c>
      <c r="AF12" t="b">
        <v>1</v>
      </c>
      <c r="AH12">
        <v>0</v>
      </c>
      <c r="AI12">
        <v>0</v>
      </c>
      <c r="AJ12">
        <v>1</v>
      </c>
      <c r="AK12" s="1">
        <v>4.9641868599138102E-6</v>
      </c>
      <c r="AM12">
        <v>43.713115999999999</v>
      </c>
      <c r="AO12">
        <v>250</v>
      </c>
      <c r="AQ12" s="1">
        <v>1.06685104518299E-7</v>
      </c>
      <c r="AS12">
        <v>0</v>
      </c>
      <c r="AT12">
        <v>0</v>
      </c>
      <c r="AU12">
        <v>0</v>
      </c>
      <c r="AW12">
        <v>0</v>
      </c>
      <c r="AX12">
        <v>-1</v>
      </c>
      <c r="AY12" t="s">
        <v>60</v>
      </c>
      <c r="AZ12">
        <v>12.713566</v>
      </c>
      <c r="BB12">
        <v>1142</v>
      </c>
      <c r="BD12">
        <v>0</v>
      </c>
      <c r="BE12" s="1">
        <v>4.7123785041173098E-6</v>
      </c>
      <c r="BF12">
        <v>0</v>
      </c>
      <c r="BG12" t="b">
        <v>1</v>
      </c>
    </row>
    <row r="13" spans="1:59" x14ac:dyDescent="0.2">
      <c r="A13">
        <v>24</v>
      </c>
      <c r="B13">
        <v>51504</v>
      </c>
      <c r="C13">
        <v>218682.56090000001</v>
      </c>
      <c r="D13">
        <v>3.0000000000000001E-3</v>
      </c>
      <c r="E13">
        <v>-2.3344999999999998</v>
      </c>
      <c r="F13" s="1">
        <v>1.0560000000000001E-3</v>
      </c>
      <c r="G13">
        <v>2</v>
      </c>
      <c r="H13">
        <v>582.70420000000001</v>
      </c>
      <c r="I13">
        <v>49</v>
      </c>
      <c r="J13">
        <v>24</v>
      </c>
      <c r="K13">
        <v>-1</v>
      </c>
      <c r="P13">
        <v>23</v>
      </c>
      <c r="Q13">
        <v>1</v>
      </c>
      <c r="V13" t="s">
        <v>88</v>
      </c>
      <c r="W13">
        <v>202</v>
      </c>
      <c r="X13">
        <v>3.1383000000000001</v>
      </c>
      <c r="Y13">
        <v>3.0133000000000001</v>
      </c>
      <c r="Z13">
        <v>2.8372999999999999</v>
      </c>
      <c r="AA13">
        <v>2.5364</v>
      </c>
      <c r="AB13">
        <v>2.2357999999999998</v>
      </c>
      <c r="AC13">
        <v>1.9356</v>
      </c>
      <c r="AD13">
        <v>1.6363000000000001</v>
      </c>
      <c r="AE13" t="s">
        <v>75</v>
      </c>
      <c r="AF13" t="b">
        <v>1</v>
      </c>
      <c r="AH13">
        <v>0</v>
      </c>
      <c r="AI13">
        <v>0</v>
      </c>
      <c r="AJ13">
        <v>1</v>
      </c>
      <c r="AK13" s="1">
        <v>4.7124431643422202E-6</v>
      </c>
      <c r="AM13">
        <v>43.713115999999999</v>
      </c>
      <c r="AO13">
        <v>250</v>
      </c>
      <c r="AQ13" s="1">
        <v>1.01274908130097E-7</v>
      </c>
      <c r="AS13">
        <v>0</v>
      </c>
      <c r="AT13">
        <v>0</v>
      </c>
      <c r="AU13">
        <v>0</v>
      </c>
      <c r="AW13">
        <v>0</v>
      </c>
      <c r="AX13">
        <v>-1</v>
      </c>
      <c r="AY13" t="s">
        <v>66</v>
      </c>
      <c r="AZ13">
        <v>12.713566</v>
      </c>
      <c r="BB13">
        <v>1142</v>
      </c>
      <c r="BD13">
        <v>0</v>
      </c>
      <c r="BE13" s="1">
        <v>3.86684730306826E-6</v>
      </c>
      <c r="BF13">
        <v>0</v>
      </c>
      <c r="BG13" t="b">
        <v>1</v>
      </c>
    </row>
    <row r="14" spans="1:59" x14ac:dyDescent="0.2">
      <c r="A14">
        <v>25</v>
      </c>
      <c r="B14">
        <v>51504</v>
      </c>
      <c r="C14">
        <v>218854.3922</v>
      </c>
      <c r="D14">
        <v>3.0000000000000001E-3</v>
      </c>
      <c r="E14">
        <v>-2.3340000000000001</v>
      </c>
      <c r="F14" s="1">
        <v>8.2830000000000002E-4</v>
      </c>
      <c r="G14">
        <v>2</v>
      </c>
      <c r="H14">
        <v>582.77009999999996</v>
      </c>
      <c r="I14">
        <v>49</v>
      </c>
      <c r="J14">
        <v>24</v>
      </c>
      <c r="K14">
        <v>1</v>
      </c>
      <c r="P14">
        <v>23</v>
      </c>
      <c r="Q14">
        <v>-1</v>
      </c>
      <c r="V14" t="s">
        <v>88</v>
      </c>
      <c r="W14">
        <v>202</v>
      </c>
      <c r="X14">
        <v>3.1383000000000001</v>
      </c>
      <c r="Y14">
        <v>3.0133000000000001</v>
      </c>
      <c r="Z14">
        <v>2.8372999999999999</v>
      </c>
      <c r="AA14">
        <v>2.5364</v>
      </c>
      <c r="AB14">
        <v>2.2357999999999998</v>
      </c>
      <c r="AC14">
        <v>1.9356</v>
      </c>
      <c r="AD14">
        <v>1.6363000000000001</v>
      </c>
      <c r="AE14" t="s">
        <v>76</v>
      </c>
      <c r="AF14" t="b">
        <v>1</v>
      </c>
      <c r="AH14">
        <v>0</v>
      </c>
      <c r="AI14">
        <v>0</v>
      </c>
      <c r="AJ14">
        <v>1</v>
      </c>
      <c r="AK14" s="1">
        <v>4.7152988013156E-6</v>
      </c>
      <c r="AM14">
        <v>43.713115999999999</v>
      </c>
      <c r="AO14">
        <v>250</v>
      </c>
      <c r="AQ14" s="1">
        <v>1.01336278463546E-7</v>
      </c>
      <c r="AS14">
        <v>0</v>
      </c>
      <c r="AT14">
        <v>0</v>
      </c>
      <c r="AU14">
        <v>0</v>
      </c>
      <c r="AW14">
        <v>0</v>
      </c>
      <c r="AX14">
        <v>-1</v>
      </c>
      <c r="AY14" t="s">
        <v>66</v>
      </c>
      <c r="AZ14">
        <v>12.713566</v>
      </c>
      <c r="BB14">
        <v>1142</v>
      </c>
      <c r="BD14">
        <v>0</v>
      </c>
      <c r="BE14" s="1">
        <v>3.8692026252333498E-6</v>
      </c>
      <c r="BF14">
        <v>0</v>
      </c>
      <c r="BG14" t="b">
        <v>1</v>
      </c>
    </row>
    <row r="15" spans="1:59" x14ac:dyDescent="0.2">
      <c r="A15">
        <v>26</v>
      </c>
      <c r="B15">
        <v>51504</v>
      </c>
      <c r="C15">
        <v>236900.35800000001</v>
      </c>
      <c r="D15">
        <v>0.03</v>
      </c>
      <c r="E15">
        <v>-2.2618</v>
      </c>
      <c r="F15" s="1">
        <v>1.0529999999999999E-3</v>
      </c>
      <c r="G15">
        <v>2</v>
      </c>
      <c r="H15">
        <v>597.59699999999998</v>
      </c>
      <c r="I15">
        <v>53</v>
      </c>
      <c r="J15">
        <v>26</v>
      </c>
      <c r="K15">
        <v>-1</v>
      </c>
      <c r="P15">
        <v>25</v>
      </c>
      <c r="Q15">
        <v>1</v>
      </c>
      <c r="V15" t="s">
        <v>88</v>
      </c>
      <c r="W15">
        <v>202</v>
      </c>
      <c r="X15">
        <v>3.1383000000000001</v>
      </c>
      <c r="Y15">
        <v>3.0133000000000001</v>
      </c>
      <c r="Z15">
        <v>2.8372999999999999</v>
      </c>
      <c r="AA15">
        <v>2.5364</v>
      </c>
      <c r="AB15">
        <v>2.2357999999999998</v>
      </c>
      <c r="AC15">
        <v>1.9356</v>
      </c>
      <c r="AD15">
        <v>1.6363000000000001</v>
      </c>
      <c r="AE15" t="s">
        <v>77</v>
      </c>
      <c r="AF15" t="b">
        <v>1</v>
      </c>
      <c r="AH15">
        <v>0</v>
      </c>
      <c r="AI15">
        <v>0</v>
      </c>
      <c r="AJ15">
        <v>1</v>
      </c>
      <c r="AK15" s="1">
        <v>4.6908924098898498E-6</v>
      </c>
      <c r="AM15">
        <v>43.713115999999999</v>
      </c>
      <c r="AO15">
        <v>250</v>
      </c>
      <c r="AQ15" s="1">
        <v>1.008117511682E-7</v>
      </c>
      <c r="AS15">
        <v>0</v>
      </c>
      <c r="AT15">
        <v>0</v>
      </c>
      <c r="AU15">
        <v>0</v>
      </c>
      <c r="AW15">
        <v>0</v>
      </c>
      <c r="AX15">
        <v>-1</v>
      </c>
      <c r="AY15" t="s">
        <v>60</v>
      </c>
      <c r="AZ15">
        <v>12.713566</v>
      </c>
      <c r="BB15">
        <v>1142</v>
      </c>
      <c r="BD15">
        <v>0</v>
      </c>
      <c r="BE15" s="1">
        <v>4.4528533771462097E-6</v>
      </c>
      <c r="BF15">
        <v>0</v>
      </c>
      <c r="BG15" t="b">
        <v>1</v>
      </c>
    </row>
    <row r="16" spans="1:59" x14ac:dyDescent="0.2">
      <c r="A16">
        <v>27</v>
      </c>
      <c r="B16">
        <v>51504</v>
      </c>
      <c r="C16">
        <v>237086.48199999999</v>
      </c>
      <c r="D16">
        <v>0.03</v>
      </c>
      <c r="E16">
        <v>-2.2612999999999999</v>
      </c>
      <c r="F16" s="1">
        <v>1.0549999999999999E-3</v>
      </c>
      <c r="G16">
        <v>2</v>
      </c>
      <c r="H16">
        <v>597.67460000000005</v>
      </c>
      <c r="I16">
        <v>53</v>
      </c>
      <c r="J16">
        <v>26</v>
      </c>
      <c r="K16">
        <v>1</v>
      </c>
      <c r="P16">
        <v>25</v>
      </c>
      <c r="Q16">
        <v>-1</v>
      </c>
      <c r="V16" t="s">
        <v>88</v>
      </c>
      <c r="W16">
        <v>202</v>
      </c>
      <c r="X16">
        <v>3.1383000000000001</v>
      </c>
      <c r="Y16">
        <v>3.0133000000000001</v>
      </c>
      <c r="Z16">
        <v>2.8372999999999999</v>
      </c>
      <c r="AA16">
        <v>2.5364</v>
      </c>
      <c r="AB16">
        <v>2.2357999999999998</v>
      </c>
      <c r="AC16">
        <v>1.9356</v>
      </c>
      <c r="AD16">
        <v>1.6363000000000001</v>
      </c>
      <c r="AE16" t="s">
        <v>78</v>
      </c>
      <c r="AF16" t="b">
        <v>1</v>
      </c>
      <c r="AH16">
        <v>0</v>
      </c>
      <c r="AI16">
        <v>0</v>
      </c>
      <c r="AJ16">
        <v>1</v>
      </c>
      <c r="AK16" s="1">
        <v>4.6939321614276002E-6</v>
      </c>
      <c r="AM16">
        <v>43.713115999999999</v>
      </c>
      <c r="AO16">
        <v>250</v>
      </c>
      <c r="AQ16" s="1">
        <v>1.0087707827289E-7</v>
      </c>
      <c r="AS16">
        <v>0</v>
      </c>
      <c r="AT16">
        <v>0</v>
      </c>
      <c r="AU16">
        <v>0</v>
      </c>
      <c r="AW16">
        <v>0</v>
      </c>
      <c r="AX16">
        <v>-1</v>
      </c>
      <c r="AY16" t="s">
        <v>60</v>
      </c>
      <c r="AZ16">
        <v>12.713566</v>
      </c>
      <c r="BB16">
        <v>1142</v>
      </c>
      <c r="BD16">
        <v>0</v>
      </c>
      <c r="BE16" s="1">
        <v>4.4557540844878296E-6</v>
      </c>
      <c r="BF16">
        <v>0</v>
      </c>
      <c r="BG16" t="b">
        <v>1</v>
      </c>
    </row>
    <row r="17" spans="1:59" x14ac:dyDescent="0.2">
      <c r="A17">
        <v>16</v>
      </c>
      <c r="B17">
        <v>51508</v>
      </c>
      <c r="C17">
        <v>218340.47579999999</v>
      </c>
      <c r="D17">
        <v>5.5999999999999999E-3</v>
      </c>
      <c r="E17">
        <v>-2.6827000000000001</v>
      </c>
      <c r="F17" s="1">
        <v>8.1320000000000003E-4</v>
      </c>
      <c r="G17">
        <v>3</v>
      </c>
      <c r="H17">
        <v>746.8297</v>
      </c>
      <c r="I17">
        <v>49</v>
      </c>
      <c r="J17">
        <v>24</v>
      </c>
      <c r="K17">
        <v>-1</v>
      </c>
      <c r="L17">
        <v>0</v>
      </c>
      <c r="P17">
        <v>23</v>
      </c>
      <c r="Q17">
        <v>1</v>
      </c>
      <c r="R17">
        <v>0</v>
      </c>
      <c r="V17" t="s">
        <v>79</v>
      </c>
      <c r="W17">
        <v>1303</v>
      </c>
      <c r="X17">
        <v>3.1383000000000001</v>
      </c>
      <c r="Y17">
        <v>3.0133000000000001</v>
      </c>
      <c r="Z17">
        <v>2.8372999999999999</v>
      </c>
      <c r="AA17">
        <v>2.5364</v>
      </c>
      <c r="AB17">
        <v>2.2357999999999998</v>
      </c>
      <c r="AC17">
        <v>1.9356</v>
      </c>
      <c r="AD17">
        <v>1.6363000000000001</v>
      </c>
      <c r="AE17" t="s">
        <v>80</v>
      </c>
      <c r="AF17" t="b">
        <v>1</v>
      </c>
      <c r="AH17">
        <v>0</v>
      </c>
      <c r="AI17">
        <v>0</v>
      </c>
      <c r="AJ17">
        <v>1</v>
      </c>
      <c r="AK17" s="1">
        <v>3.7823114413992698E-6</v>
      </c>
      <c r="AM17">
        <v>43.713115999999999</v>
      </c>
      <c r="AO17">
        <v>250</v>
      </c>
      <c r="AQ17" s="1">
        <v>8.1285499500626197E-8</v>
      </c>
      <c r="AS17">
        <v>0</v>
      </c>
      <c r="AT17">
        <v>0</v>
      </c>
      <c r="AU17">
        <v>0</v>
      </c>
      <c r="AW17">
        <v>0</v>
      </c>
      <c r="AX17">
        <v>-1</v>
      </c>
      <c r="AY17" t="s">
        <v>66</v>
      </c>
      <c r="AZ17">
        <v>12.713566</v>
      </c>
      <c r="BB17">
        <v>1142</v>
      </c>
      <c r="BD17">
        <v>0</v>
      </c>
      <c r="BE17" s="1">
        <v>3.1035971464863501E-6</v>
      </c>
      <c r="BF17">
        <v>0</v>
      </c>
      <c r="BG17" t="b">
        <v>1</v>
      </c>
    </row>
    <row r="18" spans="1:59" x14ac:dyDescent="0.2">
      <c r="A18">
        <v>17</v>
      </c>
      <c r="B18">
        <v>51508</v>
      </c>
      <c r="C18">
        <v>218462.18350000001</v>
      </c>
      <c r="D18">
        <v>6.0000000000000001E-3</v>
      </c>
      <c r="E18">
        <v>-2.6823000000000001</v>
      </c>
      <c r="F18" s="1">
        <v>8.1459999999999996E-4</v>
      </c>
      <c r="G18">
        <v>3</v>
      </c>
      <c r="H18">
        <v>746.87649999999996</v>
      </c>
      <c r="I18">
        <v>49</v>
      </c>
      <c r="J18">
        <v>24</v>
      </c>
      <c r="K18">
        <v>1</v>
      </c>
      <c r="L18">
        <v>0</v>
      </c>
      <c r="P18">
        <v>23</v>
      </c>
      <c r="Q18">
        <v>-1</v>
      </c>
      <c r="R18">
        <v>0</v>
      </c>
      <c r="V18" t="s">
        <v>79</v>
      </c>
      <c r="W18">
        <v>1303</v>
      </c>
      <c r="X18">
        <v>3.1383000000000001</v>
      </c>
      <c r="Y18">
        <v>3.0133000000000001</v>
      </c>
      <c r="Z18">
        <v>2.8372999999999999</v>
      </c>
      <c r="AA18">
        <v>2.5364</v>
      </c>
      <c r="AB18">
        <v>2.2357999999999998</v>
      </c>
      <c r="AC18">
        <v>1.9356</v>
      </c>
      <c r="AD18">
        <v>1.6363000000000001</v>
      </c>
      <c r="AE18" t="s">
        <v>81</v>
      </c>
      <c r="AF18" t="b">
        <v>1</v>
      </c>
      <c r="AH18">
        <v>0</v>
      </c>
      <c r="AI18">
        <v>0</v>
      </c>
      <c r="AJ18">
        <v>1</v>
      </c>
      <c r="AK18" s="1">
        <v>3.7843320590003501E-6</v>
      </c>
      <c r="AM18">
        <v>43.713115999999999</v>
      </c>
      <c r="AO18">
        <v>250</v>
      </c>
      <c r="AQ18" s="1">
        <v>8.1328924491137697E-8</v>
      </c>
      <c r="AS18">
        <v>0</v>
      </c>
      <c r="AT18">
        <v>0</v>
      </c>
      <c r="AU18">
        <v>0</v>
      </c>
      <c r="AW18">
        <v>0</v>
      </c>
      <c r="AX18">
        <v>-1</v>
      </c>
      <c r="AY18" t="s">
        <v>66</v>
      </c>
      <c r="AZ18">
        <v>12.713566</v>
      </c>
      <c r="BB18">
        <v>1142</v>
      </c>
      <c r="BD18">
        <v>0</v>
      </c>
      <c r="BE18" s="1">
        <v>3.1052622822380801E-6</v>
      </c>
      <c r="BF18">
        <v>0</v>
      </c>
      <c r="BG18" t="b">
        <v>1</v>
      </c>
    </row>
    <row r="19" spans="1:59" x14ac:dyDescent="0.2">
      <c r="A19">
        <v>18</v>
      </c>
      <c r="B19">
        <v>51508</v>
      </c>
      <c r="C19">
        <v>220070.18479999999</v>
      </c>
      <c r="D19">
        <v>5.1000000000000004E-3</v>
      </c>
      <c r="E19">
        <v>-2.6785000000000001</v>
      </c>
      <c r="F19" s="1">
        <v>8.3270000000000002E-4</v>
      </c>
      <c r="G19">
        <v>3</v>
      </c>
      <c r="H19">
        <v>748.07429999999999</v>
      </c>
      <c r="I19">
        <v>49</v>
      </c>
      <c r="J19">
        <v>24</v>
      </c>
      <c r="K19">
        <v>-1</v>
      </c>
      <c r="L19">
        <v>1</v>
      </c>
      <c r="P19">
        <v>23</v>
      </c>
      <c r="Q19">
        <v>1</v>
      </c>
      <c r="R19">
        <v>1</v>
      </c>
      <c r="V19" t="s">
        <v>79</v>
      </c>
      <c r="W19">
        <v>1303</v>
      </c>
      <c r="X19">
        <v>3.1383000000000001</v>
      </c>
      <c r="Y19">
        <v>3.0133000000000001</v>
      </c>
      <c r="Z19">
        <v>2.8372999999999999</v>
      </c>
      <c r="AA19">
        <v>2.5364</v>
      </c>
      <c r="AB19">
        <v>2.2357999999999998</v>
      </c>
      <c r="AC19">
        <v>1.9356</v>
      </c>
      <c r="AD19">
        <v>1.6363000000000001</v>
      </c>
      <c r="AE19" t="s">
        <v>82</v>
      </c>
      <c r="AF19" t="b">
        <v>1</v>
      </c>
      <c r="AH19">
        <v>0</v>
      </c>
      <c r="AI19">
        <v>0</v>
      </c>
      <c r="AJ19">
        <v>1</v>
      </c>
      <c r="AK19" s="1">
        <v>3.2394855021653199E-6</v>
      </c>
      <c r="AM19">
        <v>43.713115999999999</v>
      </c>
      <c r="AO19">
        <v>250</v>
      </c>
      <c r="AQ19" s="1">
        <v>6.9619649338923394E-8</v>
      </c>
      <c r="AS19">
        <v>0</v>
      </c>
      <c r="AT19">
        <v>0</v>
      </c>
      <c r="AU19">
        <v>0</v>
      </c>
      <c r="AW19">
        <v>0</v>
      </c>
      <c r="AX19">
        <v>-1</v>
      </c>
      <c r="AY19" t="s">
        <v>66</v>
      </c>
      <c r="AZ19">
        <v>12.713566</v>
      </c>
      <c r="BB19">
        <v>1142</v>
      </c>
      <c r="BD19">
        <v>0</v>
      </c>
      <c r="BE19" s="1">
        <v>3.12315555158762E-6</v>
      </c>
      <c r="BF19">
        <v>0</v>
      </c>
      <c r="BG19" t="b">
        <v>1</v>
      </c>
    </row>
    <row r="20" spans="1:59" x14ac:dyDescent="0.2">
      <c r="A20">
        <v>21</v>
      </c>
      <c r="B20">
        <v>51508</v>
      </c>
      <c r="C20">
        <v>220699.6881</v>
      </c>
      <c r="D20">
        <v>5.0000000000000001E-3</v>
      </c>
      <c r="E20">
        <v>-2.6764999999999999</v>
      </c>
      <c r="F20" s="1">
        <v>8.3989999999999998E-4</v>
      </c>
      <c r="G20">
        <v>3</v>
      </c>
      <c r="H20">
        <v>748.31629999999996</v>
      </c>
      <c r="I20">
        <v>49</v>
      </c>
      <c r="J20">
        <v>24</v>
      </c>
      <c r="K20">
        <v>1</v>
      </c>
      <c r="L20">
        <v>1</v>
      </c>
      <c r="P20">
        <v>23</v>
      </c>
      <c r="Q20">
        <v>-1</v>
      </c>
      <c r="R20">
        <v>1</v>
      </c>
      <c r="V20" t="s">
        <v>79</v>
      </c>
      <c r="W20">
        <v>1303</v>
      </c>
      <c r="X20">
        <v>3.1383000000000001</v>
      </c>
      <c r="Y20">
        <v>3.0133000000000001</v>
      </c>
      <c r="Z20">
        <v>2.8372999999999999</v>
      </c>
      <c r="AA20">
        <v>2.5364</v>
      </c>
      <c r="AB20">
        <v>2.2357999999999998</v>
      </c>
      <c r="AC20">
        <v>1.9356</v>
      </c>
      <c r="AD20">
        <v>1.6363000000000001</v>
      </c>
      <c r="AE20" t="s">
        <v>85</v>
      </c>
      <c r="AF20" t="b">
        <v>1</v>
      </c>
      <c r="AH20">
        <v>0</v>
      </c>
      <c r="AI20">
        <v>0</v>
      </c>
      <c r="AJ20">
        <v>1</v>
      </c>
      <c r="AK20" s="1">
        <v>3.2480156941240599E-6</v>
      </c>
      <c r="AM20">
        <v>43.713115999999999</v>
      </c>
      <c r="AO20">
        <v>250</v>
      </c>
      <c r="AQ20" s="1">
        <v>6.9802971236131696E-8</v>
      </c>
      <c r="AS20">
        <v>0</v>
      </c>
      <c r="AT20">
        <v>0</v>
      </c>
      <c r="AU20">
        <v>0</v>
      </c>
      <c r="AW20">
        <v>0</v>
      </c>
      <c r="AX20">
        <v>-1</v>
      </c>
      <c r="AY20" t="s">
        <v>66</v>
      </c>
      <c r="AZ20">
        <v>12.713566</v>
      </c>
      <c r="BB20">
        <v>1142</v>
      </c>
      <c r="BD20">
        <v>0</v>
      </c>
      <c r="BE20" s="1">
        <v>3.13141574560144E-6</v>
      </c>
      <c r="BF20">
        <v>0</v>
      </c>
      <c r="BG20" t="b">
        <v>1</v>
      </c>
    </row>
    <row r="21" spans="1:59" x14ac:dyDescent="0.2">
      <c r="A21">
        <v>19</v>
      </c>
      <c r="B21">
        <v>51508</v>
      </c>
      <c r="C21">
        <v>220407.3855</v>
      </c>
      <c r="D21">
        <v>5.5999999999999999E-3</v>
      </c>
      <c r="E21">
        <v>-2.6928999999999998</v>
      </c>
      <c r="F21" s="1">
        <v>8.2490000000000005E-4</v>
      </c>
      <c r="G21">
        <v>3</v>
      </c>
      <c r="H21">
        <v>752.69709999999998</v>
      </c>
      <c r="I21">
        <v>49</v>
      </c>
      <c r="J21">
        <v>24</v>
      </c>
      <c r="K21">
        <v>-3</v>
      </c>
      <c r="L21">
        <v>1</v>
      </c>
      <c r="P21">
        <v>23</v>
      </c>
      <c r="Q21">
        <v>3</v>
      </c>
      <c r="R21">
        <v>1</v>
      </c>
      <c r="V21" t="s">
        <v>79</v>
      </c>
      <c r="W21">
        <v>1303</v>
      </c>
      <c r="X21">
        <v>3.1383000000000001</v>
      </c>
      <c r="Y21">
        <v>3.0133000000000001</v>
      </c>
      <c r="Z21">
        <v>2.8372999999999999</v>
      </c>
      <c r="AA21">
        <v>2.5364</v>
      </c>
      <c r="AB21">
        <v>2.2357999999999998</v>
      </c>
      <c r="AC21">
        <v>1.9356</v>
      </c>
      <c r="AD21">
        <v>1.6363000000000001</v>
      </c>
      <c r="AE21" t="s">
        <v>83</v>
      </c>
      <c r="AF21" t="b">
        <v>1</v>
      </c>
      <c r="AH21">
        <v>0</v>
      </c>
      <c r="AI21">
        <v>0</v>
      </c>
      <c r="AJ21">
        <v>1</v>
      </c>
      <c r="AK21" s="1">
        <v>3.1806503257677202E-6</v>
      </c>
      <c r="AM21">
        <v>43.713115999999999</v>
      </c>
      <c r="AO21">
        <v>250</v>
      </c>
      <c r="AQ21" s="1">
        <v>6.8355225691867497E-8</v>
      </c>
      <c r="AS21">
        <v>0</v>
      </c>
      <c r="AT21">
        <v>0</v>
      </c>
      <c r="AU21">
        <v>0</v>
      </c>
      <c r="AW21">
        <v>0</v>
      </c>
      <c r="AX21">
        <v>-1</v>
      </c>
      <c r="AY21" t="s">
        <v>66</v>
      </c>
      <c r="AZ21">
        <v>12.713566</v>
      </c>
      <c r="BB21">
        <v>1142</v>
      </c>
      <c r="BD21">
        <v>0</v>
      </c>
      <c r="BE21" s="1">
        <v>3.06645215826323E-6</v>
      </c>
      <c r="BF21">
        <v>0</v>
      </c>
      <c r="BG21" t="b">
        <v>1</v>
      </c>
    </row>
    <row r="22" spans="1:59" x14ac:dyDescent="0.2">
      <c r="A22">
        <v>20</v>
      </c>
      <c r="B22">
        <v>51508</v>
      </c>
      <c r="C22">
        <v>220408.4945</v>
      </c>
      <c r="D22">
        <v>5.5999999999999999E-3</v>
      </c>
      <c r="E22">
        <v>-2.6928999999999998</v>
      </c>
      <c r="F22" s="1">
        <v>8.2490000000000005E-4</v>
      </c>
      <c r="G22">
        <v>3</v>
      </c>
      <c r="H22">
        <v>752.69730000000004</v>
      </c>
      <c r="I22">
        <v>49</v>
      </c>
      <c r="J22">
        <v>24</v>
      </c>
      <c r="K22">
        <v>3</v>
      </c>
      <c r="L22">
        <v>1</v>
      </c>
      <c r="P22">
        <v>23</v>
      </c>
      <c r="Q22">
        <v>-3</v>
      </c>
      <c r="R22">
        <v>1</v>
      </c>
      <c r="V22" t="s">
        <v>79</v>
      </c>
      <c r="W22">
        <v>1303</v>
      </c>
      <c r="X22">
        <v>3.1383000000000001</v>
      </c>
      <c r="Y22">
        <v>3.0133000000000001</v>
      </c>
      <c r="Z22">
        <v>2.8372999999999999</v>
      </c>
      <c r="AA22">
        <v>2.5364</v>
      </c>
      <c r="AB22">
        <v>2.2357999999999998</v>
      </c>
      <c r="AC22">
        <v>1.9356</v>
      </c>
      <c r="AD22">
        <v>1.6363000000000001</v>
      </c>
      <c r="AE22" t="s">
        <v>84</v>
      </c>
      <c r="AF22" t="b">
        <v>1</v>
      </c>
      <c r="AH22">
        <v>0</v>
      </c>
      <c r="AI22">
        <v>0</v>
      </c>
      <c r="AJ22">
        <v>1</v>
      </c>
      <c r="AK22" s="1">
        <v>3.1806367465084199E-6</v>
      </c>
      <c r="AM22">
        <v>43.713115999999999</v>
      </c>
      <c r="AO22">
        <v>250</v>
      </c>
      <c r="AQ22" s="1">
        <v>6.8354933859140794E-8</v>
      </c>
      <c r="AS22">
        <v>0</v>
      </c>
      <c r="AT22">
        <v>0</v>
      </c>
      <c r="AU22">
        <v>0</v>
      </c>
      <c r="AW22">
        <v>0</v>
      </c>
      <c r="AX22">
        <v>-1</v>
      </c>
      <c r="AY22" t="s">
        <v>66</v>
      </c>
      <c r="AZ22">
        <v>12.713566</v>
      </c>
      <c r="BB22">
        <v>1142</v>
      </c>
      <c r="BD22">
        <v>0</v>
      </c>
      <c r="BE22" s="1">
        <v>3.0664390968098299E-6</v>
      </c>
      <c r="BF22">
        <v>0</v>
      </c>
      <c r="BG22" t="b">
        <v>1</v>
      </c>
    </row>
    <row r="23" spans="1:59" x14ac:dyDescent="0.2">
      <c r="A23">
        <v>22</v>
      </c>
      <c r="B23">
        <v>51508</v>
      </c>
      <c r="C23">
        <v>236529.54800000001</v>
      </c>
      <c r="D23">
        <v>0.03</v>
      </c>
      <c r="E23">
        <v>-2.6099000000000001</v>
      </c>
      <c r="F23" s="1">
        <v>1.036E-3</v>
      </c>
      <c r="G23">
        <v>3</v>
      </c>
      <c r="H23">
        <v>761.69910000000004</v>
      </c>
      <c r="I23">
        <v>53</v>
      </c>
      <c r="J23">
        <v>26</v>
      </c>
      <c r="K23">
        <v>-1</v>
      </c>
      <c r="L23">
        <v>0</v>
      </c>
      <c r="P23">
        <v>25</v>
      </c>
      <c r="Q23">
        <v>1</v>
      </c>
      <c r="R23">
        <v>0</v>
      </c>
      <c r="V23" t="s">
        <v>79</v>
      </c>
      <c r="W23">
        <v>1303</v>
      </c>
      <c r="X23">
        <v>3.1383000000000001</v>
      </c>
      <c r="Y23">
        <v>3.0133000000000001</v>
      </c>
      <c r="Z23">
        <v>2.8372999999999999</v>
      </c>
      <c r="AA23">
        <v>2.5364</v>
      </c>
      <c r="AB23">
        <v>2.2357999999999998</v>
      </c>
      <c r="AC23">
        <v>1.9356</v>
      </c>
      <c r="AD23">
        <v>1.6363000000000001</v>
      </c>
      <c r="AE23" t="s">
        <v>86</v>
      </c>
      <c r="AF23" t="b">
        <v>1</v>
      </c>
      <c r="AH23">
        <v>0</v>
      </c>
      <c r="AI23">
        <v>0</v>
      </c>
      <c r="AJ23">
        <v>1</v>
      </c>
      <c r="AK23" s="1">
        <v>3.7655701717822501E-6</v>
      </c>
      <c r="AM23">
        <v>43.713115999999999</v>
      </c>
      <c r="AO23">
        <v>250</v>
      </c>
      <c r="AQ23" s="1">
        <v>8.0925706690281796E-8</v>
      </c>
      <c r="AS23">
        <v>0</v>
      </c>
      <c r="AT23">
        <v>0</v>
      </c>
      <c r="AU23">
        <v>0</v>
      </c>
      <c r="AW23">
        <v>0</v>
      </c>
      <c r="AX23">
        <v>-1</v>
      </c>
      <c r="AY23" t="s">
        <v>60</v>
      </c>
      <c r="AZ23">
        <v>12.713566</v>
      </c>
      <c r="BB23">
        <v>1142</v>
      </c>
      <c r="BD23">
        <v>0</v>
      </c>
      <c r="BE23" s="1">
        <v>3.5744602702502499E-6</v>
      </c>
      <c r="BF23">
        <v>0</v>
      </c>
      <c r="BG23" t="b">
        <v>1</v>
      </c>
    </row>
    <row r="24" spans="1:59" x14ac:dyDescent="0.2">
      <c r="A24">
        <v>23</v>
      </c>
      <c r="B24">
        <v>51508</v>
      </c>
      <c r="C24">
        <v>236661.413</v>
      </c>
      <c r="D24">
        <v>0.03</v>
      </c>
      <c r="E24">
        <v>-2.6095000000000002</v>
      </c>
      <c r="F24" s="1">
        <v>1.0380000000000001E-3</v>
      </c>
      <c r="G24">
        <v>3</v>
      </c>
      <c r="H24">
        <v>761.75429999999994</v>
      </c>
      <c r="I24">
        <v>53</v>
      </c>
      <c r="J24">
        <v>26</v>
      </c>
      <c r="K24">
        <v>1</v>
      </c>
      <c r="L24">
        <v>0</v>
      </c>
      <c r="P24">
        <v>25</v>
      </c>
      <c r="Q24">
        <v>-1</v>
      </c>
      <c r="R24">
        <v>0</v>
      </c>
      <c r="V24" t="s">
        <v>79</v>
      </c>
      <c r="W24">
        <v>1303</v>
      </c>
      <c r="X24">
        <v>3.1383000000000001</v>
      </c>
      <c r="Y24">
        <v>3.0133000000000001</v>
      </c>
      <c r="Z24">
        <v>2.8372999999999999</v>
      </c>
      <c r="AA24">
        <v>2.5364</v>
      </c>
      <c r="AB24">
        <v>2.2357999999999998</v>
      </c>
      <c r="AC24">
        <v>1.9356</v>
      </c>
      <c r="AD24">
        <v>1.6363000000000001</v>
      </c>
      <c r="AE24" t="s">
        <v>87</v>
      </c>
      <c r="AF24" t="b">
        <v>1</v>
      </c>
      <c r="AH24">
        <v>0</v>
      </c>
      <c r="AI24">
        <v>0</v>
      </c>
      <c r="AJ24">
        <v>1</v>
      </c>
      <c r="AK24" s="1">
        <v>3.7676950606695501E-6</v>
      </c>
      <c r="AM24">
        <v>43.713115999999999</v>
      </c>
      <c r="AO24">
        <v>250</v>
      </c>
      <c r="AQ24" s="1">
        <v>8.0971372565470597E-8</v>
      </c>
      <c r="AS24">
        <v>0</v>
      </c>
      <c r="AT24">
        <v>0</v>
      </c>
      <c r="AU24">
        <v>0</v>
      </c>
      <c r="AW24">
        <v>0</v>
      </c>
      <c r="AX24">
        <v>-1</v>
      </c>
      <c r="AY24" t="s">
        <v>60</v>
      </c>
      <c r="AZ24">
        <v>12.713566</v>
      </c>
      <c r="BB24">
        <v>1142</v>
      </c>
      <c r="BD24">
        <v>0</v>
      </c>
      <c r="BE24" s="1">
        <v>3.5764860918737598E-6</v>
      </c>
      <c r="BF24">
        <v>0</v>
      </c>
      <c r="BG24" t="b">
        <v>1</v>
      </c>
    </row>
    <row r="25" spans="1:59" x14ac:dyDescent="0.2">
      <c r="A25">
        <v>34</v>
      </c>
      <c r="B25">
        <v>51505</v>
      </c>
      <c r="C25">
        <v>219411.86550000001</v>
      </c>
      <c r="D25">
        <v>5.4000000000000003E-3</v>
      </c>
      <c r="E25">
        <v>-2.7949999999999999</v>
      </c>
      <c r="F25" s="1">
        <v>8.319E-4</v>
      </c>
      <c r="G25">
        <v>2</v>
      </c>
      <c r="H25">
        <v>804.45889999999997</v>
      </c>
      <c r="I25">
        <v>49</v>
      </c>
      <c r="J25">
        <v>24</v>
      </c>
      <c r="K25">
        <v>0</v>
      </c>
      <c r="L25">
        <v>0</v>
      </c>
      <c r="P25">
        <v>23</v>
      </c>
      <c r="Q25">
        <v>0</v>
      </c>
      <c r="R25">
        <v>0</v>
      </c>
      <c r="V25" t="s">
        <v>96</v>
      </c>
      <c r="W25">
        <v>1303</v>
      </c>
      <c r="X25">
        <v>3.1383000000000001</v>
      </c>
      <c r="Y25">
        <v>3.0133000000000001</v>
      </c>
      <c r="Z25">
        <v>2.8372999999999999</v>
      </c>
      <c r="AA25">
        <v>2.5364</v>
      </c>
      <c r="AB25">
        <v>2.2357999999999998</v>
      </c>
      <c r="AC25">
        <v>1.9356</v>
      </c>
      <c r="AD25">
        <v>1.6363000000000001</v>
      </c>
      <c r="AE25" t="s">
        <v>67</v>
      </c>
      <c r="AF25" t="b">
        <v>1</v>
      </c>
      <c r="AH25">
        <v>0</v>
      </c>
      <c r="AI25">
        <v>0</v>
      </c>
      <c r="AJ25">
        <v>1</v>
      </c>
      <c r="AK25" s="1">
        <v>3.56326124919663E-6</v>
      </c>
      <c r="AM25">
        <v>43.713115999999999</v>
      </c>
      <c r="AO25">
        <v>250</v>
      </c>
      <c r="AQ25" s="1">
        <v>7.6577903317732598E-8</v>
      </c>
      <c r="AS25">
        <v>0</v>
      </c>
      <c r="AT25">
        <v>0</v>
      </c>
      <c r="AU25">
        <v>0</v>
      </c>
      <c r="AW25">
        <v>0</v>
      </c>
      <c r="AX25">
        <v>-1</v>
      </c>
      <c r="AY25" t="s">
        <v>66</v>
      </c>
      <c r="AZ25">
        <v>12.713566</v>
      </c>
      <c r="BB25">
        <v>1142</v>
      </c>
      <c r="BD25">
        <v>0</v>
      </c>
      <c r="BE25" s="1">
        <v>2.9239115516422701E-6</v>
      </c>
      <c r="BF25">
        <v>0</v>
      </c>
      <c r="BG25" t="b">
        <v>1</v>
      </c>
    </row>
    <row r="26" spans="1:59" x14ac:dyDescent="0.2">
      <c r="A26">
        <v>35</v>
      </c>
      <c r="B26">
        <v>51505</v>
      </c>
      <c r="C26">
        <v>219437.16620000001</v>
      </c>
      <c r="D26">
        <v>6.3E-3</v>
      </c>
      <c r="E26">
        <v>-2.7966000000000002</v>
      </c>
      <c r="F26" s="1">
        <v>8.3210000000000001E-4</v>
      </c>
      <c r="G26">
        <v>2</v>
      </c>
      <c r="H26">
        <v>805.24699999999996</v>
      </c>
      <c r="I26">
        <v>49</v>
      </c>
      <c r="J26">
        <v>24</v>
      </c>
      <c r="K26">
        <v>0</v>
      </c>
      <c r="L26">
        <v>1</v>
      </c>
      <c r="P26">
        <v>23</v>
      </c>
      <c r="Q26">
        <v>0</v>
      </c>
      <c r="R26">
        <v>1</v>
      </c>
      <c r="V26" t="s">
        <v>96</v>
      </c>
      <c r="W26">
        <v>1303</v>
      </c>
      <c r="X26">
        <v>3.1383000000000001</v>
      </c>
      <c r="Y26">
        <v>3.0133000000000001</v>
      </c>
      <c r="Z26">
        <v>2.8372999999999999</v>
      </c>
      <c r="AA26">
        <v>2.5364</v>
      </c>
      <c r="AB26">
        <v>2.2357999999999998</v>
      </c>
      <c r="AC26">
        <v>1.9356</v>
      </c>
      <c r="AD26">
        <v>1.6363000000000001</v>
      </c>
      <c r="AE26" t="s">
        <v>65</v>
      </c>
      <c r="AF26" t="b">
        <v>1</v>
      </c>
      <c r="AH26">
        <v>0</v>
      </c>
      <c r="AI26">
        <v>0</v>
      </c>
      <c r="AJ26">
        <v>1</v>
      </c>
      <c r="AK26" s="1">
        <v>3.5596576323405399E-6</v>
      </c>
      <c r="AM26">
        <v>43.713115999999999</v>
      </c>
      <c r="AO26">
        <v>250</v>
      </c>
      <c r="AQ26" s="1">
        <v>7.6500458172337903E-8</v>
      </c>
      <c r="AS26">
        <v>0</v>
      </c>
      <c r="AT26">
        <v>0</v>
      </c>
      <c r="AU26">
        <v>0</v>
      </c>
      <c r="AW26">
        <v>0</v>
      </c>
      <c r="AX26">
        <v>-1</v>
      </c>
      <c r="AY26" t="s">
        <v>66</v>
      </c>
      <c r="AZ26">
        <v>12.713566</v>
      </c>
      <c r="BB26">
        <v>1142</v>
      </c>
      <c r="BD26">
        <v>0</v>
      </c>
      <c r="BE26" s="1">
        <v>2.9209561225205E-6</v>
      </c>
      <c r="BF26">
        <v>0</v>
      </c>
      <c r="BG26" t="b">
        <v>1</v>
      </c>
    </row>
    <row r="27" spans="1:59" x14ac:dyDescent="0.2">
      <c r="A27">
        <v>36</v>
      </c>
      <c r="B27">
        <v>51505</v>
      </c>
      <c r="C27">
        <v>219494.7268</v>
      </c>
      <c r="D27">
        <v>6.6E-3</v>
      </c>
      <c r="E27">
        <v>-2.7995000000000001</v>
      </c>
      <c r="F27" s="1">
        <v>8.2740000000000005E-4</v>
      </c>
      <c r="G27">
        <v>2</v>
      </c>
      <c r="H27">
        <v>805.39869999999996</v>
      </c>
      <c r="I27">
        <v>49</v>
      </c>
      <c r="J27">
        <v>24</v>
      </c>
      <c r="K27">
        <v>-2</v>
      </c>
      <c r="L27">
        <v>2</v>
      </c>
      <c r="P27">
        <v>23</v>
      </c>
      <c r="Q27">
        <v>2</v>
      </c>
      <c r="R27">
        <v>2</v>
      </c>
      <c r="V27" t="s">
        <v>96</v>
      </c>
      <c r="W27">
        <v>1303</v>
      </c>
      <c r="X27">
        <v>3.1383000000000001</v>
      </c>
      <c r="Y27">
        <v>3.0133000000000001</v>
      </c>
      <c r="Z27">
        <v>2.8372999999999999</v>
      </c>
      <c r="AA27">
        <v>2.5364</v>
      </c>
      <c r="AB27">
        <v>2.2357999999999998</v>
      </c>
      <c r="AC27">
        <v>1.9356</v>
      </c>
      <c r="AD27">
        <v>1.6363000000000001</v>
      </c>
      <c r="AE27" t="s">
        <v>97</v>
      </c>
      <c r="AF27" t="b">
        <v>1</v>
      </c>
      <c r="AH27">
        <v>0</v>
      </c>
      <c r="AI27">
        <v>0</v>
      </c>
      <c r="AJ27">
        <v>1</v>
      </c>
      <c r="AK27" s="1">
        <v>3.5369451505878998E-6</v>
      </c>
      <c r="AM27">
        <v>43.713115999999999</v>
      </c>
      <c r="AO27">
        <v>250</v>
      </c>
      <c r="AQ27" s="1">
        <v>7.6012345403697597E-8</v>
      </c>
      <c r="AS27">
        <v>0</v>
      </c>
      <c r="AT27">
        <v>0</v>
      </c>
      <c r="AU27">
        <v>0</v>
      </c>
      <c r="AW27">
        <v>0</v>
      </c>
      <c r="AX27">
        <v>-1</v>
      </c>
      <c r="AY27" t="s">
        <v>66</v>
      </c>
      <c r="AZ27">
        <v>12.713566</v>
      </c>
      <c r="BB27">
        <v>1142</v>
      </c>
      <c r="BD27">
        <v>0</v>
      </c>
      <c r="BE27" s="1">
        <v>2.9023216915024601E-6</v>
      </c>
      <c r="BF27">
        <v>0</v>
      </c>
      <c r="BG27" t="b">
        <v>1</v>
      </c>
    </row>
    <row r="28" spans="1:59" x14ac:dyDescent="0.2">
      <c r="A28">
        <v>37</v>
      </c>
      <c r="B28">
        <v>51505</v>
      </c>
      <c r="C28">
        <v>219518.7838</v>
      </c>
      <c r="D28">
        <v>4.7000000000000002E-3</v>
      </c>
      <c r="E28">
        <v>-2.7995000000000001</v>
      </c>
      <c r="F28" s="1">
        <v>8.275E-4</v>
      </c>
      <c r="G28">
        <v>2</v>
      </c>
      <c r="H28">
        <v>805.40300000000002</v>
      </c>
      <c r="I28">
        <v>49</v>
      </c>
      <c r="J28">
        <v>24</v>
      </c>
      <c r="K28">
        <v>2</v>
      </c>
      <c r="L28">
        <v>2</v>
      </c>
      <c r="P28">
        <v>23</v>
      </c>
      <c r="Q28">
        <v>-2</v>
      </c>
      <c r="R28">
        <v>2</v>
      </c>
      <c r="V28" t="s">
        <v>96</v>
      </c>
      <c r="W28">
        <v>1303</v>
      </c>
      <c r="X28">
        <v>3.1383000000000001</v>
      </c>
      <c r="Y28">
        <v>3.0133000000000001</v>
      </c>
      <c r="Z28">
        <v>2.8372999999999999</v>
      </c>
      <c r="AA28">
        <v>2.5364</v>
      </c>
      <c r="AB28">
        <v>2.2357999999999998</v>
      </c>
      <c r="AC28">
        <v>1.9356</v>
      </c>
      <c r="AD28">
        <v>1.6363000000000001</v>
      </c>
      <c r="AE28" t="s">
        <v>98</v>
      </c>
      <c r="AF28" t="b">
        <v>1</v>
      </c>
      <c r="AH28">
        <v>0</v>
      </c>
      <c r="AI28">
        <v>0</v>
      </c>
      <c r="AJ28">
        <v>1</v>
      </c>
      <c r="AK28" s="1">
        <v>3.5366145180540001E-6</v>
      </c>
      <c r="AM28">
        <v>43.713115999999999</v>
      </c>
      <c r="AO28">
        <v>250</v>
      </c>
      <c r="AQ28" s="1">
        <v>7.6005239797490696E-8</v>
      </c>
      <c r="AS28">
        <v>0</v>
      </c>
      <c r="AT28">
        <v>0</v>
      </c>
      <c r="AU28">
        <v>0</v>
      </c>
      <c r="AW28">
        <v>0</v>
      </c>
      <c r="AX28">
        <v>-1</v>
      </c>
      <c r="AY28" t="s">
        <v>66</v>
      </c>
      <c r="AZ28">
        <v>12.713566</v>
      </c>
      <c r="BB28">
        <v>1142</v>
      </c>
      <c r="BD28">
        <v>0</v>
      </c>
      <c r="BE28" s="1">
        <v>2.9020518375574699E-6</v>
      </c>
      <c r="BF28">
        <v>0</v>
      </c>
      <c r="BG28" t="b">
        <v>1</v>
      </c>
    </row>
    <row r="29" spans="1:59" x14ac:dyDescent="0.2">
      <c r="A29">
        <v>38</v>
      </c>
      <c r="B29">
        <v>51505</v>
      </c>
      <c r="C29">
        <v>237681.31599999999</v>
      </c>
      <c r="D29">
        <v>0.04</v>
      </c>
      <c r="E29">
        <v>-2.7225000000000001</v>
      </c>
      <c r="F29" s="1">
        <v>1.059E-3</v>
      </c>
      <c r="G29">
        <v>2</v>
      </c>
      <c r="H29">
        <v>819.40120000000002</v>
      </c>
      <c r="I29">
        <v>53</v>
      </c>
      <c r="J29">
        <v>26</v>
      </c>
      <c r="K29">
        <v>0</v>
      </c>
      <c r="L29">
        <v>0</v>
      </c>
      <c r="P29">
        <v>25</v>
      </c>
      <c r="Q29">
        <v>0</v>
      </c>
      <c r="R29">
        <v>0</v>
      </c>
      <c r="V29" t="s">
        <v>96</v>
      </c>
      <c r="W29">
        <v>1303</v>
      </c>
      <c r="X29">
        <v>3.1383000000000001</v>
      </c>
      <c r="Y29">
        <v>3.0133000000000001</v>
      </c>
      <c r="Z29">
        <v>2.8372999999999999</v>
      </c>
      <c r="AA29">
        <v>2.5364</v>
      </c>
      <c r="AB29">
        <v>2.2357999999999998</v>
      </c>
      <c r="AC29">
        <v>1.9356</v>
      </c>
      <c r="AD29">
        <v>1.6363000000000001</v>
      </c>
      <c r="AE29" t="s">
        <v>71</v>
      </c>
      <c r="AF29" t="b">
        <v>1</v>
      </c>
      <c r="AH29">
        <v>0</v>
      </c>
      <c r="AI29">
        <v>0</v>
      </c>
      <c r="AJ29">
        <v>1</v>
      </c>
      <c r="AK29" s="1">
        <v>3.5460952671119101E-6</v>
      </c>
      <c r="AM29">
        <v>43.713115999999999</v>
      </c>
      <c r="AO29">
        <v>250</v>
      </c>
      <c r="AQ29" s="1">
        <v>7.6208983816220597E-8</v>
      </c>
      <c r="AS29">
        <v>0</v>
      </c>
      <c r="AT29">
        <v>0</v>
      </c>
      <c r="AU29">
        <v>0</v>
      </c>
      <c r="AW29">
        <v>0</v>
      </c>
      <c r="AX29">
        <v>-1</v>
      </c>
      <c r="AY29" t="s">
        <v>60</v>
      </c>
      <c r="AZ29">
        <v>12.713566</v>
      </c>
      <c r="BB29">
        <v>1142</v>
      </c>
      <c r="BD29">
        <v>0</v>
      </c>
      <c r="BE29" s="1">
        <v>3.3661971715838002E-6</v>
      </c>
      <c r="BF29">
        <v>0</v>
      </c>
      <c r="BG29" t="b">
        <v>1</v>
      </c>
    </row>
    <row r="30" spans="1:59" x14ac:dyDescent="0.2">
      <c r="A30">
        <v>39</v>
      </c>
      <c r="B30">
        <v>51505</v>
      </c>
      <c r="C30">
        <v>237713.59700000001</v>
      </c>
      <c r="D30">
        <v>0.04</v>
      </c>
      <c r="E30">
        <v>-2.7242000000000002</v>
      </c>
      <c r="F30" s="1">
        <v>1.059E-3</v>
      </c>
      <c r="G30">
        <v>2</v>
      </c>
      <c r="H30">
        <v>820.19110000000001</v>
      </c>
      <c r="I30">
        <v>53</v>
      </c>
      <c r="J30">
        <v>26</v>
      </c>
      <c r="K30">
        <v>0</v>
      </c>
      <c r="L30">
        <v>1</v>
      </c>
      <c r="P30">
        <v>25</v>
      </c>
      <c r="Q30">
        <v>0</v>
      </c>
      <c r="R30">
        <v>1</v>
      </c>
      <c r="V30" t="s">
        <v>96</v>
      </c>
      <c r="W30">
        <v>1303</v>
      </c>
      <c r="X30">
        <v>3.1383000000000001</v>
      </c>
      <c r="Y30">
        <v>3.0133000000000001</v>
      </c>
      <c r="Z30">
        <v>2.8372999999999999</v>
      </c>
      <c r="AA30">
        <v>2.5364</v>
      </c>
      <c r="AB30">
        <v>2.2357999999999998</v>
      </c>
      <c r="AC30">
        <v>1.9356</v>
      </c>
      <c r="AD30">
        <v>1.6363000000000001</v>
      </c>
      <c r="AE30" t="s">
        <v>70</v>
      </c>
      <c r="AF30" t="b">
        <v>1</v>
      </c>
      <c r="AH30">
        <v>0</v>
      </c>
      <c r="AI30">
        <v>0</v>
      </c>
      <c r="AJ30">
        <v>1</v>
      </c>
      <c r="AK30" s="1">
        <v>3.5416444511157298E-6</v>
      </c>
      <c r="AM30">
        <v>43.713115999999999</v>
      </c>
      <c r="AO30">
        <v>250</v>
      </c>
      <c r="AQ30" s="1">
        <v>7.6113331574459701E-8</v>
      </c>
      <c r="AS30">
        <v>0</v>
      </c>
      <c r="AT30">
        <v>0</v>
      </c>
      <c r="AU30">
        <v>0</v>
      </c>
      <c r="AW30">
        <v>0</v>
      </c>
      <c r="AX30">
        <v>-1</v>
      </c>
      <c r="AY30" t="s">
        <v>60</v>
      </c>
      <c r="AZ30">
        <v>12.713566</v>
      </c>
      <c r="BB30">
        <v>1142</v>
      </c>
      <c r="BD30">
        <v>0</v>
      </c>
      <c r="BE30" s="1">
        <v>3.36197430558091E-6</v>
      </c>
      <c r="BF30">
        <v>0</v>
      </c>
      <c r="BG30" t="b">
        <v>1</v>
      </c>
    </row>
    <row r="31" spans="1:59" x14ac:dyDescent="0.2">
      <c r="A31">
        <v>40</v>
      </c>
      <c r="B31">
        <v>51505</v>
      </c>
      <c r="C31">
        <v>237783.924</v>
      </c>
      <c r="D31">
        <v>0.04</v>
      </c>
      <c r="E31">
        <v>-2.7265999999999999</v>
      </c>
      <c r="F31" s="1">
        <v>1.054E-3</v>
      </c>
      <c r="G31">
        <v>2</v>
      </c>
      <c r="H31">
        <v>820.34680000000003</v>
      </c>
      <c r="I31">
        <v>53</v>
      </c>
      <c r="J31">
        <v>26</v>
      </c>
      <c r="K31">
        <v>-2</v>
      </c>
      <c r="L31">
        <v>2</v>
      </c>
      <c r="P31">
        <v>25</v>
      </c>
      <c r="Q31">
        <v>2</v>
      </c>
      <c r="R31">
        <v>2</v>
      </c>
      <c r="V31" t="s">
        <v>96</v>
      </c>
      <c r="W31">
        <v>1303</v>
      </c>
      <c r="X31">
        <v>3.1383000000000001</v>
      </c>
      <c r="Y31">
        <v>3.0133000000000001</v>
      </c>
      <c r="Z31">
        <v>2.8372999999999999</v>
      </c>
      <c r="AA31">
        <v>2.5364</v>
      </c>
      <c r="AB31">
        <v>2.2357999999999998</v>
      </c>
      <c r="AC31">
        <v>1.9356</v>
      </c>
      <c r="AD31">
        <v>1.6363000000000001</v>
      </c>
      <c r="AE31" t="s">
        <v>99</v>
      </c>
      <c r="AF31" t="b">
        <v>1</v>
      </c>
      <c r="AH31">
        <v>0</v>
      </c>
      <c r="AI31">
        <v>0</v>
      </c>
      <c r="AJ31">
        <v>1</v>
      </c>
      <c r="AK31" s="1">
        <v>3.52303378874562E-6</v>
      </c>
      <c r="AM31">
        <v>43.713115999999999</v>
      </c>
      <c r="AO31">
        <v>250</v>
      </c>
      <c r="AQ31" s="1">
        <v>7.5713370853672696E-8</v>
      </c>
      <c r="AS31">
        <v>0</v>
      </c>
      <c r="AT31">
        <v>0</v>
      </c>
      <c r="AU31">
        <v>0</v>
      </c>
      <c r="AW31">
        <v>0</v>
      </c>
      <c r="AX31">
        <v>-1</v>
      </c>
      <c r="AY31" t="s">
        <v>60</v>
      </c>
      <c r="AZ31">
        <v>12.713566</v>
      </c>
      <c r="BB31">
        <v>1142</v>
      </c>
      <c r="BD31">
        <v>0</v>
      </c>
      <c r="BE31" s="1">
        <v>3.3443121708144698E-6</v>
      </c>
      <c r="BF31">
        <v>0</v>
      </c>
      <c r="BG31" t="b">
        <v>1</v>
      </c>
    </row>
    <row r="32" spans="1:59" x14ac:dyDescent="0.2">
      <c r="A32">
        <v>41</v>
      </c>
      <c r="B32">
        <v>51505</v>
      </c>
      <c r="C32">
        <v>237814.88</v>
      </c>
      <c r="D32">
        <v>0.04</v>
      </c>
      <c r="E32">
        <v>-2.7265000000000001</v>
      </c>
      <c r="F32" s="1">
        <v>1.0549999999999999E-3</v>
      </c>
      <c r="G32">
        <v>2</v>
      </c>
      <c r="H32">
        <v>820.3528</v>
      </c>
      <c r="I32">
        <v>53</v>
      </c>
      <c r="J32">
        <v>26</v>
      </c>
      <c r="K32">
        <v>2</v>
      </c>
      <c r="L32">
        <v>2</v>
      </c>
      <c r="P32">
        <v>25</v>
      </c>
      <c r="Q32">
        <v>-2</v>
      </c>
      <c r="R32">
        <v>2</v>
      </c>
      <c r="V32" t="s">
        <v>96</v>
      </c>
      <c r="W32">
        <v>1303</v>
      </c>
      <c r="X32">
        <v>3.1383000000000001</v>
      </c>
      <c r="Y32">
        <v>3.0133000000000001</v>
      </c>
      <c r="Z32">
        <v>2.8372999999999999</v>
      </c>
      <c r="AA32">
        <v>2.5364</v>
      </c>
      <c r="AB32">
        <v>2.2357999999999998</v>
      </c>
      <c r="AC32">
        <v>1.9356</v>
      </c>
      <c r="AD32">
        <v>1.6363000000000001</v>
      </c>
      <c r="AE32" t="s">
        <v>100</v>
      </c>
      <c r="AF32" t="b">
        <v>1</v>
      </c>
      <c r="AH32">
        <v>0</v>
      </c>
      <c r="AI32">
        <v>0</v>
      </c>
      <c r="AJ32">
        <v>1</v>
      </c>
      <c r="AK32" s="1">
        <v>3.5234655015602199E-6</v>
      </c>
      <c r="AM32">
        <v>43.713115999999999</v>
      </c>
      <c r="AO32">
        <v>250</v>
      </c>
      <c r="AQ32" s="1">
        <v>7.5722648769676898E-8</v>
      </c>
      <c r="AS32">
        <v>0</v>
      </c>
      <c r="AT32">
        <v>0</v>
      </c>
      <c r="AU32">
        <v>0</v>
      </c>
      <c r="AW32">
        <v>0</v>
      </c>
      <c r="AX32">
        <v>-1</v>
      </c>
      <c r="AY32" t="s">
        <v>60</v>
      </c>
      <c r="AZ32">
        <v>12.713566</v>
      </c>
      <c r="BB32">
        <v>1142</v>
      </c>
      <c r="BD32">
        <v>0</v>
      </c>
      <c r="BE32" s="1">
        <v>3.34472390814371E-6</v>
      </c>
      <c r="BF32">
        <v>0</v>
      </c>
      <c r="BG32" t="b">
        <v>1</v>
      </c>
    </row>
    <row r="33" spans="1:59" x14ac:dyDescent="0.2">
      <c r="A33">
        <v>61</v>
      </c>
      <c r="B33">
        <v>51525</v>
      </c>
      <c r="C33">
        <v>221499.60939999999</v>
      </c>
      <c r="D33">
        <v>0.43159999999999998</v>
      </c>
      <c r="E33">
        <v>-6.0983999999999998</v>
      </c>
      <c r="F33" s="1">
        <f>10^-6.0303</f>
        <v>9.3260985417429591E-7</v>
      </c>
      <c r="G33">
        <v>2</v>
      </c>
      <c r="H33">
        <v>963.27549999999997</v>
      </c>
      <c r="I33">
        <v>47</v>
      </c>
      <c r="J33">
        <v>23</v>
      </c>
      <c r="K33">
        <v>2</v>
      </c>
      <c r="L33">
        <v>3</v>
      </c>
      <c r="P33">
        <v>22</v>
      </c>
      <c r="Q33">
        <v>-2</v>
      </c>
      <c r="R33">
        <v>0</v>
      </c>
      <c r="V33" t="s">
        <v>103</v>
      </c>
      <c r="W33">
        <v>1303</v>
      </c>
      <c r="X33">
        <v>3.1383000000000001</v>
      </c>
      <c r="Y33">
        <v>3.0133000000000001</v>
      </c>
      <c r="Z33">
        <v>2.8372999999999999</v>
      </c>
      <c r="AA33">
        <v>2.5364</v>
      </c>
      <c r="AB33">
        <v>2.2357999999999998</v>
      </c>
      <c r="AC33">
        <v>1.9356</v>
      </c>
      <c r="AD33">
        <v>1.6363000000000001</v>
      </c>
      <c r="AE33" t="s">
        <v>110</v>
      </c>
      <c r="AF33" t="b">
        <v>1</v>
      </c>
      <c r="AH33">
        <v>0</v>
      </c>
      <c r="AI33">
        <v>0</v>
      </c>
      <c r="AJ33">
        <v>1</v>
      </c>
      <c r="AK33" s="1">
        <v>2.61975362673386E-9</v>
      </c>
      <c r="AM33">
        <v>43.713115999999999</v>
      </c>
      <c r="AO33">
        <v>250</v>
      </c>
      <c r="AQ33" s="1">
        <v>5.63010494130197E-11</v>
      </c>
      <c r="AS33">
        <v>0</v>
      </c>
      <c r="AT33">
        <v>0</v>
      </c>
      <c r="AU33">
        <v>0</v>
      </c>
      <c r="AW33">
        <v>0</v>
      </c>
      <c r="AX33">
        <v>-1</v>
      </c>
      <c r="AY33" t="s">
        <v>66</v>
      </c>
      <c r="AZ33">
        <v>12.713566</v>
      </c>
      <c r="BB33">
        <v>1142</v>
      </c>
      <c r="BD33">
        <v>0</v>
      </c>
      <c r="BE33" s="1">
        <v>2.5257422466875502E-9</v>
      </c>
      <c r="BF33">
        <v>0</v>
      </c>
      <c r="BG33" t="b">
        <v>0</v>
      </c>
    </row>
    <row r="34" spans="1:59" x14ac:dyDescent="0.2">
      <c r="A34">
        <v>55</v>
      </c>
      <c r="B34">
        <v>51525</v>
      </c>
      <c r="C34">
        <v>220558.9987</v>
      </c>
      <c r="D34">
        <v>0.44940000000000002</v>
      </c>
      <c r="E34">
        <v>-5.8731</v>
      </c>
      <c r="F34" s="1">
        <f>10^-5.8069</f>
        <v>1.5599116444075429E-6</v>
      </c>
      <c r="G34">
        <v>2</v>
      </c>
      <c r="H34">
        <v>963.29129999999998</v>
      </c>
      <c r="I34">
        <v>47</v>
      </c>
      <c r="J34">
        <v>23</v>
      </c>
      <c r="K34">
        <v>-2</v>
      </c>
      <c r="L34">
        <v>3</v>
      </c>
      <c r="P34">
        <v>22</v>
      </c>
      <c r="Q34">
        <v>2</v>
      </c>
      <c r="R34">
        <v>0</v>
      </c>
      <c r="V34" t="s">
        <v>103</v>
      </c>
      <c r="W34">
        <v>1303</v>
      </c>
      <c r="X34">
        <v>3.1383000000000001</v>
      </c>
      <c r="Y34">
        <v>3.0133000000000001</v>
      </c>
      <c r="Z34">
        <v>2.8372999999999999</v>
      </c>
      <c r="AA34">
        <v>2.5364</v>
      </c>
      <c r="AB34">
        <v>2.2357999999999998</v>
      </c>
      <c r="AC34">
        <v>1.9356</v>
      </c>
      <c r="AD34">
        <v>1.6363000000000001</v>
      </c>
      <c r="AE34" t="s">
        <v>107</v>
      </c>
      <c r="AF34" t="b">
        <v>1</v>
      </c>
      <c r="AH34">
        <v>0</v>
      </c>
      <c r="AI34">
        <v>0</v>
      </c>
      <c r="AJ34">
        <v>1</v>
      </c>
      <c r="AK34" s="1">
        <v>4.41994133910435E-9</v>
      </c>
      <c r="AM34">
        <v>43.713115999999999</v>
      </c>
      <c r="AO34">
        <v>250</v>
      </c>
      <c r="AQ34" s="1">
        <v>9.4988829833629703E-11</v>
      </c>
      <c r="AS34">
        <v>0</v>
      </c>
      <c r="AT34">
        <v>0</v>
      </c>
      <c r="AU34">
        <v>0</v>
      </c>
      <c r="AW34">
        <v>0</v>
      </c>
      <c r="AX34">
        <v>-1</v>
      </c>
      <c r="AY34" t="s">
        <v>66</v>
      </c>
      <c r="AZ34">
        <v>12.713566</v>
      </c>
      <c r="BB34">
        <v>1142</v>
      </c>
      <c r="BD34">
        <v>0</v>
      </c>
      <c r="BE34" s="1">
        <v>4.2612553887692303E-9</v>
      </c>
      <c r="BF34">
        <v>0</v>
      </c>
      <c r="BG34" t="b">
        <v>0</v>
      </c>
    </row>
    <row r="35" spans="1:59" x14ac:dyDescent="0.2">
      <c r="A35">
        <v>3</v>
      </c>
      <c r="B35">
        <v>51506</v>
      </c>
      <c r="C35">
        <v>236184.06</v>
      </c>
      <c r="D35">
        <v>0.03</v>
      </c>
      <c r="E35">
        <v>-3.0419999999999998</v>
      </c>
      <c r="F35" s="1">
        <v>1.01E-3</v>
      </c>
      <c r="G35">
        <v>2</v>
      </c>
      <c r="H35">
        <v>964.20950000000005</v>
      </c>
      <c r="I35">
        <v>53</v>
      </c>
      <c r="J35">
        <v>26</v>
      </c>
      <c r="P35">
        <v>25</v>
      </c>
      <c r="V35" t="s">
        <v>63</v>
      </c>
      <c r="W35">
        <v>101</v>
      </c>
      <c r="X35">
        <v>3.1383000000000001</v>
      </c>
      <c r="Y35">
        <v>3.0133000000000001</v>
      </c>
      <c r="Z35">
        <v>2.8372999999999999</v>
      </c>
      <c r="AA35">
        <v>2.5364</v>
      </c>
      <c r="AB35">
        <v>2.2357999999999998</v>
      </c>
      <c r="AC35">
        <v>1.9356</v>
      </c>
      <c r="AD35">
        <v>1.6363000000000001</v>
      </c>
      <c r="AE35" t="s">
        <v>59</v>
      </c>
      <c r="AF35" t="b">
        <v>1</v>
      </c>
      <c r="AH35">
        <v>0</v>
      </c>
      <c r="AI35">
        <v>0</v>
      </c>
      <c r="AJ35">
        <v>1</v>
      </c>
      <c r="AK35" s="1">
        <v>2.8325151795724E-6</v>
      </c>
      <c r="AM35">
        <v>43.713115999999999</v>
      </c>
      <c r="AO35">
        <v>250</v>
      </c>
      <c r="AQ35" s="1">
        <v>6.0873472078228095E-8</v>
      </c>
      <c r="AS35">
        <v>0</v>
      </c>
      <c r="AT35">
        <v>0</v>
      </c>
      <c r="AU35">
        <v>0</v>
      </c>
      <c r="AW35">
        <v>0</v>
      </c>
      <c r="AX35">
        <v>-1</v>
      </c>
      <c r="AY35" t="s">
        <v>62</v>
      </c>
      <c r="AZ35">
        <v>12.713566</v>
      </c>
      <c r="BB35">
        <v>1172</v>
      </c>
      <c r="BD35">
        <v>0</v>
      </c>
      <c r="BE35" s="1">
        <v>2.6530744522374002E-6</v>
      </c>
      <c r="BF35">
        <v>0</v>
      </c>
      <c r="BG35" t="b">
        <v>1</v>
      </c>
    </row>
    <row r="36" spans="1:59" x14ac:dyDescent="0.2">
      <c r="A36">
        <v>57</v>
      </c>
      <c r="B36">
        <v>51525</v>
      </c>
      <c r="C36">
        <v>220980.9938</v>
      </c>
      <c r="D36">
        <v>7.6E-3</v>
      </c>
      <c r="E36">
        <v>-3.1501999999999999</v>
      </c>
      <c r="F36" s="1">
        <f>10^-3.0912</f>
        <v>8.1058768246473683E-4</v>
      </c>
      <c r="G36">
        <v>2</v>
      </c>
      <c r="H36">
        <v>968.13149999999996</v>
      </c>
      <c r="I36">
        <v>49</v>
      </c>
      <c r="J36">
        <v>24</v>
      </c>
      <c r="K36">
        <v>0</v>
      </c>
      <c r="L36">
        <v>0</v>
      </c>
      <c r="P36">
        <v>23</v>
      </c>
      <c r="Q36">
        <v>0</v>
      </c>
      <c r="R36">
        <v>0</v>
      </c>
      <c r="V36" t="s">
        <v>103</v>
      </c>
      <c r="W36">
        <v>1303</v>
      </c>
      <c r="X36">
        <v>3.1383000000000001</v>
      </c>
      <c r="Y36">
        <v>3.0133000000000001</v>
      </c>
      <c r="Z36">
        <v>2.8372999999999999</v>
      </c>
      <c r="AA36">
        <v>2.5364</v>
      </c>
      <c r="AB36">
        <v>2.2357999999999998</v>
      </c>
      <c r="AC36">
        <v>1.9356</v>
      </c>
      <c r="AD36">
        <v>1.6363000000000001</v>
      </c>
      <c r="AE36" t="s">
        <v>67</v>
      </c>
      <c r="AF36" t="b">
        <v>1</v>
      </c>
      <c r="AH36">
        <v>0</v>
      </c>
      <c r="AI36">
        <v>0</v>
      </c>
      <c r="AJ36">
        <v>1</v>
      </c>
      <c r="AK36" s="1">
        <v>2.3709707653171101E-6</v>
      </c>
      <c r="AM36">
        <v>43.713115999999999</v>
      </c>
      <c r="AO36">
        <v>250</v>
      </c>
      <c r="AQ36" s="1">
        <v>5.09544426387684E-8</v>
      </c>
      <c r="AS36">
        <v>0</v>
      </c>
      <c r="AT36">
        <v>0</v>
      </c>
      <c r="AU36">
        <v>0</v>
      </c>
      <c r="AW36">
        <v>0</v>
      </c>
      <c r="AX36">
        <v>-1</v>
      </c>
      <c r="AY36" t="s">
        <v>66</v>
      </c>
      <c r="AZ36">
        <v>12.713566</v>
      </c>
      <c r="BB36">
        <v>1142</v>
      </c>
      <c r="BD36">
        <v>0</v>
      </c>
      <c r="BE36" s="1">
        <v>2.28586689669332E-6</v>
      </c>
      <c r="BF36">
        <v>0</v>
      </c>
      <c r="BG36" t="b">
        <v>1</v>
      </c>
    </row>
    <row r="37" spans="1:59" x14ac:dyDescent="0.2">
      <c r="A37">
        <v>51</v>
      </c>
      <c r="B37">
        <v>51525</v>
      </c>
      <c r="C37">
        <v>219086.26930000001</v>
      </c>
      <c r="D37">
        <v>9.5999999999999992E-3</v>
      </c>
      <c r="E37">
        <v>-3.1549999999999998</v>
      </c>
      <c r="F37" s="1">
        <f>10^-3.0964</f>
        <v>8.009400305332865E-4</v>
      </c>
      <c r="G37">
        <v>2</v>
      </c>
      <c r="H37">
        <v>969.7337</v>
      </c>
      <c r="I37">
        <v>49</v>
      </c>
      <c r="J37">
        <v>24</v>
      </c>
      <c r="K37">
        <v>0</v>
      </c>
      <c r="L37">
        <v>2</v>
      </c>
      <c r="P37">
        <v>23</v>
      </c>
      <c r="Q37">
        <v>0</v>
      </c>
      <c r="R37">
        <v>2</v>
      </c>
      <c r="V37" t="s">
        <v>103</v>
      </c>
      <c r="W37">
        <v>1303</v>
      </c>
      <c r="X37">
        <v>3.1383000000000001</v>
      </c>
      <c r="Y37">
        <v>3.0133000000000001</v>
      </c>
      <c r="Z37">
        <v>2.8372999999999999</v>
      </c>
      <c r="AA37">
        <v>2.5364</v>
      </c>
      <c r="AB37">
        <v>2.2357999999999998</v>
      </c>
      <c r="AC37">
        <v>1.9356</v>
      </c>
      <c r="AD37">
        <v>1.6363000000000001</v>
      </c>
      <c r="AE37" t="s">
        <v>104</v>
      </c>
      <c r="AF37" t="b">
        <v>1</v>
      </c>
      <c r="AH37">
        <v>0</v>
      </c>
      <c r="AI37">
        <v>0</v>
      </c>
      <c r="AJ37">
        <v>1</v>
      </c>
      <c r="AK37" s="1">
        <v>2.7944028640884799E-6</v>
      </c>
      <c r="AM37">
        <v>43.713115999999999</v>
      </c>
      <c r="AO37">
        <v>250</v>
      </c>
      <c r="AQ37" s="1">
        <v>6.0054405714780296E-8</v>
      </c>
      <c r="AS37">
        <v>0</v>
      </c>
      <c r="AT37">
        <v>0</v>
      </c>
      <c r="AU37">
        <v>0</v>
      </c>
      <c r="AW37">
        <v>0</v>
      </c>
      <c r="AX37">
        <v>-1</v>
      </c>
      <c r="AY37" t="s">
        <v>66</v>
      </c>
      <c r="AZ37">
        <v>12.713566</v>
      </c>
      <c r="BB37">
        <v>1142</v>
      </c>
      <c r="BD37">
        <v>0</v>
      </c>
      <c r="BE37" s="1">
        <v>2.29299406147375E-6</v>
      </c>
      <c r="BF37">
        <v>0</v>
      </c>
      <c r="BG37" t="b">
        <v>1</v>
      </c>
    </row>
    <row r="38" spans="1:59" x14ac:dyDescent="0.2">
      <c r="A38">
        <v>56</v>
      </c>
      <c r="B38">
        <v>51525</v>
      </c>
      <c r="C38">
        <v>220959.35430000001</v>
      </c>
      <c r="D38">
        <v>1.04E-2</v>
      </c>
      <c r="E38">
        <v>-3.1587000000000001</v>
      </c>
      <c r="F38" s="1">
        <f>10^-3.0951</f>
        <v>8.0334112475797246E-4</v>
      </c>
      <c r="G38">
        <v>2</v>
      </c>
      <c r="H38">
        <v>970.34010000000001</v>
      </c>
      <c r="I38">
        <v>49</v>
      </c>
      <c r="J38">
        <v>24</v>
      </c>
      <c r="K38">
        <v>-2</v>
      </c>
      <c r="L38">
        <v>0</v>
      </c>
      <c r="P38">
        <v>23</v>
      </c>
      <c r="Q38">
        <v>2</v>
      </c>
      <c r="R38">
        <v>0</v>
      </c>
      <c r="V38" t="s">
        <v>103</v>
      </c>
      <c r="W38">
        <v>1303</v>
      </c>
      <c r="X38">
        <v>3.1383000000000001</v>
      </c>
      <c r="Y38">
        <v>3.0133000000000001</v>
      </c>
      <c r="Z38">
        <v>2.8372999999999999</v>
      </c>
      <c r="AA38">
        <v>2.5364</v>
      </c>
      <c r="AB38">
        <v>2.2357999999999998</v>
      </c>
      <c r="AC38">
        <v>1.9356</v>
      </c>
      <c r="AD38">
        <v>1.6363000000000001</v>
      </c>
      <c r="AE38" t="s">
        <v>68</v>
      </c>
      <c r="AF38" t="b">
        <v>1</v>
      </c>
      <c r="AH38">
        <v>0</v>
      </c>
      <c r="AI38">
        <v>0</v>
      </c>
      <c r="AJ38">
        <v>1</v>
      </c>
      <c r="AK38" s="1">
        <v>2.3434729069235999E-6</v>
      </c>
      <c r="AM38">
        <v>43.713115999999999</v>
      </c>
      <c r="AO38">
        <v>250</v>
      </c>
      <c r="AQ38" s="1">
        <v>5.0363487446458598E-8</v>
      </c>
      <c r="AS38">
        <v>0</v>
      </c>
      <c r="AT38">
        <v>0</v>
      </c>
      <c r="AU38">
        <v>0</v>
      </c>
      <c r="AW38">
        <v>0</v>
      </c>
      <c r="AX38">
        <v>-1</v>
      </c>
      <c r="AY38" t="s">
        <v>66</v>
      </c>
      <c r="AZ38">
        <v>12.713566</v>
      </c>
      <c r="BB38">
        <v>1142</v>
      </c>
      <c r="BD38">
        <v>0</v>
      </c>
      <c r="BE38" s="1">
        <v>2.2593552644389302E-6</v>
      </c>
      <c r="BF38">
        <v>0</v>
      </c>
      <c r="BG38" t="b">
        <v>1</v>
      </c>
    </row>
    <row r="39" spans="1:59" x14ac:dyDescent="0.2">
      <c r="A39">
        <v>58</v>
      </c>
      <c r="B39">
        <v>51525</v>
      </c>
      <c r="C39">
        <v>221020.7041</v>
      </c>
      <c r="D39">
        <v>1.5900000000000001E-2</v>
      </c>
      <c r="E39">
        <v>-3.1595</v>
      </c>
      <c r="F39" s="1">
        <f>10^-3.095</f>
        <v>8.0352612218561595E-4</v>
      </c>
      <c r="G39">
        <v>2</v>
      </c>
      <c r="H39">
        <v>970.35829999999999</v>
      </c>
      <c r="I39">
        <v>49</v>
      </c>
      <c r="J39">
        <v>24</v>
      </c>
      <c r="K39">
        <v>2</v>
      </c>
      <c r="L39">
        <v>0</v>
      </c>
      <c r="P39">
        <v>23</v>
      </c>
      <c r="Q39">
        <v>-2</v>
      </c>
      <c r="R39">
        <v>0</v>
      </c>
      <c r="V39" t="s">
        <v>103</v>
      </c>
      <c r="W39">
        <v>1303</v>
      </c>
      <c r="X39">
        <v>3.1383000000000001</v>
      </c>
      <c r="Y39">
        <v>3.0133000000000001</v>
      </c>
      <c r="Z39">
        <v>2.8372999999999999</v>
      </c>
      <c r="AA39">
        <v>2.5364</v>
      </c>
      <c r="AB39">
        <v>2.2357999999999998</v>
      </c>
      <c r="AC39">
        <v>1.9356</v>
      </c>
      <c r="AD39">
        <v>1.6363000000000001</v>
      </c>
      <c r="AE39" t="s">
        <v>69</v>
      </c>
      <c r="AF39" t="b">
        <v>1</v>
      </c>
      <c r="AH39">
        <v>0</v>
      </c>
      <c r="AI39">
        <v>0</v>
      </c>
      <c r="AJ39">
        <v>1</v>
      </c>
      <c r="AK39" s="1">
        <v>2.33866705321836E-6</v>
      </c>
      <c r="AM39">
        <v>43.713115999999999</v>
      </c>
      <c r="AO39">
        <v>250</v>
      </c>
      <c r="AQ39" s="1">
        <v>5.0260205072236198E-8</v>
      </c>
      <c r="AS39">
        <v>0</v>
      </c>
      <c r="AT39">
        <v>0</v>
      </c>
      <c r="AU39">
        <v>0</v>
      </c>
      <c r="AW39">
        <v>0</v>
      </c>
      <c r="AX39">
        <v>-1</v>
      </c>
      <c r="AY39" t="s">
        <v>66</v>
      </c>
      <c r="AZ39">
        <v>12.713566</v>
      </c>
      <c r="BB39">
        <v>1142</v>
      </c>
      <c r="BD39">
        <v>0</v>
      </c>
      <c r="BE39" s="1">
        <v>2.2547244151716601E-6</v>
      </c>
      <c r="BF39">
        <v>0</v>
      </c>
      <c r="BG39" t="b">
        <v>1</v>
      </c>
    </row>
    <row r="40" spans="1:59" x14ac:dyDescent="0.2">
      <c r="A40">
        <v>53</v>
      </c>
      <c r="B40">
        <v>51525</v>
      </c>
      <c r="C40">
        <v>219168.19810000001</v>
      </c>
      <c r="D40">
        <v>1.6199999999999999E-2</v>
      </c>
      <c r="E40">
        <v>-3.1623999999999999</v>
      </c>
      <c r="F40" s="1">
        <f>10^-3.1018</f>
        <v>7.9104283281908349E-4</v>
      </c>
      <c r="G40">
        <v>2</v>
      </c>
      <c r="H40">
        <v>970.64829999999995</v>
      </c>
      <c r="I40">
        <v>49</v>
      </c>
      <c r="J40">
        <v>24</v>
      </c>
      <c r="K40">
        <v>2</v>
      </c>
      <c r="L40">
        <v>3</v>
      </c>
      <c r="P40">
        <v>23</v>
      </c>
      <c r="Q40">
        <v>-2</v>
      </c>
      <c r="R40">
        <v>3</v>
      </c>
      <c r="V40" t="s">
        <v>103</v>
      </c>
      <c r="W40">
        <v>1303</v>
      </c>
      <c r="X40">
        <v>3.1383000000000001</v>
      </c>
      <c r="Y40">
        <v>3.0133000000000001</v>
      </c>
      <c r="Z40">
        <v>2.8372999999999999</v>
      </c>
      <c r="AA40">
        <v>2.5364</v>
      </c>
      <c r="AB40">
        <v>2.2357999999999998</v>
      </c>
      <c r="AC40">
        <v>1.9356</v>
      </c>
      <c r="AD40">
        <v>1.6363000000000001</v>
      </c>
      <c r="AE40" t="s">
        <v>105</v>
      </c>
      <c r="AF40" t="b">
        <v>1</v>
      </c>
      <c r="AH40">
        <v>0</v>
      </c>
      <c r="AI40">
        <v>0</v>
      </c>
      <c r="AJ40">
        <v>1</v>
      </c>
      <c r="AK40" s="1">
        <v>2.7550696677566798E-6</v>
      </c>
      <c r="AM40">
        <v>43.713115999999999</v>
      </c>
      <c r="AO40">
        <v>250</v>
      </c>
      <c r="AQ40" s="1">
        <v>5.9209097828745002E-8</v>
      </c>
      <c r="AS40">
        <v>0</v>
      </c>
      <c r="AT40">
        <v>0</v>
      </c>
      <c r="AU40">
        <v>0</v>
      </c>
      <c r="AW40">
        <v>0</v>
      </c>
      <c r="AX40">
        <v>-1</v>
      </c>
      <c r="AY40" t="s">
        <v>66</v>
      </c>
      <c r="AZ40">
        <v>12.713566</v>
      </c>
      <c r="BB40">
        <v>1142</v>
      </c>
      <c r="BD40">
        <v>0</v>
      </c>
      <c r="BE40" s="1">
        <v>2.26072183544453E-6</v>
      </c>
      <c r="BF40">
        <v>0</v>
      </c>
      <c r="BG40" t="b">
        <v>1</v>
      </c>
    </row>
    <row r="41" spans="1:59" x14ac:dyDescent="0.2">
      <c r="A41">
        <v>54</v>
      </c>
      <c r="B41">
        <v>51525</v>
      </c>
      <c r="C41">
        <v>219215.0214</v>
      </c>
      <c r="D41">
        <v>1.0200000000000001E-2</v>
      </c>
      <c r="E41">
        <v>-3.161</v>
      </c>
      <c r="F41" s="1">
        <f>10^-3.1002</f>
        <v>7.9396251726985612E-4</v>
      </c>
      <c r="G41">
        <v>2</v>
      </c>
      <c r="H41">
        <v>970.66390000000001</v>
      </c>
      <c r="I41">
        <v>49</v>
      </c>
      <c r="J41">
        <v>24</v>
      </c>
      <c r="K41">
        <v>-2</v>
      </c>
      <c r="L41">
        <v>3</v>
      </c>
      <c r="P41">
        <v>23</v>
      </c>
      <c r="Q41">
        <v>2</v>
      </c>
      <c r="R41">
        <v>3</v>
      </c>
      <c r="V41" t="s">
        <v>103</v>
      </c>
      <c r="W41">
        <v>1303</v>
      </c>
      <c r="X41">
        <v>3.1383000000000001</v>
      </c>
      <c r="Y41">
        <v>3.0133000000000001</v>
      </c>
      <c r="Z41">
        <v>2.8372999999999999</v>
      </c>
      <c r="AA41">
        <v>2.5364</v>
      </c>
      <c r="AB41">
        <v>2.2357999999999998</v>
      </c>
      <c r="AC41">
        <v>1.9356</v>
      </c>
      <c r="AD41">
        <v>1.6363000000000001</v>
      </c>
      <c r="AE41" t="s">
        <v>106</v>
      </c>
      <c r="AF41" t="b">
        <v>1</v>
      </c>
      <c r="AH41">
        <v>0</v>
      </c>
      <c r="AI41">
        <v>0</v>
      </c>
      <c r="AJ41">
        <v>1</v>
      </c>
      <c r="AK41" s="1">
        <v>2.7635325831576701E-6</v>
      </c>
      <c r="AM41">
        <v>43.713115999999999</v>
      </c>
      <c r="AO41">
        <v>250</v>
      </c>
      <c r="AQ41" s="1">
        <v>5.9390973946428598E-8</v>
      </c>
      <c r="AS41">
        <v>0</v>
      </c>
      <c r="AT41">
        <v>0</v>
      </c>
      <c r="AU41">
        <v>0</v>
      </c>
      <c r="AW41">
        <v>0</v>
      </c>
      <c r="AX41">
        <v>-1</v>
      </c>
      <c r="AY41" t="s">
        <v>66</v>
      </c>
      <c r="AZ41">
        <v>12.713566</v>
      </c>
      <c r="BB41">
        <v>1142</v>
      </c>
      <c r="BD41">
        <v>0</v>
      </c>
      <c r="BE41" s="1">
        <v>2.26766815951629E-6</v>
      </c>
      <c r="BF41">
        <v>0</v>
      </c>
      <c r="BG41" t="b">
        <v>1</v>
      </c>
    </row>
    <row r="42" spans="1:59" x14ac:dyDescent="0.2">
      <c r="A42">
        <v>52</v>
      </c>
      <c r="B42">
        <v>51525</v>
      </c>
      <c r="C42">
        <v>219139.02230000001</v>
      </c>
      <c r="D42">
        <v>8.6999999999999994E-3</v>
      </c>
      <c r="E42">
        <v>-3.1577999999999999</v>
      </c>
      <c r="F42" s="1">
        <f>10^-3.0963</f>
        <v>8.011244750248973E-4</v>
      </c>
      <c r="G42">
        <v>2</v>
      </c>
      <c r="H42">
        <v>971.08069999999998</v>
      </c>
      <c r="I42">
        <v>49</v>
      </c>
      <c r="J42">
        <v>24</v>
      </c>
      <c r="K42">
        <v>0</v>
      </c>
      <c r="L42">
        <v>1</v>
      </c>
      <c r="P42">
        <v>23</v>
      </c>
      <c r="Q42">
        <v>0</v>
      </c>
      <c r="R42">
        <v>1</v>
      </c>
      <c r="V42" t="s">
        <v>103</v>
      </c>
      <c r="W42">
        <v>1303</v>
      </c>
      <c r="X42">
        <v>3.1383000000000001</v>
      </c>
      <c r="Y42">
        <v>3.0133000000000001</v>
      </c>
      <c r="Z42">
        <v>2.8372999999999999</v>
      </c>
      <c r="AA42">
        <v>2.5364</v>
      </c>
      <c r="AB42">
        <v>2.2357999999999998</v>
      </c>
      <c r="AC42">
        <v>1.9356</v>
      </c>
      <c r="AD42">
        <v>1.6363000000000001</v>
      </c>
      <c r="AE42" t="s">
        <v>65</v>
      </c>
      <c r="AF42" t="b">
        <v>1</v>
      </c>
      <c r="AH42">
        <v>0</v>
      </c>
      <c r="AI42">
        <v>0</v>
      </c>
      <c r="AJ42">
        <v>1</v>
      </c>
      <c r="AK42" s="1">
        <v>2.7890344377254602E-6</v>
      </c>
      <c r="AM42">
        <v>43.713115999999999</v>
      </c>
      <c r="AO42">
        <v>250</v>
      </c>
      <c r="AQ42" s="1">
        <v>5.9939033110106599E-8</v>
      </c>
      <c r="AS42">
        <v>0</v>
      </c>
      <c r="AT42">
        <v>0</v>
      </c>
      <c r="AU42">
        <v>0</v>
      </c>
      <c r="AW42">
        <v>0</v>
      </c>
      <c r="AX42">
        <v>-1</v>
      </c>
      <c r="AY42" t="s">
        <v>66</v>
      </c>
      <c r="AZ42">
        <v>12.713566</v>
      </c>
      <c r="BB42">
        <v>1142</v>
      </c>
      <c r="BD42">
        <v>0</v>
      </c>
      <c r="BE42" s="1">
        <v>2.2885911486146E-6</v>
      </c>
      <c r="BF42">
        <v>0</v>
      </c>
      <c r="BG42" t="b">
        <v>1</v>
      </c>
    </row>
    <row r="43" spans="1:59" x14ac:dyDescent="0.2">
      <c r="A43">
        <v>59</v>
      </c>
      <c r="B43">
        <v>51525</v>
      </c>
      <c r="C43">
        <v>221091.06469999999</v>
      </c>
      <c r="D43">
        <v>8.6999999999999994E-3</v>
      </c>
      <c r="E43">
        <v>-3.1804000000000001</v>
      </c>
      <c r="F43" s="1">
        <f>10^-3.1026</f>
        <v>7.8958701933669426E-4</v>
      </c>
      <c r="G43">
        <v>2</v>
      </c>
      <c r="H43">
        <v>977.01130000000001</v>
      </c>
      <c r="I43">
        <v>49</v>
      </c>
      <c r="J43">
        <v>24</v>
      </c>
      <c r="K43">
        <v>-4</v>
      </c>
      <c r="L43">
        <v>0</v>
      </c>
      <c r="P43">
        <v>23</v>
      </c>
      <c r="Q43">
        <v>4</v>
      </c>
      <c r="R43">
        <v>0</v>
      </c>
      <c r="V43" t="s">
        <v>103</v>
      </c>
      <c r="W43">
        <v>1303</v>
      </c>
      <c r="X43">
        <v>3.1383000000000001</v>
      </c>
      <c r="Y43">
        <v>3.0133000000000001</v>
      </c>
      <c r="Z43">
        <v>2.8372999999999999</v>
      </c>
      <c r="AA43">
        <v>2.5364</v>
      </c>
      <c r="AB43">
        <v>2.2357999999999998</v>
      </c>
      <c r="AC43">
        <v>1.9356</v>
      </c>
      <c r="AD43">
        <v>1.6363000000000001</v>
      </c>
      <c r="AE43" t="s">
        <v>108</v>
      </c>
      <c r="AF43" t="b">
        <v>1</v>
      </c>
      <c r="AH43">
        <v>0</v>
      </c>
      <c r="AI43">
        <v>0</v>
      </c>
      <c r="AJ43">
        <v>1</v>
      </c>
      <c r="AK43" s="1">
        <v>2.2811193268356298E-6</v>
      </c>
      <c r="AM43">
        <v>43.713115999999999</v>
      </c>
      <c r="AO43">
        <v>250</v>
      </c>
      <c r="AQ43" s="1">
        <v>4.9023449556868301E-8</v>
      </c>
      <c r="AS43">
        <v>0</v>
      </c>
      <c r="AT43">
        <v>0</v>
      </c>
      <c r="AU43">
        <v>0</v>
      </c>
      <c r="AW43">
        <v>0</v>
      </c>
      <c r="AX43">
        <v>-1</v>
      </c>
      <c r="AY43" t="s">
        <v>66</v>
      </c>
      <c r="AZ43">
        <v>12.713566</v>
      </c>
      <c r="BB43">
        <v>1142</v>
      </c>
      <c r="BD43">
        <v>0</v>
      </c>
      <c r="BE43" s="1">
        <v>2.1992450001802899E-6</v>
      </c>
      <c r="BF43">
        <v>0</v>
      </c>
      <c r="BG43" t="b">
        <v>1</v>
      </c>
    </row>
    <row r="44" spans="1:59" x14ac:dyDescent="0.2">
      <c r="A44">
        <v>60</v>
      </c>
      <c r="B44">
        <v>51525</v>
      </c>
      <c r="C44">
        <v>221091.08379999999</v>
      </c>
      <c r="D44">
        <v>8.6999999999999994E-3</v>
      </c>
      <c r="E44">
        <v>-3.1804000000000001</v>
      </c>
      <c r="F44" s="1">
        <f>10^-3.1026</f>
        <v>7.8958701933669426E-4</v>
      </c>
      <c r="G44">
        <v>2</v>
      </c>
      <c r="H44">
        <v>977.01130000000001</v>
      </c>
      <c r="I44">
        <v>49</v>
      </c>
      <c r="J44">
        <v>24</v>
      </c>
      <c r="K44">
        <v>4</v>
      </c>
      <c r="L44">
        <v>0</v>
      </c>
      <c r="P44">
        <v>23</v>
      </c>
      <c r="Q44">
        <v>-4</v>
      </c>
      <c r="R44">
        <v>0</v>
      </c>
      <c r="V44" t="s">
        <v>103</v>
      </c>
      <c r="W44">
        <v>1303</v>
      </c>
      <c r="X44">
        <v>3.1383000000000001</v>
      </c>
      <c r="Y44">
        <v>3.0133000000000001</v>
      </c>
      <c r="Z44">
        <v>2.8372999999999999</v>
      </c>
      <c r="AA44">
        <v>2.5364</v>
      </c>
      <c r="AB44">
        <v>2.2357999999999998</v>
      </c>
      <c r="AC44">
        <v>1.9356</v>
      </c>
      <c r="AD44">
        <v>1.6363000000000001</v>
      </c>
      <c r="AE44" t="s">
        <v>109</v>
      </c>
      <c r="AF44" t="b">
        <v>1</v>
      </c>
      <c r="AH44">
        <v>0</v>
      </c>
      <c r="AI44">
        <v>0</v>
      </c>
      <c r="AJ44">
        <v>1</v>
      </c>
      <c r="AK44" s="1">
        <v>2.2811189917033499E-6</v>
      </c>
      <c r="AM44">
        <v>43.713115999999999</v>
      </c>
      <c r="AO44">
        <v>250</v>
      </c>
      <c r="AQ44" s="1">
        <v>4.9023442356609801E-8</v>
      </c>
      <c r="AS44">
        <v>0</v>
      </c>
      <c r="AT44">
        <v>0</v>
      </c>
      <c r="AU44">
        <v>0</v>
      </c>
      <c r="AW44">
        <v>0</v>
      </c>
      <c r="AX44">
        <v>-1</v>
      </c>
      <c r="AY44" t="s">
        <v>66</v>
      </c>
      <c r="AZ44">
        <v>12.713566</v>
      </c>
      <c r="BB44">
        <v>1142</v>
      </c>
      <c r="BD44">
        <v>0</v>
      </c>
      <c r="BE44" s="1">
        <v>2.1992448126468498E-6</v>
      </c>
      <c r="BF44">
        <v>0</v>
      </c>
      <c r="BG44" t="b">
        <v>1</v>
      </c>
    </row>
    <row r="45" spans="1:59" x14ac:dyDescent="0.2">
      <c r="A45">
        <v>63</v>
      </c>
      <c r="B45">
        <v>51525</v>
      </c>
      <c r="C45">
        <v>236383.82920000001</v>
      </c>
      <c r="D45">
        <v>0.45240000000000002</v>
      </c>
      <c r="E45">
        <v>-5.2569999999999997</v>
      </c>
      <c r="F45" s="1">
        <f>10^-5.1656</f>
        <v>6.8296744080796223E-6</v>
      </c>
      <c r="G45">
        <v>2</v>
      </c>
      <c r="H45">
        <v>977.71050000000002</v>
      </c>
      <c r="I45">
        <v>51</v>
      </c>
      <c r="J45">
        <v>25</v>
      </c>
      <c r="K45">
        <v>2</v>
      </c>
      <c r="L45">
        <v>3</v>
      </c>
      <c r="P45">
        <v>24</v>
      </c>
      <c r="Q45">
        <v>-2</v>
      </c>
      <c r="R45">
        <v>0</v>
      </c>
      <c r="V45" t="s">
        <v>103</v>
      </c>
      <c r="W45">
        <v>1303</v>
      </c>
      <c r="X45">
        <v>3.1383000000000001</v>
      </c>
      <c r="Y45">
        <v>3.0133000000000001</v>
      </c>
      <c r="Z45">
        <v>2.8372999999999999</v>
      </c>
      <c r="AA45">
        <v>2.5364</v>
      </c>
      <c r="AB45">
        <v>2.2357999999999998</v>
      </c>
      <c r="AC45">
        <v>1.9356</v>
      </c>
      <c r="AD45">
        <v>1.6363000000000001</v>
      </c>
      <c r="AE45" t="s">
        <v>112</v>
      </c>
      <c r="AF45" t="b">
        <v>1</v>
      </c>
      <c r="AH45">
        <v>0</v>
      </c>
      <c r="AI45">
        <v>0</v>
      </c>
      <c r="AJ45">
        <v>1</v>
      </c>
      <c r="AK45" s="1">
        <v>1.8226839862203999E-8</v>
      </c>
      <c r="AM45">
        <v>43.713115999999999</v>
      </c>
      <c r="AO45">
        <v>250</v>
      </c>
      <c r="AQ45" s="1">
        <v>3.9171248297064698E-10</v>
      </c>
      <c r="AS45">
        <v>0</v>
      </c>
      <c r="AT45">
        <v>0</v>
      </c>
      <c r="AU45">
        <v>0</v>
      </c>
      <c r="AW45">
        <v>0</v>
      </c>
      <c r="AX45">
        <v>-1</v>
      </c>
      <c r="AY45" t="s">
        <v>60</v>
      </c>
      <c r="AZ45">
        <v>12.713566</v>
      </c>
      <c r="BB45">
        <v>1142</v>
      </c>
      <c r="BD45">
        <v>0</v>
      </c>
      <c r="BE45" s="1">
        <v>1.73017254031415E-8</v>
      </c>
      <c r="BF45">
        <v>0</v>
      </c>
      <c r="BG45" t="b">
        <v>1</v>
      </c>
    </row>
    <row r="46" spans="1:59" x14ac:dyDescent="0.2">
      <c r="A46">
        <v>62</v>
      </c>
      <c r="B46">
        <v>51525</v>
      </c>
      <c r="C46">
        <v>235270.01629999999</v>
      </c>
      <c r="D46">
        <v>0.49959999999999999</v>
      </c>
      <c r="E46">
        <v>-4.8827999999999996</v>
      </c>
      <c r="F46" s="1">
        <f>10^-4.7934</f>
        <v>1.6091628586750405E-5</v>
      </c>
      <c r="G46">
        <v>2</v>
      </c>
      <c r="H46">
        <v>977.73080000000004</v>
      </c>
      <c r="I46">
        <v>51</v>
      </c>
      <c r="J46">
        <v>25</v>
      </c>
      <c r="K46">
        <v>-2</v>
      </c>
      <c r="L46">
        <v>3</v>
      </c>
      <c r="P46">
        <v>24</v>
      </c>
      <c r="Q46">
        <v>2</v>
      </c>
      <c r="R46">
        <v>0</v>
      </c>
      <c r="V46" t="s">
        <v>103</v>
      </c>
      <c r="W46">
        <v>1303</v>
      </c>
      <c r="X46">
        <v>3.1383000000000001</v>
      </c>
      <c r="Y46">
        <v>3.0133000000000001</v>
      </c>
      <c r="Z46">
        <v>2.8372999999999999</v>
      </c>
      <c r="AA46">
        <v>2.5364</v>
      </c>
      <c r="AB46">
        <v>2.2357999999999998</v>
      </c>
      <c r="AC46">
        <v>1.9356</v>
      </c>
      <c r="AD46">
        <v>1.6363000000000001</v>
      </c>
      <c r="AE46" t="s">
        <v>111</v>
      </c>
      <c r="AF46" t="b">
        <v>1</v>
      </c>
      <c r="AH46">
        <v>0</v>
      </c>
      <c r="AI46">
        <v>0</v>
      </c>
      <c r="AJ46">
        <v>1</v>
      </c>
      <c r="AK46" s="1">
        <v>4.2801161155863402E-8</v>
      </c>
      <c r="AM46">
        <v>43.713115999999999</v>
      </c>
      <c r="AO46">
        <v>250</v>
      </c>
      <c r="AQ46" s="1">
        <v>9.1983849983036897E-10</v>
      </c>
      <c r="AS46">
        <v>0</v>
      </c>
      <c r="AT46">
        <v>0</v>
      </c>
      <c r="AU46">
        <v>0</v>
      </c>
      <c r="AW46">
        <v>0</v>
      </c>
      <c r="AX46">
        <v>-1</v>
      </c>
      <c r="AY46" t="s">
        <v>60</v>
      </c>
      <c r="AZ46">
        <v>12.713566</v>
      </c>
      <c r="BB46">
        <v>1142</v>
      </c>
      <c r="BD46">
        <v>0</v>
      </c>
      <c r="BE46" s="1">
        <v>4.1147501457095998E-8</v>
      </c>
      <c r="BF46">
        <v>0</v>
      </c>
      <c r="BG46" t="b">
        <v>1</v>
      </c>
    </row>
    <row r="47" spans="1:59" x14ac:dyDescent="0.2">
      <c r="A47">
        <v>64</v>
      </c>
      <c r="B47">
        <v>51525</v>
      </c>
      <c r="C47">
        <v>237336.05300000001</v>
      </c>
      <c r="D47">
        <v>0.03</v>
      </c>
      <c r="E47">
        <v>-3.0825</v>
      </c>
      <c r="F47" s="1">
        <f>10^-2.9916</f>
        <v>1.0195299775626015E-3</v>
      </c>
      <c r="G47">
        <v>2</v>
      </c>
      <c r="H47">
        <v>984.65390000000002</v>
      </c>
      <c r="I47">
        <v>53</v>
      </c>
      <c r="J47">
        <v>26</v>
      </c>
      <c r="K47">
        <v>0</v>
      </c>
      <c r="L47">
        <v>2</v>
      </c>
      <c r="P47">
        <v>25</v>
      </c>
      <c r="Q47">
        <v>0</v>
      </c>
      <c r="R47">
        <v>2</v>
      </c>
      <c r="V47" t="s">
        <v>103</v>
      </c>
      <c r="W47">
        <v>1303</v>
      </c>
      <c r="X47">
        <v>3.1383000000000001</v>
      </c>
      <c r="Y47">
        <v>3.0133000000000001</v>
      </c>
      <c r="Z47">
        <v>2.8372999999999999</v>
      </c>
      <c r="AA47">
        <v>2.5364</v>
      </c>
      <c r="AB47">
        <v>2.2357999999999998</v>
      </c>
      <c r="AC47">
        <v>1.9356</v>
      </c>
      <c r="AD47">
        <v>1.6363000000000001</v>
      </c>
      <c r="AE47" t="s">
        <v>113</v>
      </c>
      <c r="AF47" t="b">
        <v>1</v>
      </c>
      <c r="AH47">
        <v>0</v>
      </c>
      <c r="AI47">
        <v>0</v>
      </c>
      <c r="AJ47">
        <v>1</v>
      </c>
      <c r="AK47" s="1">
        <v>2.7806349464407401E-6</v>
      </c>
      <c r="AM47">
        <v>43.713115999999999</v>
      </c>
      <c r="AO47">
        <v>250</v>
      </c>
      <c r="AQ47" s="1">
        <v>5.9758516175275605E-8</v>
      </c>
      <c r="AS47">
        <v>0</v>
      </c>
      <c r="AT47">
        <v>0</v>
      </c>
      <c r="AU47">
        <v>0</v>
      </c>
      <c r="AW47">
        <v>0</v>
      </c>
      <c r="AX47">
        <v>-1</v>
      </c>
      <c r="AY47" t="s">
        <v>60</v>
      </c>
      <c r="AZ47">
        <v>12.713566</v>
      </c>
      <c r="BB47">
        <v>1142</v>
      </c>
      <c r="BD47">
        <v>0</v>
      </c>
      <c r="BE47" s="1">
        <v>2.6395518378584198E-6</v>
      </c>
      <c r="BF47">
        <v>0</v>
      </c>
      <c r="BG47" t="b">
        <v>1</v>
      </c>
    </row>
    <row r="48" spans="1:59" x14ac:dyDescent="0.2">
      <c r="A48">
        <v>67</v>
      </c>
      <c r="B48">
        <v>51525</v>
      </c>
      <c r="C48">
        <v>237898.31400000001</v>
      </c>
      <c r="D48">
        <v>0.03</v>
      </c>
      <c r="E48">
        <v>-3.1105</v>
      </c>
      <c r="F48" s="1">
        <f>10^-3.0166</f>
        <v>9.6249836401751752E-4</v>
      </c>
      <c r="G48">
        <v>2</v>
      </c>
      <c r="H48">
        <v>985.57849999999996</v>
      </c>
      <c r="I48">
        <v>53</v>
      </c>
      <c r="J48">
        <v>26</v>
      </c>
      <c r="K48">
        <v>2</v>
      </c>
      <c r="L48">
        <v>3</v>
      </c>
      <c r="P48">
        <v>25</v>
      </c>
      <c r="Q48">
        <v>-2</v>
      </c>
      <c r="R48">
        <v>3</v>
      </c>
      <c r="V48" t="s">
        <v>103</v>
      </c>
      <c r="W48">
        <v>1303</v>
      </c>
      <c r="X48">
        <v>3.1383000000000001</v>
      </c>
      <c r="Y48">
        <v>3.0133000000000001</v>
      </c>
      <c r="Z48">
        <v>2.8372999999999999</v>
      </c>
      <c r="AA48">
        <v>2.5364</v>
      </c>
      <c r="AB48">
        <v>2.2357999999999998</v>
      </c>
      <c r="AC48">
        <v>1.9356</v>
      </c>
      <c r="AD48">
        <v>1.6363000000000001</v>
      </c>
      <c r="AE48" t="s">
        <v>115</v>
      </c>
      <c r="AF48" t="b">
        <v>1</v>
      </c>
      <c r="AH48">
        <v>0</v>
      </c>
      <c r="AI48">
        <v>0</v>
      </c>
      <c r="AJ48">
        <v>1</v>
      </c>
      <c r="AK48" s="1">
        <v>2.60943127462287E-6</v>
      </c>
      <c r="AM48">
        <v>43.713115999999999</v>
      </c>
      <c r="AO48">
        <v>250</v>
      </c>
      <c r="AQ48" s="1">
        <v>5.60791864494155E-8</v>
      </c>
      <c r="AS48">
        <v>0</v>
      </c>
      <c r="AT48">
        <v>0</v>
      </c>
      <c r="AU48">
        <v>0</v>
      </c>
      <c r="AW48">
        <v>0</v>
      </c>
      <c r="AX48">
        <v>-1</v>
      </c>
      <c r="AY48" t="s">
        <v>60</v>
      </c>
      <c r="AZ48">
        <v>12.713566</v>
      </c>
      <c r="BB48">
        <v>1142</v>
      </c>
      <c r="BD48">
        <v>0</v>
      </c>
      <c r="BE48" s="1">
        <v>2.4770608863242499E-6</v>
      </c>
      <c r="BF48">
        <v>0</v>
      </c>
      <c r="BG48" t="b">
        <v>1</v>
      </c>
    </row>
    <row r="49" spans="1:59" x14ac:dyDescent="0.2">
      <c r="A49">
        <v>66</v>
      </c>
      <c r="B49">
        <v>51525</v>
      </c>
      <c r="C49">
        <v>237716.91699999999</v>
      </c>
      <c r="D49">
        <v>0.03</v>
      </c>
      <c r="E49">
        <v>-3.0958000000000001</v>
      </c>
      <c r="F49" s="1">
        <f>10^-3.0022</f>
        <v>9.9494712175099117E-4</v>
      </c>
      <c r="G49">
        <v>2</v>
      </c>
      <c r="H49">
        <v>985.59540000000004</v>
      </c>
      <c r="I49">
        <v>53</v>
      </c>
      <c r="J49">
        <v>26</v>
      </c>
      <c r="K49">
        <v>-2</v>
      </c>
      <c r="L49">
        <v>3</v>
      </c>
      <c r="P49">
        <v>25</v>
      </c>
      <c r="Q49">
        <v>2</v>
      </c>
      <c r="R49">
        <v>3</v>
      </c>
      <c r="V49" t="s">
        <v>103</v>
      </c>
      <c r="W49">
        <v>1303</v>
      </c>
      <c r="X49">
        <v>3.1383000000000001</v>
      </c>
      <c r="Y49">
        <v>3.0133000000000001</v>
      </c>
      <c r="Z49">
        <v>2.8372999999999999</v>
      </c>
      <c r="AA49">
        <v>2.5364</v>
      </c>
      <c r="AB49">
        <v>2.2357999999999998</v>
      </c>
      <c r="AC49">
        <v>1.9356</v>
      </c>
      <c r="AD49">
        <v>1.6363000000000001</v>
      </c>
      <c r="AE49" t="s">
        <v>114</v>
      </c>
      <c r="AF49" t="b">
        <v>1</v>
      </c>
      <c r="AH49">
        <v>0</v>
      </c>
      <c r="AI49">
        <v>0</v>
      </c>
      <c r="AJ49">
        <v>1</v>
      </c>
      <c r="AK49" s="1">
        <v>2.70146865252603E-6</v>
      </c>
      <c r="AM49">
        <v>43.713115999999999</v>
      </c>
      <c r="AO49">
        <v>250</v>
      </c>
      <c r="AQ49" s="1">
        <v>5.8057157260772197E-8</v>
      </c>
      <c r="AS49">
        <v>0</v>
      </c>
      <c r="AT49">
        <v>0</v>
      </c>
      <c r="AU49">
        <v>0</v>
      </c>
      <c r="AW49">
        <v>0</v>
      </c>
      <c r="AX49">
        <v>-1</v>
      </c>
      <c r="AY49" t="s">
        <v>60</v>
      </c>
      <c r="AZ49">
        <v>12.713566</v>
      </c>
      <c r="BB49">
        <v>1142</v>
      </c>
      <c r="BD49">
        <v>0</v>
      </c>
      <c r="BE49" s="1">
        <v>2.5644208561036902E-6</v>
      </c>
      <c r="BF49">
        <v>0</v>
      </c>
      <c r="BG49" t="b">
        <v>1</v>
      </c>
    </row>
    <row r="50" spans="1:59" x14ac:dyDescent="0.2">
      <c r="A50">
        <v>65</v>
      </c>
      <c r="B50">
        <v>51525</v>
      </c>
      <c r="C50">
        <v>237409.81099999999</v>
      </c>
      <c r="D50">
        <v>0.03</v>
      </c>
      <c r="E50">
        <v>-3.0851999999999999</v>
      </c>
      <c r="F50" s="1">
        <f>10^-2.9913</f>
        <v>1.0202344872220631E-3</v>
      </c>
      <c r="G50">
        <v>2</v>
      </c>
      <c r="H50">
        <v>986.00480000000005</v>
      </c>
      <c r="I50">
        <v>53</v>
      </c>
      <c r="J50">
        <v>26</v>
      </c>
      <c r="K50">
        <v>0</v>
      </c>
      <c r="L50">
        <v>1</v>
      </c>
      <c r="P50">
        <v>25</v>
      </c>
      <c r="Q50">
        <v>0</v>
      </c>
      <c r="R50">
        <v>1</v>
      </c>
      <c r="V50" t="s">
        <v>103</v>
      </c>
      <c r="W50">
        <v>1303</v>
      </c>
      <c r="X50">
        <v>3.1383000000000001</v>
      </c>
      <c r="Y50">
        <v>3.0133000000000001</v>
      </c>
      <c r="Z50">
        <v>2.8372999999999999</v>
      </c>
      <c r="AA50">
        <v>2.5364</v>
      </c>
      <c r="AB50">
        <v>2.2357999999999998</v>
      </c>
      <c r="AC50">
        <v>1.9356</v>
      </c>
      <c r="AD50">
        <v>1.6363000000000001</v>
      </c>
      <c r="AE50" t="s">
        <v>70</v>
      </c>
      <c r="AF50" t="b">
        <v>1</v>
      </c>
      <c r="AH50">
        <v>0</v>
      </c>
      <c r="AI50">
        <v>0</v>
      </c>
      <c r="AJ50">
        <v>1</v>
      </c>
      <c r="AK50" s="1">
        <v>2.7757782506328999E-6</v>
      </c>
      <c r="AM50">
        <v>43.713115999999999</v>
      </c>
      <c r="AO50">
        <v>250</v>
      </c>
      <c r="AQ50" s="1">
        <v>5.9654141172708901E-8</v>
      </c>
      <c r="AS50">
        <v>0</v>
      </c>
      <c r="AT50">
        <v>0</v>
      </c>
      <c r="AU50">
        <v>0</v>
      </c>
      <c r="AW50">
        <v>0</v>
      </c>
      <c r="AX50">
        <v>-1</v>
      </c>
      <c r="AY50" t="s">
        <v>60</v>
      </c>
      <c r="AZ50">
        <v>12.713566</v>
      </c>
      <c r="BB50">
        <v>1142</v>
      </c>
      <c r="BD50">
        <v>0</v>
      </c>
      <c r="BE50" s="1">
        <v>2.6349453622706901E-6</v>
      </c>
      <c r="BF50">
        <v>0</v>
      </c>
      <c r="BG50" t="b">
        <v>1</v>
      </c>
    </row>
    <row r="51" spans="1:59" x14ac:dyDescent="0.2">
      <c r="A51">
        <v>29</v>
      </c>
      <c r="B51">
        <v>51526</v>
      </c>
      <c r="C51">
        <v>219207.78469999999</v>
      </c>
      <c r="D51">
        <v>5.7999999999999996E-3</v>
      </c>
      <c r="E51">
        <v>-3.3917000000000002</v>
      </c>
      <c r="F51" s="1">
        <v>7.9739999999999998E-4</v>
      </c>
      <c r="G51">
        <v>2</v>
      </c>
      <c r="H51">
        <v>1082.2766999999999</v>
      </c>
      <c r="I51">
        <v>49</v>
      </c>
      <c r="J51">
        <v>24</v>
      </c>
      <c r="K51">
        <v>2</v>
      </c>
      <c r="P51">
        <v>23</v>
      </c>
      <c r="Q51">
        <v>-2</v>
      </c>
      <c r="V51" t="s">
        <v>89</v>
      </c>
      <c r="W51">
        <v>202</v>
      </c>
      <c r="X51">
        <v>3.1383000000000001</v>
      </c>
      <c r="Y51">
        <v>3.0133000000000001</v>
      </c>
      <c r="Z51">
        <v>2.8372999999999999</v>
      </c>
      <c r="AA51">
        <v>2.5364</v>
      </c>
      <c r="AB51">
        <v>2.2357999999999998</v>
      </c>
      <c r="AC51">
        <v>1.9356</v>
      </c>
      <c r="AD51">
        <v>1.6363000000000001</v>
      </c>
      <c r="AE51" t="s">
        <v>91</v>
      </c>
      <c r="AF51" t="b">
        <v>1</v>
      </c>
      <c r="AH51">
        <v>0</v>
      </c>
      <c r="AI51">
        <v>0</v>
      </c>
      <c r="AJ51">
        <v>1</v>
      </c>
      <c r="AK51" s="1">
        <v>2.41087973773954E-6</v>
      </c>
      <c r="AM51">
        <v>43.713115999999999</v>
      </c>
      <c r="AO51">
        <v>250</v>
      </c>
      <c r="AQ51" s="1">
        <v>5.1812127723965398E-8</v>
      </c>
      <c r="AS51">
        <v>0</v>
      </c>
      <c r="AT51">
        <v>0</v>
      </c>
      <c r="AU51">
        <v>0</v>
      </c>
      <c r="AW51">
        <v>0</v>
      </c>
      <c r="AX51">
        <v>-1</v>
      </c>
      <c r="AY51" t="s">
        <v>66</v>
      </c>
      <c r="AZ51">
        <v>12.713566</v>
      </c>
      <c r="BB51">
        <v>1142</v>
      </c>
      <c r="BD51">
        <v>0</v>
      </c>
      <c r="BE51" s="1">
        <v>1.9782918067811502E-6</v>
      </c>
      <c r="BF51">
        <v>0</v>
      </c>
      <c r="BG51" t="b">
        <v>1</v>
      </c>
    </row>
    <row r="52" spans="1:59" x14ac:dyDescent="0.2">
      <c r="A52">
        <v>30</v>
      </c>
      <c r="B52">
        <v>51526</v>
      </c>
      <c r="C52">
        <v>219209.17490000001</v>
      </c>
      <c r="D52">
        <v>5.7999999999999996E-3</v>
      </c>
      <c r="E52">
        <v>-3.3917000000000002</v>
      </c>
      <c r="F52" s="1">
        <v>7.9739999999999998E-4</v>
      </c>
      <c r="G52">
        <v>2</v>
      </c>
      <c r="H52">
        <v>1082.2769000000001</v>
      </c>
      <c r="I52">
        <v>49</v>
      </c>
      <c r="J52">
        <v>24</v>
      </c>
      <c r="K52">
        <v>-2</v>
      </c>
      <c r="P52">
        <v>23</v>
      </c>
      <c r="Q52">
        <v>2</v>
      </c>
      <c r="V52" t="s">
        <v>89</v>
      </c>
      <c r="W52">
        <v>202</v>
      </c>
      <c r="X52">
        <v>3.1383000000000001</v>
      </c>
      <c r="Y52">
        <v>3.0133000000000001</v>
      </c>
      <c r="Z52">
        <v>2.8372999999999999</v>
      </c>
      <c r="AA52">
        <v>2.5364</v>
      </c>
      <c r="AB52">
        <v>2.2357999999999998</v>
      </c>
      <c r="AC52">
        <v>1.9356</v>
      </c>
      <c r="AD52">
        <v>1.6363000000000001</v>
      </c>
      <c r="AE52" t="s">
        <v>92</v>
      </c>
      <c r="AF52" t="b">
        <v>1</v>
      </c>
      <c r="AH52">
        <v>0</v>
      </c>
      <c r="AI52">
        <v>0</v>
      </c>
      <c r="AJ52">
        <v>1</v>
      </c>
      <c r="AK52" s="1">
        <v>2.41086627907902E-6</v>
      </c>
      <c r="AM52">
        <v>43.713115999999999</v>
      </c>
      <c r="AO52">
        <v>250</v>
      </c>
      <c r="AQ52" s="1">
        <v>5.1811838480280998E-8</v>
      </c>
      <c r="AS52">
        <v>0</v>
      </c>
      <c r="AT52">
        <v>0</v>
      </c>
      <c r="AU52">
        <v>0</v>
      </c>
      <c r="AW52">
        <v>0</v>
      </c>
      <c r="AX52">
        <v>-1</v>
      </c>
      <c r="AY52" t="s">
        <v>66</v>
      </c>
      <c r="AZ52">
        <v>12.713566</v>
      </c>
      <c r="BB52">
        <v>1142</v>
      </c>
      <c r="BD52">
        <v>0</v>
      </c>
      <c r="BE52" s="1">
        <v>1.9782808206809798E-6</v>
      </c>
      <c r="BF52">
        <v>0</v>
      </c>
      <c r="BG52" t="b">
        <v>1</v>
      </c>
    </row>
    <row r="53" spans="1:59" x14ac:dyDescent="0.2">
      <c r="A53">
        <v>28</v>
      </c>
      <c r="B53">
        <v>51526</v>
      </c>
      <c r="C53">
        <v>219023.51550000001</v>
      </c>
      <c r="D53">
        <v>1.21E-2</v>
      </c>
      <c r="E53">
        <v>-3.4203000000000001</v>
      </c>
      <c r="F53" s="1">
        <v>8.0119999999999996E-4</v>
      </c>
      <c r="G53">
        <v>2</v>
      </c>
      <c r="H53">
        <v>1097.1952000000001</v>
      </c>
      <c r="I53">
        <v>49</v>
      </c>
      <c r="J53">
        <v>24</v>
      </c>
      <c r="K53">
        <v>0</v>
      </c>
      <c r="P53">
        <v>23</v>
      </c>
      <c r="Q53">
        <v>0</v>
      </c>
      <c r="V53" t="s">
        <v>89</v>
      </c>
      <c r="W53">
        <v>202</v>
      </c>
      <c r="X53">
        <v>3.1383000000000001</v>
      </c>
      <c r="Y53">
        <v>3.0133000000000001</v>
      </c>
      <c r="Z53">
        <v>2.8372999999999999</v>
      </c>
      <c r="AA53">
        <v>2.5364</v>
      </c>
      <c r="AB53">
        <v>2.2357999999999998</v>
      </c>
      <c r="AC53">
        <v>1.9356</v>
      </c>
      <c r="AD53">
        <v>1.6363000000000001</v>
      </c>
      <c r="AE53" t="s">
        <v>90</v>
      </c>
      <c r="AF53" t="b">
        <v>1</v>
      </c>
      <c r="AH53">
        <v>0</v>
      </c>
      <c r="AI53">
        <v>0</v>
      </c>
      <c r="AJ53">
        <v>1</v>
      </c>
      <c r="AK53" s="1">
        <v>2.3814799005799299E-6</v>
      </c>
      <c r="AM53">
        <v>43.713115999999999</v>
      </c>
      <c r="AO53">
        <v>250</v>
      </c>
      <c r="AQ53" s="1">
        <v>5.1180297130204102E-8</v>
      </c>
      <c r="AS53">
        <v>0</v>
      </c>
      <c r="AT53">
        <v>0</v>
      </c>
      <c r="AU53">
        <v>0</v>
      </c>
      <c r="AW53">
        <v>0</v>
      </c>
      <c r="AX53">
        <v>-1</v>
      </c>
      <c r="AY53" t="s">
        <v>66</v>
      </c>
      <c r="AZ53">
        <v>12.713566</v>
      </c>
      <c r="BB53">
        <v>1142</v>
      </c>
      <c r="BD53">
        <v>0</v>
      </c>
      <c r="BE53" s="1">
        <v>1.9541607655100402E-6</v>
      </c>
      <c r="BF53">
        <v>0</v>
      </c>
      <c r="BG53" t="b">
        <v>1</v>
      </c>
    </row>
    <row r="54" spans="1:59" x14ac:dyDescent="0.2">
      <c r="A54">
        <v>32</v>
      </c>
      <c r="B54">
        <v>51526</v>
      </c>
      <c r="C54">
        <v>237468.94200000001</v>
      </c>
      <c r="D54">
        <v>0.03</v>
      </c>
      <c r="E54">
        <v>-3.3187000000000002</v>
      </c>
      <c r="F54" s="1">
        <v>1.016E-3</v>
      </c>
      <c r="G54">
        <v>2</v>
      </c>
      <c r="H54">
        <v>1097.2052000000001</v>
      </c>
      <c r="I54">
        <v>53</v>
      </c>
      <c r="J54">
        <v>26</v>
      </c>
      <c r="K54">
        <v>2</v>
      </c>
      <c r="P54">
        <v>25</v>
      </c>
      <c r="Q54">
        <v>-2</v>
      </c>
      <c r="V54" t="s">
        <v>89</v>
      </c>
      <c r="W54">
        <v>202</v>
      </c>
      <c r="X54">
        <v>3.1383000000000001</v>
      </c>
      <c r="Y54">
        <v>3.0133000000000001</v>
      </c>
      <c r="Z54">
        <v>2.8372999999999999</v>
      </c>
      <c r="AA54">
        <v>2.5364</v>
      </c>
      <c r="AB54">
        <v>2.2357999999999998</v>
      </c>
      <c r="AC54">
        <v>1.9356</v>
      </c>
      <c r="AD54">
        <v>1.6363000000000001</v>
      </c>
      <c r="AE54" t="s">
        <v>94</v>
      </c>
      <c r="AF54" t="b">
        <v>1</v>
      </c>
      <c r="AH54">
        <v>0</v>
      </c>
      <c r="AI54">
        <v>0</v>
      </c>
      <c r="AJ54">
        <v>1</v>
      </c>
      <c r="AK54" s="1">
        <v>2.4018234297868798E-6</v>
      </c>
      <c r="AM54">
        <v>43.713115999999999</v>
      </c>
      <c r="AO54">
        <v>250</v>
      </c>
      <c r="AQ54" s="1">
        <v>5.1617496132651002E-8</v>
      </c>
      <c r="AS54">
        <v>0</v>
      </c>
      <c r="AT54">
        <v>0</v>
      </c>
      <c r="AU54">
        <v>0</v>
      </c>
      <c r="AW54">
        <v>0</v>
      </c>
      <c r="AX54">
        <v>-1</v>
      </c>
      <c r="AY54" t="s">
        <v>60</v>
      </c>
      <c r="AZ54">
        <v>12.713566</v>
      </c>
      <c r="BB54">
        <v>1142</v>
      </c>
      <c r="BD54">
        <v>0</v>
      </c>
      <c r="BE54" s="1">
        <v>2.2799659547973E-6</v>
      </c>
      <c r="BF54">
        <v>0</v>
      </c>
      <c r="BG54" t="b">
        <v>1</v>
      </c>
    </row>
    <row r="55" spans="1:59" x14ac:dyDescent="0.2">
      <c r="A55">
        <v>33</v>
      </c>
      <c r="B55">
        <v>51526</v>
      </c>
      <c r="C55">
        <v>237470.72899999999</v>
      </c>
      <c r="D55">
        <v>0.03</v>
      </c>
      <c r="E55">
        <v>-3.3187000000000002</v>
      </c>
      <c r="F55" s="1">
        <v>1.016E-3</v>
      </c>
      <c r="G55">
        <v>2</v>
      </c>
      <c r="H55">
        <v>1097.2055</v>
      </c>
      <c r="I55">
        <v>53</v>
      </c>
      <c r="J55">
        <v>26</v>
      </c>
      <c r="K55">
        <v>-2</v>
      </c>
      <c r="P55">
        <v>25</v>
      </c>
      <c r="Q55">
        <v>2</v>
      </c>
      <c r="V55" t="s">
        <v>89</v>
      </c>
      <c r="W55">
        <v>202</v>
      </c>
      <c r="X55">
        <v>3.1383000000000001</v>
      </c>
      <c r="Y55">
        <v>3.0133000000000001</v>
      </c>
      <c r="Z55">
        <v>2.8372999999999999</v>
      </c>
      <c r="AA55">
        <v>2.5364</v>
      </c>
      <c r="AB55">
        <v>2.2357999999999998</v>
      </c>
      <c r="AC55">
        <v>1.9356</v>
      </c>
      <c r="AD55">
        <v>1.6363000000000001</v>
      </c>
      <c r="AE55" t="s">
        <v>95</v>
      </c>
      <c r="AF55" t="b">
        <v>1</v>
      </c>
      <c r="AH55">
        <v>0</v>
      </c>
      <c r="AI55">
        <v>0</v>
      </c>
      <c r="AJ55">
        <v>1</v>
      </c>
      <c r="AK55" s="1">
        <v>2.4018081980723899E-6</v>
      </c>
      <c r="AM55">
        <v>43.713115999999999</v>
      </c>
      <c r="AO55">
        <v>250</v>
      </c>
      <c r="AQ55" s="1">
        <v>5.16171687922543E-8</v>
      </c>
      <c r="AS55">
        <v>0</v>
      </c>
      <c r="AT55">
        <v>0</v>
      </c>
      <c r="AU55">
        <v>0</v>
      </c>
      <c r="AW55">
        <v>0</v>
      </c>
      <c r="AX55">
        <v>-1</v>
      </c>
      <c r="AY55" t="s">
        <v>60</v>
      </c>
      <c r="AZ55">
        <v>12.713566</v>
      </c>
      <c r="BB55">
        <v>1142</v>
      </c>
      <c r="BD55">
        <v>0</v>
      </c>
      <c r="BE55" s="1">
        <v>2.2799514546160302E-6</v>
      </c>
      <c r="BF55">
        <v>0</v>
      </c>
      <c r="BG55" t="b">
        <v>1</v>
      </c>
    </row>
    <row r="56" spans="1:59" x14ac:dyDescent="0.2">
      <c r="A56">
        <v>31</v>
      </c>
      <c r="B56">
        <v>51526</v>
      </c>
      <c r="C56">
        <v>237270.1268</v>
      </c>
      <c r="D56">
        <v>1.2699999999999999E-2</v>
      </c>
      <c r="E56">
        <v>-3.3477000000000001</v>
      </c>
      <c r="F56" s="1">
        <v>1.0200000000000001E-3</v>
      </c>
      <c r="G56">
        <v>2</v>
      </c>
      <c r="H56">
        <v>1112.1112000000001</v>
      </c>
      <c r="I56">
        <v>53</v>
      </c>
      <c r="J56">
        <v>26</v>
      </c>
      <c r="K56">
        <v>0</v>
      </c>
      <c r="P56">
        <v>25</v>
      </c>
      <c r="Q56">
        <v>0</v>
      </c>
      <c r="V56" t="s">
        <v>89</v>
      </c>
      <c r="W56">
        <v>202</v>
      </c>
      <c r="X56">
        <v>3.1383000000000001</v>
      </c>
      <c r="Y56">
        <v>3.0133000000000001</v>
      </c>
      <c r="Z56">
        <v>2.8372999999999999</v>
      </c>
      <c r="AA56">
        <v>2.5364</v>
      </c>
      <c r="AB56">
        <v>2.2357999999999998</v>
      </c>
      <c r="AC56">
        <v>1.9356</v>
      </c>
      <c r="AD56">
        <v>1.6363000000000001</v>
      </c>
      <c r="AE56" t="s">
        <v>93</v>
      </c>
      <c r="AF56" t="b">
        <v>1</v>
      </c>
      <c r="AH56">
        <v>0</v>
      </c>
      <c r="AI56">
        <v>0</v>
      </c>
      <c r="AJ56">
        <v>1</v>
      </c>
      <c r="AK56" s="1">
        <v>2.3702361185425701E-6</v>
      </c>
      <c r="AM56">
        <v>43.713115999999999</v>
      </c>
      <c r="AO56">
        <v>250</v>
      </c>
      <c r="AQ56" s="1">
        <v>5.0938654701842897E-8</v>
      </c>
      <c r="AS56">
        <v>0</v>
      </c>
      <c r="AT56">
        <v>0</v>
      </c>
      <c r="AU56">
        <v>0</v>
      </c>
      <c r="AW56">
        <v>0</v>
      </c>
      <c r="AX56">
        <v>-1</v>
      </c>
      <c r="AY56" t="s">
        <v>60</v>
      </c>
      <c r="AZ56">
        <v>12.713566</v>
      </c>
      <c r="BB56">
        <v>1142</v>
      </c>
      <c r="BD56">
        <v>0</v>
      </c>
      <c r="BE56" s="1">
        <v>2.2499727815019199E-6</v>
      </c>
      <c r="BF56">
        <v>0</v>
      </c>
      <c r="BG56" t="b">
        <v>1</v>
      </c>
    </row>
    <row r="57" spans="1:59" x14ac:dyDescent="0.2">
      <c r="A57">
        <v>12</v>
      </c>
      <c r="B57">
        <v>51507</v>
      </c>
      <c r="C57">
        <v>218586.4829</v>
      </c>
      <c r="D57">
        <v>7.1999999999999998E-3</v>
      </c>
      <c r="E57">
        <v>-3.5977999999999999</v>
      </c>
      <c r="F57" s="1">
        <v>8.0809999999999996E-4</v>
      </c>
      <c r="G57">
        <v>2</v>
      </c>
      <c r="H57">
        <v>1184.6181999999999</v>
      </c>
      <c r="I57">
        <v>49</v>
      </c>
      <c r="J57">
        <v>24</v>
      </c>
      <c r="K57">
        <v>-1</v>
      </c>
      <c r="P57">
        <v>23</v>
      </c>
      <c r="Q57">
        <v>1</v>
      </c>
      <c r="V57" t="s">
        <v>74</v>
      </c>
      <c r="W57">
        <v>202</v>
      </c>
      <c r="X57">
        <v>3.1383000000000001</v>
      </c>
      <c r="Y57">
        <v>3.0133000000000001</v>
      </c>
      <c r="Z57">
        <v>2.8372999999999999</v>
      </c>
      <c r="AA57">
        <v>2.5364</v>
      </c>
      <c r="AB57">
        <v>2.2357999999999998</v>
      </c>
      <c r="AC57">
        <v>1.9356</v>
      </c>
      <c r="AD57">
        <v>1.6363000000000001</v>
      </c>
      <c r="AE57" t="s">
        <v>75</v>
      </c>
      <c r="AF57" t="b">
        <v>1</v>
      </c>
      <c r="AH57">
        <v>0</v>
      </c>
      <c r="AI57">
        <v>0</v>
      </c>
      <c r="AJ57">
        <v>1</v>
      </c>
      <c r="AK57" s="1">
        <v>2.1600147737227399E-6</v>
      </c>
      <c r="AM57">
        <v>43.713115999999999</v>
      </c>
      <c r="AO57">
        <v>250</v>
      </c>
      <c r="AQ57" s="1">
        <v>4.6420799737861598E-8</v>
      </c>
      <c r="AS57">
        <v>0</v>
      </c>
      <c r="AT57">
        <v>0</v>
      </c>
      <c r="AU57">
        <v>0</v>
      </c>
      <c r="AW57">
        <v>0</v>
      </c>
      <c r="AX57">
        <v>-1</v>
      </c>
      <c r="AY57" t="s">
        <v>66</v>
      </c>
      <c r="AZ57">
        <v>12.713566</v>
      </c>
      <c r="BB57">
        <v>1142</v>
      </c>
      <c r="BD57">
        <v>0</v>
      </c>
      <c r="BE57" s="1">
        <v>1.77241973759453E-6</v>
      </c>
      <c r="BF57">
        <v>0</v>
      </c>
      <c r="BG57" t="b">
        <v>1</v>
      </c>
    </row>
    <row r="58" spans="1:59" x14ac:dyDescent="0.2">
      <c r="A58">
        <v>13</v>
      </c>
      <c r="B58">
        <v>51507</v>
      </c>
      <c r="C58">
        <v>218910.27789999999</v>
      </c>
      <c r="D58">
        <v>7.1000000000000004E-3</v>
      </c>
      <c r="E58">
        <v>-3.5968</v>
      </c>
      <c r="F58" s="1">
        <v>8.1170000000000005E-4</v>
      </c>
      <c r="G58">
        <v>2</v>
      </c>
      <c r="H58">
        <v>1184.7428</v>
      </c>
      <c r="I58">
        <v>49</v>
      </c>
      <c r="J58">
        <v>24</v>
      </c>
      <c r="K58">
        <v>1</v>
      </c>
      <c r="P58">
        <v>23</v>
      </c>
      <c r="Q58">
        <v>-1</v>
      </c>
      <c r="V58" t="s">
        <v>74</v>
      </c>
      <c r="W58">
        <v>202</v>
      </c>
      <c r="X58">
        <v>3.1383000000000001</v>
      </c>
      <c r="Y58">
        <v>3.0133000000000001</v>
      </c>
      <c r="Z58">
        <v>2.8372999999999999</v>
      </c>
      <c r="AA58">
        <v>2.5364</v>
      </c>
      <c r="AB58">
        <v>2.2357999999999998</v>
      </c>
      <c r="AC58">
        <v>1.9356</v>
      </c>
      <c r="AD58">
        <v>1.6363000000000001</v>
      </c>
      <c r="AE58" t="s">
        <v>76</v>
      </c>
      <c r="AF58" t="b">
        <v>1</v>
      </c>
      <c r="AH58">
        <v>0</v>
      </c>
      <c r="AI58">
        <v>0</v>
      </c>
      <c r="AJ58">
        <v>1</v>
      </c>
      <c r="AK58" s="1">
        <v>2.1627725917352801E-6</v>
      </c>
      <c r="AM58">
        <v>43.713115999999999</v>
      </c>
      <c r="AO58">
        <v>250</v>
      </c>
      <c r="AQ58" s="1">
        <v>4.64800678853436E-8</v>
      </c>
      <c r="AS58">
        <v>0</v>
      </c>
      <c r="AT58">
        <v>0</v>
      </c>
      <c r="AU58">
        <v>0</v>
      </c>
      <c r="AW58">
        <v>0</v>
      </c>
      <c r="AX58">
        <v>-1</v>
      </c>
      <c r="AY58" t="s">
        <v>66</v>
      </c>
      <c r="AZ58">
        <v>12.713566</v>
      </c>
      <c r="BB58">
        <v>1142</v>
      </c>
      <c r="BD58">
        <v>0</v>
      </c>
      <c r="BE58" s="1">
        <v>1.77469325946703E-6</v>
      </c>
      <c r="BF58">
        <v>0</v>
      </c>
      <c r="BG58" t="b">
        <v>1</v>
      </c>
    </row>
    <row r="59" spans="1:59" x14ac:dyDescent="0.2">
      <c r="A59">
        <v>14</v>
      </c>
      <c r="B59">
        <v>51507</v>
      </c>
      <c r="C59">
        <v>236795.30300000001</v>
      </c>
      <c r="D59">
        <v>0.03</v>
      </c>
      <c r="E59">
        <v>-3.5249999999999999</v>
      </c>
      <c r="F59" s="1">
        <v>1.029E-3</v>
      </c>
      <c r="G59">
        <v>2</v>
      </c>
      <c r="H59">
        <v>1199.5044</v>
      </c>
      <c r="I59">
        <v>53</v>
      </c>
      <c r="J59">
        <v>26</v>
      </c>
      <c r="K59">
        <v>-1</v>
      </c>
      <c r="P59">
        <v>25</v>
      </c>
      <c r="Q59">
        <v>1</v>
      </c>
      <c r="V59" t="s">
        <v>74</v>
      </c>
      <c r="W59">
        <v>202</v>
      </c>
      <c r="X59">
        <v>3.1383000000000001</v>
      </c>
      <c r="Y59">
        <v>3.0133000000000001</v>
      </c>
      <c r="Z59">
        <v>2.8372999999999999</v>
      </c>
      <c r="AA59">
        <v>2.5364</v>
      </c>
      <c r="AB59">
        <v>2.2357999999999998</v>
      </c>
      <c r="AC59">
        <v>1.9356</v>
      </c>
      <c r="AD59">
        <v>1.6363000000000001</v>
      </c>
      <c r="AE59" t="s">
        <v>77</v>
      </c>
      <c r="AF59" t="b">
        <v>1</v>
      </c>
      <c r="AH59">
        <v>0</v>
      </c>
      <c r="AI59">
        <v>0</v>
      </c>
      <c r="AJ59">
        <v>1</v>
      </c>
      <c r="AK59" s="1">
        <v>2.15059025504544E-6</v>
      </c>
      <c r="AM59">
        <v>43.713115999999999</v>
      </c>
      <c r="AO59">
        <v>250</v>
      </c>
      <c r="AQ59" s="1">
        <v>4.6218255499509797E-8</v>
      </c>
      <c r="AS59">
        <v>0</v>
      </c>
      <c r="AT59">
        <v>0</v>
      </c>
      <c r="AU59">
        <v>0</v>
      </c>
      <c r="AW59">
        <v>0</v>
      </c>
      <c r="AX59">
        <v>-1</v>
      </c>
      <c r="AY59" t="s">
        <v>60</v>
      </c>
      <c r="AZ59">
        <v>12.713566</v>
      </c>
      <c r="BB59">
        <v>1142</v>
      </c>
      <c r="BD59">
        <v>0</v>
      </c>
      <c r="BE59" s="1">
        <v>2.04145293935109E-6</v>
      </c>
      <c r="BF59">
        <v>0</v>
      </c>
      <c r="BG59" t="b">
        <v>1</v>
      </c>
    </row>
    <row r="60" spans="1:59" x14ac:dyDescent="0.2">
      <c r="A60">
        <v>15</v>
      </c>
      <c r="B60">
        <v>51507</v>
      </c>
      <c r="C60">
        <v>237145.682</v>
      </c>
      <c r="D60">
        <v>0.03</v>
      </c>
      <c r="E60">
        <v>-3.5240999999999998</v>
      </c>
      <c r="F60" s="1">
        <v>1.034E-3</v>
      </c>
      <c r="G60">
        <v>2</v>
      </c>
      <c r="H60">
        <v>1199.6511</v>
      </c>
      <c r="I60">
        <v>53</v>
      </c>
      <c r="J60">
        <v>26</v>
      </c>
      <c r="K60">
        <v>1</v>
      </c>
      <c r="P60">
        <v>25</v>
      </c>
      <c r="Q60">
        <v>-1</v>
      </c>
      <c r="V60" t="s">
        <v>74</v>
      </c>
      <c r="W60">
        <v>202</v>
      </c>
      <c r="X60">
        <v>3.1383000000000001</v>
      </c>
      <c r="Y60">
        <v>3.0133000000000001</v>
      </c>
      <c r="Z60">
        <v>2.8372999999999999</v>
      </c>
      <c r="AA60">
        <v>2.5364</v>
      </c>
      <c r="AB60">
        <v>2.2357999999999998</v>
      </c>
      <c r="AC60">
        <v>1.9356</v>
      </c>
      <c r="AD60">
        <v>1.6363000000000001</v>
      </c>
      <c r="AE60" t="s">
        <v>78</v>
      </c>
      <c r="AF60" t="b">
        <v>1</v>
      </c>
      <c r="AH60">
        <v>0</v>
      </c>
      <c r="AI60">
        <v>0</v>
      </c>
      <c r="AJ60">
        <v>1</v>
      </c>
      <c r="AK60" s="1">
        <v>2.1530140043090501E-6</v>
      </c>
      <c r="AM60">
        <v>43.713115999999999</v>
      </c>
      <c r="AO60">
        <v>250</v>
      </c>
      <c r="AQ60" s="1">
        <v>4.6270344188893999E-8</v>
      </c>
      <c r="AS60">
        <v>0</v>
      </c>
      <c r="AT60">
        <v>0</v>
      </c>
      <c r="AU60">
        <v>0</v>
      </c>
      <c r="AW60">
        <v>0</v>
      </c>
      <c r="AX60">
        <v>-1</v>
      </c>
      <c r="AY60" t="s">
        <v>60</v>
      </c>
      <c r="AZ60">
        <v>12.713566</v>
      </c>
      <c r="BB60">
        <v>1142</v>
      </c>
      <c r="BD60">
        <v>0</v>
      </c>
      <c r="BE60" s="1">
        <v>2.0437671537615902E-6</v>
      </c>
      <c r="BF60">
        <v>0</v>
      </c>
      <c r="BG60" t="b">
        <v>1</v>
      </c>
    </row>
    <row r="61" spans="1:59" x14ac:dyDescent="0.2">
      <c r="A61">
        <v>5</v>
      </c>
      <c r="B61">
        <v>51509</v>
      </c>
      <c r="C61">
        <v>219485.41709999999</v>
      </c>
      <c r="D61">
        <v>1.55E-2</v>
      </c>
      <c r="E61">
        <v>-4.0548000000000002</v>
      </c>
      <c r="F61" s="1">
        <f>10^-3.0888</f>
        <v>8.1507955561160091E-4</v>
      </c>
      <c r="G61">
        <v>3</v>
      </c>
      <c r="H61">
        <v>1405.0458000000001</v>
      </c>
      <c r="I61">
        <v>49</v>
      </c>
      <c r="J61">
        <v>24</v>
      </c>
      <c r="K61">
        <v>0</v>
      </c>
      <c r="L61">
        <v>0</v>
      </c>
      <c r="P61">
        <v>23</v>
      </c>
      <c r="Q61">
        <v>0</v>
      </c>
      <c r="R61">
        <v>0</v>
      </c>
      <c r="V61" t="s">
        <v>64</v>
      </c>
      <c r="W61">
        <v>1303</v>
      </c>
      <c r="X61">
        <v>3.1383000000000001</v>
      </c>
      <c r="Y61">
        <v>3.0133000000000001</v>
      </c>
      <c r="Z61">
        <v>2.8372999999999999</v>
      </c>
      <c r="AA61">
        <v>2.5364</v>
      </c>
      <c r="AB61">
        <v>2.2357999999999998</v>
      </c>
      <c r="AC61">
        <v>1.9356</v>
      </c>
      <c r="AD61">
        <v>1.6363000000000001</v>
      </c>
      <c r="AE61" t="s">
        <v>67</v>
      </c>
      <c r="AF61" t="b">
        <v>1</v>
      </c>
      <c r="AH61">
        <v>0</v>
      </c>
      <c r="AI61">
        <v>0</v>
      </c>
      <c r="AJ61">
        <v>1</v>
      </c>
      <c r="AK61" s="1">
        <v>1.66994647584891E-6</v>
      </c>
      <c r="AM61">
        <v>43.713115999999999</v>
      </c>
      <c r="AO61">
        <v>250</v>
      </c>
      <c r="AQ61" s="1">
        <v>3.5888762418103703E-8</v>
      </c>
      <c r="AS61">
        <v>0</v>
      </c>
      <c r="AT61">
        <v>0</v>
      </c>
      <c r="AU61">
        <v>0</v>
      </c>
      <c r="AW61">
        <v>0</v>
      </c>
      <c r="AX61">
        <v>-1</v>
      </c>
      <c r="AY61" t="s">
        <v>66</v>
      </c>
      <c r="AZ61">
        <v>12.713566</v>
      </c>
      <c r="BB61">
        <v>1172</v>
      </c>
      <c r="BD61">
        <v>0</v>
      </c>
      <c r="BE61" s="1">
        <v>1.3350712190790199E-6</v>
      </c>
      <c r="BF61">
        <v>0</v>
      </c>
      <c r="BG61" t="b">
        <v>1</v>
      </c>
    </row>
    <row r="62" spans="1:59" x14ac:dyDescent="0.2">
      <c r="A62">
        <v>6</v>
      </c>
      <c r="B62">
        <v>51509</v>
      </c>
      <c r="C62">
        <v>219500.9999</v>
      </c>
      <c r="D62">
        <v>9.4999999999999998E-3</v>
      </c>
      <c r="E62">
        <v>-4.0628000000000002</v>
      </c>
      <c r="F62" s="1">
        <f>10^-3.0916</f>
        <v>8.0984144732578758E-4</v>
      </c>
      <c r="G62">
        <v>3</v>
      </c>
      <c r="H62">
        <v>1407.51</v>
      </c>
      <c r="I62">
        <v>49</v>
      </c>
      <c r="J62">
        <v>24</v>
      </c>
      <c r="K62">
        <v>-2</v>
      </c>
      <c r="L62">
        <v>0</v>
      </c>
      <c r="P62">
        <v>23</v>
      </c>
      <c r="Q62">
        <v>2</v>
      </c>
      <c r="R62">
        <v>0</v>
      </c>
      <c r="V62" t="s">
        <v>64</v>
      </c>
      <c r="W62">
        <v>1303</v>
      </c>
      <c r="X62">
        <v>3.1383000000000001</v>
      </c>
      <c r="Y62">
        <v>3.0133000000000001</v>
      </c>
      <c r="Z62">
        <v>2.8372999999999999</v>
      </c>
      <c r="AA62">
        <v>2.5364</v>
      </c>
      <c r="AB62">
        <v>2.2357999999999998</v>
      </c>
      <c r="AC62">
        <v>1.9356</v>
      </c>
      <c r="AD62">
        <v>1.6363000000000001</v>
      </c>
      <c r="AE62" t="s">
        <v>68</v>
      </c>
      <c r="AF62" t="b">
        <v>1</v>
      </c>
      <c r="AH62">
        <v>0</v>
      </c>
      <c r="AI62">
        <v>0</v>
      </c>
      <c r="AJ62">
        <v>1</v>
      </c>
      <c r="AK62" s="1">
        <v>1.6538291673087401E-6</v>
      </c>
      <c r="AM62">
        <v>43.713115999999999</v>
      </c>
      <c r="AO62">
        <v>250</v>
      </c>
      <c r="AQ62" s="1">
        <v>3.5542385979333599E-8</v>
      </c>
      <c r="AS62">
        <v>0</v>
      </c>
      <c r="AT62">
        <v>0</v>
      </c>
      <c r="AU62">
        <v>0</v>
      </c>
      <c r="AW62">
        <v>0</v>
      </c>
      <c r="AX62">
        <v>-1</v>
      </c>
      <c r="AY62" t="s">
        <v>66</v>
      </c>
      <c r="AZ62">
        <v>12.713566</v>
      </c>
      <c r="BB62">
        <v>1172</v>
      </c>
      <c r="BD62">
        <v>0</v>
      </c>
      <c r="BE62" s="1">
        <v>1.3221862253798601E-6</v>
      </c>
      <c r="BF62">
        <v>0</v>
      </c>
      <c r="BG62" t="b">
        <v>1</v>
      </c>
    </row>
    <row r="63" spans="1:59" x14ac:dyDescent="0.2">
      <c r="A63">
        <v>7</v>
      </c>
      <c r="B63">
        <v>51509</v>
      </c>
      <c r="C63">
        <v>219534.60860000001</v>
      </c>
      <c r="D63">
        <v>9.7000000000000003E-3</v>
      </c>
      <c r="E63">
        <v>-4.0627000000000004</v>
      </c>
      <c r="F63" s="1">
        <f>10^-3.0914</f>
        <v>8.1021447898176838E-4</v>
      </c>
      <c r="G63">
        <v>3</v>
      </c>
      <c r="H63">
        <v>1407.5164</v>
      </c>
      <c r="I63">
        <v>49</v>
      </c>
      <c r="J63">
        <v>24</v>
      </c>
      <c r="K63">
        <v>2</v>
      </c>
      <c r="L63">
        <v>0</v>
      </c>
      <c r="P63">
        <v>23</v>
      </c>
      <c r="Q63">
        <v>-2</v>
      </c>
      <c r="R63">
        <v>0</v>
      </c>
      <c r="V63" t="s">
        <v>64</v>
      </c>
      <c r="W63">
        <v>1303</v>
      </c>
      <c r="X63">
        <v>3.1383000000000001</v>
      </c>
      <c r="Y63">
        <v>3.0133000000000001</v>
      </c>
      <c r="Z63">
        <v>2.8372999999999999</v>
      </c>
      <c r="AA63">
        <v>2.5364</v>
      </c>
      <c r="AB63">
        <v>2.2357999999999998</v>
      </c>
      <c r="AC63">
        <v>1.9356</v>
      </c>
      <c r="AD63">
        <v>1.6363000000000001</v>
      </c>
      <c r="AE63" t="s">
        <v>69</v>
      </c>
      <c r="AF63" t="b">
        <v>1</v>
      </c>
      <c r="AH63">
        <v>0</v>
      </c>
      <c r="AI63">
        <v>0</v>
      </c>
      <c r="AJ63">
        <v>1</v>
      </c>
      <c r="AK63" s="1">
        <v>1.6539968341796101E-6</v>
      </c>
      <c r="AM63">
        <v>43.713115999999999</v>
      </c>
      <c r="AO63">
        <v>250</v>
      </c>
      <c r="AQ63" s="1">
        <v>3.5545989300968898E-8</v>
      </c>
      <c r="AS63">
        <v>0</v>
      </c>
      <c r="AT63">
        <v>0</v>
      </c>
      <c r="AU63">
        <v>0</v>
      </c>
      <c r="AW63">
        <v>0</v>
      </c>
      <c r="AX63">
        <v>-1</v>
      </c>
      <c r="AY63" t="s">
        <v>66</v>
      </c>
      <c r="AZ63">
        <v>12.713566</v>
      </c>
      <c r="BB63">
        <v>1172</v>
      </c>
      <c r="BD63">
        <v>0</v>
      </c>
      <c r="BE63" s="1">
        <v>1.32232106598767E-6</v>
      </c>
      <c r="BF63">
        <v>0</v>
      </c>
      <c r="BG63" t="b">
        <v>1</v>
      </c>
    </row>
    <row r="64" spans="1:59" x14ac:dyDescent="0.2">
      <c r="A64">
        <v>4</v>
      </c>
      <c r="B64">
        <v>51509</v>
      </c>
      <c r="C64">
        <v>218487.22510000001</v>
      </c>
      <c r="D64">
        <v>8.5000000000000006E-3</v>
      </c>
      <c r="E64">
        <v>-4.0643000000000002</v>
      </c>
      <c r="F64" s="1">
        <f>10^-3.0947</f>
        <v>8.040813701206133E-4</v>
      </c>
      <c r="G64">
        <v>3</v>
      </c>
      <c r="H64">
        <v>1407.7270000000001</v>
      </c>
      <c r="I64">
        <v>49</v>
      </c>
      <c r="J64">
        <v>24</v>
      </c>
      <c r="K64">
        <v>0</v>
      </c>
      <c r="L64">
        <v>1</v>
      </c>
      <c r="P64">
        <v>23</v>
      </c>
      <c r="Q64">
        <v>0</v>
      </c>
      <c r="R64">
        <v>1</v>
      </c>
      <c r="V64" t="s">
        <v>64</v>
      </c>
      <c r="W64">
        <v>1303</v>
      </c>
      <c r="X64">
        <v>3.1383000000000001</v>
      </c>
      <c r="Y64">
        <v>3.0133000000000001</v>
      </c>
      <c r="Z64">
        <v>2.8372999999999999</v>
      </c>
      <c r="AA64">
        <v>2.5364</v>
      </c>
      <c r="AB64">
        <v>2.2357999999999998</v>
      </c>
      <c r="AC64">
        <v>1.9356</v>
      </c>
      <c r="AD64">
        <v>1.6363000000000001</v>
      </c>
      <c r="AE64" t="s">
        <v>65</v>
      </c>
      <c r="AF64" t="b">
        <v>1</v>
      </c>
      <c r="AH64">
        <v>0</v>
      </c>
      <c r="AI64">
        <v>0</v>
      </c>
      <c r="AJ64">
        <v>1</v>
      </c>
      <c r="AK64" s="1">
        <v>1.6569874903055601E-6</v>
      </c>
      <c r="AM64">
        <v>43.713115999999999</v>
      </c>
      <c r="AO64">
        <v>250</v>
      </c>
      <c r="AQ64" s="1">
        <v>3.5610261377782703E-8</v>
      </c>
      <c r="AS64">
        <v>0</v>
      </c>
      <c r="AT64">
        <v>0</v>
      </c>
      <c r="AU64">
        <v>0</v>
      </c>
      <c r="AW64">
        <v>0</v>
      </c>
      <c r="AX64">
        <v>-1</v>
      </c>
      <c r="AY64" t="s">
        <v>66</v>
      </c>
      <c r="AZ64">
        <v>12.713566</v>
      </c>
      <c r="BB64">
        <v>1172</v>
      </c>
      <c r="BD64">
        <v>0</v>
      </c>
      <c r="BE64" s="1">
        <v>1.32468721707389E-6</v>
      </c>
      <c r="BF64">
        <v>0</v>
      </c>
      <c r="BG64" t="b">
        <v>1</v>
      </c>
    </row>
    <row r="65" spans="1:59" x14ac:dyDescent="0.2">
      <c r="A65">
        <v>9</v>
      </c>
      <c r="B65">
        <v>51509</v>
      </c>
      <c r="C65">
        <v>237760.0484</v>
      </c>
      <c r="D65">
        <v>1.3899999999999999E-2</v>
      </c>
      <c r="E65">
        <v>-3.9823</v>
      </c>
      <c r="F65" s="1">
        <f>10^-2.9839</f>
        <v>1.0377673430708547E-3</v>
      </c>
      <c r="G65">
        <v>3</v>
      </c>
      <c r="H65">
        <v>1419.9930999999999</v>
      </c>
      <c r="I65">
        <v>53</v>
      </c>
      <c r="J65">
        <v>26</v>
      </c>
      <c r="K65">
        <v>0</v>
      </c>
      <c r="L65">
        <v>0</v>
      </c>
      <c r="P65">
        <v>25</v>
      </c>
      <c r="Q65">
        <v>0</v>
      </c>
      <c r="R65">
        <v>0</v>
      </c>
      <c r="V65" t="s">
        <v>64</v>
      </c>
      <c r="W65">
        <v>1303</v>
      </c>
      <c r="X65">
        <v>3.1383000000000001</v>
      </c>
      <c r="Y65">
        <v>3.0133000000000001</v>
      </c>
      <c r="Z65">
        <v>2.8372999999999999</v>
      </c>
      <c r="AA65">
        <v>2.5364</v>
      </c>
      <c r="AB65">
        <v>2.2357999999999998</v>
      </c>
      <c r="AC65">
        <v>1.9356</v>
      </c>
      <c r="AD65">
        <v>1.6363000000000001</v>
      </c>
      <c r="AE65" t="s">
        <v>71</v>
      </c>
      <c r="AF65" t="b">
        <v>1</v>
      </c>
      <c r="AH65">
        <v>0</v>
      </c>
      <c r="AI65">
        <v>0</v>
      </c>
      <c r="AJ65">
        <v>1</v>
      </c>
      <c r="AK65" s="1">
        <v>1.66277007385556E-6</v>
      </c>
      <c r="AM65">
        <v>43.713115999999999</v>
      </c>
      <c r="AO65">
        <v>250</v>
      </c>
      <c r="AQ65" s="1">
        <v>3.5734533306037301E-8</v>
      </c>
      <c r="AS65">
        <v>0</v>
      </c>
      <c r="AT65">
        <v>0</v>
      </c>
      <c r="AU65">
        <v>0</v>
      </c>
      <c r="AW65">
        <v>0</v>
      </c>
      <c r="AX65">
        <v>-1</v>
      </c>
      <c r="AY65" t="s">
        <v>60</v>
      </c>
      <c r="AZ65">
        <v>12.713566</v>
      </c>
      <c r="BB65">
        <v>1172</v>
      </c>
      <c r="BD65">
        <v>0</v>
      </c>
      <c r="BE65" s="1">
        <v>1.5378107107594599E-6</v>
      </c>
      <c r="BF65">
        <v>0</v>
      </c>
      <c r="BG65" t="b">
        <v>1</v>
      </c>
    </row>
    <row r="66" spans="1:59" x14ac:dyDescent="0.2">
      <c r="A66">
        <v>10</v>
      </c>
      <c r="B66">
        <v>51509</v>
      </c>
      <c r="C66">
        <v>237784.09090000001</v>
      </c>
      <c r="D66">
        <v>8.9999999999999993E-3</v>
      </c>
      <c r="E66">
        <v>-3.9899</v>
      </c>
      <c r="F66" s="1">
        <f>10^-2.9863</f>
        <v>1.0320482458012212E-3</v>
      </c>
      <c r="G66">
        <v>3</v>
      </c>
      <c r="H66">
        <v>1422.4585</v>
      </c>
      <c r="I66">
        <v>53</v>
      </c>
      <c r="J66">
        <v>26</v>
      </c>
      <c r="K66">
        <v>-2</v>
      </c>
      <c r="L66">
        <v>0</v>
      </c>
      <c r="P66">
        <v>25</v>
      </c>
      <c r="Q66">
        <v>2</v>
      </c>
      <c r="R66">
        <v>0</v>
      </c>
      <c r="V66" t="s">
        <v>64</v>
      </c>
      <c r="W66">
        <v>1303</v>
      </c>
      <c r="X66">
        <v>3.1383000000000001</v>
      </c>
      <c r="Y66">
        <v>3.0133000000000001</v>
      </c>
      <c r="Z66">
        <v>2.8372999999999999</v>
      </c>
      <c r="AA66">
        <v>2.5364</v>
      </c>
      <c r="AB66">
        <v>2.2357999999999998</v>
      </c>
      <c r="AC66">
        <v>1.9356</v>
      </c>
      <c r="AD66">
        <v>1.6363000000000001</v>
      </c>
      <c r="AE66" t="s">
        <v>72</v>
      </c>
      <c r="AF66" t="b">
        <v>1</v>
      </c>
      <c r="AH66">
        <v>0</v>
      </c>
      <c r="AI66">
        <v>0</v>
      </c>
      <c r="AJ66">
        <v>1</v>
      </c>
      <c r="AK66" s="1">
        <v>1.6481973384103801E-6</v>
      </c>
      <c r="AM66">
        <v>43.713115999999999</v>
      </c>
      <c r="AO66">
        <v>250</v>
      </c>
      <c r="AQ66" s="1">
        <v>3.5421351244393502E-8</v>
      </c>
      <c r="AS66">
        <v>0</v>
      </c>
      <c r="AT66">
        <v>0</v>
      </c>
      <c r="AU66">
        <v>0</v>
      </c>
      <c r="AW66">
        <v>0</v>
      </c>
      <c r="AX66">
        <v>-1</v>
      </c>
      <c r="AY66" t="s">
        <v>60</v>
      </c>
      <c r="AZ66">
        <v>12.713566</v>
      </c>
      <c r="BB66">
        <v>1172</v>
      </c>
      <c r="BD66">
        <v>0</v>
      </c>
      <c r="BE66" s="1">
        <v>1.5243337690748201E-6</v>
      </c>
      <c r="BF66">
        <v>0</v>
      </c>
      <c r="BG66" t="b">
        <v>1</v>
      </c>
    </row>
    <row r="67" spans="1:59" x14ac:dyDescent="0.2">
      <c r="A67">
        <v>11</v>
      </c>
      <c r="B67">
        <v>51509</v>
      </c>
      <c r="C67">
        <v>237823.4185</v>
      </c>
      <c r="D67">
        <v>0.03</v>
      </c>
      <c r="E67">
        <v>-3.99</v>
      </c>
      <c r="F67" s="1">
        <f>10^-2.9863</f>
        <v>1.0320482458012212E-3</v>
      </c>
      <c r="G67">
        <v>3</v>
      </c>
      <c r="H67">
        <v>1422.4672</v>
      </c>
      <c r="I67">
        <v>53</v>
      </c>
      <c r="J67">
        <v>26</v>
      </c>
      <c r="K67">
        <v>2</v>
      </c>
      <c r="L67">
        <v>0</v>
      </c>
      <c r="P67">
        <v>25</v>
      </c>
      <c r="Q67">
        <v>-2</v>
      </c>
      <c r="R67">
        <v>0</v>
      </c>
      <c r="V67" t="s">
        <v>64</v>
      </c>
      <c r="W67">
        <v>1303</v>
      </c>
      <c r="X67">
        <v>3.1383000000000001</v>
      </c>
      <c r="Y67">
        <v>3.0133000000000001</v>
      </c>
      <c r="Z67">
        <v>2.8372999999999999</v>
      </c>
      <c r="AA67">
        <v>2.5364</v>
      </c>
      <c r="AB67">
        <v>2.2357999999999998</v>
      </c>
      <c r="AC67">
        <v>1.9356</v>
      </c>
      <c r="AD67">
        <v>1.6363000000000001</v>
      </c>
      <c r="AE67" t="s">
        <v>73</v>
      </c>
      <c r="AF67" t="b">
        <v>1</v>
      </c>
      <c r="AH67">
        <v>0</v>
      </c>
      <c r="AI67">
        <v>0</v>
      </c>
      <c r="AJ67">
        <v>1</v>
      </c>
      <c r="AK67" s="1">
        <v>1.6475991309778499E-6</v>
      </c>
      <c r="AM67">
        <v>43.713115999999999</v>
      </c>
      <c r="AO67">
        <v>250</v>
      </c>
      <c r="AQ67" s="1">
        <v>3.5408495194190903E-8</v>
      </c>
      <c r="AS67">
        <v>0</v>
      </c>
      <c r="AT67">
        <v>0</v>
      </c>
      <c r="AU67">
        <v>0</v>
      </c>
      <c r="AW67">
        <v>0</v>
      </c>
      <c r="AX67">
        <v>-1</v>
      </c>
      <c r="AY67" t="s">
        <v>60</v>
      </c>
      <c r="AZ67">
        <v>12.713566</v>
      </c>
      <c r="BB67">
        <v>1172</v>
      </c>
      <c r="BD67">
        <v>0</v>
      </c>
      <c r="BE67" s="1">
        <v>1.52378164576466E-6</v>
      </c>
      <c r="BF67">
        <v>0</v>
      </c>
      <c r="BG67" t="b">
        <v>1</v>
      </c>
    </row>
    <row r="68" spans="1:59" x14ac:dyDescent="0.2">
      <c r="A68">
        <v>8</v>
      </c>
      <c r="B68">
        <v>51509</v>
      </c>
      <c r="C68">
        <v>236692.31</v>
      </c>
      <c r="D68">
        <v>0.03</v>
      </c>
      <c r="E68">
        <v>-3.9918</v>
      </c>
      <c r="F68" s="1">
        <f>10^-2.9899</f>
        <v>1.0235286413287905E-3</v>
      </c>
      <c r="G68">
        <v>3</v>
      </c>
      <c r="H68">
        <v>1422.6065000000001</v>
      </c>
      <c r="I68">
        <v>53</v>
      </c>
      <c r="J68">
        <v>26</v>
      </c>
      <c r="K68">
        <v>0</v>
      </c>
      <c r="L68">
        <v>1</v>
      </c>
      <c r="P68">
        <v>25</v>
      </c>
      <c r="Q68">
        <v>0</v>
      </c>
      <c r="R68">
        <v>1</v>
      </c>
      <c r="V68" t="s">
        <v>64</v>
      </c>
      <c r="W68">
        <v>1303</v>
      </c>
      <c r="X68">
        <v>3.1383000000000001</v>
      </c>
      <c r="Y68">
        <v>3.0133000000000001</v>
      </c>
      <c r="Z68">
        <v>2.8372999999999999</v>
      </c>
      <c r="AA68">
        <v>2.5364</v>
      </c>
      <c r="AB68">
        <v>2.2357999999999998</v>
      </c>
      <c r="AC68">
        <v>1.9356</v>
      </c>
      <c r="AD68">
        <v>1.6363000000000001</v>
      </c>
      <c r="AE68" t="s">
        <v>70</v>
      </c>
      <c r="AF68" t="b">
        <v>1</v>
      </c>
      <c r="AH68">
        <v>0</v>
      </c>
      <c r="AI68">
        <v>0</v>
      </c>
      <c r="AJ68">
        <v>1</v>
      </c>
      <c r="AK68" s="1">
        <v>1.64936946503379E-6</v>
      </c>
      <c r="AM68">
        <v>43.713115999999999</v>
      </c>
      <c r="AO68">
        <v>250</v>
      </c>
      <c r="AQ68" s="1">
        <v>3.5446541374569698E-8</v>
      </c>
      <c r="AS68">
        <v>0</v>
      </c>
      <c r="AT68">
        <v>0</v>
      </c>
      <c r="AU68">
        <v>0</v>
      </c>
      <c r="AW68">
        <v>0</v>
      </c>
      <c r="AX68">
        <v>-1</v>
      </c>
      <c r="AY68" t="s">
        <v>60</v>
      </c>
      <c r="AZ68">
        <v>12.713566</v>
      </c>
      <c r="BB68">
        <v>1172</v>
      </c>
      <c r="BD68">
        <v>0</v>
      </c>
      <c r="BE68" s="1">
        <v>1.5253871057665599E-6</v>
      </c>
      <c r="BF68">
        <v>0</v>
      </c>
      <c r="BG68" t="b">
        <v>1</v>
      </c>
    </row>
    <row r="69" spans="1:59" x14ac:dyDescent="0.2">
      <c r="A69">
        <v>2</v>
      </c>
      <c r="B69">
        <v>51519</v>
      </c>
      <c r="C69">
        <v>235789.42619999999</v>
      </c>
      <c r="D69">
        <v>0.20930000000000001</v>
      </c>
      <c r="E69">
        <v>-5.5701000000000001</v>
      </c>
      <c r="F69" s="1">
        <f>10^-2.9974</f>
        <v>1.0060046774724961E-3</v>
      </c>
      <c r="G69">
        <v>2</v>
      </c>
      <c r="H69">
        <v>2177.6278000000002</v>
      </c>
      <c r="I69">
        <v>53</v>
      </c>
      <c r="J69">
        <v>26</v>
      </c>
      <c r="P69">
        <v>25</v>
      </c>
      <c r="V69" t="s">
        <v>61</v>
      </c>
      <c r="W69">
        <v>101</v>
      </c>
      <c r="X69">
        <v>3.1383000000000001</v>
      </c>
      <c r="Y69">
        <v>3.0133000000000001</v>
      </c>
      <c r="Z69">
        <v>2.8372999999999999</v>
      </c>
      <c r="AA69">
        <v>2.5364</v>
      </c>
      <c r="AB69">
        <v>2.2357999999999998</v>
      </c>
      <c r="AC69">
        <v>1.9356</v>
      </c>
      <c r="AD69">
        <v>1.6363000000000001</v>
      </c>
      <c r="AE69" t="s">
        <v>59</v>
      </c>
      <c r="AF69" t="b">
        <v>1</v>
      </c>
      <c r="AH69">
        <v>0</v>
      </c>
      <c r="AI69">
        <v>0</v>
      </c>
      <c r="AJ69">
        <v>1</v>
      </c>
      <c r="AK69" s="1">
        <v>6.3849218481618404E-7</v>
      </c>
      <c r="AM69">
        <v>43.713115999999999</v>
      </c>
      <c r="AO69">
        <v>250</v>
      </c>
      <c r="AQ69" s="1">
        <v>1.37218154675128E-8</v>
      </c>
      <c r="AS69">
        <v>0</v>
      </c>
      <c r="AT69">
        <v>0</v>
      </c>
      <c r="AU69">
        <v>0</v>
      </c>
      <c r="AW69">
        <v>0</v>
      </c>
      <c r="AX69">
        <v>-1</v>
      </c>
      <c r="AY69" t="s">
        <v>62</v>
      </c>
      <c r="AZ69">
        <v>12.713566</v>
      </c>
      <c r="BB69">
        <v>1172</v>
      </c>
      <c r="BD69">
        <v>0</v>
      </c>
      <c r="BE69" s="1">
        <v>5.9803875912172597E-7</v>
      </c>
      <c r="BF69">
        <v>0</v>
      </c>
      <c r="BG69" t="b">
        <v>1</v>
      </c>
    </row>
    <row r="70" spans="1:59" x14ac:dyDescent="0.2">
      <c r="A70">
        <v>1</v>
      </c>
      <c r="B70">
        <v>51520</v>
      </c>
      <c r="C70">
        <v>235391.91440000001</v>
      </c>
      <c r="D70">
        <v>1.21E-2</v>
      </c>
      <c r="E70">
        <v>-5.9767000000000001</v>
      </c>
      <c r="F70" s="1">
        <f>10^-2.9996</f>
        <v>1.0009214583192954E-3</v>
      </c>
      <c r="G70">
        <v>2</v>
      </c>
      <c r="H70">
        <v>2372.1511999999998</v>
      </c>
      <c r="I70">
        <v>53</v>
      </c>
      <c r="J70">
        <v>26</v>
      </c>
      <c r="P70">
        <v>25</v>
      </c>
      <c r="V70" t="s">
        <v>58</v>
      </c>
      <c r="W70">
        <v>101</v>
      </c>
      <c r="X70">
        <v>3.1383000000000001</v>
      </c>
      <c r="Y70">
        <v>3.0133000000000001</v>
      </c>
      <c r="Z70">
        <v>2.8372999999999999</v>
      </c>
      <c r="AA70">
        <v>2.5364</v>
      </c>
      <c r="AB70">
        <v>2.2357999999999998</v>
      </c>
      <c r="AC70">
        <v>1.9356</v>
      </c>
      <c r="AD70">
        <v>1.6363000000000001</v>
      </c>
      <c r="AE70" t="s">
        <v>59</v>
      </c>
      <c r="AF70" t="b">
        <v>1</v>
      </c>
      <c r="AH70">
        <v>0</v>
      </c>
      <c r="AI70">
        <v>0</v>
      </c>
      <c r="AJ70">
        <v>1</v>
      </c>
      <c r="AK70" s="1">
        <v>5.0202224348584404E-7</v>
      </c>
      <c r="AM70">
        <v>43.713115999999999</v>
      </c>
      <c r="AO70">
        <v>250</v>
      </c>
      <c r="AQ70" s="1">
        <v>1.07889444904446E-8</v>
      </c>
      <c r="AS70">
        <v>0</v>
      </c>
      <c r="AT70">
        <v>0</v>
      </c>
      <c r="AU70">
        <v>0</v>
      </c>
      <c r="AW70">
        <v>0</v>
      </c>
      <c r="AX70">
        <v>-1</v>
      </c>
      <c r="AY70" t="s">
        <v>60</v>
      </c>
      <c r="AZ70">
        <v>12.713566</v>
      </c>
      <c r="BB70">
        <v>1172</v>
      </c>
      <c r="BD70">
        <v>0</v>
      </c>
      <c r="BE70" s="1">
        <v>4.7021179730013001E-7</v>
      </c>
      <c r="BF70">
        <v>0</v>
      </c>
      <c r="BG70" t="b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SLIM_HC3N_info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2021-10-25T20:44:35Z</dcterms:created>
  <dcterms:modified xsi:type="dcterms:W3CDTF">2021-10-25T21:55:27Z</dcterms:modified>
</cp:coreProperties>
</file>