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mmy\OneDrive\Desktop\STORE DOCUMENT\"/>
    </mc:Choice>
  </mc:AlternateContent>
  <xr:revisionPtr revIDLastSave="0" documentId="8_{0DEF9E1C-6EA9-4BD6-8EDC-77F380431629}" xr6:coauthVersionLast="47" xr6:coauthVersionMax="47" xr10:uidLastSave="{00000000-0000-0000-0000-000000000000}"/>
  <bookViews>
    <workbookView xWindow="-120" yWindow="-120" windowWidth="29040" windowHeight="15720" xr2:uid="{33944B58-CAC3-442D-87D4-4E4158485D77}"/>
  </bookViews>
  <sheets>
    <sheet name="INV.-April-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5" i="1" l="1"/>
  <c r="F297" i="1"/>
  <c r="F296" i="1"/>
  <c r="F295" i="1"/>
  <c r="F294" i="1"/>
  <c r="F293" i="1"/>
  <c r="F289" i="1"/>
  <c r="F288" i="1"/>
  <c r="F287" i="1"/>
  <c r="F286" i="1"/>
  <c r="F285" i="1"/>
  <c r="F284" i="1"/>
  <c r="F283" i="1"/>
  <c r="F282" i="1"/>
  <c r="F278" i="1"/>
  <c r="F277" i="1"/>
  <c r="F276" i="1"/>
  <c r="F275" i="1"/>
  <c r="F274" i="1"/>
  <c r="F273" i="1"/>
  <c r="F272" i="1"/>
  <c r="F271" i="1"/>
  <c r="F270" i="1"/>
  <c r="F269" i="1"/>
  <c r="F264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58" i="1"/>
  <c r="F157" i="1"/>
  <c r="F156" i="1"/>
  <c r="F155" i="1"/>
  <c r="F154" i="1"/>
  <c r="F153" i="1"/>
  <c r="F152" i="1"/>
  <c r="F151" i="1"/>
  <c r="F150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86" i="1"/>
  <c r="F89" i="1" l="1"/>
  <c r="F88" i="1"/>
  <c r="F87" i="1"/>
  <c r="F85" i="1"/>
  <c r="F84" i="1"/>
  <c r="F83" i="1"/>
  <c r="F82" i="1"/>
  <c r="F81" i="1"/>
  <c r="F80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58" i="1"/>
  <c r="F57" i="1"/>
  <c r="F56" i="1"/>
  <c r="F54" i="1"/>
  <c r="F53" i="1"/>
  <c r="F52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29" i="1"/>
  <c r="D25" i="1"/>
  <c r="F25" i="1" s="1"/>
  <c r="D24" i="1"/>
  <c r="F24" i="1" s="1"/>
  <c r="D23" i="1"/>
  <c r="F23" i="1" s="1"/>
  <c r="D21" i="1"/>
  <c r="F21" i="1" s="1"/>
  <c r="D22" i="1"/>
  <c r="F22" i="1" s="1"/>
  <c r="D20" i="1"/>
  <c r="F20" i="1" s="1"/>
  <c r="F11" i="1"/>
  <c r="F12" i="1"/>
  <c r="F13" i="1"/>
  <c r="F14" i="1"/>
  <c r="ALC242" i="1" a="1"/>
  <c r="ALC242" i="1" s="1"/>
  <c r="D55" i="1"/>
  <c r="F55" i="1" s="1"/>
  <c r="D31" i="1"/>
  <c r="F31" i="1" s="1"/>
  <c r="D30" i="1"/>
  <c r="F30" i="1" s="1"/>
  <c r="D17" i="1"/>
  <c r="F17" i="1" s="1"/>
  <c r="D16" i="1"/>
  <c r="F16" i="1" s="1"/>
  <c r="D15" i="1"/>
  <c r="F15" i="1" s="1"/>
  <c r="D12" i="1"/>
  <c r="D10" i="1"/>
  <c r="F10" i="1" s="1"/>
  <c r="D9" i="1"/>
  <c r="F9" i="1" s="1"/>
  <c r="D8" i="1"/>
  <c r="F8" i="1" s="1"/>
  <c r="D7" i="1"/>
  <c r="F7" i="1" s="1"/>
  <c r="D6" i="1"/>
  <c r="F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 Castillo</author>
  </authors>
  <commentList>
    <comment ref="C70" authorId="0" shapeId="0" xr:uid="{3131BD65-F6B0-4EA2-ABDA-30F88406AC2F}">
      <text>
        <r>
          <rPr>
            <b/>
            <sz val="11"/>
            <color indexed="81"/>
            <rFont val="Tahoma"/>
            <charset val="1"/>
          </rPr>
          <t>Jimmy Castillo: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<sst xmlns="http://schemas.openxmlformats.org/spreadsheetml/2006/main" count="377" uniqueCount="279">
  <si>
    <t>Date: May 1-2025</t>
  </si>
  <si>
    <t xml:space="preserve">PRODUCT - ITEMS </t>
  </si>
  <si>
    <t>ALCOHOLIC AND BEVERAGES</t>
  </si>
  <si>
    <t>Case/pack</t>
  </si>
  <si>
    <t>X 12/X24</t>
  </si>
  <si>
    <t>Coca Cola Mismo (290 mL)</t>
  </si>
  <si>
    <t>3x 12</t>
  </si>
  <si>
    <t>Sprite Mismo (290 mL)</t>
  </si>
  <si>
    <t>1 x12</t>
  </si>
  <si>
    <t>Mountain Dew(290 mL)</t>
  </si>
  <si>
    <t>3 x12</t>
  </si>
  <si>
    <t>Royal (290 mL)</t>
  </si>
  <si>
    <t>Sting 290 mL)</t>
  </si>
  <si>
    <t>2 x12</t>
  </si>
  <si>
    <t>C2 (230 mL)</t>
  </si>
  <si>
    <t>C2 (1000 mL)</t>
  </si>
  <si>
    <t>Gatorade Blue- 350 mL</t>
  </si>
  <si>
    <t>Cobra (300 mL)</t>
  </si>
  <si>
    <t>Coca Cola 1.5</t>
  </si>
  <si>
    <t>1 x6</t>
  </si>
  <si>
    <t>Sprite 1.5</t>
  </si>
  <si>
    <t>Royal 1.5</t>
  </si>
  <si>
    <t>Total</t>
  </si>
  <si>
    <t xml:space="preserve">CIGARETS </t>
  </si>
  <si>
    <t>Marlboro Red</t>
  </si>
  <si>
    <t>4 *20</t>
  </si>
  <si>
    <t>Marlboro Ligth</t>
  </si>
  <si>
    <t>Marlboro Blue</t>
  </si>
  <si>
    <t>6*20</t>
  </si>
  <si>
    <t>Camel</t>
  </si>
  <si>
    <t>Fortune</t>
  </si>
  <si>
    <t>Mighty</t>
  </si>
  <si>
    <t>Juices RTD &amp; Dairy + Powder</t>
  </si>
  <si>
    <t>Pieces</t>
  </si>
  <si>
    <t>Pineapple Juice - Del Monte</t>
  </si>
  <si>
    <t>Zesto</t>
  </si>
  <si>
    <t>2 x10</t>
  </si>
  <si>
    <t>Yacult</t>
  </si>
  <si>
    <t>Chuckie</t>
  </si>
  <si>
    <t>Tang Powder (Orange)</t>
  </si>
  <si>
    <t>Tang Powder (Pineapple)</t>
  </si>
  <si>
    <t>Nestea  Powder(Lemon)</t>
  </si>
  <si>
    <t>Bear B rand Fortified</t>
  </si>
  <si>
    <t>Milo</t>
  </si>
  <si>
    <t>Alaska Evaporada -Big</t>
  </si>
  <si>
    <t>Alaska Evaporada -Small</t>
  </si>
  <si>
    <t>Alaska Condensada - Big)</t>
  </si>
  <si>
    <t>Angel Evaporada</t>
  </si>
  <si>
    <t>Doreen  Condensada</t>
  </si>
  <si>
    <t>Energen</t>
  </si>
  <si>
    <t>Water 1000 mL</t>
  </si>
  <si>
    <t>Water 330 mL</t>
  </si>
  <si>
    <t>Water 500 mL</t>
  </si>
  <si>
    <t>Leah Filled Water</t>
  </si>
  <si>
    <t>Mr. Gulaman</t>
  </si>
  <si>
    <t>Wine and Rum</t>
  </si>
  <si>
    <t>Alphonso</t>
  </si>
  <si>
    <t>SMB Gin (Bilog)</t>
  </si>
  <si>
    <t>SMB Gin (Quatro)</t>
  </si>
  <si>
    <t>Red Horse (Liter)</t>
  </si>
  <si>
    <t>San Miguel Pale Pilsen</t>
  </si>
  <si>
    <t>2 x24</t>
  </si>
  <si>
    <t>SMB Grande</t>
  </si>
  <si>
    <t>GSM Blue</t>
  </si>
  <si>
    <t>Can Foods</t>
  </si>
  <si>
    <t>555 Sardines-Red</t>
  </si>
  <si>
    <t>555 Sardines Green</t>
  </si>
  <si>
    <t>Mega Sardines Red</t>
  </si>
  <si>
    <t>Mega Sardines Green</t>
  </si>
  <si>
    <t>Ligo Sardines Red</t>
  </si>
  <si>
    <t>555 Tuna Sardines Caldareta/Mechado</t>
  </si>
  <si>
    <t>555 Tuna Sardins Apritada</t>
  </si>
  <si>
    <t>Argentina Corned Beef Small-100 g</t>
  </si>
  <si>
    <t>Argentina Corned  Big 150g</t>
  </si>
  <si>
    <t>PureFood  Corned Beef</t>
  </si>
  <si>
    <t>Hiland Corned Beef</t>
  </si>
  <si>
    <t>San Marino</t>
  </si>
  <si>
    <t>CDO Meat Loaf</t>
  </si>
  <si>
    <t>CDO Karne Norte</t>
  </si>
  <si>
    <t>Reno Liver Spread</t>
  </si>
  <si>
    <t>Maling Chicken</t>
  </si>
  <si>
    <t>Purefood Luncheon Meat</t>
  </si>
  <si>
    <t>Afritada Small</t>
  </si>
  <si>
    <t>Century Tuna Hot and Spicy</t>
  </si>
  <si>
    <t>Century Tuna Flakes</t>
  </si>
  <si>
    <t>Argentina Meatloaf</t>
  </si>
  <si>
    <t>Argentina Giniling</t>
  </si>
  <si>
    <t>Pineapple Chunks</t>
  </si>
  <si>
    <t>Hotdog</t>
  </si>
  <si>
    <t>Prime Sweet Corn</t>
  </si>
  <si>
    <t>Prime Whole Kernel Corn</t>
  </si>
  <si>
    <t>Jolly Green Peas</t>
  </si>
  <si>
    <t>Seasoning</t>
  </si>
  <si>
    <t xml:space="preserve"> </t>
  </si>
  <si>
    <t>Magic Sarap  (16pcs/pack)</t>
  </si>
  <si>
    <t>Ginisa Mix (16pcs/pack)</t>
  </si>
  <si>
    <t>Vetsin (18/pack)</t>
  </si>
  <si>
    <t>1 x18</t>
  </si>
  <si>
    <t>Sinigang Mix (Tamarind)-Small</t>
  </si>
  <si>
    <t>Sinigang Mix (Tamarind)-Big</t>
  </si>
  <si>
    <t>Knorr Cube (Pork))</t>
  </si>
  <si>
    <t>Knorr Cube(Chicken)</t>
  </si>
  <si>
    <t>Knorr Cube(Beef)</t>
  </si>
  <si>
    <t>Star Margarine</t>
  </si>
  <si>
    <t>Eden Cheese</t>
  </si>
  <si>
    <t>Queso</t>
  </si>
  <si>
    <t xml:space="preserve">Cheeze Whiz Pouch </t>
  </si>
  <si>
    <t>Ladies Choice Mayounaise</t>
  </si>
  <si>
    <t>Corn Starch -Box</t>
  </si>
  <si>
    <t>Food Additives</t>
  </si>
  <si>
    <t>Coco Mama</t>
  </si>
  <si>
    <t>Silver Swan Soy Sauce 200 pouch</t>
  </si>
  <si>
    <t>Select Soy Sauce- Pouch(200 mL)</t>
  </si>
  <si>
    <t>Select  Soy  Sauce -Bottle(350 mL)</t>
  </si>
  <si>
    <t>Silver Swan Suka-Pouch (200ml)</t>
  </si>
  <si>
    <t>Silver Swan Suka-Pouch (100mL)</t>
  </si>
  <si>
    <t>Silver Swan Suka(350ml Bottlel)</t>
  </si>
  <si>
    <t>Silver Swan Soy Sauce 350 mL</t>
  </si>
  <si>
    <t>Datu Puti Patis - Pouch(150 mL)</t>
  </si>
  <si>
    <t>Datu Puti Vinegar - Pouch(100 mL)</t>
  </si>
  <si>
    <t>Datu Put Patis- Bottle(350 mL)</t>
  </si>
  <si>
    <t>Datu Puti Soy Sauce -Budget Pack</t>
  </si>
  <si>
    <t>Datu Puti Vinegar 200 mL</t>
  </si>
  <si>
    <t>Datu Puti Vinegar 350 mL</t>
  </si>
  <si>
    <t>Tomato Sauce Pouch</t>
  </si>
  <si>
    <t>Mama Cita Oyster Sauce</t>
  </si>
  <si>
    <t>Tidbits</t>
  </si>
  <si>
    <t>UFCTamis Anghang Kechup (100G)-Pouch</t>
  </si>
  <si>
    <t>UFCTamis Anghang Kechup (200G)-Pouch</t>
  </si>
  <si>
    <t>UFC- Kechup -Bottle</t>
  </si>
  <si>
    <t>Crispy Fry</t>
  </si>
  <si>
    <t>Ernies Bagoong</t>
  </si>
  <si>
    <t>Ernies Patis</t>
  </si>
  <si>
    <t>Lorins Patis</t>
  </si>
  <si>
    <t>Spagetti Sauce Big-500g</t>
  </si>
  <si>
    <t>Spagetti Sauce Small-250g</t>
  </si>
  <si>
    <t>Mang Tomas Chilli Hot</t>
  </si>
  <si>
    <t>Mang Tomas  Regular</t>
  </si>
  <si>
    <t>Jolly Mushroom in pieces</t>
  </si>
  <si>
    <t>Mang Tomas Pouch Hot</t>
  </si>
  <si>
    <t>Noodles + Vegetable Grain</t>
  </si>
  <si>
    <t>Pancit Cantoon- All Flavours</t>
  </si>
  <si>
    <t>Noodle Soup - All Flavours</t>
  </si>
  <si>
    <t>Cup Noodles - Regular Flavor(Chicken, Seafood, Beef)</t>
  </si>
  <si>
    <t>Cup Noodles - Sotanghon Flavor</t>
  </si>
  <si>
    <t>Cup Noodles - Jjampong Flavor</t>
  </si>
  <si>
    <t>Sotanghon</t>
  </si>
  <si>
    <t>Mongo</t>
  </si>
  <si>
    <t>Nissin Ramen Spicy Hot Beef</t>
  </si>
  <si>
    <t>Nissin Ramen Beef</t>
  </si>
  <si>
    <t>Junk Food - Sitsirya</t>
  </si>
  <si>
    <t>Chil Bangus</t>
  </si>
  <si>
    <t>Tortillos(Black ,Orange, Red)</t>
  </si>
  <si>
    <t xml:space="preserve">Tortillos Big </t>
  </si>
  <si>
    <t>Piattos (Green , Blue)</t>
  </si>
  <si>
    <t>Piattos Big</t>
  </si>
  <si>
    <t>Nova</t>
  </si>
  <si>
    <t>Chippy Small</t>
  </si>
  <si>
    <t>Clover</t>
  </si>
  <si>
    <t>Oishi Prawn Crackers</t>
  </si>
  <si>
    <t>Mani - Adobo</t>
  </si>
  <si>
    <t>Beans</t>
  </si>
  <si>
    <t>Sugo Peanut</t>
  </si>
  <si>
    <t>Pritong Bangus- Kracker</t>
  </si>
  <si>
    <t>1 x10</t>
  </si>
  <si>
    <t>Big Boy</t>
  </si>
  <si>
    <t>Mr. Chips Big</t>
  </si>
  <si>
    <t>Boy Bawang</t>
  </si>
  <si>
    <t>Snacku</t>
  </si>
  <si>
    <t>Corn Bits</t>
  </si>
  <si>
    <t>Personal Hygiene Items</t>
  </si>
  <si>
    <t>Silka Soap Orange -65 grams</t>
  </si>
  <si>
    <t>Silka Soap Green- 65 G</t>
  </si>
  <si>
    <t>Bioderm Freshen - 90G</t>
  </si>
  <si>
    <t>Bioderm Intense (68g)</t>
  </si>
  <si>
    <t>Safe Guard</t>
  </si>
  <si>
    <t>Rexona White and Blue</t>
  </si>
  <si>
    <t>Colgate Sachet</t>
  </si>
  <si>
    <t xml:space="preserve">Cogate Regular </t>
  </si>
  <si>
    <t>Happe Toothpaste</t>
  </si>
  <si>
    <t>Palmolive Shampoo</t>
  </si>
  <si>
    <t>Keratene Black</t>
  </si>
  <si>
    <t>Keratene Gold</t>
  </si>
  <si>
    <t>Sunsilk Shampoo</t>
  </si>
  <si>
    <t>Pantene</t>
  </si>
  <si>
    <t>Creamsilk (Green, Pink)</t>
  </si>
  <si>
    <t>Head N Shoulder</t>
  </si>
  <si>
    <t>Diapper - Happy</t>
  </si>
  <si>
    <t>Napkin - Sister Reg.</t>
  </si>
  <si>
    <t>Napkin - Charmee Non Wings</t>
  </si>
  <si>
    <t>Carefree- Panty Shiel</t>
  </si>
  <si>
    <t>Napkin - Charmee on nigth</t>
  </si>
  <si>
    <t>Cotton Buds</t>
  </si>
  <si>
    <t>Oral - B Toothbrush</t>
  </si>
  <si>
    <t>Colgate Toothbrush</t>
  </si>
  <si>
    <t>Gillette Blade Razor</t>
  </si>
  <si>
    <t>Sister with Wings -Overnight</t>
  </si>
  <si>
    <t>Cleene Cotton</t>
  </si>
  <si>
    <t>Sunny Care Cotton Rolls</t>
  </si>
  <si>
    <t>Tender Care Powder</t>
  </si>
  <si>
    <t>Ethyl Alcohol 70%</t>
  </si>
  <si>
    <t>Charmee No wing</t>
  </si>
  <si>
    <t xml:space="preserve">Detergents </t>
  </si>
  <si>
    <t>Ariel Powder</t>
  </si>
  <si>
    <t>Surf- All types</t>
  </si>
  <si>
    <t>Zonrox  Colored</t>
  </si>
  <si>
    <t>Zonrox Lemon/  Original</t>
  </si>
  <si>
    <t>Tide Bar(Fantacy)</t>
  </si>
  <si>
    <t>Downy (Passion)</t>
  </si>
  <si>
    <t>Downy Blue-26 mL</t>
  </si>
  <si>
    <t>Downy Pink- 26 mL</t>
  </si>
  <si>
    <t>Tide Powder</t>
  </si>
  <si>
    <t>Max Glow Dishwashing Liquid</t>
  </si>
  <si>
    <t>Perla Blue Bar</t>
  </si>
  <si>
    <t>Joy Dishwashing Liquid</t>
  </si>
  <si>
    <t>Bread and Cookies</t>
  </si>
  <si>
    <t>Creamo</t>
  </si>
  <si>
    <t>Choco Mucho</t>
  </si>
  <si>
    <t>Cheese Cake/Fudge Bar</t>
  </si>
  <si>
    <t>Pillows</t>
  </si>
  <si>
    <t>Dewberry</t>
  </si>
  <si>
    <t>Oreo</t>
  </si>
  <si>
    <t>Tops Sarap/Cheese Cake</t>
  </si>
  <si>
    <t>Graham  Crash</t>
  </si>
  <si>
    <t>Graham Cracker</t>
  </si>
  <si>
    <t>V Fresh</t>
  </si>
  <si>
    <t>Cloud 9</t>
  </si>
  <si>
    <t>Max Candy</t>
  </si>
  <si>
    <t>Bread Patinda</t>
  </si>
  <si>
    <t xml:space="preserve">Rice </t>
  </si>
  <si>
    <t>Jasmin Denorado 25 kg</t>
  </si>
  <si>
    <t>Other Foods</t>
  </si>
  <si>
    <t>Eggs</t>
  </si>
  <si>
    <t>1 x30</t>
  </si>
  <si>
    <t>Sugar Brown</t>
  </si>
  <si>
    <t>Sugar White</t>
  </si>
  <si>
    <t>Canola Oil</t>
  </si>
  <si>
    <t>Ordinary Oil Bottle</t>
  </si>
  <si>
    <t>Paminta</t>
  </si>
  <si>
    <t>Sibuyas</t>
  </si>
  <si>
    <t>Bawang</t>
  </si>
  <si>
    <t>Laurel</t>
  </si>
  <si>
    <t>Tawas</t>
  </si>
  <si>
    <t>Coffee</t>
  </si>
  <si>
    <t>Kopiko Black</t>
  </si>
  <si>
    <t xml:space="preserve">Kopiko Brown </t>
  </si>
  <si>
    <t>Nescafe Original(TP)</t>
  </si>
  <si>
    <t>Nescafe Cream White</t>
  </si>
  <si>
    <t>Kopiko Blanca</t>
  </si>
  <si>
    <t>Nescafe Orig in Pack</t>
  </si>
  <si>
    <t>Great Taste Granular</t>
  </si>
  <si>
    <t>Stick Coffe</t>
  </si>
  <si>
    <t>Other Items</t>
  </si>
  <si>
    <t>Scotch Bright</t>
  </si>
  <si>
    <t>Steel Wall</t>
  </si>
  <si>
    <t xml:space="preserve">Lighter </t>
  </si>
  <si>
    <t>Posporo</t>
  </si>
  <si>
    <t>Shoe Glue</t>
  </si>
  <si>
    <t>Ice Cream</t>
  </si>
  <si>
    <t>Grand Total (Inventory of Items)</t>
  </si>
  <si>
    <t xml:space="preserve">Beginning Money </t>
  </si>
  <si>
    <t>Pautang</t>
  </si>
  <si>
    <t>House Utang</t>
  </si>
  <si>
    <t>Total  Money</t>
  </si>
  <si>
    <t>Additional Capital from Appartment</t>
  </si>
  <si>
    <t>Initial Capital</t>
  </si>
  <si>
    <t>Total Capital</t>
  </si>
  <si>
    <t>Profit</t>
  </si>
  <si>
    <t>PRICE LIST UPDATED as of May 01-2025</t>
  </si>
  <si>
    <t>Retail Price</t>
  </si>
  <si>
    <t>10% added</t>
  </si>
  <si>
    <t>Tocino</t>
  </si>
  <si>
    <t>Bioderm Pink-Bloom(65G)</t>
  </si>
  <si>
    <t>Bioderm Blue-Coolness(65G)</t>
  </si>
  <si>
    <t>Hansel/Fita/Skyflakes</t>
  </si>
  <si>
    <t>SkyFlakesCream</t>
  </si>
  <si>
    <r>
      <t xml:space="preserve">4 for 5 </t>
    </r>
    <r>
      <rPr>
        <sz val="9"/>
        <color theme="1"/>
        <rFont val="Aptos Narrow"/>
        <family val="2"/>
        <scheme val="minor"/>
      </rPr>
      <t>pesos</t>
    </r>
  </si>
  <si>
    <t>6 and 7</t>
  </si>
  <si>
    <t>MAAN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</si>
</sst>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1"/>
      <color indexed="81"/>
      <name val="Tahoma"/>
      <charset val="1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/>
    <xf numFmtId="16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5" xfId="0" applyFont="1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5" xfId="0" applyBorder="1"/>
    <xf numFmtId="164" fontId="0" fillId="0" borderId="8" xfId="0" applyNumberFormat="1" applyBorder="1" applyAlignment="1">
      <alignment horizontal="center"/>
    </xf>
    <xf numFmtId="0" fontId="6" fillId="0" borderId="4" xfId="0" quotePrefix="1" applyFont="1" applyBorder="1" applyAlignment="1">
      <alignment horizontal="center"/>
    </xf>
    <xf numFmtId="0" fontId="6" fillId="0" borderId="9" xfId="0" applyFont="1" applyBorder="1"/>
    <xf numFmtId="164" fontId="6" fillId="0" borderId="9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/>
    <xf numFmtId="0" fontId="0" fillId="0" borderId="9" xfId="0" applyBorder="1"/>
    <xf numFmtId="16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9" xfId="0" applyFont="1" applyBorder="1"/>
    <xf numFmtId="164" fontId="7" fillId="0" borderId="9" xfId="0" applyNumberFormat="1" applyFont="1" applyBorder="1" applyAlignment="1">
      <alignment horizontal="center"/>
    </xf>
    <xf numFmtId="0" fontId="8" fillId="0" borderId="5" xfId="0" applyFont="1" applyBorder="1"/>
    <xf numFmtId="0" fontId="0" fillId="0" borderId="6" xfId="0" applyBorder="1"/>
    <xf numFmtId="0" fontId="7" fillId="0" borderId="6" xfId="0" applyFont="1" applyBorder="1"/>
    <xf numFmtId="164" fontId="7" fillId="0" borderId="6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0" xfId="0" applyFont="1"/>
    <xf numFmtId="0" fontId="7" fillId="0" borderId="4" xfId="0" quotePrefix="1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164" fontId="6" fillId="0" borderId="6" xfId="0" applyNumberFormat="1" applyFont="1" applyBorder="1" applyAlignment="1">
      <alignment horizontal="center"/>
    </xf>
    <xf numFmtId="0" fontId="1" fillId="0" borderId="0" xfId="0" applyFont="1"/>
    <xf numFmtId="0" fontId="6" fillId="0" borderId="6" xfId="0" applyFont="1" applyBorder="1" applyAlignment="1">
      <alignment horizontal="center"/>
    </xf>
    <xf numFmtId="0" fontId="10" fillId="0" borderId="5" xfId="0" applyFont="1" applyBorder="1"/>
    <xf numFmtId="0" fontId="11" fillId="0" borderId="5" xfId="0" applyFont="1" applyBorder="1"/>
    <xf numFmtId="0" fontId="12" fillId="0" borderId="6" xfId="0" applyFont="1" applyBorder="1" applyAlignment="1">
      <alignment horizontal="center"/>
    </xf>
    <xf numFmtId="0" fontId="12" fillId="0" borderId="5" xfId="0" applyFont="1" applyBorder="1"/>
    <xf numFmtId="164" fontId="12" fillId="0" borderId="6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3" fillId="0" borderId="0" xfId="0" applyNumberFormat="1" applyFont="1"/>
    <xf numFmtId="0" fontId="14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0" fillId="0" borderId="13" xfId="0" quotePrefix="1" applyBorder="1" applyAlignment="1">
      <alignment horizontal="center"/>
    </xf>
    <xf numFmtId="0" fontId="6" fillId="0" borderId="15" xfId="0" applyFont="1" applyBorder="1"/>
    <xf numFmtId="164" fontId="6" fillId="0" borderId="15" xfId="0" applyNumberFormat="1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12" xfId="0" applyFont="1" applyBorder="1"/>
    <xf numFmtId="0" fontId="16" fillId="0" borderId="0" xfId="0" applyFont="1"/>
    <xf numFmtId="164" fontId="16" fillId="0" borderId="0" xfId="0" applyNumberFormat="1" applyFont="1" applyAlignment="1">
      <alignment horizontal="center"/>
    </xf>
    <xf numFmtId="0" fontId="16" fillId="2" borderId="0" xfId="0" applyFont="1" applyFill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15" fillId="0" borderId="8" xfId="0" applyNumberFormat="1" applyFont="1" applyBorder="1" applyAlignment="1">
      <alignment horizontal="center"/>
    </xf>
    <xf numFmtId="164" fontId="15" fillId="0" borderId="9" xfId="0" applyNumberFormat="1" applyFont="1" applyBorder="1" applyAlignment="1">
      <alignment horizontal="center"/>
    </xf>
    <xf numFmtId="164" fontId="15" fillId="0" borderId="10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8" fillId="0" borderId="5" xfId="0" applyFont="1" applyBorder="1"/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2914-3BDD-405C-9302-FFA9078FB85C}">
  <dimension ref="B1:ALC309"/>
  <sheetViews>
    <sheetView tabSelected="1" zoomScale="143" zoomScaleNormal="143" workbookViewId="0">
      <selection activeCell="J11" sqref="J11"/>
    </sheetView>
  </sheetViews>
  <sheetFormatPr defaultRowHeight="15" x14ac:dyDescent="0.25"/>
  <cols>
    <col min="2" max="2" width="3.140625" style="55" customWidth="1"/>
    <col min="3" max="3" width="40.42578125" customWidth="1"/>
    <col min="4" max="4" width="15.42578125" style="46" customWidth="1"/>
    <col min="5" max="5" width="13.5703125" style="55" hidden="1" customWidth="1"/>
    <col min="6" max="6" width="11.5703125" style="46" customWidth="1"/>
    <col min="7" max="7" width="12" style="55" customWidth="1"/>
    <col min="9" max="9" width="13.7109375" customWidth="1"/>
    <col min="10" max="10" width="16.7109375" customWidth="1"/>
    <col min="11" max="11" width="15.5703125" customWidth="1"/>
    <col min="12" max="12" width="13.85546875" customWidth="1"/>
    <col min="13" max="13" width="14.5703125" customWidth="1"/>
  </cols>
  <sheetData>
    <row r="1" spans="2:7" ht="21" x14ac:dyDescent="0.35">
      <c r="B1" s="1"/>
      <c r="C1" s="2" t="s">
        <v>278</v>
      </c>
      <c r="D1" s="2"/>
      <c r="E1" s="2"/>
      <c r="F1" s="2"/>
      <c r="G1" s="3"/>
    </row>
    <row r="2" spans="2:7" x14ac:dyDescent="0.25">
      <c r="B2" s="4"/>
      <c r="C2" s="5" t="s">
        <v>0</v>
      </c>
      <c r="D2" s="6"/>
      <c r="E2" s="7"/>
      <c r="F2" s="6"/>
      <c r="G2" s="70"/>
    </row>
    <row r="3" spans="2:7" ht="15.75" x14ac:dyDescent="0.25">
      <c r="B3" s="4"/>
      <c r="C3" s="62" t="s">
        <v>268</v>
      </c>
      <c r="D3" s="63"/>
      <c r="E3" s="63"/>
      <c r="F3" s="63"/>
      <c r="G3" s="64"/>
    </row>
    <row r="4" spans="2:7" ht="15.75" x14ac:dyDescent="0.25">
      <c r="B4" s="4"/>
      <c r="C4" s="66" t="s">
        <v>2</v>
      </c>
      <c r="D4" s="66"/>
      <c r="E4" s="66"/>
      <c r="F4" s="66"/>
      <c r="G4" s="67"/>
    </row>
    <row r="5" spans="2:7" x14ac:dyDescent="0.25">
      <c r="B5" s="4"/>
      <c r="C5" s="78" t="s">
        <v>1</v>
      </c>
      <c r="D5" s="13" t="s">
        <v>3</v>
      </c>
      <c r="E5" s="13" t="s">
        <v>4</v>
      </c>
      <c r="F5" s="13" t="s">
        <v>270</v>
      </c>
      <c r="G5" s="69" t="s">
        <v>269</v>
      </c>
    </row>
    <row r="6" spans="2:7" x14ac:dyDescent="0.25">
      <c r="B6" s="14"/>
      <c r="C6" s="15" t="s">
        <v>5</v>
      </c>
      <c r="D6" s="6">
        <f>190/12</f>
        <v>15.833333333333334</v>
      </c>
      <c r="E6" s="7" t="s">
        <v>6</v>
      </c>
      <c r="F6" s="6">
        <f>D6*1.1</f>
        <v>17.416666666666668</v>
      </c>
      <c r="G6" s="71">
        <v>21</v>
      </c>
    </row>
    <row r="7" spans="2:7" x14ac:dyDescent="0.25">
      <c r="B7" s="14"/>
      <c r="C7" s="15" t="s">
        <v>7</v>
      </c>
      <c r="D7" s="6">
        <f>190/12</f>
        <v>15.833333333333334</v>
      </c>
      <c r="E7" s="7" t="s">
        <v>8</v>
      </c>
      <c r="F7" s="6">
        <f t="shared" ref="F7:F17" si="0">D7*1.1</f>
        <v>17.416666666666668</v>
      </c>
      <c r="G7" s="71">
        <v>21</v>
      </c>
    </row>
    <row r="8" spans="2:7" x14ac:dyDescent="0.25">
      <c r="B8" s="14"/>
      <c r="C8" s="15" t="s">
        <v>9</v>
      </c>
      <c r="D8" s="6">
        <f>188/12</f>
        <v>15.666666666666666</v>
      </c>
      <c r="E8" s="7" t="s">
        <v>10</v>
      </c>
      <c r="F8" s="6">
        <f t="shared" si="0"/>
        <v>17.233333333333334</v>
      </c>
      <c r="G8" s="71">
        <v>21</v>
      </c>
    </row>
    <row r="9" spans="2:7" x14ac:dyDescent="0.25">
      <c r="B9" s="14"/>
      <c r="C9" s="15" t="s">
        <v>11</v>
      </c>
      <c r="D9" s="6">
        <f>188/12</f>
        <v>15.666666666666666</v>
      </c>
      <c r="E9" s="7" t="s">
        <v>8</v>
      </c>
      <c r="F9" s="6">
        <f t="shared" si="0"/>
        <v>17.233333333333334</v>
      </c>
      <c r="G9" s="71">
        <v>21</v>
      </c>
    </row>
    <row r="10" spans="2:7" x14ac:dyDescent="0.25">
      <c r="B10" s="14"/>
      <c r="C10" s="15" t="s">
        <v>12</v>
      </c>
      <c r="D10" s="6">
        <f>190/12</f>
        <v>15.833333333333334</v>
      </c>
      <c r="E10" s="7" t="s">
        <v>13</v>
      </c>
      <c r="F10" s="6">
        <f t="shared" si="0"/>
        <v>17.416666666666668</v>
      </c>
      <c r="G10" s="71">
        <v>22</v>
      </c>
    </row>
    <row r="11" spans="2:7" x14ac:dyDescent="0.25">
      <c r="B11" s="14"/>
      <c r="C11" s="15" t="s">
        <v>14</v>
      </c>
      <c r="D11" s="6">
        <v>12.75</v>
      </c>
      <c r="E11" s="7"/>
      <c r="F11" s="6">
        <f t="shared" si="0"/>
        <v>14.025</v>
      </c>
      <c r="G11" s="71">
        <v>15</v>
      </c>
    </row>
    <row r="12" spans="2:7" x14ac:dyDescent="0.25">
      <c r="B12" s="14"/>
      <c r="C12" s="15" t="s">
        <v>15</v>
      </c>
      <c r="D12" s="6">
        <f>134.4/3</f>
        <v>44.800000000000004</v>
      </c>
      <c r="E12" s="7"/>
      <c r="F12" s="6">
        <f t="shared" si="0"/>
        <v>49.280000000000008</v>
      </c>
      <c r="G12" s="71">
        <v>55</v>
      </c>
    </row>
    <row r="13" spans="2:7" x14ac:dyDescent="0.25">
      <c r="B13" s="14"/>
      <c r="C13" s="15" t="s">
        <v>16</v>
      </c>
      <c r="D13" s="6">
        <v>34</v>
      </c>
      <c r="E13" s="7"/>
      <c r="F13" s="6">
        <f t="shared" si="0"/>
        <v>37.400000000000006</v>
      </c>
      <c r="G13" s="71">
        <v>39</v>
      </c>
    </row>
    <row r="14" spans="2:7" x14ac:dyDescent="0.25">
      <c r="B14" s="14"/>
      <c r="C14" s="15" t="s">
        <v>17</v>
      </c>
      <c r="D14" s="6">
        <v>15</v>
      </c>
      <c r="E14" s="7" t="s">
        <v>8</v>
      </c>
      <c r="F14" s="6">
        <f t="shared" si="0"/>
        <v>16.5</v>
      </c>
      <c r="G14" s="71">
        <v>22</v>
      </c>
    </row>
    <row r="15" spans="2:7" x14ac:dyDescent="0.25">
      <c r="B15" s="14"/>
      <c r="C15" s="15" t="s">
        <v>18</v>
      </c>
      <c r="D15" s="6">
        <f>708/12</f>
        <v>59</v>
      </c>
      <c r="E15" s="7" t="s">
        <v>19</v>
      </c>
      <c r="F15" s="6">
        <f t="shared" si="0"/>
        <v>64.900000000000006</v>
      </c>
      <c r="G15" s="71">
        <v>70</v>
      </c>
    </row>
    <row r="16" spans="2:7" x14ac:dyDescent="0.25">
      <c r="B16" s="14"/>
      <c r="C16" s="15" t="s">
        <v>20</v>
      </c>
      <c r="D16" s="6">
        <f>708/12</f>
        <v>59</v>
      </c>
      <c r="E16" s="7"/>
      <c r="F16" s="6">
        <f t="shared" si="0"/>
        <v>64.900000000000006</v>
      </c>
      <c r="G16" s="71">
        <v>70</v>
      </c>
    </row>
    <row r="17" spans="2:7" x14ac:dyDescent="0.25">
      <c r="B17" s="14"/>
      <c r="C17" s="15" t="s">
        <v>21</v>
      </c>
      <c r="D17" s="6">
        <f>708/12</f>
        <v>59</v>
      </c>
      <c r="E17" s="7"/>
      <c r="F17" s="6">
        <f t="shared" si="0"/>
        <v>64.900000000000006</v>
      </c>
      <c r="G17" s="71">
        <v>70</v>
      </c>
    </row>
    <row r="18" spans="2:7" ht="15.75" x14ac:dyDescent="0.25">
      <c r="B18" s="4"/>
      <c r="C18" s="66" t="s">
        <v>23</v>
      </c>
      <c r="D18" s="66"/>
      <c r="E18" s="66"/>
      <c r="F18" s="66"/>
      <c r="G18" s="67"/>
    </row>
    <row r="19" spans="2:7" x14ac:dyDescent="0.25">
      <c r="B19" s="4"/>
      <c r="C19" s="78" t="s">
        <v>1</v>
      </c>
      <c r="D19" s="13" t="s">
        <v>3</v>
      </c>
      <c r="E19" s="13" t="s">
        <v>4</v>
      </c>
      <c r="F19" s="13" t="s">
        <v>270</v>
      </c>
      <c r="G19" s="69" t="s">
        <v>269</v>
      </c>
    </row>
    <row r="20" spans="2:7" x14ac:dyDescent="0.25">
      <c r="B20" s="14"/>
      <c r="C20" s="22" t="s">
        <v>24</v>
      </c>
      <c r="D20" s="16">
        <f>155/20</f>
        <v>7.75</v>
      </c>
      <c r="E20" s="24" t="s">
        <v>25</v>
      </c>
      <c r="F20" s="6">
        <f t="shared" ref="F20:F25" si="1">D20*1.1</f>
        <v>8.5250000000000004</v>
      </c>
      <c r="G20" s="71">
        <v>10</v>
      </c>
    </row>
    <row r="21" spans="2:7" x14ac:dyDescent="0.25">
      <c r="B21" s="14"/>
      <c r="C21" s="22" t="s">
        <v>26</v>
      </c>
      <c r="D21" s="16">
        <f t="shared" ref="D21:D22" si="2">155/20</f>
        <v>7.75</v>
      </c>
      <c r="E21" s="24"/>
      <c r="F21" s="6">
        <f t="shared" si="1"/>
        <v>8.5250000000000004</v>
      </c>
      <c r="G21" s="71">
        <v>10</v>
      </c>
    </row>
    <row r="22" spans="2:7" x14ac:dyDescent="0.25">
      <c r="B22" s="14"/>
      <c r="C22" s="22" t="s">
        <v>27</v>
      </c>
      <c r="D22" s="16">
        <f t="shared" si="2"/>
        <v>7.75</v>
      </c>
      <c r="E22" s="24" t="s">
        <v>28</v>
      </c>
      <c r="F22" s="6">
        <f t="shared" si="1"/>
        <v>8.5250000000000004</v>
      </c>
      <c r="G22" s="71">
        <v>10</v>
      </c>
    </row>
    <row r="23" spans="2:7" x14ac:dyDescent="0.25">
      <c r="B23" s="14"/>
      <c r="C23" s="22" t="s">
        <v>29</v>
      </c>
      <c r="D23" s="16">
        <f>126/20</f>
        <v>6.3</v>
      </c>
      <c r="E23" s="24" t="s">
        <v>25</v>
      </c>
      <c r="F23" s="6">
        <f t="shared" si="1"/>
        <v>6.9300000000000006</v>
      </c>
      <c r="G23" s="71">
        <v>7</v>
      </c>
    </row>
    <row r="24" spans="2:7" x14ac:dyDescent="0.25">
      <c r="B24" s="14"/>
      <c r="C24" s="22" t="s">
        <v>30</v>
      </c>
      <c r="D24" s="16">
        <f>146/20</f>
        <v>7.3</v>
      </c>
      <c r="E24" s="24" t="s">
        <v>28</v>
      </c>
      <c r="F24" s="6">
        <f t="shared" si="1"/>
        <v>8.0300000000000011</v>
      </c>
      <c r="G24" s="71">
        <v>8</v>
      </c>
    </row>
    <row r="25" spans="2:7" x14ac:dyDescent="0.25">
      <c r="B25" s="14"/>
      <c r="C25" s="22" t="s">
        <v>31</v>
      </c>
      <c r="D25" s="16">
        <f>146/20</f>
        <v>7.3</v>
      </c>
      <c r="E25" s="24" t="s">
        <v>25</v>
      </c>
      <c r="F25" s="6">
        <f t="shared" si="1"/>
        <v>8.0300000000000011</v>
      </c>
      <c r="G25" s="71">
        <v>8</v>
      </c>
    </row>
    <row r="26" spans="2:7" s="21" customFormat="1" x14ac:dyDescent="0.25">
      <c r="B26" s="17"/>
      <c r="C26" s="18" t="s">
        <v>93</v>
      </c>
      <c r="D26" s="19"/>
      <c r="E26" s="20"/>
      <c r="F26" s="19"/>
      <c r="G26" s="72"/>
    </row>
    <row r="27" spans="2:7" ht="15.75" x14ac:dyDescent="0.25">
      <c r="B27" s="4"/>
      <c r="C27" s="66" t="s">
        <v>32</v>
      </c>
      <c r="D27" s="66"/>
      <c r="E27" s="66"/>
      <c r="F27" s="66"/>
      <c r="G27" s="67"/>
    </row>
    <row r="28" spans="2:7" x14ac:dyDescent="0.25">
      <c r="B28" s="4"/>
      <c r="C28" s="78" t="s">
        <v>1</v>
      </c>
      <c r="D28" s="13" t="s">
        <v>3</v>
      </c>
      <c r="E28" s="13" t="s">
        <v>4</v>
      </c>
      <c r="F28" s="13" t="s">
        <v>270</v>
      </c>
      <c r="G28" s="69" t="s">
        <v>269</v>
      </c>
    </row>
    <row r="29" spans="2:7" x14ac:dyDescent="0.25">
      <c r="B29" s="14"/>
      <c r="C29" s="15" t="s">
        <v>34</v>
      </c>
      <c r="D29" s="6">
        <v>28</v>
      </c>
      <c r="E29" s="7"/>
      <c r="F29" s="6">
        <f t="shared" ref="F29:F48" si="3">D29*1.1</f>
        <v>30.800000000000004</v>
      </c>
      <c r="G29" s="71">
        <v>36</v>
      </c>
    </row>
    <row r="30" spans="2:7" x14ac:dyDescent="0.25">
      <c r="B30" s="14"/>
      <c r="C30" s="15" t="s">
        <v>35</v>
      </c>
      <c r="D30" s="6">
        <f>87/10</f>
        <v>8.6999999999999993</v>
      </c>
      <c r="E30" s="6" t="s">
        <v>36</v>
      </c>
      <c r="F30" s="6">
        <f t="shared" si="3"/>
        <v>9.57</v>
      </c>
      <c r="G30" s="71">
        <v>11</v>
      </c>
    </row>
    <row r="31" spans="2:7" x14ac:dyDescent="0.25">
      <c r="B31" s="14"/>
      <c r="C31" s="15" t="s">
        <v>37</v>
      </c>
      <c r="D31" s="6">
        <f>50/5</f>
        <v>10</v>
      </c>
      <c r="E31" s="7"/>
      <c r="F31" s="6">
        <f t="shared" si="3"/>
        <v>11</v>
      </c>
      <c r="G31" s="71">
        <v>11</v>
      </c>
    </row>
    <row r="32" spans="2:7" x14ac:dyDescent="0.25">
      <c r="B32" s="14"/>
      <c r="C32" s="15" t="s">
        <v>38</v>
      </c>
      <c r="D32" s="6">
        <v>14.3</v>
      </c>
      <c r="E32" s="7"/>
      <c r="F32" s="6">
        <f t="shared" si="3"/>
        <v>15.730000000000002</v>
      </c>
      <c r="G32" s="71">
        <v>15</v>
      </c>
    </row>
    <row r="33" spans="2:8" x14ac:dyDescent="0.25">
      <c r="B33" s="14"/>
      <c r="C33" s="15" t="s">
        <v>39</v>
      </c>
      <c r="D33" s="6">
        <v>18</v>
      </c>
      <c r="E33" s="7"/>
      <c r="F33" s="6">
        <f t="shared" si="3"/>
        <v>19.8</v>
      </c>
      <c r="G33" s="71">
        <v>22</v>
      </c>
    </row>
    <row r="34" spans="2:8" x14ac:dyDescent="0.25">
      <c r="B34" s="14"/>
      <c r="C34" s="15" t="s">
        <v>40</v>
      </c>
      <c r="D34" s="6">
        <v>18</v>
      </c>
      <c r="E34" s="7"/>
      <c r="F34" s="6">
        <f t="shared" si="3"/>
        <v>19.8</v>
      </c>
      <c r="G34" s="71">
        <v>22</v>
      </c>
    </row>
    <row r="35" spans="2:8" x14ac:dyDescent="0.25">
      <c r="B35" s="14"/>
      <c r="C35" s="15" t="s">
        <v>41</v>
      </c>
      <c r="D35" s="6">
        <v>19</v>
      </c>
      <c r="E35" s="7"/>
      <c r="F35" s="6">
        <f t="shared" si="3"/>
        <v>20.900000000000002</v>
      </c>
      <c r="G35" s="71">
        <v>23</v>
      </c>
    </row>
    <row r="36" spans="2:8" x14ac:dyDescent="0.25">
      <c r="B36" s="14"/>
      <c r="C36" s="15" t="s">
        <v>42</v>
      </c>
      <c r="D36" s="6">
        <v>10.8</v>
      </c>
      <c r="E36" s="7"/>
      <c r="F36" s="6">
        <f t="shared" si="3"/>
        <v>11.880000000000003</v>
      </c>
      <c r="G36" s="71">
        <v>14</v>
      </c>
    </row>
    <row r="37" spans="2:8" x14ac:dyDescent="0.25">
      <c r="B37" s="14"/>
      <c r="C37" s="15" t="s">
        <v>43</v>
      </c>
      <c r="D37" s="6">
        <v>8</v>
      </c>
      <c r="E37" s="7"/>
      <c r="F37" s="6">
        <f t="shared" si="3"/>
        <v>8.8000000000000007</v>
      </c>
      <c r="G37" s="71">
        <v>10</v>
      </c>
    </row>
    <row r="38" spans="2:8" x14ac:dyDescent="0.25">
      <c r="B38" s="14"/>
      <c r="C38" s="15" t="s">
        <v>44</v>
      </c>
      <c r="D38" s="6">
        <v>32.700000000000003</v>
      </c>
      <c r="E38" s="7"/>
      <c r="F38" s="6">
        <f t="shared" si="3"/>
        <v>35.970000000000006</v>
      </c>
      <c r="G38" s="71">
        <v>40</v>
      </c>
    </row>
    <row r="39" spans="2:8" x14ac:dyDescent="0.25">
      <c r="B39" s="14"/>
      <c r="C39" s="15" t="s">
        <v>45</v>
      </c>
      <c r="D39" s="6">
        <v>18.45</v>
      </c>
      <c r="E39" s="7"/>
      <c r="F39" s="6">
        <f t="shared" si="3"/>
        <v>20.295000000000002</v>
      </c>
      <c r="G39" s="71">
        <v>22</v>
      </c>
    </row>
    <row r="40" spans="2:8" x14ac:dyDescent="0.25">
      <c r="B40" s="14"/>
      <c r="C40" s="15" t="s">
        <v>46</v>
      </c>
      <c r="D40" s="6">
        <v>54.4</v>
      </c>
      <c r="E40" s="7"/>
      <c r="F40" s="6">
        <f t="shared" si="3"/>
        <v>59.84</v>
      </c>
      <c r="G40" s="71">
        <v>60</v>
      </c>
    </row>
    <row r="41" spans="2:8" x14ac:dyDescent="0.25">
      <c r="B41" s="14"/>
      <c r="C41" s="15" t="s">
        <v>47</v>
      </c>
      <c r="D41" s="6">
        <v>18.5</v>
      </c>
      <c r="E41" s="7"/>
      <c r="F41" s="6">
        <f t="shared" si="3"/>
        <v>20.350000000000001</v>
      </c>
      <c r="G41" s="71">
        <v>22</v>
      </c>
      <c r="H41" s="21"/>
    </row>
    <row r="42" spans="2:8" x14ac:dyDescent="0.25">
      <c r="B42" s="14"/>
      <c r="C42" s="15" t="s">
        <v>48</v>
      </c>
      <c r="D42" s="6">
        <v>48.4</v>
      </c>
      <c r="E42" s="7"/>
      <c r="F42" s="6">
        <f t="shared" si="3"/>
        <v>53.24</v>
      </c>
      <c r="G42" s="71">
        <v>55</v>
      </c>
    </row>
    <row r="43" spans="2:8" x14ac:dyDescent="0.25">
      <c r="B43" s="14"/>
      <c r="C43" s="15" t="s">
        <v>49</v>
      </c>
      <c r="D43" s="6">
        <v>8.6</v>
      </c>
      <c r="E43" s="7"/>
      <c r="F43" s="6">
        <f t="shared" si="3"/>
        <v>9.4600000000000009</v>
      </c>
      <c r="G43" s="71">
        <v>11</v>
      </c>
    </row>
    <row r="44" spans="2:8" x14ac:dyDescent="0.25">
      <c r="B44" s="14"/>
      <c r="C44" s="27" t="s">
        <v>50</v>
      </c>
      <c r="D44" s="6">
        <v>12.8</v>
      </c>
      <c r="E44" s="24"/>
      <c r="F44" s="6">
        <f t="shared" si="3"/>
        <v>14.080000000000002</v>
      </c>
      <c r="G44" s="71">
        <v>20</v>
      </c>
    </row>
    <row r="45" spans="2:8" s="21" customFormat="1" x14ac:dyDescent="0.25">
      <c r="B45" s="17"/>
      <c r="C45" s="27" t="s">
        <v>51</v>
      </c>
      <c r="D45" s="6">
        <v>5.8</v>
      </c>
      <c r="E45" s="20"/>
      <c r="F45" s="6">
        <f t="shared" si="3"/>
        <v>6.38</v>
      </c>
      <c r="G45" s="76">
        <v>10</v>
      </c>
    </row>
    <row r="46" spans="2:8" s="21" customFormat="1" x14ac:dyDescent="0.25">
      <c r="B46" s="17"/>
      <c r="C46" s="27" t="s">
        <v>52</v>
      </c>
      <c r="D46" s="6">
        <v>7</v>
      </c>
      <c r="E46" s="20"/>
      <c r="F46" s="6">
        <f t="shared" si="3"/>
        <v>7.7000000000000011</v>
      </c>
      <c r="G46" s="76">
        <v>15</v>
      </c>
    </row>
    <row r="47" spans="2:8" s="21" customFormat="1" x14ac:dyDescent="0.25">
      <c r="B47" s="17"/>
      <c r="C47" s="27" t="s">
        <v>53</v>
      </c>
      <c r="D47" s="28">
        <v>25</v>
      </c>
      <c r="E47" s="20"/>
      <c r="F47" s="6">
        <f t="shared" si="3"/>
        <v>27.500000000000004</v>
      </c>
      <c r="G47" s="76">
        <v>35</v>
      </c>
    </row>
    <row r="48" spans="2:8" s="21" customFormat="1" x14ac:dyDescent="0.25">
      <c r="B48" s="17"/>
      <c r="C48" s="27" t="s">
        <v>54</v>
      </c>
      <c r="D48" s="28">
        <v>13.4</v>
      </c>
      <c r="E48" s="20"/>
      <c r="F48" s="6">
        <f t="shared" si="3"/>
        <v>14.740000000000002</v>
      </c>
      <c r="G48" s="76">
        <v>20</v>
      </c>
    </row>
    <row r="49" spans="2:7" s="21" customFormat="1" x14ac:dyDescent="0.25">
      <c r="B49" s="17"/>
      <c r="C49" s="18" t="s">
        <v>93</v>
      </c>
      <c r="D49" s="28"/>
      <c r="E49" s="20"/>
      <c r="F49" s="23"/>
      <c r="G49" s="77"/>
    </row>
    <row r="50" spans="2:7" ht="21" customHeight="1" x14ac:dyDescent="0.25">
      <c r="B50" s="4"/>
      <c r="C50" s="66" t="s">
        <v>55</v>
      </c>
      <c r="D50" s="66"/>
      <c r="E50" s="66"/>
      <c r="F50" s="66"/>
      <c r="G50" s="67"/>
    </row>
    <row r="51" spans="2:7" x14ac:dyDescent="0.25">
      <c r="B51" s="4"/>
      <c r="C51" s="78" t="s">
        <v>1</v>
      </c>
      <c r="D51" s="13" t="s">
        <v>3</v>
      </c>
      <c r="E51" s="13" t="s">
        <v>4</v>
      </c>
      <c r="F51" s="13" t="s">
        <v>270</v>
      </c>
      <c r="G51" s="69" t="s">
        <v>269</v>
      </c>
    </row>
    <row r="52" spans="2:7" x14ac:dyDescent="0.25">
      <c r="B52" s="14"/>
      <c r="C52" s="15" t="s">
        <v>56</v>
      </c>
      <c r="D52" s="6">
        <v>266</v>
      </c>
      <c r="E52" s="7"/>
      <c r="F52" s="6">
        <f t="shared" ref="F52:F58" si="4">D52*1.1</f>
        <v>292.60000000000002</v>
      </c>
      <c r="G52" s="73">
        <v>310</v>
      </c>
    </row>
    <row r="53" spans="2:7" x14ac:dyDescent="0.25">
      <c r="B53" s="14"/>
      <c r="C53" s="15" t="s">
        <v>57</v>
      </c>
      <c r="D53" s="6">
        <v>61</v>
      </c>
      <c r="E53" s="7" t="s">
        <v>8</v>
      </c>
      <c r="F53" s="6">
        <f t="shared" si="4"/>
        <v>67.100000000000009</v>
      </c>
      <c r="G53" s="73">
        <v>75</v>
      </c>
    </row>
    <row r="54" spans="2:7" x14ac:dyDescent="0.25">
      <c r="B54" s="14"/>
      <c r="C54" s="15" t="s">
        <v>58</v>
      </c>
      <c r="D54" s="6">
        <v>121</v>
      </c>
      <c r="E54" s="7" t="s">
        <v>8</v>
      </c>
      <c r="F54" s="6">
        <f t="shared" si="4"/>
        <v>133.10000000000002</v>
      </c>
      <c r="G54" s="73">
        <v>145</v>
      </c>
    </row>
    <row r="55" spans="2:7" x14ac:dyDescent="0.25">
      <c r="B55" s="14"/>
      <c r="C55" s="15" t="s">
        <v>59</v>
      </c>
      <c r="D55" s="6">
        <f>626/6</f>
        <v>104.33333333333333</v>
      </c>
      <c r="E55" s="7"/>
      <c r="F55" s="6">
        <f t="shared" si="4"/>
        <v>114.76666666666667</v>
      </c>
      <c r="G55" s="73">
        <v>135</v>
      </c>
    </row>
    <row r="56" spans="2:7" x14ac:dyDescent="0.25">
      <c r="B56" s="14"/>
      <c r="C56" s="15" t="s">
        <v>60</v>
      </c>
      <c r="D56" s="6">
        <v>36</v>
      </c>
      <c r="E56" s="7" t="s">
        <v>61</v>
      </c>
      <c r="F56" s="6">
        <f t="shared" si="4"/>
        <v>39.6</v>
      </c>
      <c r="G56" s="73">
        <v>42</v>
      </c>
    </row>
    <row r="57" spans="2:7" x14ac:dyDescent="0.25">
      <c r="B57" s="14"/>
      <c r="C57" s="15" t="s">
        <v>62</v>
      </c>
      <c r="D57" s="6">
        <v>98</v>
      </c>
      <c r="E57" s="7"/>
      <c r="F57" s="6">
        <f t="shared" si="4"/>
        <v>107.80000000000001</v>
      </c>
      <c r="G57" s="73">
        <v>135</v>
      </c>
    </row>
    <row r="58" spans="2:7" x14ac:dyDescent="0.25">
      <c r="B58" s="14"/>
      <c r="C58" s="15" t="s">
        <v>63</v>
      </c>
      <c r="D58" s="6">
        <v>128</v>
      </c>
      <c r="E58" s="7" t="s">
        <v>61</v>
      </c>
      <c r="F58" s="6">
        <f t="shared" si="4"/>
        <v>140.80000000000001</v>
      </c>
      <c r="G58" s="73">
        <v>145</v>
      </c>
    </row>
    <row r="59" spans="2:7" s="21" customFormat="1" x14ac:dyDescent="0.25">
      <c r="B59" s="17"/>
      <c r="C59" s="18" t="s">
        <v>93</v>
      </c>
      <c r="D59" s="19"/>
      <c r="E59" s="20"/>
      <c r="F59" s="19"/>
      <c r="G59" s="72"/>
    </row>
    <row r="60" spans="2:7" ht="15.75" x14ac:dyDescent="0.25">
      <c r="B60" s="4"/>
      <c r="C60" s="66" t="s">
        <v>64</v>
      </c>
      <c r="D60" s="66"/>
      <c r="E60" s="66"/>
      <c r="F60" s="66"/>
      <c r="G60" s="67"/>
    </row>
    <row r="61" spans="2:7" x14ac:dyDescent="0.25">
      <c r="B61" s="4"/>
      <c r="C61" s="78" t="s">
        <v>1</v>
      </c>
      <c r="D61" s="13" t="s">
        <v>3</v>
      </c>
      <c r="E61" s="13" t="s">
        <v>4</v>
      </c>
      <c r="F61" s="13" t="s">
        <v>270</v>
      </c>
      <c r="G61" s="69" t="s">
        <v>269</v>
      </c>
    </row>
    <row r="62" spans="2:7" x14ac:dyDescent="0.25">
      <c r="B62" s="14"/>
      <c r="C62" s="15" t="s">
        <v>65</v>
      </c>
      <c r="D62" s="6">
        <v>24</v>
      </c>
      <c r="E62" s="7"/>
      <c r="F62" s="6">
        <f t="shared" ref="F62:F89" si="5">D62*1.1</f>
        <v>26.400000000000002</v>
      </c>
      <c r="G62" s="71">
        <v>28</v>
      </c>
    </row>
    <row r="63" spans="2:7" x14ac:dyDescent="0.25">
      <c r="B63" s="14"/>
      <c r="C63" s="15" t="s">
        <v>66</v>
      </c>
      <c r="D63" s="6">
        <v>24</v>
      </c>
      <c r="E63" s="7"/>
      <c r="F63" s="6">
        <f t="shared" si="5"/>
        <v>26.400000000000002</v>
      </c>
      <c r="G63" s="71">
        <v>28</v>
      </c>
    </row>
    <row r="64" spans="2:7" x14ac:dyDescent="0.25">
      <c r="B64" s="14"/>
      <c r="C64" s="15" t="s">
        <v>67</v>
      </c>
      <c r="D64" s="6">
        <v>24.75</v>
      </c>
      <c r="E64" s="7"/>
      <c r="F64" s="6">
        <f t="shared" si="5"/>
        <v>27.225000000000001</v>
      </c>
      <c r="G64" s="71">
        <v>29</v>
      </c>
    </row>
    <row r="65" spans="2:8" x14ac:dyDescent="0.25">
      <c r="B65" s="14"/>
      <c r="C65" s="15" t="s">
        <v>68</v>
      </c>
      <c r="D65" s="6">
        <v>24</v>
      </c>
      <c r="E65" s="7"/>
      <c r="F65" s="6">
        <f t="shared" si="5"/>
        <v>26.400000000000002</v>
      </c>
      <c r="G65" s="71">
        <v>29</v>
      </c>
    </row>
    <row r="66" spans="2:8" x14ac:dyDescent="0.25">
      <c r="B66" s="14"/>
      <c r="C66" s="15" t="s">
        <v>69</v>
      </c>
      <c r="D66" s="6">
        <v>25.25</v>
      </c>
      <c r="E66" s="7"/>
      <c r="F66" s="6">
        <f t="shared" si="5"/>
        <v>27.775000000000002</v>
      </c>
      <c r="G66" s="71">
        <v>29</v>
      </c>
    </row>
    <row r="67" spans="2:8" x14ac:dyDescent="0.25">
      <c r="B67" s="14"/>
      <c r="C67" s="29" t="s">
        <v>70</v>
      </c>
      <c r="D67" s="6">
        <v>30</v>
      </c>
      <c r="E67" s="7"/>
      <c r="F67" s="6">
        <f t="shared" si="5"/>
        <v>33</v>
      </c>
      <c r="G67" s="71">
        <v>34</v>
      </c>
    </row>
    <row r="68" spans="2:8" x14ac:dyDescent="0.25">
      <c r="B68" s="14"/>
      <c r="C68" s="15" t="s">
        <v>71</v>
      </c>
      <c r="D68" s="6">
        <v>30</v>
      </c>
      <c r="E68" s="7"/>
      <c r="F68" s="6">
        <f t="shared" si="5"/>
        <v>33</v>
      </c>
      <c r="G68" s="71">
        <v>34</v>
      </c>
    </row>
    <row r="69" spans="2:8" x14ac:dyDescent="0.25">
      <c r="B69" s="14"/>
      <c r="C69" s="15" t="s">
        <v>72</v>
      </c>
      <c r="D69" s="6">
        <v>28</v>
      </c>
      <c r="E69" s="7"/>
      <c r="F69" s="6">
        <f t="shared" si="5"/>
        <v>30.800000000000004</v>
      </c>
      <c r="G69" s="71">
        <v>32</v>
      </c>
    </row>
    <row r="70" spans="2:8" x14ac:dyDescent="0.25">
      <c r="B70" s="14"/>
      <c r="C70" s="15" t="s">
        <v>73</v>
      </c>
      <c r="D70" s="6">
        <v>34.5</v>
      </c>
      <c r="E70" s="7"/>
      <c r="F70" s="6">
        <f t="shared" si="5"/>
        <v>37.950000000000003</v>
      </c>
      <c r="G70" s="71">
        <v>41</v>
      </c>
    </row>
    <row r="71" spans="2:8" x14ac:dyDescent="0.25">
      <c r="B71" s="14"/>
      <c r="C71" s="15" t="s">
        <v>74</v>
      </c>
      <c r="D71" s="6">
        <v>87</v>
      </c>
      <c r="E71" s="7"/>
      <c r="F71" s="6">
        <f t="shared" si="5"/>
        <v>95.7</v>
      </c>
      <c r="G71" s="71">
        <v>95</v>
      </c>
    </row>
    <row r="72" spans="2:8" x14ac:dyDescent="0.25">
      <c r="B72" s="14"/>
      <c r="C72" s="15" t="s">
        <v>75</v>
      </c>
      <c r="D72" s="6">
        <v>37.5</v>
      </c>
      <c r="E72" s="7"/>
      <c r="F72" s="6">
        <f t="shared" si="5"/>
        <v>41.25</v>
      </c>
      <c r="G72" s="71">
        <v>42</v>
      </c>
    </row>
    <row r="73" spans="2:8" x14ac:dyDescent="0.25">
      <c r="B73" s="14"/>
      <c r="C73" s="15" t="s">
        <v>76</v>
      </c>
      <c r="D73" s="6">
        <v>29</v>
      </c>
      <c r="E73" s="7"/>
      <c r="F73" s="6">
        <f t="shared" si="5"/>
        <v>31.900000000000002</v>
      </c>
      <c r="G73" s="71">
        <v>32</v>
      </c>
    </row>
    <row r="74" spans="2:8" x14ac:dyDescent="0.25">
      <c r="B74" s="14"/>
      <c r="C74" s="15" t="s">
        <v>77</v>
      </c>
      <c r="D74" s="6">
        <v>31</v>
      </c>
      <c r="E74" s="7"/>
      <c r="F74" s="6">
        <f t="shared" si="5"/>
        <v>34.1</v>
      </c>
      <c r="G74" s="71">
        <v>35</v>
      </c>
    </row>
    <row r="75" spans="2:8" x14ac:dyDescent="0.25">
      <c r="B75" s="14"/>
      <c r="C75" s="15" t="s">
        <v>78</v>
      </c>
      <c r="D75" s="6">
        <v>25</v>
      </c>
      <c r="E75" s="7"/>
      <c r="F75" s="6">
        <f t="shared" si="5"/>
        <v>27.500000000000004</v>
      </c>
      <c r="G75" s="71">
        <v>30</v>
      </c>
    </row>
    <row r="76" spans="2:8" x14ac:dyDescent="0.25">
      <c r="B76" s="14"/>
      <c r="C76" s="15" t="s">
        <v>79</v>
      </c>
      <c r="D76" s="6">
        <v>28</v>
      </c>
      <c r="E76" s="7"/>
      <c r="F76" s="6">
        <f t="shared" si="5"/>
        <v>30.800000000000004</v>
      </c>
      <c r="G76" s="71">
        <v>32</v>
      </c>
    </row>
    <row r="77" spans="2:8" x14ac:dyDescent="0.25">
      <c r="B77" s="14"/>
      <c r="C77" s="15" t="s">
        <v>80</v>
      </c>
      <c r="D77" s="6">
        <v>116.5</v>
      </c>
      <c r="E77" s="7"/>
      <c r="F77" s="6">
        <f t="shared" si="5"/>
        <v>128.15</v>
      </c>
      <c r="G77" s="71">
        <v>135</v>
      </c>
    </row>
    <row r="78" spans="2:8" x14ac:dyDescent="0.25">
      <c r="B78" s="14"/>
      <c r="C78" s="15" t="s">
        <v>81</v>
      </c>
      <c r="D78" s="6">
        <v>85</v>
      </c>
      <c r="E78" s="7"/>
      <c r="F78" s="6">
        <f t="shared" si="5"/>
        <v>93.500000000000014</v>
      </c>
      <c r="G78" s="71">
        <v>100</v>
      </c>
    </row>
    <row r="79" spans="2:8" x14ac:dyDescent="0.25">
      <c r="B79" s="14"/>
      <c r="C79" s="15" t="s">
        <v>82</v>
      </c>
      <c r="D79" s="6"/>
      <c r="E79" s="7"/>
      <c r="F79" s="6" t="s">
        <v>93</v>
      </c>
      <c r="G79" s="71">
        <v>26</v>
      </c>
      <c r="H79" s="21"/>
    </row>
    <row r="80" spans="2:8" x14ac:dyDescent="0.25">
      <c r="B80" s="14"/>
      <c r="C80" s="15" t="s">
        <v>83</v>
      </c>
      <c r="D80" s="6">
        <v>35.950000000000003</v>
      </c>
      <c r="E80" s="7"/>
      <c r="F80" s="6">
        <f t="shared" si="5"/>
        <v>39.545000000000009</v>
      </c>
      <c r="G80" s="71">
        <v>41</v>
      </c>
    </row>
    <row r="81" spans="2:7" x14ac:dyDescent="0.25">
      <c r="B81" s="14"/>
      <c r="C81" s="15" t="s">
        <v>84</v>
      </c>
      <c r="D81" s="6">
        <v>34</v>
      </c>
      <c r="E81" s="7"/>
      <c r="F81" s="6">
        <f t="shared" si="5"/>
        <v>37.400000000000006</v>
      </c>
      <c r="G81" s="71">
        <v>41</v>
      </c>
    </row>
    <row r="82" spans="2:7" x14ac:dyDescent="0.25">
      <c r="B82" s="14"/>
      <c r="C82" s="15" t="s">
        <v>85</v>
      </c>
      <c r="D82" s="6">
        <v>32.35</v>
      </c>
      <c r="E82" s="7"/>
      <c r="F82" s="6">
        <f t="shared" si="5"/>
        <v>35.585000000000008</v>
      </c>
      <c r="G82" s="71">
        <v>37</v>
      </c>
    </row>
    <row r="83" spans="2:7" x14ac:dyDescent="0.25">
      <c r="B83" s="14"/>
      <c r="C83" s="15" t="s">
        <v>86</v>
      </c>
      <c r="D83" s="6">
        <v>35</v>
      </c>
      <c r="E83" s="7"/>
      <c r="F83" s="6">
        <f t="shared" si="5"/>
        <v>38.5</v>
      </c>
      <c r="G83" s="71">
        <v>38</v>
      </c>
    </row>
    <row r="84" spans="2:7" x14ac:dyDescent="0.25">
      <c r="B84" s="14"/>
      <c r="C84" s="30" t="s">
        <v>87</v>
      </c>
      <c r="D84" s="6">
        <v>62</v>
      </c>
      <c r="E84" s="7"/>
      <c r="F84" s="6">
        <f t="shared" si="5"/>
        <v>68.2</v>
      </c>
      <c r="G84" s="71">
        <v>68</v>
      </c>
    </row>
    <row r="85" spans="2:7" s="21" customFormat="1" x14ac:dyDescent="0.25">
      <c r="B85" s="17"/>
      <c r="C85" s="31" t="s">
        <v>88</v>
      </c>
      <c r="D85" s="32">
        <v>32</v>
      </c>
      <c r="E85" s="33"/>
      <c r="F85" s="6">
        <f t="shared" si="5"/>
        <v>35.200000000000003</v>
      </c>
      <c r="G85" s="71">
        <v>36</v>
      </c>
    </row>
    <row r="86" spans="2:7" s="21" customFormat="1" x14ac:dyDescent="0.25">
      <c r="B86" s="17"/>
      <c r="C86" s="31" t="s">
        <v>271</v>
      </c>
      <c r="D86" s="32">
        <v>58</v>
      </c>
      <c r="E86" s="33"/>
      <c r="F86" s="6">
        <f t="shared" si="5"/>
        <v>63.800000000000004</v>
      </c>
      <c r="G86" s="71">
        <v>70</v>
      </c>
    </row>
    <row r="87" spans="2:7" s="21" customFormat="1" x14ac:dyDescent="0.25">
      <c r="B87" s="17"/>
      <c r="C87" s="31" t="s">
        <v>89</v>
      </c>
      <c r="D87" s="32">
        <v>40</v>
      </c>
      <c r="E87" s="33"/>
      <c r="F87" s="6">
        <f t="shared" si="5"/>
        <v>44</v>
      </c>
      <c r="G87" s="71">
        <v>45</v>
      </c>
    </row>
    <row r="88" spans="2:7" s="21" customFormat="1" x14ac:dyDescent="0.25">
      <c r="B88" s="17"/>
      <c r="C88" s="34" t="s">
        <v>90</v>
      </c>
      <c r="D88" s="35">
        <v>43.75</v>
      </c>
      <c r="E88" s="31"/>
      <c r="F88" s="6">
        <f t="shared" si="5"/>
        <v>48.125000000000007</v>
      </c>
      <c r="G88" s="71">
        <v>48</v>
      </c>
    </row>
    <row r="89" spans="2:7" s="21" customFormat="1" x14ac:dyDescent="0.25">
      <c r="B89" s="17"/>
      <c r="C89" s="31" t="s">
        <v>91</v>
      </c>
      <c r="D89" s="32">
        <v>14.85</v>
      </c>
      <c r="E89" s="33"/>
      <c r="F89" s="6">
        <f t="shared" si="5"/>
        <v>16.335000000000001</v>
      </c>
      <c r="G89" s="71">
        <v>22</v>
      </c>
    </row>
    <row r="90" spans="2:7" ht="17.25" customHeight="1" x14ac:dyDescent="0.4">
      <c r="B90" s="4"/>
      <c r="C90" s="36" t="s">
        <v>93</v>
      </c>
      <c r="D90" s="37"/>
      <c r="E90" s="37"/>
      <c r="F90" s="37"/>
      <c r="G90" s="12"/>
    </row>
    <row r="91" spans="2:7" ht="17.25" customHeight="1" x14ac:dyDescent="0.4">
      <c r="B91" s="4"/>
      <c r="C91" s="79"/>
      <c r="D91" s="11"/>
      <c r="E91" s="11"/>
      <c r="F91" s="11"/>
      <c r="G91" s="12"/>
    </row>
    <row r="92" spans="2:7" ht="17.25" customHeight="1" x14ac:dyDescent="0.4">
      <c r="B92" s="4"/>
      <c r="C92" s="79"/>
      <c r="D92" s="11"/>
      <c r="E92" s="11"/>
      <c r="F92" s="11"/>
      <c r="G92" s="12"/>
    </row>
    <row r="93" spans="2:7" ht="17.25" customHeight="1" x14ac:dyDescent="0.4">
      <c r="B93" s="4"/>
      <c r="C93" s="79"/>
      <c r="D93" s="11"/>
      <c r="E93" s="11"/>
      <c r="F93" s="11"/>
      <c r="G93" s="12"/>
    </row>
    <row r="94" spans="2:7" ht="17.25" customHeight="1" x14ac:dyDescent="0.4">
      <c r="B94" s="4"/>
      <c r="C94" s="79"/>
      <c r="D94" s="11"/>
      <c r="E94" s="11"/>
      <c r="F94" s="11"/>
      <c r="G94" s="12"/>
    </row>
    <row r="95" spans="2:7" ht="17.25" customHeight="1" x14ac:dyDescent="0.4">
      <c r="B95" s="4"/>
      <c r="C95" s="79"/>
      <c r="D95" s="11"/>
      <c r="E95" s="11"/>
      <c r="F95" s="11"/>
      <c r="G95" s="12"/>
    </row>
    <row r="96" spans="2:7" ht="17.25" customHeight="1" x14ac:dyDescent="0.4">
      <c r="B96" s="4"/>
      <c r="C96" s="79"/>
      <c r="D96" s="11"/>
      <c r="E96" s="11"/>
      <c r="F96" s="11"/>
      <c r="G96" s="12"/>
    </row>
    <row r="97" spans="2:8" ht="15.75" x14ac:dyDescent="0.25">
      <c r="B97" s="4"/>
      <c r="C97" s="66" t="s">
        <v>92</v>
      </c>
      <c r="D97" s="66"/>
      <c r="E97" s="66"/>
      <c r="F97" s="66"/>
      <c r="G97" s="67"/>
    </row>
    <row r="98" spans="2:8" x14ac:dyDescent="0.25">
      <c r="B98" s="4"/>
      <c r="C98" s="78" t="s">
        <v>1</v>
      </c>
      <c r="D98" s="13" t="s">
        <v>3</v>
      </c>
      <c r="E98" s="13" t="s">
        <v>4</v>
      </c>
      <c r="F98" s="13" t="s">
        <v>270</v>
      </c>
      <c r="G98" s="69" t="s">
        <v>269</v>
      </c>
    </row>
    <row r="99" spans="2:8" x14ac:dyDescent="0.25">
      <c r="B99" s="14"/>
      <c r="C99" s="15" t="s">
        <v>94</v>
      </c>
      <c r="D99" s="6">
        <v>5</v>
      </c>
      <c r="E99" s="7"/>
      <c r="F99" s="6">
        <f t="shared" ref="F99:F112" si="6">D99*1.1</f>
        <v>5.5</v>
      </c>
      <c r="G99" s="71">
        <v>7</v>
      </c>
    </row>
    <row r="100" spans="2:8" x14ac:dyDescent="0.25">
      <c r="B100" s="14"/>
      <c r="C100" s="15" t="s">
        <v>95</v>
      </c>
      <c r="D100" s="6">
        <v>3</v>
      </c>
      <c r="E100" s="7"/>
      <c r="F100" s="6">
        <f t="shared" si="6"/>
        <v>3.3000000000000003</v>
      </c>
      <c r="G100" s="71">
        <v>6</v>
      </c>
    </row>
    <row r="101" spans="2:8" x14ac:dyDescent="0.25">
      <c r="B101" s="14"/>
      <c r="C101" s="15" t="s">
        <v>96</v>
      </c>
      <c r="D101" s="6">
        <v>4</v>
      </c>
      <c r="E101" s="7" t="s">
        <v>97</v>
      </c>
      <c r="F101" s="6">
        <f t="shared" si="6"/>
        <v>4.4000000000000004</v>
      </c>
      <c r="G101" s="71">
        <v>6</v>
      </c>
    </row>
    <row r="102" spans="2:8" x14ac:dyDescent="0.25">
      <c r="B102" s="14"/>
      <c r="C102" s="15" t="s">
        <v>98</v>
      </c>
      <c r="D102" s="6">
        <v>7</v>
      </c>
      <c r="E102" s="7"/>
      <c r="F102" s="6">
        <f t="shared" si="6"/>
        <v>7.7000000000000011</v>
      </c>
      <c r="G102" s="71">
        <v>8</v>
      </c>
    </row>
    <row r="103" spans="2:8" x14ac:dyDescent="0.25">
      <c r="B103" s="14"/>
      <c r="C103" s="15" t="s">
        <v>99</v>
      </c>
      <c r="D103" s="6">
        <v>14.7</v>
      </c>
      <c r="E103" s="7"/>
      <c r="F103" s="6">
        <f t="shared" si="6"/>
        <v>16.170000000000002</v>
      </c>
      <c r="G103" s="71">
        <v>17</v>
      </c>
    </row>
    <row r="104" spans="2:8" x14ac:dyDescent="0.25">
      <c r="B104" s="14"/>
      <c r="C104" s="15" t="s">
        <v>100</v>
      </c>
      <c r="D104" s="6">
        <v>5.85</v>
      </c>
      <c r="E104" s="7"/>
      <c r="F104" s="6">
        <f t="shared" si="6"/>
        <v>6.4350000000000005</v>
      </c>
      <c r="G104" s="71">
        <v>8</v>
      </c>
    </row>
    <row r="105" spans="2:8" x14ac:dyDescent="0.25">
      <c r="B105" s="14"/>
      <c r="C105" s="15" t="s">
        <v>101</v>
      </c>
      <c r="D105" s="6">
        <v>5.85</v>
      </c>
      <c r="E105" s="7"/>
      <c r="F105" s="6">
        <f t="shared" si="6"/>
        <v>6.4350000000000005</v>
      </c>
      <c r="G105" s="71">
        <v>8</v>
      </c>
    </row>
    <row r="106" spans="2:8" x14ac:dyDescent="0.25">
      <c r="B106" s="14"/>
      <c r="C106" s="15" t="s">
        <v>102</v>
      </c>
      <c r="D106" s="6">
        <v>5.9</v>
      </c>
      <c r="E106" s="7"/>
      <c r="F106" s="6">
        <f t="shared" si="6"/>
        <v>6.4900000000000011</v>
      </c>
      <c r="G106" s="71">
        <v>8</v>
      </c>
    </row>
    <row r="107" spans="2:8" x14ac:dyDescent="0.25">
      <c r="B107" s="14"/>
      <c r="C107" s="15" t="s">
        <v>103</v>
      </c>
      <c r="D107" s="6">
        <v>30.7</v>
      </c>
      <c r="E107" s="7"/>
      <c r="F107" s="6">
        <f t="shared" si="6"/>
        <v>33.770000000000003</v>
      </c>
      <c r="G107" s="71">
        <v>35</v>
      </c>
    </row>
    <row r="108" spans="2:8" x14ac:dyDescent="0.25">
      <c r="B108" s="14"/>
      <c r="C108" s="15" t="s">
        <v>104</v>
      </c>
      <c r="D108" s="6">
        <v>58</v>
      </c>
      <c r="E108" s="7"/>
      <c r="F108" s="6">
        <f t="shared" si="6"/>
        <v>63.800000000000004</v>
      </c>
      <c r="G108" s="71">
        <v>65</v>
      </c>
    </row>
    <row r="109" spans="2:8" x14ac:dyDescent="0.25">
      <c r="B109" s="14"/>
      <c r="C109" s="15" t="s">
        <v>105</v>
      </c>
      <c r="D109" s="6">
        <v>42</v>
      </c>
      <c r="E109" s="7"/>
      <c r="F109" s="6">
        <f t="shared" si="6"/>
        <v>46.2</v>
      </c>
      <c r="G109" s="71">
        <v>47</v>
      </c>
    </row>
    <row r="110" spans="2:8" x14ac:dyDescent="0.25">
      <c r="B110" s="14"/>
      <c r="C110" s="15" t="s">
        <v>106</v>
      </c>
      <c r="D110" s="6">
        <v>11</v>
      </c>
      <c r="E110" s="7"/>
      <c r="F110" s="6">
        <f t="shared" si="6"/>
        <v>12.100000000000001</v>
      </c>
      <c r="G110" s="71">
        <v>15</v>
      </c>
      <c r="H110" s="39"/>
    </row>
    <row r="111" spans="2:8" x14ac:dyDescent="0.25">
      <c r="B111" s="14"/>
      <c r="C111" s="15" t="s">
        <v>107</v>
      </c>
      <c r="D111" s="6">
        <v>36</v>
      </c>
      <c r="E111" s="7"/>
      <c r="F111" s="6">
        <f t="shared" si="6"/>
        <v>39.6</v>
      </c>
      <c r="G111" s="71">
        <v>40</v>
      </c>
      <c r="H111" s="39"/>
    </row>
    <row r="112" spans="2:8" x14ac:dyDescent="0.25">
      <c r="B112" s="14"/>
      <c r="C112" s="15" t="s">
        <v>108</v>
      </c>
      <c r="D112" s="6">
        <v>28.9</v>
      </c>
      <c r="E112" s="7"/>
      <c r="F112" s="6">
        <f t="shared" si="6"/>
        <v>31.790000000000003</v>
      </c>
      <c r="G112" s="71">
        <v>35</v>
      </c>
      <c r="H112" s="39"/>
    </row>
    <row r="113" spans="2:8" x14ac:dyDescent="0.25">
      <c r="B113" s="14"/>
      <c r="C113" s="18" t="s">
        <v>93</v>
      </c>
      <c r="D113" s="23"/>
      <c r="E113" s="24"/>
      <c r="F113" s="23"/>
      <c r="G113" s="71"/>
      <c r="H113" s="39"/>
    </row>
    <row r="114" spans="2:8" ht="15.75" x14ac:dyDescent="0.25">
      <c r="B114" s="4"/>
      <c r="C114" s="66" t="s">
        <v>109</v>
      </c>
      <c r="D114" s="66"/>
      <c r="E114" s="66"/>
      <c r="F114" s="66"/>
      <c r="G114" s="67"/>
    </row>
    <row r="115" spans="2:8" x14ac:dyDescent="0.25">
      <c r="B115" s="4"/>
      <c r="C115" s="78" t="s">
        <v>1</v>
      </c>
      <c r="D115" s="13" t="s">
        <v>3</v>
      </c>
      <c r="E115" s="13" t="s">
        <v>4</v>
      </c>
      <c r="F115" s="13" t="s">
        <v>270</v>
      </c>
      <c r="G115" s="69" t="s">
        <v>269</v>
      </c>
    </row>
    <row r="116" spans="2:8" x14ac:dyDescent="0.25">
      <c r="B116" s="14"/>
      <c r="C116" s="15" t="s">
        <v>110</v>
      </c>
      <c r="D116" s="6">
        <v>32</v>
      </c>
      <c r="E116" s="7"/>
      <c r="F116" s="6">
        <f t="shared" ref="F116:F145" si="7">D116*1.1</f>
        <v>35.200000000000003</v>
      </c>
      <c r="G116" s="71">
        <v>38</v>
      </c>
    </row>
    <row r="117" spans="2:8" x14ac:dyDescent="0.25">
      <c r="B117" s="14"/>
      <c r="C117" s="15" t="s">
        <v>111</v>
      </c>
      <c r="D117" s="6">
        <v>10.55</v>
      </c>
      <c r="E117" s="7"/>
      <c r="F117" s="6">
        <f t="shared" si="7"/>
        <v>11.605000000000002</v>
      </c>
      <c r="G117" s="71">
        <v>13</v>
      </c>
    </row>
    <row r="118" spans="2:8" x14ac:dyDescent="0.25">
      <c r="B118" s="14"/>
      <c r="C118" s="15" t="s">
        <v>112</v>
      </c>
      <c r="D118" s="6">
        <v>10.6</v>
      </c>
      <c r="E118" s="7"/>
      <c r="F118" s="6">
        <f t="shared" si="7"/>
        <v>11.66</v>
      </c>
      <c r="G118" s="71">
        <v>13</v>
      </c>
    </row>
    <row r="119" spans="2:8" x14ac:dyDescent="0.25">
      <c r="B119" s="14"/>
      <c r="C119" s="15" t="s">
        <v>113</v>
      </c>
      <c r="D119" s="6">
        <v>17.2</v>
      </c>
      <c r="E119" s="7"/>
      <c r="F119" s="6">
        <f t="shared" si="7"/>
        <v>18.920000000000002</v>
      </c>
      <c r="G119" s="71">
        <v>21</v>
      </c>
    </row>
    <row r="120" spans="2:8" x14ac:dyDescent="0.25">
      <c r="B120" s="14"/>
      <c r="C120" s="15" t="s">
        <v>114</v>
      </c>
      <c r="D120" s="6">
        <v>9</v>
      </c>
      <c r="E120" s="7"/>
      <c r="F120" s="6">
        <f t="shared" si="7"/>
        <v>9.9</v>
      </c>
      <c r="G120" s="71">
        <v>11</v>
      </c>
    </row>
    <row r="121" spans="2:8" x14ac:dyDescent="0.25">
      <c r="B121" s="14"/>
      <c r="C121" s="15" t="s">
        <v>115</v>
      </c>
      <c r="D121" s="6">
        <v>5.15</v>
      </c>
      <c r="E121" s="7"/>
      <c r="F121" s="6">
        <f t="shared" si="7"/>
        <v>5.6650000000000009</v>
      </c>
      <c r="G121" s="71">
        <v>9</v>
      </c>
    </row>
    <row r="122" spans="2:8" x14ac:dyDescent="0.25">
      <c r="B122" s="14"/>
      <c r="C122" s="29" t="s">
        <v>116</v>
      </c>
      <c r="D122" s="6">
        <v>18</v>
      </c>
      <c r="E122" s="7"/>
      <c r="F122" s="6">
        <f t="shared" si="7"/>
        <v>19.8</v>
      </c>
      <c r="G122" s="71">
        <v>20</v>
      </c>
    </row>
    <row r="123" spans="2:8" x14ac:dyDescent="0.25">
      <c r="B123" s="14"/>
      <c r="C123" s="15" t="s">
        <v>117</v>
      </c>
      <c r="D123" s="6">
        <v>18</v>
      </c>
      <c r="E123" s="7"/>
      <c r="F123" s="6">
        <f t="shared" si="7"/>
        <v>19.8</v>
      </c>
      <c r="G123" s="71">
        <v>21</v>
      </c>
    </row>
    <row r="124" spans="2:8" x14ac:dyDescent="0.25">
      <c r="B124" s="14"/>
      <c r="C124" s="15" t="s">
        <v>118</v>
      </c>
      <c r="D124" s="6">
        <v>13.4</v>
      </c>
      <c r="E124" s="7"/>
      <c r="F124" s="6">
        <f t="shared" si="7"/>
        <v>14.740000000000002</v>
      </c>
      <c r="G124" s="71">
        <v>17</v>
      </c>
    </row>
    <row r="125" spans="2:8" x14ac:dyDescent="0.25">
      <c r="B125" s="14"/>
      <c r="C125" s="15" t="s">
        <v>119</v>
      </c>
      <c r="D125" s="6">
        <v>5.5</v>
      </c>
      <c r="E125" s="7"/>
      <c r="F125" s="6">
        <f t="shared" si="7"/>
        <v>6.0500000000000007</v>
      </c>
      <c r="G125" s="71">
        <v>9</v>
      </c>
    </row>
    <row r="126" spans="2:8" x14ac:dyDescent="0.25">
      <c r="B126" s="14"/>
      <c r="C126" s="15" t="s">
        <v>120</v>
      </c>
      <c r="D126" s="6">
        <v>24.5</v>
      </c>
      <c r="E126" s="7"/>
      <c r="F126" s="6">
        <f t="shared" si="7"/>
        <v>26.950000000000003</v>
      </c>
      <c r="G126" s="71">
        <v>28</v>
      </c>
    </row>
    <row r="127" spans="2:8" x14ac:dyDescent="0.25">
      <c r="B127" s="14"/>
      <c r="C127" s="15" t="s">
        <v>121</v>
      </c>
      <c r="D127" s="6">
        <v>6.8</v>
      </c>
      <c r="E127" s="7"/>
      <c r="F127" s="6">
        <f t="shared" si="7"/>
        <v>7.48</v>
      </c>
      <c r="G127" s="71">
        <v>9</v>
      </c>
    </row>
    <row r="128" spans="2:8" x14ac:dyDescent="0.25">
      <c r="B128" s="14"/>
      <c r="C128" s="15" t="s">
        <v>122</v>
      </c>
      <c r="D128" s="6">
        <v>8.5</v>
      </c>
      <c r="E128" s="7"/>
      <c r="F128" s="6">
        <f t="shared" si="7"/>
        <v>9.3500000000000014</v>
      </c>
      <c r="G128" s="71">
        <v>13</v>
      </c>
    </row>
    <row r="129" spans="2:7" x14ac:dyDescent="0.25">
      <c r="B129" s="14"/>
      <c r="C129" s="27" t="s">
        <v>123</v>
      </c>
      <c r="D129" s="32">
        <v>18.5</v>
      </c>
      <c r="E129" s="40"/>
      <c r="F129" s="6">
        <f t="shared" si="7"/>
        <v>20.350000000000001</v>
      </c>
      <c r="G129" s="71">
        <v>20</v>
      </c>
    </row>
    <row r="130" spans="2:7" x14ac:dyDescent="0.25">
      <c r="B130" s="14"/>
      <c r="C130" s="15" t="s">
        <v>124</v>
      </c>
      <c r="D130" s="6">
        <v>19</v>
      </c>
      <c r="E130" s="7"/>
      <c r="F130" s="6">
        <f t="shared" si="7"/>
        <v>20.900000000000002</v>
      </c>
      <c r="G130" s="71">
        <v>22</v>
      </c>
    </row>
    <row r="131" spans="2:7" x14ac:dyDescent="0.25">
      <c r="B131" s="14"/>
      <c r="C131" s="15" t="s">
        <v>125</v>
      </c>
      <c r="D131" s="6">
        <v>6.9</v>
      </c>
      <c r="E131" s="7"/>
      <c r="F131" s="6">
        <f t="shared" si="7"/>
        <v>7.5900000000000007</v>
      </c>
      <c r="G131" s="71">
        <v>8</v>
      </c>
    </row>
    <row r="132" spans="2:7" x14ac:dyDescent="0.25">
      <c r="B132" s="14"/>
      <c r="C132" s="15" t="s">
        <v>126</v>
      </c>
      <c r="D132" s="6">
        <v>15.65</v>
      </c>
      <c r="E132" s="7"/>
      <c r="F132" s="6">
        <f t="shared" si="7"/>
        <v>17.215000000000003</v>
      </c>
      <c r="G132" s="71">
        <v>20</v>
      </c>
    </row>
    <row r="133" spans="2:7" x14ac:dyDescent="0.25">
      <c r="B133" s="14"/>
      <c r="C133" s="41" t="s">
        <v>127</v>
      </c>
      <c r="D133" s="6">
        <v>9.5</v>
      </c>
      <c r="E133" s="7"/>
      <c r="F133" s="6">
        <f t="shared" si="7"/>
        <v>10.450000000000001</v>
      </c>
      <c r="G133" s="71">
        <v>13</v>
      </c>
    </row>
    <row r="134" spans="2:7" x14ac:dyDescent="0.25">
      <c r="B134" s="14"/>
      <c r="C134" s="41" t="s">
        <v>128</v>
      </c>
      <c r="D134" s="6">
        <v>17.7</v>
      </c>
      <c r="E134" s="7"/>
      <c r="F134" s="6">
        <f t="shared" si="7"/>
        <v>19.470000000000002</v>
      </c>
      <c r="G134" s="71">
        <v>20</v>
      </c>
    </row>
    <row r="135" spans="2:7" x14ac:dyDescent="0.25">
      <c r="B135" s="14"/>
      <c r="C135" s="15" t="s">
        <v>129</v>
      </c>
      <c r="D135" s="6">
        <v>26.25</v>
      </c>
      <c r="E135" s="7"/>
      <c r="F135" s="6">
        <f t="shared" si="7"/>
        <v>28.875000000000004</v>
      </c>
      <c r="G135" s="71">
        <v>32</v>
      </c>
    </row>
    <row r="136" spans="2:7" x14ac:dyDescent="0.25">
      <c r="B136" s="14"/>
      <c r="C136" s="15" t="s">
        <v>130</v>
      </c>
      <c r="D136" s="6">
        <v>16.55</v>
      </c>
      <c r="E136" s="7"/>
      <c r="F136" s="6">
        <f t="shared" si="7"/>
        <v>18.205000000000002</v>
      </c>
      <c r="G136" s="71">
        <v>20</v>
      </c>
    </row>
    <row r="137" spans="2:7" x14ac:dyDescent="0.25">
      <c r="B137" s="14"/>
      <c r="C137" s="15" t="s">
        <v>131</v>
      </c>
      <c r="D137" s="6">
        <v>23.75</v>
      </c>
      <c r="E137" s="7"/>
      <c r="F137" s="6">
        <f t="shared" si="7"/>
        <v>26.125000000000004</v>
      </c>
      <c r="G137" s="71">
        <v>28</v>
      </c>
    </row>
    <row r="138" spans="2:7" x14ac:dyDescent="0.25">
      <c r="B138" s="14"/>
      <c r="C138" s="15" t="s">
        <v>132</v>
      </c>
      <c r="D138" s="6">
        <v>23.75</v>
      </c>
      <c r="E138" s="7"/>
      <c r="F138" s="6">
        <f t="shared" si="7"/>
        <v>26.125000000000004</v>
      </c>
      <c r="G138" s="71">
        <v>28</v>
      </c>
    </row>
    <row r="139" spans="2:7" x14ac:dyDescent="0.25">
      <c r="B139" s="14"/>
      <c r="C139" s="15" t="s">
        <v>133</v>
      </c>
      <c r="D139" s="6">
        <v>23.25</v>
      </c>
      <c r="E139" s="7"/>
      <c r="F139" s="6">
        <f t="shared" si="7"/>
        <v>25.575000000000003</v>
      </c>
      <c r="G139" s="71">
        <v>28</v>
      </c>
    </row>
    <row r="140" spans="2:7" x14ac:dyDescent="0.25">
      <c r="B140" s="14"/>
      <c r="C140" s="15" t="s">
        <v>134</v>
      </c>
      <c r="D140" s="6">
        <v>61</v>
      </c>
      <c r="E140" s="7"/>
      <c r="F140" s="6">
        <f t="shared" si="7"/>
        <v>67.100000000000009</v>
      </c>
      <c r="G140" s="71">
        <v>67</v>
      </c>
    </row>
    <row r="141" spans="2:7" x14ac:dyDescent="0.25">
      <c r="B141" s="14"/>
      <c r="C141" s="15" t="s">
        <v>135</v>
      </c>
      <c r="D141" s="6">
        <v>34</v>
      </c>
      <c r="E141" s="7"/>
      <c r="F141" s="6">
        <f t="shared" si="7"/>
        <v>37.400000000000006</v>
      </c>
      <c r="G141" s="71">
        <v>38</v>
      </c>
    </row>
    <row r="142" spans="2:7" x14ac:dyDescent="0.25">
      <c r="B142" s="14"/>
      <c r="C142" s="15" t="s">
        <v>136</v>
      </c>
      <c r="D142" s="6">
        <v>36.35</v>
      </c>
      <c r="E142" s="7"/>
      <c r="F142" s="6">
        <f t="shared" si="7"/>
        <v>39.985000000000007</v>
      </c>
      <c r="G142" s="71">
        <v>42</v>
      </c>
    </row>
    <row r="143" spans="2:7" x14ac:dyDescent="0.25">
      <c r="B143" s="14"/>
      <c r="C143" s="22" t="s">
        <v>137</v>
      </c>
      <c r="D143" s="6">
        <v>35.35</v>
      </c>
      <c r="E143" s="7"/>
      <c r="F143" s="6">
        <f t="shared" si="7"/>
        <v>38.885000000000005</v>
      </c>
      <c r="G143" s="70">
        <v>41</v>
      </c>
    </row>
    <row r="144" spans="2:7" s="21" customFormat="1" x14ac:dyDescent="0.25">
      <c r="B144" s="17"/>
      <c r="C144" s="27" t="s">
        <v>138</v>
      </c>
      <c r="D144" s="32">
        <v>14.85</v>
      </c>
      <c r="E144" s="40"/>
      <c r="F144" s="6">
        <f t="shared" si="7"/>
        <v>16.335000000000001</v>
      </c>
      <c r="G144" s="70">
        <v>22</v>
      </c>
    </row>
    <row r="145" spans="2:7" s="21" customFormat="1" x14ac:dyDescent="0.25">
      <c r="B145" s="17"/>
      <c r="C145" s="27" t="s">
        <v>139</v>
      </c>
      <c r="D145" s="32">
        <v>11</v>
      </c>
      <c r="E145" s="40"/>
      <c r="F145" s="6">
        <f t="shared" si="7"/>
        <v>12.100000000000001</v>
      </c>
      <c r="G145" s="70">
        <v>15</v>
      </c>
    </row>
    <row r="146" spans="2:7" s="21" customFormat="1" x14ac:dyDescent="0.25">
      <c r="B146" s="17"/>
      <c r="C146" s="18"/>
      <c r="D146" s="38"/>
      <c r="E146" s="40"/>
      <c r="F146" s="32" t="s">
        <v>93</v>
      </c>
      <c r="G146" s="74"/>
    </row>
    <row r="147" spans="2:7" ht="15.75" x14ac:dyDescent="0.25">
      <c r="B147" s="4"/>
      <c r="C147" s="66" t="s">
        <v>140</v>
      </c>
      <c r="D147" s="66"/>
      <c r="E147" s="66"/>
      <c r="F147" s="66"/>
      <c r="G147" s="67"/>
    </row>
    <row r="148" spans="2:7" ht="26.25" x14ac:dyDescent="0.4">
      <c r="B148" s="4"/>
      <c r="C148" s="11"/>
      <c r="D148" s="13" t="s">
        <v>3</v>
      </c>
      <c r="E148" s="13" t="s">
        <v>4</v>
      </c>
      <c r="F148" s="13" t="s">
        <v>33</v>
      </c>
      <c r="G148" s="68"/>
    </row>
    <row r="149" spans="2:7" ht="18.75" customHeight="1" x14ac:dyDescent="0.25">
      <c r="B149" s="14"/>
      <c r="C149" s="8" t="s">
        <v>1</v>
      </c>
      <c r="D149" s="25"/>
      <c r="E149" s="26"/>
      <c r="F149" s="25"/>
      <c r="G149" s="71"/>
    </row>
    <row r="150" spans="2:7" x14ac:dyDescent="0.25">
      <c r="B150" s="14"/>
      <c r="C150" s="15" t="s">
        <v>141</v>
      </c>
      <c r="D150" s="6">
        <v>14.75</v>
      </c>
      <c r="E150" s="7"/>
      <c r="F150" s="6">
        <f t="shared" ref="F150:F158" si="8">D150*1.1</f>
        <v>16.225000000000001</v>
      </c>
      <c r="G150" s="71">
        <v>18</v>
      </c>
    </row>
    <row r="151" spans="2:7" x14ac:dyDescent="0.25">
      <c r="B151" s="14"/>
      <c r="C151" s="15" t="s">
        <v>142</v>
      </c>
      <c r="D151" s="6">
        <v>8.75</v>
      </c>
      <c r="E151" s="7"/>
      <c r="F151" s="6">
        <f t="shared" si="8"/>
        <v>9.625</v>
      </c>
      <c r="G151" s="71">
        <v>12</v>
      </c>
    </row>
    <row r="152" spans="2:7" x14ac:dyDescent="0.25">
      <c r="B152" s="14"/>
      <c r="C152" s="42" t="s">
        <v>143</v>
      </c>
      <c r="D152" s="6">
        <v>21.3</v>
      </c>
      <c r="E152" s="7"/>
      <c r="F152" s="6">
        <f t="shared" si="8"/>
        <v>23.430000000000003</v>
      </c>
      <c r="G152" s="71">
        <v>26</v>
      </c>
    </row>
    <row r="153" spans="2:7" x14ac:dyDescent="0.25">
      <c r="B153" s="14"/>
      <c r="C153" s="15" t="s">
        <v>144</v>
      </c>
      <c r="D153" s="6">
        <v>25.25</v>
      </c>
      <c r="E153" s="7"/>
      <c r="F153" s="6">
        <f t="shared" si="8"/>
        <v>27.775000000000002</v>
      </c>
      <c r="G153" s="71">
        <v>29</v>
      </c>
    </row>
    <row r="154" spans="2:7" x14ac:dyDescent="0.25">
      <c r="B154" s="14"/>
      <c r="C154" s="15" t="s">
        <v>145</v>
      </c>
      <c r="D154" s="6">
        <v>25.25</v>
      </c>
      <c r="E154" s="7"/>
      <c r="F154" s="6">
        <f t="shared" si="8"/>
        <v>27.775000000000002</v>
      </c>
      <c r="G154" s="71">
        <v>30</v>
      </c>
    </row>
    <row r="155" spans="2:7" x14ac:dyDescent="0.25">
      <c r="B155" s="14"/>
      <c r="C155" s="15" t="s">
        <v>146</v>
      </c>
      <c r="D155" s="6">
        <v>7.5</v>
      </c>
      <c r="E155" s="7"/>
      <c r="F155" s="6">
        <f t="shared" si="8"/>
        <v>8.25</v>
      </c>
      <c r="G155" s="71">
        <v>11</v>
      </c>
    </row>
    <row r="156" spans="2:7" x14ac:dyDescent="0.25">
      <c r="B156" s="14"/>
      <c r="C156" s="15" t="s">
        <v>147</v>
      </c>
      <c r="D156" s="6">
        <v>10</v>
      </c>
      <c r="E156" s="7"/>
      <c r="F156" s="6">
        <f t="shared" si="8"/>
        <v>11</v>
      </c>
      <c r="G156" s="71">
        <v>13</v>
      </c>
    </row>
    <row r="157" spans="2:7" x14ac:dyDescent="0.25">
      <c r="B157" s="14"/>
      <c r="C157" s="22" t="s">
        <v>148</v>
      </c>
      <c r="D157" s="23">
        <v>13.6</v>
      </c>
      <c r="E157" s="24"/>
      <c r="F157" s="6">
        <f t="shared" si="8"/>
        <v>14.96</v>
      </c>
      <c r="G157" s="71">
        <v>16</v>
      </c>
    </row>
    <row r="158" spans="2:7" x14ac:dyDescent="0.25">
      <c r="B158" s="14"/>
      <c r="C158" s="22" t="s">
        <v>149</v>
      </c>
      <c r="D158" s="23">
        <v>9</v>
      </c>
      <c r="E158" s="24"/>
      <c r="F158" s="6">
        <f t="shared" si="8"/>
        <v>9.9</v>
      </c>
      <c r="G158" s="71">
        <v>13</v>
      </c>
    </row>
    <row r="159" spans="2:7" s="21" customFormat="1" x14ac:dyDescent="0.25">
      <c r="B159" s="17"/>
      <c r="C159" s="18" t="s">
        <v>93</v>
      </c>
      <c r="D159" s="19"/>
      <c r="E159" s="20"/>
      <c r="F159" s="19"/>
      <c r="G159" s="72"/>
    </row>
    <row r="160" spans="2:7" ht="15.75" x14ac:dyDescent="0.25">
      <c r="B160" s="4"/>
      <c r="C160" s="66" t="s">
        <v>150</v>
      </c>
      <c r="D160" s="66"/>
      <c r="E160" s="66"/>
      <c r="F160" s="66"/>
      <c r="G160" s="67"/>
    </row>
    <row r="161" spans="2:7" x14ac:dyDescent="0.25">
      <c r="B161" s="4"/>
      <c r="C161" s="78" t="s">
        <v>1</v>
      </c>
      <c r="D161" s="13" t="s">
        <v>3</v>
      </c>
      <c r="E161" s="13" t="s">
        <v>4</v>
      </c>
      <c r="F161" s="13" t="s">
        <v>270</v>
      </c>
      <c r="G161" s="69" t="s">
        <v>269</v>
      </c>
    </row>
    <row r="162" spans="2:7" x14ac:dyDescent="0.25">
      <c r="B162" s="14"/>
      <c r="C162" s="15" t="s">
        <v>151</v>
      </c>
      <c r="D162" s="6">
        <v>4.95</v>
      </c>
      <c r="E162" s="7"/>
      <c r="F162" s="6">
        <f t="shared" ref="F162:F179" si="9">D162*1.1</f>
        <v>5.4450000000000003</v>
      </c>
      <c r="G162" s="71">
        <v>8</v>
      </c>
    </row>
    <row r="163" spans="2:7" x14ac:dyDescent="0.25">
      <c r="B163" s="14"/>
      <c r="C163" s="15" t="s">
        <v>152</v>
      </c>
      <c r="D163" s="6">
        <v>7.2</v>
      </c>
      <c r="E163" s="7"/>
      <c r="F163" s="6">
        <f t="shared" si="9"/>
        <v>7.9200000000000008</v>
      </c>
      <c r="G163" s="71">
        <v>9</v>
      </c>
    </row>
    <row r="164" spans="2:7" x14ac:dyDescent="0.25">
      <c r="B164" s="14"/>
      <c r="C164" s="15" t="s">
        <v>153</v>
      </c>
      <c r="D164" s="6">
        <v>24.4</v>
      </c>
      <c r="E164" s="7"/>
      <c r="F164" s="6">
        <f t="shared" si="9"/>
        <v>26.84</v>
      </c>
      <c r="G164" s="71">
        <v>28</v>
      </c>
    </row>
    <row r="165" spans="2:7" x14ac:dyDescent="0.25">
      <c r="B165" s="14"/>
      <c r="C165" s="15" t="s">
        <v>154</v>
      </c>
      <c r="D165" s="6">
        <v>15.75</v>
      </c>
      <c r="E165" s="7"/>
      <c r="F165" s="6">
        <f t="shared" si="9"/>
        <v>17.325000000000003</v>
      </c>
      <c r="G165" s="71">
        <v>18</v>
      </c>
    </row>
    <row r="166" spans="2:7" x14ac:dyDescent="0.25">
      <c r="B166" s="14"/>
      <c r="C166" s="15" t="s">
        <v>155</v>
      </c>
      <c r="D166" s="6">
        <v>32.85</v>
      </c>
      <c r="E166" s="7"/>
      <c r="F166" s="6">
        <f t="shared" si="9"/>
        <v>36.135000000000005</v>
      </c>
      <c r="G166" s="71">
        <v>40</v>
      </c>
    </row>
    <row r="167" spans="2:7" x14ac:dyDescent="0.25">
      <c r="B167" s="14"/>
      <c r="C167" s="15" t="s">
        <v>156</v>
      </c>
      <c r="D167" s="6">
        <v>15.95</v>
      </c>
      <c r="E167" s="7"/>
      <c r="F167" s="6">
        <f t="shared" si="9"/>
        <v>17.545000000000002</v>
      </c>
      <c r="G167" s="71">
        <v>18</v>
      </c>
    </row>
    <row r="168" spans="2:7" x14ac:dyDescent="0.25">
      <c r="B168" s="14"/>
      <c r="C168" s="15" t="s">
        <v>157</v>
      </c>
      <c r="D168" s="6">
        <v>7</v>
      </c>
      <c r="E168" s="7"/>
      <c r="F168" s="6">
        <f t="shared" si="9"/>
        <v>7.7000000000000011</v>
      </c>
      <c r="G168" s="71">
        <v>9</v>
      </c>
    </row>
    <row r="169" spans="2:7" x14ac:dyDescent="0.25">
      <c r="B169" s="14"/>
      <c r="C169" s="15" t="s">
        <v>158</v>
      </c>
      <c r="D169" s="6">
        <v>7.1</v>
      </c>
      <c r="E169" s="7"/>
      <c r="F169" s="6">
        <f t="shared" si="9"/>
        <v>7.8100000000000005</v>
      </c>
      <c r="G169" s="71">
        <v>8</v>
      </c>
    </row>
    <row r="170" spans="2:7" x14ac:dyDescent="0.25">
      <c r="B170" s="14"/>
      <c r="C170" s="15" t="s">
        <v>159</v>
      </c>
      <c r="D170" s="6">
        <v>5.95</v>
      </c>
      <c r="E170" s="7"/>
      <c r="F170" s="6">
        <f t="shared" si="9"/>
        <v>6.5450000000000008</v>
      </c>
      <c r="G170" s="71">
        <v>8</v>
      </c>
    </row>
    <row r="171" spans="2:7" x14ac:dyDescent="0.25">
      <c r="B171" s="14"/>
      <c r="C171" s="15" t="s">
        <v>160</v>
      </c>
      <c r="D171" s="6">
        <v>3.57</v>
      </c>
      <c r="E171" s="7"/>
      <c r="F171" s="6">
        <f t="shared" si="9"/>
        <v>3.927</v>
      </c>
      <c r="G171" s="71">
        <v>5</v>
      </c>
    </row>
    <row r="172" spans="2:7" x14ac:dyDescent="0.25">
      <c r="B172" s="14"/>
      <c r="C172" s="15" t="s">
        <v>161</v>
      </c>
      <c r="D172" s="6">
        <v>3</v>
      </c>
      <c r="E172" s="7"/>
      <c r="F172" s="6">
        <f t="shared" si="9"/>
        <v>3.3000000000000003</v>
      </c>
      <c r="G172" s="71">
        <v>5</v>
      </c>
    </row>
    <row r="173" spans="2:7" x14ac:dyDescent="0.25">
      <c r="B173" s="14"/>
      <c r="C173" s="15" t="s">
        <v>162</v>
      </c>
      <c r="D173" s="6">
        <v>1.87</v>
      </c>
      <c r="E173" s="7"/>
      <c r="F173" s="6">
        <f t="shared" si="9"/>
        <v>2.0570000000000004</v>
      </c>
      <c r="G173" s="71">
        <v>3</v>
      </c>
    </row>
    <row r="174" spans="2:7" x14ac:dyDescent="0.25">
      <c r="B174" s="14"/>
      <c r="C174" s="15" t="s">
        <v>163</v>
      </c>
      <c r="D174" s="6">
        <v>5.61</v>
      </c>
      <c r="E174" s="7" t="s">
        <v>164</v>
      </c>
      <c r="F174" s="6">
        <f t="shared" si="9"/>
        <v>6.1710000000000012</v>
      </c>
      <c r="G174" s="71">
        <v>8</v>
      </c>
    </row>
    <row r="175" spans="2:7" x14ac:dyDescent="0.25">
      <c r="B175" s="14"/>
      <c r="C175" s="15" t="s">
        <v>165</v>
      </c>
      <c r="D175" s="6">
        <v>5.6</v>
      </c>
      <c r="E175" s="7"/>
      <c r="F175" s="6">
        <f t="shared" si="9"/>
        <v>6.16</v>
      </c>
      <c r="G175" s="71">
        <v>8</v>
      </c>
    </row>
    <row r="176" spans="2:7" x14ac:dyDescent="0.25">
      <c r="B176" s="14"/>
      <c r="C176" s="15" t="s">
        <v>166</v>
      </c>
      <c r="D176" s="6">
        <v>21.65</v>
      </c>
      <c r="E176" s="7"/>
      <c r="F176" s="6">
        <f t="shared" si="9"/>
        <v>23.815000000000001</v>
      </c>
      <c r="G176" s="71">
        <v>25</v>
      </c>
    </row>
    <row r="177" spans="2:7" x14ac:dyDescent="0.25">
      <c r="B177" s="14"/>
      <c r="C177" s="22" t="s">
        <v>167</v>
      </c>
      <c r="D177" s="23">
        <v>23</v>
      </c>
      <c r="E177" s="24"/>
      <c r="F177" s="6">
        <f t="shared" si="9"/>
        <v>25.3</v>
      </c>
      <c r="G177" s="71">
        <v>26</v>
      </c>
    </row>
    <row r="178" spans="2:7" x14ac:dyDescent="0.25">
      <c r="B178" s="14"/>
      <c r="C178" s="22" t="s">
        <v>168</v>
      </c>
      <c r="D178" s="23">
        <v>7.55</v>
      </c>
      <c r="E178" s="24"/>
      <c r="F178" s="6">
        <f t="shared" si="9"/>
        <v>8.3049999999999997</v>
      </c>
      <c r="G178" s="71">
        <v>10</v>
      </c>
    </row>
    <row r="179" spans="2:7" x14ac:dyDescent="0.25">
      <c r="B179" s="14"/>
      <c r="C179" s="22" t="s">
        <v>169</v>
      </c>
      <c r="D179" s="23">
        <v>23</v>
      </c>
      <c r="E179" s="24"/>
      <c r="F179" s="6">
        <f t="shared" si="9"/>
        <v>25.3</v>
      </c>
      <c r="G179" s="71">
        <v>26</v>
      </c>
    </row>
    <row r="180" spans="2:7" x14ac:dyDescent="0.25">
      <c r="B180" s="14"/>
      <c r="C180" s="22"/>
      <c r="D180" s="23"/>
      <c r="E180" s="24"/>
      <c r="F180" s="23"/>
      <c r="G180" s="71"/>
    </row>
    <row r="181" spans="2:7" x14ac:dyDescent="0.25">
      <c r="B181" s="14"/>
      <c r="C181" s="22"/>
      <c r="D181" s="23"/>
      <c r="E181" s="24"/>
      <c r="F181" s="23"/>
      <c r="G181" s="71"/>
    </row>
    <row r="182" spans="2:7" x14ac:dyDescent="0.25">
      <c r="B182" s="14"/>
      <c r="C182" s="22"/>
      <c r="D182" s="23"/>
      <c r="E182" s="24"/>
      <c r="F182" s="23"/>
      <c r="G182" s="71"/>
    </row>
    <row r="183" spans="2:7" x14ac:dyDescent="0.25">
      <c r="B183" s="14"/>
      <c r="C183" s="22"/>
      <c r="D183" s="23"/>
      <c r="E183" s="24"/>
      <c r="F183" s="23"/>
      <c r="G183" s="71"/>
    </row>
    <row r="184" spans="2:7" x14ac:dyDescent="0.25">
      <c r="B184" s="14"/>
      <c r="C184" s="22"/>
      <c r="D184" s="23"/>
      <c r="E184" s="24"/>
      <c r="F184" s="23"/>
      <c r="G184" s="71"/>
    </row>
    <row r="185" spans="2:7" x14ac:dyDescent="0.25">
      <c r="B185" s="14"/>
      <c r="C185" s="22"/>
      <c r="D185" s="23"/>
      <c r="E185" s="24"/>
      <c r="F185" s="23"/>
      <c r="G185" s="71"/>
    </row>
    <row r="186" spans="2:7" x14ac:dyDescent="0.25">
      <c r="B186" s="14"/>
      <c r="C186" s="22"/>
      <c r="D186" s="23"/>
      <c r="E186" s="24"/>
      <c r="F186" s="23"/>
      <c r="G186" s="71"/>
    </row>
    <row r="187" spans="2:7" x14ac:dyDescent="0.25">
      <c r="B187" s="14"/>
      <c r="C187" s="22"/>
      <c r="D187" s="23"/>
      <c r="E187" s="24"/>
      <c r="F187" s="23"/>
      <c r="G187" s="71"/>
    </row>
    <row r="188" spans="2:7" x14ac:dyDescent="0.25">
      <c r="B188" s="14"/>
      <c r="C188" s="22"/>
      <c r="D188" s="23"/>
      <c r="E188" s="24"/>
      <c r="F188" s="23"/>
      <c r="G188" s="71"/>
    </row>
    <row r="189" spans="2:7" x14ac:dyDescent="0.25">
      <c r="B189" s="14"/>
      <c r="C189" s="22"/>
      <c r="D189" s="23"/>
      <c r="E189" s="24"/>
      <c r="F189" s="23"/>
      <c r="G189" s="71"/>
    </row>
    <row r="190" spans="2:7" x14ac:dyDescent="0.25">
      <c r="B190" s="14"/>
      <c r="C190" s="22"/>
      <c r="D190" s="23"/>
      <c r="E190" s="24"/>
      <c r="F190" s="23"/>
      <c r="G190" s="71"/>
    </row>
    <row r="191" spans="2:7" x14ac:dyDescent="0.25">
      <c r="B191" s="14"/>
      <c r="C191" s="22"/>
      <c r="D191" s="23"/>
      <c r="E191" s="24"/>
      <c r="F191" s="23"/>
      <c r="G191" s="71"/>
    </row>
    <row r="192" spans="2:7" x14ac:dyDescent="0.25">
      <c r="B192" s="14"/>
      <c r="C192" s="22"/>
      <c r="D192" s="23"/>
      <c r="E192" s="24"/>
      <c r="F192" s="23"/>
      <c r="G192" s="71"/>
    </row>
    <row r="193" spans="2:7" x14ac:dyDescent="0.25">
      <c r="B193" s="14"/>
      <c r="C193" s="22"/>
      <c r="D193" s="23"/>
      <c r="E193" s="24"/>
      <c r="F193" s="23"/>
      <c r="G193" s="71"/>
    </row>
    <row r="194" spans="2:7" ht="15.75" x14ac:dyDescent="0.25">
      <c r="B194" s="4"/>
      <c r="C194" s="66" t="s">
        <v>170</v>
      </c>
      <c r="D194" s="66"/>
      <c r="E194" s="66"/>
      <c r="F194" s="66"/>
      <c r="G194" s="67"/>
    </row>
    <row r="195" spans="2:7" x14ac:dyDescent="0.25">
      <c r="B195" s="4"/>
      <c r="C195" s="78" t="s">
        <v>1</v>
      </c>
      <c r="D195" s="13" t="s">
        <v>3</v>
      </c>
      <c r="E195" s="13" t="s">
        <v>4</v>
      </c>
      <c r="F195" s="13" t="s">
        <v>270</v>
      </c>
      <c r="G195" s="69" t="s">
        <v>269</v>
      </c>
    </row>
    <row r="196" spans="2:7" x14ac:dyDescent="0.25">
      <c r="B196" s="14"/>
      <c r="C196" s="15" t="s">
        <v>171</v>
      </c>
      <c r="D196" s="6">
        <v>17.25</v>
      </c>
      <c r="E196" s="7"/>
      <c r="F196" s="6">
        <f t="shared" ref="F196:F228" si="10">D196*1.1</f>
        <v>18.975000000000001</v>
      </c>
      <c r="G196" s="71">
        <v>23</v>
      </c>
    </row>
    <row r="197" spans="2:7" x14ac:dyDescent="0.25">
      <c r="B197" s="14"/>
      <c r="C197" s="15" t="s">
        <v>172</v>
      </c>
      <c r="D197" s="6">
        <v>20.170000000000002</v>
      </c>
      <c r="E197" s="7"/>
      <c r="F197" s="6">
        <f t="shared" si="10"/>
        <v>22.187000000000005</v>
      </c>
      <c r="G197" s="71">
        <v>24</v>
      </c>
    </row>
    <row r="198" spans="2:7" x14ac:dyDescent="0.25">
      <c r="B198" s="14"/>
      <c r="C198" s="15" t="s">
        <v>173</v>
      </c>
      <c r="D198" s="6">
        <v>32</v>
      </c>
      <c r="E198" s="7"/>
      <c r="F198" s="6">
        <f t="shared" si="10"/>
        <v>35.200000000000003</v>
      </c>
      <c r="G198" s="71">
        <v>35</v>
      </c>
    </row>
    <row r="199" spans="2:7" x14ac:dyDescent="0.25">
      <c r="B199" s="14"/>
      <c r="C199" s="15" t="s">
        <v>272</v>
      </c>
      <c r="D199" s="6">
        <v>16.3</v>
      </c>
      <c r="E199" s="7"/>
      <c r="F199" s="6">
        <f t="shared" si="10"/>
        <v>17.930000000000003</v>
      </c>
      <c r="G199" s="71">
        <v>22</v>
      </c>
    </row>
    <row r="200" spans="2:7" x14ac:dyDescent="0.25">
      <c r="B200" s="14"/>
      <c r="C200" s="15" t="s">
        <v>273</v>
      </c>
      <c r="D200" s="6">
        <v>17.600000000000001</v>
      </c>
      <c r="E200" s="7"/>
      <c r="F200" s="6">
        <f t="shared" si="10"/>
        <v>19.360000000000003</v>
      </c>
      <c r="G200" s="71">
        <v>22</v>
      </c>
    </row>
    <row r="201" spans="2:7" x14ac:dyDescent="0.25">
      <c r="B201" s="14"/>
      <c r="C201" s="15" t="s">
        <v>174</v>
      </c>
      <c r="D201" s="6">
        <v>17.55</v>
      </c>
      <c r="E201" s="7"/>
      <c r="F201" s="6">
        <f t="shared" si="10"/>
        <v>19.305000000000003</v>
      </c>
      <c r="G201" s="71">
        <v>22</v>
      </c>
    </row>
    <row r="202" spans="2:7" x14ac:dyDescent="0.25">
      <c r="B202" s="14"/>
      <c r="C202" s="15" t="s">
        <v>175</v>
      </c>
      <c r="D202" s="6">
        <v>19.5</v>
      </c>
      <c r="E202" s="7"/>
      <c r="F202" s="6">
        <f t="shared" si="10"/>
        <v>21.450000000000003</v>
      </c>
      <c r="G202" s="71">
        <v>24</v>
      </c>
    </row>
    <row r="203" spans="2:7" x14ac:dyDescent="0.25">
      <c r="B203" s="14"/>
      <c r="C203" s="15" t="s">
        <v>176</v>
      </c>
      <c r="D203" s="6">
        <v>8.65</v>
      </c>
      <c r="E203" s="7"/>
      <c r="F203" s="6">
        <f t="shared" si="10"/>
        <v>9.5150000000000006</v>
      </c>
      <c r="G203" s="71">
        <v>10</v>
      </c>
    </row>
    <row r="204" spans="2:7" x14ac:dyDescent="0.25">
      <c r="B204" s="14"/>
      <c r="C204" s="15" t="s">
        <v>177</v>
      </c>
      <c r="D204" s="6">
        <v>8.65</v>
      </c>
      <c r="E204" s="7"/>
      <c r="F204" s="6">
        <f t="shared" si="10"/>
        <v>9.5150000000000006</v>
      </c>
      <c r="G204" s="71">
        <v>11</v>
      </c>
    </row>
    <row r="205" spans="2:7" x14ac:dyDescent="0.25">
      <c r="B205" s="14"/>
      <c r="C205" s="15" t="s">
        <v>178</v>
      </c>
      <c r="D205" s="6">
        <v>80</v>
      </c>
      <c r="E205" s="7"/>
      <c r="F205" s="6">
        <f t="shared" si="10"/>
        <v>88</v>
      </c>
      <c r="G205" s="71">
        <v>88</v>
      </c>
    </row>
    <row r="206" spans="2:7" x14ac:dyDescent="0.25">
      <c r="B206" s="14"/>
      <c r="C206" s="15" t="s">
        <v>179</v>
      </c>
      <c r="D206" s="6">
        <v>40.5</v>
      </c>
      <c r="E206" s="7"/>
      <c r="F206" s="6">
        <f t="shared" si="10"/>
        <v>44.550000000000004</v>
      </c>
      <c r="G206" s="71">
        <v>45</v>
      </c>
    </row>
    <row r="207" spans="2:7" x14ac:dyDescent="0.25">
      <c r="B207" s="14"/>
      <c r="C207" s="15" t="s">
        <v>180</v>
      </c>
      <c r="D207" s="6">
        <v>6.7</v>
      </c>
      <c r="E207" s="7"/>
      <c r="F207" s="6">
        <f t="shared" si="10"/>
        <v>7.370000000000001</v>
      </c>
      <c r="G207" s="71">
        <v>8</v>
      </c>
    </row>
    <row r="208" spans="2:7" x14ac:dyDescent="0.25">
      <c r="B208" s="14"/>
      <c r="C208" s="15" t="s">
        <v>181</v>
      </c>
      <c r="D208" s="6">
        <v>6.7</v>
      </c>
      <c r="E208" s="7"/>
      <c r="F208" s="6">
        <f t="shared" si="10"/>
        <v>7.370000000000001</v>
      </c>
      <c r="G208" s="71">
        <v>10</v>
      </c>
    </row>
    <row r="209" spans="2:7" x14ac:dyDescent="0.25">
      <c r="B209" s="14"/>
      <c r="C209" s="15" t="s">
        <v>182</v>
      </c>
      <c r="D209" s="6">
        <v>6.7</v>
      </c>
      <c r="E209" s="7"/>
      <c r="F209" s="6">
        <f t="shared" si="10"/>
        <v>7.370000000000001</v>
      </c>
      <c r="G209" s="71">
        <v>10</v>
      </c>
    </row>
    <row r="210" spans="2:7" x14ac:dyDescent="0.25">
      <c r="B210" s="14"/>
      <c r="C210" s="15" t="s">
        <v>183</v>
      </c>
      <c r="D210" s="6">
        <v>7.3</v>
      </c>
      <c r="E210" s="7"/>
      <c r="F210" s="6">
        <f t="shared" si="10"/>
        <v>8.0300000000000011</v>
      </c>
      <c r="G210" s="71">
        <v>9</v>
      </c>
    </row>
    <row r="211" spans="2:7" x14ac:dyDescent="0.25">
      <c r="B211" s="14"/>
      <c r="C211" s="15" t="s">
        <v>184</v>
      </c>
      <c r="D211" s="6">
        <v>7.7</v>
      </c>
      <c r="E211" s="7"/>
      <c r="F211" s="6">
        <f t="shared" si="10"/>
        <v>8.4700000000000006</v>
      </c>
      <c r="G211" s="71">
        <v>9</v>
      </c>
    </row>
    <row r="212" spans="2:7" x14ac:dyDescent="0.25">
      <c r="B212" s="14"/>
      <c r="C212" s="15" t="s">
        <v>185</v>
      </c>
      <c r="D212" s="6">
        <v>8.9</v>
      </c>
      <c r="E212" s="7"/>
      <c r="F212" s="6">
        <f t="shared" si="10"/>
        <v>9.7900000000000009</v>
      </c>
      <c r="G212" s="71">
        <v>11</v>
      </c>
    </row>
    <row r="213" spans="2:7" x14ac:dyDescent="0.25">
      <c r="B213" s="14"/>
      <c r="C213" s="15" t="s">
        <v>186</v>
      </c>
      <c r="D213" s="6">
        <v>7</v>
      </c>
      <c r="E213" s="7"/>
      <c r="F213" s="6">
        <f t="shared" si="10"/>
        <v>7.7000000000000011</v>
      </c>
      <c r="G213" s="71">
        <v>9</v>
      </c>
    </row>
    <row r="214" spans="2:7" x14ac:dyDescent="0.25">
      <c r="B214" s="14"/>
      <c r="C214" s="15" t="s">
        <v>187</v>
      </c>
      <c r="D214" s="6">
        <v>5.68</v>
      </c>
      <c r="E214" s="7"/>
      <c r="F214" s="6">
        <f t="shared" si="10"/>
        <v>6.2480000000000002</v>
      </c>
      <c r="G214" s="71">
        <v>10</v>
      </c>
    </row>
    <row r="215" spans="2:7" x14ac:dyDescent="0.25">
      <c r="B215" s="14"/>
      <c r="C215" s="15" t="s">
        <v>188</v>
      </c>
      <c r="D215" s="6">
        <v>2.66</v>
      </c>
      <c r="E215" s="7"/>
      <c r="F215" s="6">
        <f t="shared" si="10"/>
        <v>2.9260000000000006</v>
      </c>
      <c r="G215" s="71">
        <v>5</v>
      </c>
    </row>
    <row r="216" spans="2:7" x14ac:dyDescent="0.25">
      <c r="B216" s="14"/>
      <c r="C216" s="15" t="s">
        <v>189</v>
      </c>
      <c r="D216" s="6">
        <v>2</v>
      </c>
      <c r="E216" s="7"/>
      <c r="F216" s="6">
        <f t="shared" si="10"/>
        <v>2.2000000000000002</v>
      </c>
      <c r="G216" s="71">
        <v>5</v>
      </c>
    </row>
    <row r="217" spans="2:7" x14ac:dyDescent="0.25">
      <c r="B217" s="14"/>
      <c r="C217" s="15" t="s">
        <v>190</v>
      </c>
      <c r="D217" s="6">
        <v>1.5</v>
      </c>
      <c r="E217" s="24"/>
      <c r="F217" s="6">
        <f t="shared" si="10"/>
        <v>1.6500000000000001</v>
      </c>
      <c r="G217" s="71">
        <v>2</v>
      </c>
    </row>
    <row r="218" spans="2:7" x14ac:dyDescent="0.25">
      <c r="B218" s="14"/>
      <c r="C218" s="15" t="s">
        <v>191</v>
      </c>
      <c r="D218" s="6">
        <v>5.77</v>
      </c>
      <c r="E218" s="24"/>
      <c r="F218" s="6">
        <f t="shared" si="10"/>
        <v>6.3470000000000004</v>
      </c>
      <c r="G218" s="71">
        <v>10</v>
      </c>
    </row>
    <row r="219" spans="2:7" x14ac:dyDescent="0.25">
      <c r="B219" s="14"/>
      <c r="C219" s="22" t="s">
        <v>192</v>
      </c>
      <c r="D219" s="23">
        <v>18</v>
      </c>
      <c r="E219" s="24"/>
      <c r="F219" s="6">
        <f t="shared" si="10"/>
        <v>19.8</v>
      </c>
      <c r="G219" s="71">
        <v>22</v>
      </c>
    </row>
    <row r="220" spans="2:7" x14ac:dyDescent="0.25">
      <c r="B220" s="14"/>
      <c r="C220" s="22" t="s">
        <v>193</v>
      </c>
      <c r="D220" s="23">
        <v>21</v>
      </c>
      <c r="E220" s="24"/>
      <c r="F220" s="6">
        <f t="shared" si="10"/>
        <v>23.1</v>
      </c>
      <c r="G220" s="71">
        <v>25</v>
      </c>
    </row>
    <row r="221" spans="2:7" x14ac:dyDescent="0.25">
      <c r="B221" s="14"/>
      <c r="C221" s="22" t="s">
        <v>194</v>
      </c>
      <c r="D221" s="23">
        <v>30</v>
      </c>
      <c r="E221" s="24"/>
      <c r="F221" s="6">
        <f t="shared" si="10"/>
        <v>33</v>
      </c>
      <c r="G221" s="71">
        <v>35</v>
      </c>
    </row>
    <row r="222" spans="2:7" x14ac:dyDescent="0.25">
      <c r="B222" s="14"/>
      <c r="C222" s="22" t="s">
        <v>195</v>
      </c>
      <c r="D222" s="23">
        <v>15</v>
      </c>
      <c r="E222" s="24"/>
      <c r="F222" s="6">
        <f t="shared" si="10"/>
        <v>16.5</v>
      </c>
      <c r="G222" s="71">
        <v>20</v>
      </c>
    </row>
    <row r="223" spans="2:7" x14ac:dyDescent="0.25">
      <c r="B223" s="14"/>
      <c r="C223" s="22" t="s">
        <v>196</v>
      </c>
      <c r="D223" s="23">
        <v>8</v>
      </c>
      <c r="E223" s="24"/>
      <c r="F223" s="6">
        <f t="shared" si="10"/>
        <v>8.8000000000000007</v>
      </c>
      <c r="G223" s="71">
        <v>10</v>
      </c>
    </row>
    <row r="224" spans="2:7" x14ac:dyDescent="0.25">
      <c r="B224" s="14"/>
      <c r="C224" s="22" t="s">
        <v>197</v>
      </c>
      <c r="D224" s="23">
        <v>10.75</v>
      </c>
      <c r="E224" s="24"/>
      <c r="F224" s="6">
        <f t="shared" si="10"/>
        <v>11.825000000000001</v>
      </c>
      <c r="G224" s="71">
        <v>15</v>
      </c>
    </row>
    <row r="225" spans="2:8" x14ac:dyDescent="0.25">
      <c r="B225" s="14"/>
      <c r="C225" s="22" t="s">
        <v>198</v>
      </c>
      <c r="D225" s="23">
        <v>5.0999999999999996</v>
      </c>
      <c r="E225" s="24"/>
      <c r="F225" s="6">
        <f t="shared" si="10"/>
        <v>5.61</v>
      </c>
      <c r="G225" s="71">
        <v>10</v>
      </c>
    </row>
    <row r="226" spans="2:8" x14ac:dyDescent="0.25">
      <c r="B226" s="14"/>
      <c r="C226" s="22" t="s">
        <v>199</v>
      </c>
      <c r="D226" s="23">
        <v>25</v>
      </c>
      <c r="E226" s="24"/>
      <c r="F226" s="6">
        <f t="shared" si="10"/>
        <v>27.500000000000004</v>
      </c>
      <c r="G226" s="71">
        <v>29</v>
      </c>
    </row>
    <row r="227" spans="2:8" x14ac:dyDescent="0.25">
      <c r="B227" s="14"/>
      <c r="C227" s="22" t="s">
        <v>200</v>
      </c>
      <c r="D227" s="23">
        <v>37</v>
      </c>
      <c r="E227" s="24"/>
      <c r="F227" s="6">
        <f t="shared" si="10"/>
        <v>40.700000000000003</v>
      </c>
      <c r="G227" s="71">
        <v>45</v>
      </c>
    </row>
    <row r="228" spans="2:8" x14ac:dyDescent="0.25">
      <c r="B228" s="14"/>
      <c r="C228" s="22" t="s">
        <v>201</v>
      </c>
      <c r="D228" s="23">
        <v>6</v>
      </c>
      <c r="E228" s="24"/>
      <c r="F228" s="6">
        <f t="shared" si="10"/>
        <v>6.6000000000000005</v>
      </c>
      <c r="G228" s="71">
        <v>10</v>
      </c>
      <c r="H228" s="21" t="s">
        <v>93</v>
      </c>
    </row>
    <row r="229" spans="2:8" ht="15.75" x14ac:dyDescent="0.25">
      <c r="B229" s="4"/>
      <c r="C229" s="66" t="s">
        <v>202</v>
      </c>
      <c r="D229" s="66"/>
      <c r="E229" s="66"/>
      <c r="F229" s="66"/>
      <c r="G229" s="67"/>
    </row>
    <row r="230" spans="2:8" ht="21" customHeight="1" x14ac:dyDescent="0.25">
      <c r="B230" s="4"/>
      <c r="C230" s="78" t="s">
        <v>1</v>
      </c>
      <c r="D230" s="13" t="s">
        <v>3</v>
      </c>
      <c r="E230" s="13" t="s">
        <v>4</v>
      </c>
      <c r="F230" s="13" t="s">
        <v>270</v>
      </c>
      <c r="G230" s="69" t="s">
        <v>269</v>
      </c>
    </row>
    <row r="231" spans="2:8" x14ac:dyDescent="0.25">
      <c r="B231" s="14"/>
      <c r="C231" s="15" t="s">
        <v>203</v>
      </c>
      <c r="D231" s="6">
        <v>14</v>
      </c>
      <c r="E231" s="7"/>
      <c r="F231" s="6">
        <f t="shared" ref="F231:F242" si="11">D231*1.1</f>
        <v>15.400000000000002</v>
      </c>
      <c r="G231" s="71">
        <v>16</v>
      </c>
    </row>
    <row r="232" spans="2:8" x14ac:dyDescent="0.25">
      <c r="B232" s="14"/>
      <c r="C232" s="15" t="s">
        <v>204</v>
      </c>
      <c r="D232" s="6">
        <v>6</v>
      </c>
      <c r="E232" s="7"/>
      <c r="F232" s="6">
        <f t="shared" si="11"/>
        <v>6.6000000000000005</v>
      </c>
      <c r="G232" s="71">
        <v>8</v>
      </c>
    </row>
    <row r="233" spans="2:8" x14ac:dyDescent="0.25">
      <c r="B233" s="14"/>
      <c r="C233" s="15" t="s">
        <v>205</v>
      </c>
      <c r="D233" s="6">
        <v>25.15</v>
      </c>
      <c r="E233" s="7"/>
      <c r="F233" s="6">
        <f t="shared" si="11"/>
        <v>27.664999999999999</v>
      </c>
      <c r="G233" s="71">
        <v>28</v>
      </c>
    </row>
    <row r="234" spans="2:8" x14ac:dyDescent="0.25">
      <c r="B234" s="14"/>
      <c r="C234" s="15" t="s">
        <v>206</v>
      </c>
      <c r="D234" s="6">
        <v>15.3</v>
      </c>
      <c r="E234" s="7"/>
      <c r="F234" s="6">
        <f t="shared" si="11"/>
        <v>16.830000000000002</v>
      </c>
      <c r="G234" s="71">
        <v>20</v>
      </c>
    </row>
    <row r="235" spans="2:8" x14ac:dyDescent="0.25">
      <c r="B235" s="14"/>
      <c r="C235" s="15" t="s">
        <v>207</v>
      </c>
      <c r="D235" s="6">
        <v>13.25</v>
      </c>
      <c r="E235" s="7"/>
      <c r="F235" s="6">
        <f t="shared" si="11"/>
        <v>14.575000000000001</v>
      </c>
      <c r="G235" s="71">
        <v>16</v>
      </c>
    </row>
    <row r="236" spans="2:8" x14ac:dyDescent="0.25">
      <c r="B236" s="14"/>
      <c r="C236" s="15" t="s">
        <v>208</v>
      </c>
      <c r="D236" s="6">
        <v>6</v>
      </c>
      <c r="E236" s="7"/>
      <c r="F236" s="6">
        <f t="shared" si="11"/>
        <v>6.6000000000000005</v>
      </c>
      <c r="G236" s="71">
        <v>8</v>
      </c>
    </row>
    <row r="237" spans="2:8" x14ac:dyDescent="0.25">
      <c r="B237" s="14"/>
      <c r="C237" s="15" t="s">
        <v>209</v>
      </c>
      <c r="D237" s="6">
        <v>6</v>
      </c>
      <c r="E237" s="7"/>
      <c r="F237" s="6">
        <f t="shared" si="11"/>
        <v>6.6000000000000005</v>
      </c>
      <c r="G237" s="71">
        <v>8</v>
      </c>
    </row>
    <row r="238" spans="2:8" x14ac:dyDescent="0.25">
      <c r="B238" s="14"/>
      <c r="C238" s="15" t="s">
        <v>210</v>
      </c>
      <c r="D238" s="6">
        <v>6</v>
      </c>
      <c r="E238" s="7"/>
      <c r="F238" s="6">
        <f t="shared" si="11"/>
        <v>6.6000000000000005</v>
      </c>
      <c r="G238" s="71">
        <v>8</v>
      </c>
    </row>
    <row r="239" spans="2:8" x14ac:dyDescent="0.25">
      <c r="B239" s="14"/>
      <c r="C239" s="15" t="s">
        <v>211</v>
      </c>
      <c r="D239" s="6">
        <v>14</v>
      </c>
      <c r="E239" s="7"/>
      <c r="F239" s="6">
        <f t="shared" si="11"/>
        <v>15.400000000000002</v>
      </c>
      <c r="G239" s="71">
        <v>16</v>
      </c>
    </row>
    <row r="240" spans="2:8" x14ac:dyDescent="0.25">
      <c r="B240" s="14"/>
      <c r="C240" s="15" t="s">
        <v>212</v>
      </c>
      <c r="D240" s="6">
        <v>20</v>
      </c>
      <c r="E240" s="7"/>
      <c r="F240" s="6">
        <f t="shared" si="11"/>
        <v>22</v>
      </c>
      <c r="G240" s="71">
        <v>25</v>
      </c>
    </row>
    <row r="241" spans="2:991" x14ac:dyDescent="0.25">
      <c r="B241" s="14"/>
      <c r="C241" s="15" t="s">
        <v>213</v>
      </c>
      <c r="D241" s="6">
        <v>18</v>
      </c>
      <c r="E241" s="7"/>
      <c r="F241" s="6">
        <f t="shared" si="11"/>
        <v>19.8</v>
      </c>
      <c r="G241" s="71">
        <v>21</v>
      </c>
    </row>
    <row r="242" spans="2:991" x14ac:dyDescent="0.25">
      <c r="B242" s="14"/>
      <c r="C242" s="15" t="s">
        <v>214</v>
      </c>
      <c r="D242" s="6">
        <v>6</v>
      </c>
      <c r="E242" s="7"/>
      <c r="F242" s="6">
        <f t="shared" si="11"/>
        <v>6.6000000000000005</v>
      </c>
      <c r="G242" s="71">
        <v>10</v>
      </c>
      <c r="ALC242" t="e" cm="1">
        <f t="array" ref="ALC242">+AKAKX104:ALC242</f>
        <v>#NAME?</v>
      </c>
    </row>
    <row r="243" spans="2:991" x14ac:dyDescent="0.25">
      <c r="B243" s="14"/>
      <c r="C243" s="22"/>
      <c r="D243" s="23"/>
      <c r="E243" s="24"/>
      <c r="F243" s="23"/>
      <c r="G243" s="71"/>
    </row>
    <row r="244" spans="2:991" ht="15.75" x14ac:dyDescent="0.25">
      <c r="B244" s="4"/>
      <c r="C244" s="65" t="s">
        <v>215</v>
      </c>
      <c r="D244" s="66"/>
      <c r="E244" s="66"/>
      <c r="F244" s="66"/>
      <c r="G244" s="67"/>
    </row>
    <row r="245" spans="2:991" ht="16.5" customHeight="1" x14ac:dyDescent="0.25">
      <c r="B245" s="4"/>
      <c r="C245" s="78" t="s">
        <v>1</v>
      </c>
      <c r="D245" s="13" t="s">
        <v>3</v>
      </c>
      <c r="E245" s="13" t="s">
        <v>4</v>
      </c>
      <c r="F245" s="13" t="s">
        <v>270</v>
      </c>
      <c r="G245" s="69" t="s">
        <v>269</v>
      </c>
    </row>
    <row r="246" spans="2:991" x14ac:dyDescent="0.25">
      <c r="B246" s="14"/>
      <c r="C246" s="15" t="s">
        <v>274</v>
      </c>
      <c r="D246" s="6">
        <v>6</v>
      </c>
      <c r="E246" s="7" t="s">
        <v>36</v>
      </c>
      <c r="F246" s="6">
        <f t="shared" ref="F246:F258" si="12">D246*1.1</f>
        <v>6.6000000000000005</v>
      </c>
      <c r="G246" s="71">
        <v>7</v>
      </c>
    </row>
    <row r="247" spans="2:991" x14ac:dyDescent="0.25">
      <c r="B247" s="14"/>
      <c r="C247" s="15" t="s">
        <v>275</v>
      </c>
      <c r="D247" s="6">
        <v>6</v>
      </c>
      <c r="E247" s="7"/>
      <c r="F247" s="6">
        <f t="shared" si="12"/>
        <v>6.6000000000000005</v>
      </c>
      <c r="G247" s="71">
        <v>8</v>
      </c>
    </row>
    <row r="248" spans="2:991" x14ac:dyDescent="0.25">
      <c r="B248" s="14"/>
      <c r="C248" s="15" t="s">
        <v>216</v>
      </c>
      <c r="D248" s="6">
        <v>7.2</v>
      </c>
      <c r="E248" s="7"/>
      <c r="F248" s="6">
        <f t="shared" si="12"/>
        <v>7.9200000000000008</v>
      </c>
      <c r="G248" s="71">
        <v>9</v>
      </c>
    </row>
    <row r="249" spans="2:991" x14ac:dyDescent="0.25">
      <c r="B249" s="14"/>
      <c r="C249" s="15" t="s">
        <v>217</v>
      </c>
      <c r="D249" s="6">
        <v>7.2</v>
      </c>
      <c r="E249" s="7"/>
      <c r="F249" s="6">
        <f t="shared" si="12"/>
        <v>7.9200000000000008</v>
      </c>
      <c r="G249" s="71">
        <v>10</v>
      </c>
      <c r="H249" s="21" t="s">
        <v>93</v>
      </c>
    </row>
    <row r="250" spans="2:991" ht="15.75" x14ac:dyDescent="0.25">
      <c r="B250" s="14"/>
      <c r="C250" s="15" t="s">
        <v>218</v>
      </c>
      <c r="D250" s="6">
        <v>7.2</v>
      </c>
      <c r="E250" s="43" t="s">
        <v>164</v>
      </c>
      <c r="F250" s="6">
        <f t="shared" si="12"/>
        <v>7.9200000000000008</v>
      </c>
      <c r="G250" s="71">
        <v>10</v>
      </c>
    </row>
    <row r="251" spans="2:991" ht="15.75" x14ac:dyDescent="0.25">
      <c r="B251" s="14"/>
      <c r="C251" s="44" t="s">
        <v>219</v>
      </c>
      <c r="D251" s="45">
        <v>5.8</v>
      </c>
      <c r="E251" s="43" t="s">
        <v>36</v>
      </c>
      <c r="F251" s="6">
        <f t="shared" si="12"/>
        <v>6.38</v>
      </c>
      <c r="G251" s="71">
        <v>8</v>
      </c>
    </row>
    <row r="252" spans="2:991" ht="15.75" x14ac:dyDescent="0.25">
      <c r="B252" s="14"/>
      <c r="C252" s="44" t="s">
        <v>220</v>
      </c>
      <c r="D252" s="45">
        <v>7</v>
      </c>
      <c r="E252" s="43"/>
      <c r="F252" s="6">
        <f t="shared" si="12"/>
        <v>7.7000000000000011</v>
      </c>
      <c r="G252" s="71">
        <v>10</v>
      </c>
    </row>
    <row r="253" spans="2:991" ht="15.75" x14ac:dyDescent="0.25">
      <c r="B253" s="14"/>
      <c r="C253" s="44" t="s">
        <v>221</v>
      </c>
      <c r="D253" s="45">
        <v>7</v>
      </c>
      <c r="E253" s="43"/>
      <c r="F253" s="6">
        <f t="shared" si="12"/>
        <v>7.7000000000000011</v>
      </c>
      <c r="G253" s="71">
        <v>10</v>
      </c>
    </row>
    <row r="254" spans="2:991" x14ac:dyDescent="0.25">
      <c r="B254" s="14"/>
      <c r="C254" s="15" t="s">
        <v>222</v>
      </c>
      <c r="D254" s="6">
        <v>7.2</v>
      </c>
      <c r="E254" s="7"/>
      <c r="F254" s="6">
        <f t="shared" si="12"/>
        <v>7.9200000000000008</v>
      </c>
      <c r="G254" s="71">
        <v>10</v>
      </c>
    </row>
    <row r="255" spans="2:991" x14ac:dyDescent="0.25">
      <c r="B255" s="14"/>
      <c r="C255" s="15" t="s">
        <v>223</v>
      </c>
      <c r="D255" s="6">
        <v>42</v>
      </c>
      <c r="E255" s="24"/>
      <c r="F255" s="6">
        <f t="shared" si="12"/>
        <v>46.2</v>
      </c>
      <c r="G255" s="71">
        <v>48</v>
      </c>
    </row>
    <row r="256" spans="2:991" x14ac:dyDescent="0.25">
      <c r="B256" s="14"/>
      <c r="C256" s="22" t="s">
        <v>224</v>
      </c>
      <c r="D256" s="23">
        <v>42</v>
      </c>
      <c r="E256" s="24"/>
      <c r="F256" s="6">
        <f t="shared" si="12"/>
        <v>46.2</v>
      </c>
      <c r="G256" s="71">
        <v>48</v>
      </c>
    </row>
    <row r="257" spans="2:8" x14ac:dyDescent="0.25">
      <c r="B257" s="14"/>
      <c r="C257" s="22" t="s">
        <v>225</v>
      </c>
      <c r="D257" s="46">
        <v>0.7</v>
      </c>
      <c r="E257" s="24"/>
      <c r="F257" s="6">
        <f t="shared" si="12"/>
        <v>0.77</v>
      </c>
      <c r="G257" s="71" t="s">
        <v>276</v>
      </c>
    </row>
    <row r="258" spans="2:8" x14ac:dyDescent="0.25">
      <c r="B258" s="14"/>
      <c r="C258" s="22" t="s">
        <v>226</v>
      </c>
      <c r="D258" s="46">
        <v>2.5</v>
      </c>
      <c r="E258" s="24"/>
      <c r="F258" s="6">
        <f t="shared" si="12"/>
        <v>2.75</v>
      </c>
      <c r="G258" s="71">
        <v>3</v>
      </c>
      <c r="H258" s="21" t="s">
        <v>93</v>
      </c>
    </row>
    <row r="259" spans="2:8" x14ac:dyDescent="0.25">
      <c r="B259" s="14"/>
      <c r="C259" s="22" t="s">
        <v>227</v>
      </c>
      <c r="D259" s="23">
        <v>0.68500000000000005</v>
      </c>
      <c r="E259" s="24"/>
      <c r="F259" s="23">
        <v>150</v>
      </c>
      <c r="G259" s="71" t="s">
        <v>276</v>
      </c>
    </row>
    <row r="260" spans="2:8" x14ac:dyDescent="0.25">
      <c r="B260" s="14"/>
      <c r="C260" s="22" t="s">
        <v>228</v>
      </c>
      <c r="D260" s="23" t="s">
        <v>93</v>
      </c>
      <c r="E260" s="24"/>
      <c r="F260" s="23"/>
      <c r="G260" s="71" t="s">
        <v>277</v>
      </c>
    </row>
    <row r="261" spans="2:8" x14ac:dyDescent="0.25">
      <c r="B261" s="14"/>
      <c r="C261" s="18" t="s">
        <v>93</v>
      </c>
      <c r="D261" s="19"/>
      <c r="E261" s="20"/>
      <c r="F261" s="19"/>
      <c r="G261" s="71"/>
    </row>
    <row r="262" spans="2:8" ht="15.75" x14ac:dyDescent="0.25">
      <c r="B262" s="4"/>
      <c r="C262" s="66" t="s">
        <v>229</v>
      </c>
      <c r="D262" s="66"/>
      <c r="E262" s="66"/>
      <c r="F262" s="66"/>
      <c r="G262" s="67"/>
    </row>
    <row r="263" spans="2:8" x14ac:dyDescent="0.25">
      <c r="B263" s="4"/>
      <c r="C263" s="78" t="s">
        <v>1</v>
      </c>
      <c r="D263" s="13" t="s">
        <v>3</v>
      </c>
      <c r="E263" s="13" t="s">
        <v>4</v>
      </c>
      <c r="F263" s="13" t="s">
        <v>270</v>
      </c>
      <c r="G263" s="69" t="s">
        <v>269</v>
      </c>
    </row>
    <row r="264" spans="2:8" x14ac:dyDescent="0.25">
      <c r="B264" s="14"/>
      <c r="C264" s="15" t="s">
        <v>230</v>
      </c>
      <c r="D264" s="6">
        <v>1080</v>
      </c>
      <c r="E264" s="7"/>
      <c r="F264" s="6">
        <f t="shared" ref="F264:F265" si="13">D264*1.1</f>
        <v>1188</v>
      </c>
      <c r="G264" s="71">
        <v>1160</v>
      </c>
    </row>
    <row r="265" spans="2:8" x14ac:dyDescent="0.25">
      <c r="B265" s="14"/>
      <c r="C265" s="15" t="s">
        <v>230</v>
      </c>
      <c r="D265" s="23">
        <v>43</v>
      </c>
      <c r="E265" s="24"/>
      <c r="F265" s="6">
        <f t="shared" si="13"/>
        <v>47.300000000000004</v>
      </c>
      <c r="G265" s="71">
        <v>52</v>
      </c>
    </row>
    <row r="266" spans="2:8" x14ac:dyDescent="0.25">
      <c r="B266" s="14"/>
      <c r="C266" s="22"/>
      <c r="D266" s="23"/>
      <c r="E266" s="24"/>
      <c r="F266" s="23"/>
      <c r="G266" s="71"/>
    </row>
    <row r="267" spans="2:8" ht="26.25" x14ac:dyDescent="0.4">
      <c r="B267" s="4"/>
      <c r="C267" s="9" t="s">
        <v>231</v>
      </c>
      <c r="D267" s="9"/>
      <c r="E267" s="9"/>
      <c r="F267" s="9"/>
      <c r="G267" s="10"/>
    </row>
    <row r="268" spans="2:8" x14ac:dyDescent="0.25">
      <c r="B268" s="4"/>
      <c r="C268" s="78" t="s">
        <v>1</v>
      </c>
      <c r="D268" s="13" t="s">
        <v>3</v>
      </c>
      <c r="E268" s="13" t="s">
        <v>4</v>
      </c>
      <c r="F268" s="13" t="s">
        <v>270</v>
      </c>
      <c r="G268" s="69" t="s">
        <v>269</v>
      </c>
    </row>
    <row r="269" spans="2:8" x14ac:dyDescent="0.25">
      <c r="B269" s="14"/>
      <c r="C269" s="15" t="s">
        <v>232</v>
      </c>
      <c r="D269" s="6">
        <v>8.16</v>
      </c>
      <c r="E269" s="7" t="s">
        <v>233</v>
      </c>
      <c r="F269" s="6">
        <f t="shared" ref="F269:F278" si="14">D269*1.1</f>
        <v>8.9760000000000009</v>
      </c>
      <c r="G269" s="71">
        <v>10</v>
      </c>
    </row>
    <row r="270" spans="2:8" x14ac:dyDescent="0.25">
      <c r="B270" s="14"/>
      <c r="C270" s="15" t="s">
        <v>234</v>
      </c>
      <c r="D270" s="6">
        <v>19</v>
      </c>
      <c r="E270" s="7"/>
      <c r="F270" s="6">
        <f t="shared" si="14"/>
        <v>20.900000000000002</v>
      </c>
      <c r="G270" s="71">
        <v>23</v>
      </c>
    </row>
    <row r="271" spans="2:8" x14ac:dyDescent="0.25">
      <c r="B271" s="14"/>
      <c r="C271" s="15" t="s">
        <v>235</v>
      </c>
      <c r="D271" s="6">
        <v>20.85</v>
      </c>
      <c r="E271" s="7"/>
      <c r="F271" s="6">
        <f t="shared" si="14"/>
        <v>22.935000000000002</v>
      </c>
      <c r="G271" s="71">
        <v>25</v>
      </c>
    </row>
    <row r="272" spans="2:8" x14ac:dyDescent="0.25">
      <c r="B272" s="14"/>
      <c r="C272" s="15" t="s">
        <v>236</v>
      </c>
      <c r="D272" s="6">
        <v>125</v>
      </c>
      <c r="E272" s="7"/>
      <c r="F272" s="6">
        <f t="shared" si="14"/>
        <v>137.5</v>
      </c>
      <c r="G272" s="71">
        <v>145</v>
      </c>
    </row>
    <row r="273" spans="2:9" x14ac:dyDescent="0.25">
      <c r="B273" s="14"/>
      <c r="C273" s="15" t="s">
        <v>237</v>
      </c>
      <c r="D273" s="6">
        <v>29</v>
      </c>
      <c r="E273" s="7"/>
      <c r="F273" s="6">
        <f t="shared" si="14"/>
        <v>31.900000000000002</v>
      </c>
      <c r="G273" s="71">
        <v>36</v>
      </c>
    </row>
    <row r="274" spans="2:9" x14ac:dyDescent="0.25">
      <c r="B274" s="14"/>
      <c r="C274" s="15" t="s">
        <v>238</v>
      </c>
      <c r="D274" s="6">
        <v>0.5</v>
      </c>
      <c r="E274" s="7"/>
      <c r="F274" s="6">
        <f t="shared" si="14"/>
        <v>0.55000000000000004</v>
      </c>
      <c r="G274" s="71">
        <v>1</v>
      </c>
    </row>
    <row r="275" spans="2:9" x14ac:dyDescent="0.25">
      <c r="B275" s="14"/>
      <c r="C275" s="15" t="s">
        <v>239</v>
      </c>
      <c r="D275" s="6">
        <v>5</v>
      </c>
      <c r="E275" s="7"/>
      <c r="F275" s="6">
        <f t="shared" si="14"/>
        <v>5.5</v>
      </c>
      <c r="G275" s="71">
        <v>8</v>
      </c>
    </row>
    <row r="276" spans="2:9" x14ac:dyDescent="0.25">
      <c r="B276" s="14"/>
      <c r="C276" s="15" t="s">
        <v>240</v>
      </c>
      <c r="D276" s="6">
        <v>5</v>
      </c>
      <c r="E276" s="7"/>
      <c r="F276" s="6">
        <f t="shared" si="14"/>
        <v>5.5</v>
      </c>
      <c r="G276" s="71">
        <v>10</v>
      </c>
    </row>
    <row r="277" spans="2:9" x14ac:dyDescent="0.25">
      <c r="B277" s="14"/>
      <c r="C277" s="22" t="s">
        <v>241</v>
      </c>
      <c r="D277" s="23">
        <v>0.5</v>
      </c>
      <c r="E277" s="24"/>
      <c r="F277" s="6">
        <f t="shared" si="14"/>
        <v>0.55000000000000004</v>
      </c>
      <c r="G277" s="71">
        <v>1</v>
      </c>
    </row>
    <row r="278" spans="2:9" x14ac:dyDescent="0.25">
      <c r="B278" s="14"/>
      <c r="C278" s="22" t="s">
        <v>242</v>
      </c>
      <c r="D278" s="23">
        <v>0.5</v>
      </c>
      <c r="E278" s="24"/>
      <c r="F278" s="6">
        <f t="shared" si="14"/>
        <v>0.55000000000000004</v>
      </c>
      <c r="G278" s="71">
        <v>1</v>
      </c>
    </row>
    <row r="279" spans="2:9" x14ac:dyDescent="0.25">
      <c r="B279" s="14"/>
      <c r="C279" s="18"/>
      <c r="D279" s="19"/>
      <c r="E279" s="20"/>
      <c r="F279" s="19"/>
      <c r="G279" s="71"/>
    </row>
    <row r="280" spans="2:9" ht="26.25" x14ac:dyDescent="0.4">
      <c r="B280" s="4"/>
      <c r="C280" s="9" t="s">
        <v>243</v>
      </c>
      <c r="D280" s="9"/>
      <c r="E280" s="9"/>
      <c r="F280" s="9"/>
      <c r="G280" s="10"/>
    </row>
    <row r="281" spans="2:9" x14ac:dyDescent="0.25">
      <c r="B281" s="4"/>
      <c r="C281" s="78" t="s">
        <v>1</v>
      </c>
      <c r="D281" s="13" t="s">
        <v>3</v>
      </c>
      <c r="E281" s="13" t="s">
        <v>4</v>
      </c>
      <c r="F281" s="13" t="s">
        <v>270</v>
      </c>
      <c r="G281" s="69" t="s">
        <v>269</v>
      </c>
    </row>
    <row r="282" spans="2:9" x14ac:dyDescent="0.25">
      <c r="B282" s="14"/>
      <c r="C282" s="15" t="s">
        <v>244</v>
      </c>
      <c r="D282" s="6">
        <v>12.4</v>
      </c>
      <c r="E282" s="7"/>
      <c r="F282" s="6">
        <f t="shared" ref="F282:F289" si="15">D282*1.1</f>
        <v>13.640000000000002</v>
      </c>
      <c r="G282" s="71">
        <v>15</v>
      </c>
    </row>
    <row r="283" spans="2:9" ht="21" x14ac:dyDescent="0.35">
      <c r="B283" s="14"/>
      <c r="C283" s="15" t="s">
        <v>245</v>
      </c>
      <c r="D283" s="6">
        <v>12.4</v>
      </c>
      <c r="E283" s="7"/>
      <c r="F283" s="6">
        <f t="shared" si="15"/>
        <v>13.640000000000002</v>
      </c>
      <c r="G283" s="71">
        <v>15</v>
      </c>
      <c r="I283" s="47"/>
    </row>
    <row r="284" spans="2:9" x14ac:dyDescent="0.25">
      <c r="B284" s="14"/>
      <c r="C284" s="15" t="s">
        <v>246</v>
      </c>
      <c r="D284" s="6">
        <v>12.92</v>
      </c>
      <c r="E284" s="7"/>
      <c r="F284" s="6">
        <f t="shared" si="15"/>
        <v>14.212000000000002</v>
      </c>
      <c r="G284" s="71">
        <v>16</v>
      </c>
    </row>
    <row r="285" spans="2:9" x14ac:dyDescent="0.25">
      <c r="B285" s="14"/>
      <c r="C285" s="15" t="s">
        <v>247</v>
      </c>
      <c r="D285" s="6">
        <v>12.25</v>
      </c>
      <c r="E285" s="7"/>
      <c r="F285" s="6">
        <f t="shared" si="15"/>
        <v>13.475000000000001</v>
      </c>
      <c r="G285" s="71">
        <v>16</v>
      </c>
    </row>
    <row r="286" spans="2:9" x14ac:dyDescent="0.25">
      <c r="B286" s="14"/>
      <c r="C286" s="15" t="s">
        <v>248</v>
      </c>
      <c r="D286" s="6">
        <v>12.4</v>
      </c>
      <c r="E286" s="7"/>
      <c r="F286" s="6">
        <f t="shared" si="15"/>
        <v>13.640000000000002</v>
      </c>
      <c r="G286" s="71">
        <v>15</v>
      </c>
    </row>
    <row r="287" spans="2:9" x14ac:dyDescent="0.25">
      <c r="B287" s="14"/>
      <c r="C287" s="15" t="s">
        <v>249</v>
      </c>
      <c r="D287" s="6">
        <v>22.75</v>
      </c>
      <c r="E287" s="7"/>
      <c r="F287" s="6">
        <f t="shared" si="15"/>
        <v>25.025000000000002</v>
      </c>
      <c r="G287" s="71">
        <v>27</v>
      </c>
    </row>
    <row r="288" spans="2:9" x14ac:dyDescent="0.25">
      <c r="B288" s="14"/>
      <c r="C288" s="15" t="s">
        <v>250</v>
      </c>
      <c r="D288" s="6">
        <v>20.3</v>
      </c>
      <c r="E288" s="7"/>
      <c r="F288" s="6">
        <f t="shared" si="15"/>
        <v>22.330000000000002</v>
      </c>
      <c r="G288" s="71">
        <v>25</v>
      </c>
    </row>
    <row r="289" spans="2:13" x14ac:dyDescent="0.25">
      <c r="B289" s="14"/>
      <c r="C289" s="22" t="s">
        <v>251</v>
      </c>
      <c r="D289" s="23">
        <v>1.85</v>
      </c>
      <c r="E289" s="24"/>
      <c r="F289" s="6">
        <f t="shared" si="15"/>
        <v>2.0350000000000001</v>
      </c>
      <c r="G289" s="71">
        <v>3</v>
      </c>
    </row>
    <row r="290" spans="2:13" x14ac:dyDescent="0.25">
      <c r="B290" s="14"/>
      <c r="C290" s="18"/>
      <c r="D290" s="19"/>
      <c r="E290" s="20"/>
      <c r="F290" s="19"/>
      <c r="G290" s="71"/>
    </row>
    <row r="291" spans="2:13" ht="20.25" customHeight="1" x14ac:dyDescent="0.4">
      <c r="B291" s="4"/>
      <c r="C291" s="9" t="s">
        <v>252</v>
      </c>
      <c r="D291" s="9"/>
      <c r="E291" s="9"/>
      <c r="F291" s="9"/>
      <c r="G291" s="10"/>
    </row>
    <row r="292" spans="2:13" x14ac:dyDescent="0.25">
      <c r="B292" s="4"/>
      <c r="C292" s="78" t="s">
        <v>1</v>
      </c>
      <c r="D292" s="13" t="s">
        <v>3</v>
      </c>
      <c r="E292" s="13" t="s">
        <v>4</v>
      </c>
      <c r="F292" s="13" t="s">
        <v>270</v>
      </c>
      <c r="G292" s="69" t="s">
        <v>269</v>
      </c>
    </row>
    <row r="293" spans="2:13" ht="17.25" customHeight="1" x14ac:dyDescent="0.35">
      <c r="B293" s="14"/>
      <c r="C293" s="15" t="s">
        <v>253</v>
      </c>
      <c r="D293" s="6">
        <v>15</v>
      </c>
      <c r="E293" s="26"/>
      <c r="F293" s="6">
        <f t="shared" ref="F293:F297" si="16">D293*1.1</f>
        <v>16.5</v>
      </c>
      <c r="G293" s="71">
        <v>20</v>
      </c>
      <c r="I293" s="48"/>
      <c r="J293" s="49"/>
      <c r="K293" s="50"/>
      <c r="L293" s="49"/>
      <c r="M293" s="50"/>
    </row>
    <row r="294" spans="2:13" ht="17.25" customHeight="1" x14ac:dyDescent="0.35">
      <c r="B294" s="14"/>
      <c r="C294" s="15" t="s">
        <v>254</v>
      </c>
      <c r="D294" s="46">
        <v>15</v>
      </c>
      <c r="E294" s="26"/>
      <c r="F294" s="6">
        <f t="shared" si="16"/>
        <v>16.5</v>
      </c>
      <c r="G294" s="71">
        <v>20</v>
      </c>
      <c r="I294" s="47"/>
      <c r="J294" s="47"/>
      <c r="K294" s="47"/>
      <c r="L294" s="47"/>
      <c r="M294" s="47"/>
    </row>
    <row r="295" spans="2:13" ht="17.25" customHeight="1" x14ac:dyDescent="0.25">
      <c r="B295" s="14"/>
      <c r="C295" s="15" t="s">
        <v>255</v>
      </c>
      <c r="D295" s="46">
        <v>7</v>
      </c>
      <c r="E295" s="26"/>
      <c r="F295" s="6">
        <f t="shared" si="16"/>
        <v>7.7000000000000011</v>
      </c>
      <c r="G295" s="71">
        <v>10</v>
      </c>
    </row>
    <row r="296" spans="2:13" ht="17.25" customHeight="1" x14ac:dyDescent="0.25">
      <c r="B296" s="14"/>
      <c r="C296" s="15" t="s">
        <v>256</v>
      </c>
      <c r="D296" s="46">
        <v>3.85</v>
      </c>
      <c r="E296" s="26"/>
      <c r="F296" s="6">
        <f t="shared" si="16"/>
        <v>4.2350000000000003</v>
      </c>
      <c r="G296" s="71">
        <v>5</v>
      </c>
    </row>
    <row r="297" spans="2:13" x14ac:dyDescent="0.25">
      <c r="B297" s="51"/>
      <c r="C297" s="30" t="s">
        <v>257</v>
      </c>
      <c r="D297" s="6">
        <v>15</v>
      </c>
      <c r="E297" s="7"/>
      <c r="F297" s="6">
        <f t="shared" si="16"/>
        <v>16.5</v>
      </c>
      <c r="G297" s="71">
        <v>20</v>
      </c>
    </row>
    <row r="298" spans="2:13" x14ac:dyDescent="0.25">
      <c r="B298" s="51"/>
      <c r="C298" s="52"/>
      <c r="D298" s="53"/>
      <c r="E298" s="54"/>
      <c r="F298" s="53"/>
      <c r="G298" s="75"/>
    </row>
    <row r="299" spans="2:13" hidden="1" x14ac:dyDescent="0.25">
      <c r="C299" s="56" t="s">
        <v>22</v>
      </c>
    </row>
    <row r="300" spans="2:13" ht="18.75" hidden="1" x14ac:dyDescent="0.3">
      <c r="C300" s="57" t="s">
        <v>258</v>
      </c>
    </row>
    <row r="301" spans="2:13" ht="18.75" hidden="1" x14ac:dyDescent="0.3">
      <c r="C301" s="57" t="s">
        <v>259</v>
      </c>
    </row>
    <row r="302" spans="2:13" ht="18.75" hidden="1" x14ac:dyDescent="0.3">
      <c r="C302" s="57" t="s">
        <v>260</v>
      </c>
    </row>
    <row r="303" spans="2:13" ht="18.75" hidden="1" x14ac:dyDescent="0.3">
      <c r="C303" s="57" t="s">
        <v>261</v>
      </c>
    </row>
    <row r="304" spans="2:13" ht="18.75" hidden="1" x14ac:dyDescent="0.3">
      <c r="C304" s="57" t="s">
        <v>262</v>
      </c>
    </row>
    <row r="305" spans="3:7" ht="18.75" hidden="1" x14ac:dyDescent="0.3">
      <c r="C305" s="59" t="s">
        <v>263</v>
      </c>
      <c r="D305" s="60"/>
      <c r="E305" s="61"/>
      <c r="F305" s="60"/>
    </row>
    <row r="306" spans="3:7" ht="18.75" hidden="1" x14ac:dyDescent="0.3">
      <c r="C306" s="57" t="s">
        <v>264</v>
      </c>
      <c r="G306" s="58"/>
    </row>
    <row r="307" spans="3:7" ht="18.75" hidden="1" x14ac:dyDescent="0.3">
      <c r="C307" s="57" t="s">
        <v>265</v>
      </c>
    </row>
    <row r="308" spans="3:7" ht="18.75" hidden="1" x14ac:dyDescent="0.3">
      <c r="C308" s="59" t="s">
        <v>266</v>
      </c>
      <c r="D308" s="60"/>
      <c r="E308" s="61"/>
      <c r="F308" s="60"/>
    </row>
    <row r="309" spans="3:7" ht="18.75" hidden="1" x14ac:dyDescent="0.3">
      <c r="C309" s="57" t="s">
        <v>267</v>
      </c>
    </row>
  </sheetData>
  <mergeCells count="18">
    <mergeCell ref="C291:G291"/>
    <mergeCell ref="C3:G3"/>
    <mergeCell ref="C18:G18"/>
    <mergeCell ref="C262:G262"/>
    <mergeCell ref="C267:G267"/>
    <mergeCell ref="C280:G280"/>
    <mergeCell ref="C194:G194"/>
    <mergeCell ref="C229:G229"/>
    <mergeCell ref="C244:G244"/>
    <mergeCell ref="C114:G114"/>
    <mergeCell ref="C147:G147"/>
    <mergeCell ref="C160:G160"/>
    <mergeCell ref="C50:G50"/>
    <mergeCell ref="C60:G60"/>
    <mergeCell ref="C97:G97"/>
    <mergeCell ref="C1:G1"/>
    <mergeCell ref="C4:G4"/>
    <mergeCell ref="C27:G27"/>
  </mergeCells>
  <pageMargins left="0.2" right="0" top="0.25" bottom="0.2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INV.-April-2025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castillo</dc:creator>
  <cp:lastModifiedBy>jimmy castillo</cp:lastModifiedBy>
  <cp:lastPrinted>2025-04-30T07:35:17Z</cp:lastPrinted>
  <dcterms:created xsi:type="dcterms:W3CDTF">2025-04-30T05:08:38Z</dcterms:created>
  <dcterms:modified xsi:type="dcterms:W3CDTF">2025-04-30T07:37:57Z</dcterms:modified>
</cp:coreProperties>
</file>