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dkumar/Dropbox (Cambridge University)/Cambridge University/CODE/Forging_Consolidation/"/>
    </mc:Choice>
  </mc:AlternateContent>
  <xr:revisionPtr revIDLastSave="0" documentId="13_ncr:1_{A7352143-5856-BF4F-BC20-1482CD16B825}" xr6:coauthVersionLast="47" xr6:coauthVersionMax="47" xr10:uidLastSave="{00000000-0000-0000-0000-000000000000}"/>
  <bookViews>
    <workbookView xWindow="80" yWindow="500" windowWidth="25440" windowHeight="14500" xr2:uid="{388CC453-F26D-7B47-BEAD-634F515F2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K60" i="1"/>
  <c r="I60" i="1" s="1"/>
  <c r="H60" i="1"/>
  <c r="C60" i="1"/>
  <c r="B60" i="1"/>
  <c r="Y59" i="1"/>
  <c r="AK59" i="1"/>
  <c r="BI59" i="1"/>
  <c r="Y54" i="1"/>
  <c r="Y55" i="1"/>
  <c r="C56" i="1" s="1"/>
  <c r="Y56" i="1"/>
  <c r="C57" i="1" s="1"/>
  <c r="Y57" i="1"/>
  <c r="C58" i="1" s="1"/>
  <c r="Y58" i="1"/>
  <c r="C59" i="1"/>
  <c r="Y53" i="1"/>
  <c r="BI58" i="1"/>
  <c r="B59" i="1" s="1"/>
  <c r="BI57" i="1"/>
  <c r="B58" i="1" s="1"/>
  <c r="BI56" i="1"/>
  <c r="B57" i="1" s="1"/>
  <c r="BI55" i="1"/>
  <c r="B56" i="1" s="1"/>
  <c r="BI54" i="1"/>
  <c r="B55" i="1" s="1"/>
  <c r="BI53" i="1"/>
  <c r="B54" i="1" s="1"/>
  <c r="AK58" i="1"/>
  <c r="D59" i="1" s="1"/>
  <c r="AK57" i="1"/>
  <c r="D58" i="1" s="1"/>
  <c r="AK56" i="1"/>
  <c r="D57" i="1" s="1"/>
  <c r="AK55" i="1"/>
  <c r="D56" i="1" s="1"/>
  <c r="AK54" i="1"/>
  <c r="D55" i="1" s="1"/>
  <c r="AK53" i="1"/>
  <c r="D54" i="1" s="1"/>
  <c r="AW58" i="1"/>
  <c r="AW57" i="1"/>
  <c r="AW56" i="1"/>
  <c r="AW51" i="1"/>
  <c r="AW52" i="1"/>
  <c r="AW55" i="1"/>
  <c r="E56" i="1" s="1"/>
  <c r="AW54" i="1"/>
  <c r="E55" i="1" s="1"/>
  <c r="AW53" i="1"/>
  <c r="K21" i="1"/>
  <c r="K149" i="1"/>
  <c r="Q92" i="1"/>
  <c r="Q173" i="1"/>
  <c r="P173" i="1"/>
  <c r="O173" i="1"/>
  <c r="N173" i="1"/>
  <c r="K173" i="1"/>
  <c r="F173" i="1"/>
  <c r="Q172" i="1"/>
  <c r="P172" i="1"/>
  <c r="O172" i="1"/>
  <c r="N172" i="1"/>
  <c r="K172" i="1"/>
  <c r="F172" i="1"/>
  <c r="Q171" i="1"/>
  <c r="P171" i="1"/>
  <c r="O171" i="1"/>
  <c r="N171" i="1"/>
  <c r="K171" i="1"/>
  <c r="F171" i="1"/>
  <c r="Q170" i="1"/>
  <c r="P170" i="1"/>
  <c r="O170" i="1"/>
  <c r="N170" i="1"/>
  <c r="K170" i="1"/>
  <c r="F170" i="1"/>
  <c r="Q148" i="1"/>
  <c r="Q149" i="1"/>
  <c r="P149" i="1"/>
  <c r="O149" i="1"/>
  <c r="N149" i="1"/>
  <c r="F149" i="1"/>
  <c r="P148" i="1"/>
  <c r="O148" i="1"/>
  <c r="N148" i="1"/>
  <c r="K148" i="1"/>
  <c r="F148" i="1"/>
  <c r="Q147" i="1"/>
  <c r="P147" i="1"/>
  <c r="O147" i="1"/>
  <c r="N147" i="1"/>
  <c r="K147" i="1"/>
  <c r="F147" i="1"/>
  <c r="Q146" i="1"/>
  <c r="P146" i="1"/>
  <c r="O146" i="1"/>
  <c r="N146" i="1"/>
  <c r="K146" i="1"/>
  <c r="F146" i="1"/>
  <c r="Q145" i="1"/>
  <c r="P145" i="1"/>
  <c r="O145" i="1"/>
  <c r="N145" i="1"/>
  <c r="K145" i="1"/>
  <c r="F145" i="1"/>
  <c r="R145" i="1" s="1"/>
  <c r="P119" i="1"/>
  <c r="E54" i="1"/>
  <c r="Y52" i="1"/>
  <c r="C54" i="1"/>
  <c r="C55" i="1"/>
  <c r="Y51" i="1"/>
  <c r="Y77" i="1"/>
  <c r="C69" i="1" s="1"/>
  <c r="Z77" i="1"/>
  <c r="C70" i="1" s="1"/>
  <c r="AA77" i="1"/>
  <c r="C71" i="1" s="1"/>
  <c r="AB77" i="1"/>
  <c r="C72" i="1" s="1"/>
  <c r="AC77" i="1"/>
  <c r="C73" i="1" s="1"/>
  <c r="AD77" i="1"/>
  <c r="C74" i="1" s="1"/>
  <c r="AE77" i="1"/>
  <c r="C75" i="1" s="1"/>
  <c r="X77" i="1"/>
  <c r="C68" i="1" s="1"/>
  <c r="U77" i="1"/>
  <c r="B75" i="1" s="1"/>
  <c r="T77" i="1"/>
  <c r="B74" i="1" s="1"/>
  <c r="F74" i="1" s="1"/>
  <c r="D74" i="1" s="1"/>
  <c r="S77" i="1"/>
  <c r="B73" i="1" s="1"/>
  <c r="R77" i="1"/>
  <c r="B72" i="1" s="1"/>
  <c r="Q77" i="1"/>
  <c r="B71" i="1" s="1"/>
  <c r="P77" i="1"/>
  <c r="B70" i="1" s="1"/>
  <c r="F70" i="1" s="1"/>
  <c r="D70" i="1" s="1"/>
  <c r="O77" i="1"/>
  <c r="B69" i="1" s="1"/>
  <c r="N77" i="1"/>
  <c r="B68" i="1" s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K4" i="1"/>
  <c r="K5" i="1"/>
  <c r="K6" i="1"/>
  <c r="K7" i="1"/>
  <c r="K8" i="1"/>
  <c r="K9" i="1"/>
  <c r="K10" i="1"/>
  <c r="K11" i="1"/>
  <c r="K12" i="1"/>
  <c r="K13" i="1"/>
  <c r="K14" i="1"/>
  <c r="K3" i="1"/>
  <c r="M117" i="1"/>
  <c r="M118" i="1"/>
  <c r="M119" i="1"/>
  <c r="M120" i="1"/>
  <c r="M116" i="1"/>
  <c r="Q120" i="1"/>
  <c r="P120" i="1"/>
  <c r="O120" i="1"/>
  <c r="N120" i="1"/>
  <c r="K120" i="1"/>
  <c r="F120" i="1"/>
  <c r="Q119" i="1"/>
  <c r="O119" i="1"/>
  <c r="N119" i="1"/>
  <c r="K119" i="1"/>
  <c r="F119" i="1"/>
  <c r="Q118" i="1"/>
  <c r="P118" i="1"/>
  <c r="O118" i="1"/>
  <c r="N118" i="1"/>
  <c r="K118" i="1"/>
  <c r="F118" i="1"/>
  <c r="Q117" i="1"/>
  <c r="P117" i="1"/>
  <c r="O117" i="1"/>
  <c r="N117" i="1"/>
  <c r="K117" i="1"/>
  <c r="F117" i="1"/>
  <c r="Q116" i="1"/>
  <c r="P116" i="1"/>
  <c r="O116" i="1"/>
  <c r="N116" i="1"/>
  <c r="K116" i="1"/>
  <c r="F116" i="1"/>
  <c r="Q4" i="1"/>
  <c r="Q5" i="1"/>
  <c r="Q6" i="1"/>
  <c r="Q7" i="1"/>
  <c r="Q8" i="1"/>
  <c r="Q9" i="1"/>
  <c r="Q10" i="1"/>
  <c r="Q11" i="1"/>
  <c r="Q3" i="1"/>
  <c r="R6" i="1"/>
  <c r="R7" i="1"/>
  <c r="R8" i="1"/>
  <c r="R9" i="1"/>
  <c r="R10" i="1"/>
  <c r="R11" i="1"/>
  <c r="S6" i="1"/>
  <c r="S7" i="1"/>
  <c r="S8" i="1"/>
  <c r="S9" i="1"/>
  <c r="S10" i="1"/>
  <c r="S11" i="1"/>
  <c r="T6" i="1"/>
  <c r="T7" i="1"/>
  <c r="T8" i="1"/>
  <c r="T9" i="1"/>
  <c r="T10" i="1"/>
  <c r="T11" i="1"/>
  <c r="T3" i="1"/>
  <c r="T4" i="1"/>
  <c r="S3" i="1"/>
  <c r="S4" i="1"/>
  <c r="R3" i="1"/>
  <c r="R4" i="1"/>
  <c r="G4" i="1"/>
  <c r="K15" i="1"/>
  <c r="K16" i="1"/>
  <c r="K17" i="1"/>
  <c r="K18" i="1"/>
  <c r="K19" i="1"/>
  <c r="K20" i="1"/>
  <c r="K22" i="1"/>
  <c r="G3" i="1"/>
  <c r="G5" i="1"/>
  <c r="G6" i="1"/>
  <c r="G7" i="1"/>
  <c r="G8" i="1"/>
  <c r="G9" i="1"/>
  <c r="G10" i="1"/>
  <c r="G11" i="1"/>
  <c r="G12" i="1"/>
  <c r="U12" i="1" s="1"/>
  <c r="G13" i="1"/>
  <c r="G14" i="1"/>
  <c r="G15" i="1"/>
  <c r="G16" i="1"/>
  <c r="G17" i="1"/>
  <c r="G18" i="1"/>
  <c r="G19" i="1"/>
  <c r="G20" i="1"/>
  <c r="G21" i="1"/>
  <c r="U21" i="1" s="1"/>
  <c r="G22" i="1"/>
  <c r="Q90" i="1"/>
  <c r="Q91" i="1"/>
  <c r="Q93" i="1"/>
  <c r="P90" i="1"/>
  <c r="P91" i="1"/>
  <c r="P92" i="1"/>
  <c r="P93" i="1"/>
  <c r="O90" i="1"/>
  <c r="O91" i="1"/>
  <c r="O92" i="1"/>
  <c r="O93" i="1"/>
  <c r="P89" i="1"/>
  <c r="Q89" i="1"/>
  <c r="O89" i="1"/>
  <c r="N90" i="1"/>
  <c r="N91" i="1"/>
  <c r="N92" i="1"/>
  <c r="N93" i="1"/>
  <c r="N89" i="1"/>
  <c r="K93" i="1"/>
  <c r="K92" i="1"/>
  <c r="K91" i="1"/>
  <c r="K90" i="1"/>
  <c r="K89" i="1"/>
  <c r="F90" i="1"/>
  <c r="F91" i="1"/>
  <c r="F92" i="1"/>
  <c r="F93" i="1"/>
  <c r="F89" i="1"/>
  <c r="T5" i="1"/>
  <c r="S5" i="1"/>
  <c r="R5" i="1"/>
  <c r="M29" i="1"/>
  <c r="L29" i="1"/>
  <c r="K29" i="1"/>
  <c r="F30" i="1"/>
  <c r="F29" i="1"/>
  <c r="J29" i="1"/>
  <c r="F75" i="1" l="1"/>
  <c r="D75" i="1" s="1"/>
  <c r="F71" i="1"/>
  <c r="D71" i="1" s="1"/>
  <c r="E74" i="1"/>
  <c r="E70" i="1"/>
  <c r="F68" i="1"/>
  <c r="E68" i="1" s="1"/>
  <c r="F72" i="1"/>
  <c r="D72" i="1" s="1"/>
  <c r="F73" i="1"/>
  <c r="D73" i="1" s="1"/>
  <c r="F69" i="1"/>
  <c r="D69" i="1" s="1"/>
  <c r="G60" i="1"/>
  <c r="K59" i="1"/>
  <c r="G59" i="1" s="1"/>
  <c r="K55" i="1"/>
  <c r="J55" i="1" s="1"/>
  <c r="U14" i="1"/>
  <c r="R170" i="1"/>
  <c r="R146" i="1"/>
  <c r="R148" i="1"/>
  <c r="K56" i="1"/>
  <c r="G56" i="1" s="1"/>
  <c r="K54" i="1"/>
  <c r="G54" i="1" s="1"/>
  <c r="K57" i="1"/>
  <c r="G57" i="1" s="1"/>
  <c r="U18" i="1"/>
  <c r="K58" i="1"/>
  <c r="I58" i="1" s="1"/>
  <c r="U22" i="1"/>
  <c r="R172" i="1"/>
  <c r="R173" i="1"/>
  <c r="R171" i="1"/>
  <c r="R149" i="1"/>
  <c r="R147" i="1"/>
  <c r="U13" i="1"/>
  <c r="U17" i="1"/>
  <c r="U20" i="1"/>
  <c r="U16" i="1"/>
  <c r="U19" i="1"/>
  <c r="U15" i="1"/>
  <c r="R119" i="1"/>
  <c r="R117" i="1"/>
  <c r="R116" i="1"/>
  <c r="R118" i="1"/>
  <c r="R120" i="1"/>
  <c r="R93" i="1"/>
  <c r="R91" i="1"/>
  <c r="U8" i="1"/>
  <c r="U5" i="1"/>
  <c r="U10" i="1"/>
  <c r="U6" i="1"/>
  <c r="U11" i="1"/>
  <c r="U7" i="1"/>
  <c r="U9" i="1"/>
  <c r="R89" i="1"/>
  <c r="R92" i="1"/>
  <c r="R90" i="1"/>
  <c r="U4" i="1"/>
  <c r="U3" i="1"/>
  <c r="N29" i="1"/>
  <c r="E75" i="1" l="1"/>
  <c r="E71" i="1"/>
  <c r="D68" i="1"/>
  <c r="E72" i="1"/>
  <c r="E69" i="1"/>
  <c r="E73" i="1"/>
  <c r="H57" i="1"/>
  <c r="I57" i="1"/>
  <c r="H59" i="1"/>
  <c r="I59" i="1"/>
  <c r="I55" i="1"/>
  <c r="H55" i="1"/>
  <c r="G55" i="1"/>
  <c r="I54" i="1"/>
  <c r="H54" i="1"/>
  <c r="J54" i="1"/>
  <c r="H56" i="1"/>
  <c r="G58" i="1"/>
  <c r="H58" i="1"/>
  <c r="J56" i="1"/>
  <c r="I56" i="1"/>
</calcChain>
</file>

<file path=xl/sharedStrings.xml><?xml version="1.0" encoding="utf-8"?>
<sst xmlns="http://schemas.openxmlformats.org/spreadsheetml/2006/main" count="237" uniqueCount="73">
  <si>
    <t>Parts</t>
  </si>
  <si>
    <t>forgings</t>
  </si>
  <si>
    <t>Time</t>
  </si>
  <si>
    <t>Size -- Sensitivity</t>
  </si>
  <si>
    <t>Sr. No.</t>
  </si>
  <si>
    <t>Cost-F</t>
  </si>
  <si>
    <t>Cost_m</t>
  </si>
  <si>
    <t>Cost-h</t>
  </si>
  <si>
    <t>Cost-F w/o</t>
  </si>
  <si>
    <t>Cost-M</t>
  </si>
  <si>
    <t>Cost-H</t>
  </si>
  <si>
    <t>Total</t>
  </si>
  <si>
    <t>W FC</t>
  </si>
  <si>
    <t>W/O FC</t>
  </si>
  <si>
    <t>Main Problem: F-500, P-500</t>
  </si>
  <si>
    <t>Forgings</t>
  </si>
  <si>
    <t>F-cost</t>
  </si>
  <si>
    <t>M-cost</t>
  </si>
  <si>
    <t>H-cost</t>
  </si>
  <si>
    <t>Relative</t>
  </si>
  <si>
    <r>
      <rPr>
        <i/>
        <sz val="12"/>
        <color theme="1"/>
        <rFont val="Calibri"/>
        <family val="2"/>
        <scheme val="minor"/>
      </rPr>
      <t>#</t>
    </r>
    <r>
      <rPr>
        <sz val="12"/>
        <color theme="1"/>
        <rFont val="Calibri"/>
        <family val="2"/>
        <scheme val="minor"/>
      </rPr>
      <t>Forgings</t>
    </r>
  </si>
  <si>
    <t>Forging cost</t>
  </si>
  <si>
    <t>Machinist cost</t>
  </si>
  <si>
    <t>Holding cost</t>
  </si>
  <si>
    <t>Total cost</t>
  </si>
  <si>
    <t>Consolidation</t>
  </si>
  <si>
    <t>No consolidation</t>
  </si>
  <si>
    <t>Comparison of Libraries</t>
  </si>
  <si>
    <t>Problem</t>
  </si>
  <si>
    <t>CBC</t>
  </si>
  <si>
    <t>Gurobi</t>
  </si>
  <si>
    <t>CPLEX</t>
  </si>
  <si>
    <t>MIP</t>
  </si>
  <si>
    <t>Pulp</t>
  </si>
  <si>
    <t>#Forgings</t>
  </si>
  <si>
    <t>Forging Ordering cost</t>
  </si>
  <si>
    <t>x</t>
  </si>
  <si>
    <t>2x</t>
  </si>
  <si>
    <t>3x</t>
  </si>
  <si>
    <t>4x</t>
  </si>
  <si>
    <t>5x</t>
  </si>
  <si>
    <t>Study of ordering cost of forgings</t>
  </si>
  <si>
    <t>Consolidated</t>
  </si>
  <si>
    <t>Forging Cost</t>
  </si>
  <si>
    <t>Machining Cost</t>
  </si>
  <si>
    <t>Holding Cost</t>
  </si>
  <si>
    <t>Total Cost</t>
  </si>
  <si>
    <t>Similarity study</t>
  </si>
  <si>
    <t>Machining Options</t>
  </si>
  <si>
    <t>Problems</t>
  </si>
  <si>
    <t>CHOCO</t>
  </si>
  <si>
    <t>﻿</t>
  </si>
  <si>
    <t>avg</t>
  </si>
  <si>
    <t>GRB-10 avg</t>
  </si>
  <si>
    <t>(5,5)</t>
  </si>
  <si>
    <t>(3,3)</t>
  </si>
  <si>
    <t>(4,4)</t>
  </si>
  <si>
    <t>(6,5)</t>
  </si>
  <si>
    <t>(7,5)</t>
  </si>
  <si>
    <t>(10,10)</t>
  </si>
  <si>
    <t>Avg</t>
  </si>
  <si>
    <t>choco</t>
  </si>
  <si>
    <t>100p, 100 f, mip, grb</t>
  </si>
  <si>
    <t>Procurement Cost</t>
  </si>
  <si>
    <t>study of disounts</t>
  </si>
  <si>
    <t>0x</t>
  </si>
  <si>
    <t>using forging discounts</t>
  </si>
  <si>
    <t>Forging Discounts</t>
  </si>
  <si>
    <t>Study of holding cost of forgings</t>
  </si>
  <si>
    <t>(20,20)</t>
  </si>
  <si>
    <t>(30,30)</t>
  </si>
  <si>
    <t>max</t>
  </si>
  <si>
    <t>(50,50)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</si>
</sst>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 applyBorder="1"/>
    <xf numFmtId="1" fontId="0" fillId="0" borderId="0" xfId="0" applyNumberFormat="1" applyFill="1" applyBorder="1"/>
    <xf numFmtId="164" fontId="0" fillId="0" borderId="0" xfId="0" applyNumberFormat="1" applyBorder="1"/>
    <xf numFmtId="0" fontId="3" fillId="0" borderId="0" xfId="0" applyFont="1"/>
    <xf numFmtId="1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7" fontId="0" fillId="0" borderId="0" xfId="0" applyNumberFormat="1" applyBorder="1"/>
    <xf numFmtId="0" fontId="3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Consolidation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Sheet1!$J$28:$N$28</c:f>
              <c:strCache>
                <c:ptCount val="5"/>
                <c:pt idx="0">
                  <c:v>#Forgings</c:v>
                </c:pt>
                <c:pt idx="1">
                  <c:v>Forging cost</c:v>
                </c:pt>
                <c:pt idx="2">
                  <c:v>Machinist cost</c:v>
                </c:pt>
                <c:pt idx="3">
                  <c:v>Holding cost</c:v>
                </c:pt>
                <c:pt idx="4">
                  <c:v>Total cost</c:v>
                </c:pt>
              </c:strCache>
            </c:strRef>
          </c:cat>
          <c:val>
            <c:numRef>
              <c:f>Sheet1!$J$29:$N$29</c:f>
              <c:numCache>
                <c:formatCode>0.000</c:formatCode>
                <c:ptCount val="5"/>
                <c:pt idx="0">
                  <c:v>0.74199999999999999</c:v>
                </c:pt>
                <c:pt idx="1">
                  <c:v>0.83596543501315934</c:v>
                </c:pt>
                <c:pt idx="2">
                  <c:v>1.0434959508258663</c:v>
                </c:pt>
                <c:pt idx="3">
                  <c:v>0.92057636842800838</c:v>
                </c:pt>
                <c:pt idx="4">
                  <c:v>0.93601551709503927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4-6949-A88B-563933827D83}"/>
            </c:ext>
          </c:extLst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No consolidation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Sheet1!$J$28:$N$28</c:f>
              <c:strCache>
                <c:ptCount val="5"/>
                <c:pt idx="0">
                  <c:v>#Forgings</c:v>
                </c:pt>
                <c:pt idx="1">
                  <c:v>Forging cost</c:v>
                </c:pt>
                <c:pt idx="2">
                  <c:v>Machinist cost</c:v>
                </c:pt>
                <c:pt idx="3">
                  <c:v>Holding cost</c:v>
                </c:pt>
                <c:pt idx="4">
                  <c:v>Total cost</c:v>
                </c:pt>
              </c:strCache>
            </c:strRef>
          </c:cat>
          <c:val>
            <c:numRef>
              <c:f>Sheet1!$J$30:$N$30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4-6949-A88B-563933827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869503"/>
        <c:axId val="1890673359"/>
      </c:barChart>
      <c:catAx>
        <c:axId val="1889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73359"/>
        <c:crosses val="autoZero"/>
        <c:auto val="1"/>
        <c:lblAlgn val="ctr"/>
        <c:lblOffset val="100"/>
        <c:noMultiLvlLbl val="0"/>
      </c:catAx>
      <c:valAx>
        <c:axId val="189067335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Sheet1!$M$3:$M$22</c:f>
              <c:numCache>
                <c:formatCode>0.000</c:formatCode>
                <c:ptCount val="20"/>
                <c:pt idx="0">
                  <c:v>5.9999999999999995E-4</c:v>
                </c:pt>
                <c:pt idx="1">
                  <c:v>1E-3</c:v>
                </c:pt>
                <c:pt idx="2">
                  <c:v>2.2000000000000001E-3</c:v>
                </c:pt>
                <c:pt idx="3">
                  <c:v>3.5999999999999999E-3</c:v>
                </c:pt>
                <c:pt idx="4">
                  <c:v>8.0000000000000002E-3</c:v>
                </c:pt>
                <c:pt idx="5">
                  <c:v>9.2999999999999992E-3</c:v>
                </c:pt>
                <c:pt idx="6">
                  <c:v>2.76E-2</c:v>
                </c:pt>
                <c:pt idx="7">
                  <c:v>5.45E-2</c:v>
                </c:pt>
                <c:pt idx="8">
                  <c:v>7.8700000000000006E-2</c:v>
                </c:pt>
                <c:pt idx="9">
                  <c:v>0.27829999999999999</c:v>
                </c:pt>
                <c:pt idx="10">
                  <c:v>0.32179999999999997</c:v>
                </c:pt>
                <c:pt idx="11">
                  <c:v>1.0107999999999999</c:v>
                </c:pt>
                <c:pt idx="12">
                  <c:v>1.9782</c:v>
                </c:pt>
                <c:pt idx="13">
                  <c:v>5.9657999999999998</c:v>
                </c:pt>
                <c:pt idx="14">
                  <c:v>7.9961000000000002</c:v>
                </c:pt>
                <c:pt idx="15">
                  <c:v>12.385899999999999</c:v>
                </c:pt>
                <c:pt idx="16">
                  <c:v>18.770499999999998</c:v>
                </c:pt>
                <c:pt idx="17">
                  <c:v>32.595300000000002</c:v>
                </c:pt>
                <c:pt idx="18">
                  <c:v>40.785600000000002</c:v>
                </c:pt>
                <c:pt idx="19">
                  <c:v>106.602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B-1546-BD0A-8641D514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589839"/>
        <c:axId val="1886576623"/>
      </c:lineChart>
      <c:catAx>
        <c:axId val="188658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Problems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76623"/>
        <c:crosses val="autoZero"/>
        <c:auto val="1"/>
        <c:lblAlgn val="ctr"/>
        <c:lblOffset val="100"/>
        <c:noMultiLvlLbl val="0"/>
      </c:catAx>
      <c:valAx>
        <c:axId val="18865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74786174121836E-2"/>
          <c:y val="0.18884481363339858"/>
          <c:w val="0.91923753417971255"/>
          <c:h val="0.624783258520607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Sheet1!$G$53</c:f>
              <c:strCache>
                <c:ptCount val="1"/>
                <c:pt idx="0">
                  <c:v>CBC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Sheet1!$F$54:$F$59</c:f>
              <c:strCache>
                <c:ptCount val="6"/>
                <c:pt idx="0">
                  <c:v>(5,5)</c:v>
                </c:pt>
                <c:pt idx="1">
                  <c:v>(6,5)</c:v>
                </c:pt>
                <c:pt idx="2">
                  <c:v>(7,5)</c:v>
                </c:pt>
                <c:pt idx="3">
                  <c:v>(10,10)</c:v>
                </c:pt>
                <c:pt idx="4">
                  <c:v>(20,20)</c:v>
                </c:pt>
                <c:pt idx="5">
                  <c:v>(30,30)</c:v>
                </c:pt>
              </c:strCache>
            </c:strRef>
          </c:cat>
          <c:val>
            <c:numRef>
              <c:f>Sheet1!$G$54:$G$59</c:f>
              <c:numCache>
                <c:formatCode>0.000</c:formatCode>
                <c:ptCount val="6"/>
                <c:pt idx="0">
                  <c:v>0.47470817120622572</c:v>
                </c:pt>
                <c:pt idx="1">
                  <c:v>0.39961759082217968</c:v>
                </c:pt>
                <c:pt idx="2">
                  <c:v>0.35807050092764375</c:v>
                </c:pt>
                <c:pt idx="3">
                  <c:v>0.32229299363057329</c:v>
                </c:pt>
                <c:pt idx="4">
                  <c:v>0.13696262691726077</c:v>
                </c:pt>
                <c:pt idx="5">
                  <c:v>2.0827246546183058E-2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0-B44E-B0E1-C0F9736346A7}"/>
            </c:ext>
          </c:extLst>
        </c:ser>
        <c:ser>
          <c:idx val="2"/>
          <c:order val="1"/>
          <c:tx>
            <c:strRef>
              <c:f>Sheet1!$H$53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Sheet1!$F$54:$F$59</c:f>
              <c:strCache>
                <c:ptCount val="6"/>
                <c:pt idx="0">
                  <c:v>(5,5)</c:v>
                </c:pt>
                <c:pt idx="1">
                  <c:v>(6,5)</c:v>
                </c:pt>
                <c:pt idx="2">
                  <c:v>(7,5)</c:v>
                </c:pt>
                <c:pt idx="3">
                  <c:v>(10,10)</c:v>
                </c:pt>
                <c:pt idx="4">
                  <c:v>(20,20)</c:v>
                </c:pt>
                <c:pt idx="5">
                  <c:v>(30,30)</c:v>
                </c:pt>
              </c:strCache>
            </c:strRef>
          </c:cat>
          <c:val>
            <c:numRef>
              <c:f>Sheet1!$H$54:$H$59</c:f>
              <c:numCache>
                <c:formatCode>0.000</c:formatCode>
                <c:ptCount val="6"/>
                <c:pt idx="0">
                  <c:v>0.36964980544747078</c:v>
                </c:pt>
                <c:pt idx="1">
                  <c:v>0.37284894837476096</c:v>
                </c:pt>
                <c:pt idx="2">
                  <c:v>0.34137291280148424</c:v>
                </c:pt>
                <c:pt idx="3">
                  <c:v>0.33121019108280264</c:v>
                </c:pt>
                <c:pt idx="4">
                  <c:v>0.11514365953769712</c:v>
                </c:pt>
                <c:pt idx="5">
                  <c:v>1.9929880212028881E-2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0-B44E-B0E1-C0F9736346A7}"/>
            </c:ext>
          </c:extLst>
        </c:ser>
        <c:ser>
          <c:idx val="3"/>
          <c:order val="2"/>
          <c:tx>
            <c:strRef>
              <c:f>Sheet1!$I$53</c:f>
              <c:strCache>
                <c:ptCount val="1"/>
                <c:pt idx="0">
                  <c:v>CHOCO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Sheet1!$F$54:$F$59</c:f>
              <c:strCache>
                <c:ptCount val="6"/>
                <c:pt idx="0">
                  <c:v>(5,5)</c:v>
                </c:pt>
                <c:pt idx="1">
                  <c:v>(6,5)</c:v>
                </c:pt>
                <c:pt idx="2">
                  <c:v>(7,5)</c:v>
                </c:pt>
                <c:pt idx="3">
                  <c:v>(10,10)</c:v>
                </c:pt>
                <c:pt idx="4">
                  <c:v>(20,20)</c:v>
                </c:pt>
                <c:pt idx="5">
                  <c:v>(30,30)</c:v>
                </c:pt>
              </c:strCache>
            </c:strRef>
          </c:cat>
          <c:val>
            <c:numRef>
              <c:f>Sheet1!$I$54:$I$59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0-B44E-B0E1-C0F9736346A7}"/>
            </c:ext>
          </c:extLst>
        </c:ser>
        <c:ser>
          <c:idx val="4"/>
          <c:order val="3"/>
          <c:tx>
            <c:strRef>
              <c:f>Sheet1!$J$53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Sheet1!$F$54:$F$59</c:f>
              <c:strCache>
                <c:ptCount val="6"/>
                <c:pt idx="0">
                  <c:v>(5,5)</c:v>
                </c:pt>
                <c:pt idx="1">
                  <c:v>(6,5)</c:v>
                </c:pt>
                <c:pt idx="2">
                  <c:v>(7,5)</c:v>
                </c:pt>
                <c:pt idx="3">
                  <c:v>(10,10)</c:v>
                </c:pt>
                <c:pt idx="4">
                  <c:v>(20,20)</c:v>
                </c:pt>
                <c:pt idx="5">
                  <c:v>(30,30)</c:v>
                </c:pt>
              </c:strCache>
            </c:strRef>
          </c:cat>
          <c:val>
            <c:numRef>
              <c:f>Sheet1!$J$54:$J$59</c:f>
              <c:numCache>
                <c:formatCode>0.000</c:formatCode>
                <c:ptCount val="6"/>
                <c:pt idx="0">
                  <c:v>0.3754863813229572</c:v>
                </c:pt>
                <c:pt idx="1">
                  <c:v>0.4053537284894837</c:v>
                </c:pt>
                <c:pt idx="2">
                  <c:v>0.39703153988868273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0-B44E-B0E1-C0F973634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5766655"/>
        <c:axId val="1957282047"/>
      </c:barChart>
      <c:catAx>
        <c:axId val="19557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Problems (Parts, Forgings)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2047"/>
        <c:crosses val="autoZero"/>
        <c:auto val="1"/>
        <c:lblAlgn val="ctr"/>
        <c:lblOffset val="100"/>
        <c:noMultiLvlLbl val="0"/>
      </c:catAx>
      <c:valAx>
        <c:axId val="1957282047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5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Sheet1!$B$67</c:f>
              <c:strCache>
                <c:ptCount val="1"/>
                <c:pt idx="0">
                  <c:v>MIP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Sheet1!$A$68:$A$75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Sheet1!$B$68:$B$75</c:f>
              <c:numCache>
                <c:formatCode>0.000</c:formatCode>
                <c:ptCount val="8"/>
                <c:pt idx="0">
                  <c:v>5.4999999999999992E-4</c:v>
                </c:pt>
                <c:pt idx="1">
                  <c:v>8.0000000000000015E-4</c:v>
                </c:pt>
                <c:pt idx="2">
                  <c:v>1.0699999999999998E-3</c:v>
                </c:pt>
                <c:pt idx="3">
                  <c:v>2.5899999999999999E-3</c:v>
                </c:pt>
                <c:pt idx="4">
                  <c:v>4.3700000000000006E-3</c:v>
                </c:pt>
                <c:pt idx="5">
                  <c:v>9.0600000000000021E-3</c:v>
                </c:pt>
                <c:pt idx="6">
                  <c:v>2.7200000000000002E-2</c:v>
                </c:pt>
                <c:pt idx="7">
                  <c:v>5.4069999999999993E-2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FD-D74A-B2ED-E575C5B142CF}"/>
            </c:ext>
          </c:extLst>
        </c:ser>
        <c:ser>
          <c:idx val="0"/>
          <c:order val="1"/>
          <c:tx>
            <c:strRef>
              <c:f>Sheet1!$C$67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Sheet1!$A$68:$A$75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Sheet1!$C$68:$C$75</c:f>
              <c:numCache>
                <c:formatCode>0.000</c:formatCode>
                <c:ptCount val="8"/>
                <c:pt idx="0">
                  <c:v>6.0999999999999997E-4</c:v>
                </c:pt>
                <c:pt idx="1">
                  <c:v>9.7000000000000005E-4</c:v>
                </c:pt>
                <c:pt idx="2">
                  <c:v>1.9E-3</c:v>
                </c:pt>
                <c:pt idx="3">
                  <c:v>5.1599999999999997E-3</c:v>
                </c:pt>
                <c:pt idx="4">
                  <c:v>8.1399999999999997E-3</c:v>
                </c:pt>
                <c:pt idx="5">
                  <c:v>1.8190000000000001E-2</c:v>
                </c:pt>
                <c:pt idx="6">
                  <c:v>5.4189999999999995E-2</c:v>
                </c:pt>
                <c:pt idx="7">
                  <c:v>0.14352000000000001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7-C444-A414-CF2B8780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766655"/>
        <c:axId val="1957282047"/>
      </c:barChart>
      <c:catAx>
        <c:axId val="19557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2047"/>
        <c:crosses val="autoZero"/>
        <c:auto val="1"/>
        <c:lblAlgn val="ctr"/>
        <c:lblOffset val="100"/>
        <c:noMultiLvlLbl val="0"/>
      </c:catAx>
      <c:valAx>
        <c:axId val="1957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Sheet1!$N$88</c:f>
              <c:strCache>
                <c:ptCount val="1"/>
                <c:pt idx="0">
                  <c:v>Consolidation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Sheet1!$M$89:$M$93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Sheet1!$N$89:$N$93</c:f>
              <c:numCache>
                <c:formatCode>0.000</c:formatCode>
                <c:ptCount val="5"/>
                <c:pt idx="0">
                  <c:v>0.74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D643-9C12-FBF01C0EA802}"/>
            </c:ext>
          </c:extLst>
        </c:ser>
        <c:ser>
          <c:idx val="1"/>
          <c:order val="1"/>
          <c:tx>
            <c:strRef>
              <c:f>Sheet1!$O$88</c:f>
              <c:strCache>
                <c:ptCount val="1"/>
                <c:pt idx="0">
                  <c:v>Forging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Sheet1!$M$89:$M$93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Sheet1!$O$89:$O$93</c:f>
              <c:numCache>
                <c:formatCode>0.000</c:formatCode>
                <c:ptCount val="5"/>
                <c:pt idx="0">
                  <c:v>0.850132739075671</c:v>
                </c:pt>
                <c:pt idx="1">
                  <c:v>0.80603566467998244</c:v>
                </c:pt>
                <c:pt idx="2">
                  <c:v>0.78495649419385516</c:v>
                </c:pt>
                <c:pt idx="3">
                  <c:v>0.76361162152396034</c:v>
                </c:pt>
                <c:pt idx="4">
                  <c:v>0.74960839002227397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C-D643-9C12-FBF01C0EA802}"/>
            </c:ext>
          </c:extLst>
        </c:ser>
        <c:ser>
          <c:idx val="2"/>
          <c:order val="2"/>
          <c:tx>
            <c:strRef>
              <c:f>Sheet1!$P$88</c:f>
              <c:strCache>
                <c:ptCount val="1"/>
                <c:pt idx="0">
                  <c:v>Machinist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Sheet1!$M$89:$M$93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Sheet1!$P$89:$P$93</c:f>
              <c:numCache>
                <c:formatCode>0.000</c:formatCode>
                <c:ptCount val="5"/>
                <c:pt idx="0">
                  <c:v>1.0352971459165603</c:v>
                </c:pt>
                <c:pt idx="1">
                  <c:v>1.0562116469667642</c:v>
                </c:pt>
                <c:pt idx="2">
                  <c:v>1.0529869033400601</c:v>
                </c:pt>
                <c:pt idx="3">
                  <c:v>1.0607460565874551</c:v>
                </c:pt>
                <c:pt idx="4">
                  <c:v>1.0624634487871174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D643-9C12-FBF01C0EA802}"/>
            </c:ext>
          </c:extLst>
        </c:ser>
        <c:ser>
          <c:idx val="3"/>
          <c:order val="3"/>
          <c:tx>
            <c:strRef>
              <c:f>Sheet1!$Q$88</c:f>
              <c:strCache>
                <c:ptCount val="1"/>
                <c:pt idx="0">
                  <c:v>Holding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Sheet1!$M$89:$M$93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Sheet1!$Q$89:$Q$93</c:f>
              <c:numCache>
                <c:formatCode>0.000</c:formatCode>
                <c:ptCount val="5"/>
                <c:pt idx="0">
                  <c:v>0.93284177392579182</c:v>
                </c:pt>
                <c:pt idx="1">
                  <c:v>0.93484681887760601</c:v>
                </c:pt>
                <c:pt idx="2">
                  <c:v>0.9644913006920639</c:v>
                </c:pt>
                <c:pt idx="3">
                  <c:v>0.96617295129681136</c:v>
                </c:pt>
                <c:pt idx="4">
                  <c:v>0.97231744389108077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C-D643-9C12-FBF01C0EA802}"/>
            </c:ext>
          </c:extLst>
        </c:ser>
        <c:ser>
          <c:idx val="4"/>
          <c:order val="4"/>
          <c:tx>
            <c:strRef>
              <c:f>Sheet1!$R$88</c:f>
              <c:strCache>
                <c:ptCount val="1"/>
                <c:pt idx="0">
                  <c:v>Procurement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Sheet1!$M$89:$M$93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Sheet1!$R$89:$R$93</c:f>
              <c:numCache>
                <c:formatCode>0.000</c:formatCode>
                <c:ptCount val="5"/>
                <c:pt idx="0">
                  <c:v>0.93974258960844959</c:v>
                </c:pt>
                <c:pt idx="1">
                  <c:v>0.91170288713999881</c:v>
                </c:pt>
                <c:pt idx="2">
                  <c:v>0.88586344524716176</c:v>
                </c:pt>
                <c:pt idx="3">
                  <c:v>0.86398837454499644</c:v>
                </c:pt>
                <c:pt idx="4">
                  <c:v>0.84554428115546676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C-D643-9C12-FBF01C0EA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5766655"/>
        <c:axId val="1957282047"/>
      </c:barChart>
      <c:catAx>
        <c:axId val="19557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Forging Fixed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2047"/>
        <c:crosses val="autoZero"/>
        <c:auto val="1"/>
        <c:lblAlgn val="ctr"/>
        <c:lblOffset val="100"/>
        <c:noMultiLvlLbl val="0"/>
      </c:catAx>
      <c:valAx>
        <c:axId val="19572820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5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Sheet1!$M$115</c:f>
              <c:strCache>
                <c:ptCount val="1"/>
                <c:pt idx="0">
                  <c:v>Machining Options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Sheet1!$A$116:$A$120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Sheet1!$M$116:$M$120</c:f>
              <c:numCache>
                <c:formatCode>0.000</c:formatCode>
                <c:ptCount val="5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A-0A4B-971C-CBFBEB38A41C}"/>
            </c:ext>
          </c:extLst>
        </c:ser>
        <c:ser>
          <c:idx val="1"/>
          <c:order val="1"/>
          <c:tx>
            <c:strRef>
              <c:f>Sheet1!$N$115</c:f>
              <c:strCache>
                <c:ptCount val="1"/>
                <c:pt idx="0">
                  <c:v>Consolidation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Sheet1!$A$116:$A$120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Sheet1!$N$116:$N$120</c:f>
              <c:numCache>
                <c:formatCode>0.000</c:formatCode>
                <c:ptCount val="5"/>
                <c:pt idx="0">
                  <c:v>0.74</c:v>
                </c:pt>
                <c:pt idx="1">
                  <c:v>0.51</c:v>
                </c:pt>
                <c:pt idx="2">
                  <c:v>0.51</c:v>
                </c:pt>
                <c:pt idx="3">
                  <c:v>0.46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A-0A4B-971C-CBFBEB38A41C}"/>
            </c:ext>
          </c:extLst>
        </c:ser>
        <c:ser>
          <c:idx val="2"/>
          <c:order val="2"/>
          <c:tx>
            <c:strRef>
              <c:f>Sheet1!$O$115</c:f>
              <c:strCache>
                <c:ptCount val="1"/>
                <c:pt idx="0">
                  <c:v>Forging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Sheet1!$A$116:$A$120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Sheet1!$O$116:$O$120</c:f>
              <c:numCache>
                <c:formatCode>0.000</c:formatCode>
                <c:ptCount val="5"/>
                <c:pt idx="0">
                  <c:v>0.850132739075671</c:v>
                </c:pt>
                <c:pt idx="1">
                  <c:v>0.66304604087105912</c:v>
                </c:pt>
                <c:pt idx="2">
                  <c:v>0.67385109180620706</c:v>
                </c:pt>
                <c:pt idx="3">
                  <c:v>0.57681422582159247</c:v>
                </c:pt>
                <c:pt idx="4">
                  <c:v>0.58153869274886671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A-0A4B-971C-CBFBEB38A41C}"/>
            </c:ext>
          </c:extLst>
        </c:ser>
        <c:ser>
          <c:idx val="3"/>
          <c:order val="3"/>
          <c:tx>
            <c:strRef>
              <c:f>Sheet1!$P$115</c:f>
              <c:strCache>
                <c:ptCount val="1"/>
                <c:pt idx="0">
                  <c:v>Machinist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Sheet1!$A$116:$A$120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Sheet1!$P$116:$P$120</c:f>
              <c:numCache>
                <c:formatCode>0.000</c:formatCode>
                <c:ptCount val="5"/>
                <c:pt idx="0">
                  <c:v>1.0352971459165603</c:v>
                </c:pt>
                <c:pt idx="1">
                  <c:v>1.0838417670161686</c:v>
                </c:pt>
                <c:pt idx="2">
                  <c:v>1.094088755638126</c:v>
                </c:pt>
                <c:pt idx="3">
                  <c:v>1.1375243468170122</c:v>
                </c:pt>
                <c:pt idx="4">
                  <c:v>1.1324183393860197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A-0A4B-971C-CBFBEB38A41C}"/>
            </c:ext>
          </c:extLst>
        </c:ser>
        <c:ser>
          <c:idx val="4"/>
          <c:order val="4"/>
          <c:tx>
            <c:strRef>
              <c:f>Sheet1!$Q$115</c:f>
              <c:strCache>
                <c:ptCount val="1"/>
                <c:pt idx="0">
                  <c:v>Holding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Sheet1!$A$116:$A$120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Sheet1!$Q$116:$Q$120</c:f>
              <c:numCache>
                <c:formatCode>0.000</c:formatCode>
                <c:ptCount val="5"/>
                <c:pt idx="0">
                  <c:v>0.93284177392579182</c:v>
                </c:pt>
                <c:pt idx="1">
                  <c:v>0.83208227833919646</c:v>
                </c:pt>
                <c:pt idx="2">
                  <c:v>0.82607553366174058</c:v>
                </c:pt>
                <c:pt idx="3">
                  <c:v>0.72217927409068072</c:v>
                </c:pt>
                <c:pt idx="4">
                  <c:v>0.75801676845047095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A-0A4B-971C-CBFBEB38A41C}"/>
            </c:ext>
          </c:extLst>
        </c:ser>
        <c:ser>
          <c:idx val="5"/>
          <c:order val="5"/>
          <c:tx>
            <c:strRef>
              <c:f>Sheet1!$R$115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Sheet1!$A$116:$A$120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Sheet1!$R$116:$R$120</c:f>
              <c:numCache>
                <c:formatCode>0.000</c:formatCode>
                <c:ptCount val="5"/>
                <c:pt idx="0">
                  <c:v>0.93974258960844959</c:v>
                </c:pt>
                <c:pt idx="1">
                  <c:v>0.85867745325933709</c:v>
                </c:pt>
                <c:pt idx="2">
                  <c:v>0.86463675202186763</c:v>
                </c:pt>
                <c:pt idx="3">
                  <c:v>0.82707650596371118</c:v>
                </c:pt>
                <c:pt idx="4">
                  <c:v>0.82488242125803901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A-0A4B-971C-CBFBEB38A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5766655"/>
        <c:axId val="1957282047"/>
      </c:barChart>
      <c:catAx>
        <c:axId val="19557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MachINING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2047"/>
        <c:crosses val="autoZero"/>
        <c:auto val="1"/>
        <c:lblAlgn val="ctr"/>
        <c:lblOffset val="100"/>
        <c:noMultiLvlLbl val="0"/>
      </c:catAx>
      <c:valAx>
        <c:axId val="1957282047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95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Sheet1!$N$144</c:f>
              <c:strCache>
                <c:ptCount val="1"/>
                <c:pt idx="0">
                  <c:v>Consolidation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Sheet1!$M$145:$M$149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Sheet1!$N$145:$N$149</c:f>
              <c:numCache>
                <c:formatCode>0.0000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B-CE48-8508-13A40E170D5E}"/>
            </c:ext>
          </c:extLst>
        </c:ser>
        <c:ser>
          <c:idx val="1"/>
          <c:order val="1"/>
          <c:tx>
            <c:strRef>
              <c:f>Sheet1!$O$144</c:f>
              <c:strCache>
                <c:ptCount val="1"/>
                <c:pt idx="0">
                  <c:v>Forging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Sheet1!$M$145:$M$149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Sheet1!$O$145:$O$149</c:f>
              <c:numCache>
                <c:formatCode>0.0000</c:formatCode>
                <c:ptCount val="5"/>
                <c:pt idx="0">
                  <c:v>0.850132739075671</c:v>
                </c:pt>
                <c:pt idx="1">
                  <c:v>0.85026644704970444</c:v>
                </c:pt>
                <c:pt idx="2">
                  <c:v>0.85008041856409267</c:v>
                </c:pt>
                <c:pt idx="3">
                  <c:v>0.85008041856409267</c:v>
                </c:pt>
                <c:pt idx="4">
                  <c:v>0.85008041856409267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B-CE48-8508-13A40E170D5E}"/>
            </c:ext>
          </c:extLst>
        </c:ser>
        <c:ser>
          <c:idx val="2"/>
          <c:order val="2"/>
          <c:tx>
            <c:strRef>
              <c:f>Sheet1!$P$144</c:f>
              <c:strCache>
                <c:ptCount val="1"/>
                <c:pt idx="0">
                  <c:v>Machinist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Sheet1!$M$145:$M$149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Sheet1!$P$145:$P$149</c:f>
              <c:numCache>
                <c:formatCode>0.0000</c:formatCode>
                <c:ptCount val="5"/>
                <c:pt idx="0">
                  <c:v>1.0352971459165603</c:v>
                </c:pt>
                <c:pt idx="1">
                  <c:v>1.0360786211441044</c:v>
                </c:pt>
                <c:pt idx="2">
                  <c:v>1.0368065565668629</c:v>
                </c:pt>
                <c:pt idx="3">
                  <c:v>1.0368065565668629</c:v>
                </c:pt>
                <c:pt idx="4">
                  <c:v>1.0368065565668629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B-CE48-8508-13A40E170D5E}"/>
            </c:ext>
          </c:extLst>
        </c:ser>
        <c:ser>
          <c:idx val="3"/>
          <c:order val="3"/>
          <c:tx>
            <c:strRef>
              <c:f>Sheet1!$Q$144</c:f>
              <c:strCache>
                <c:ptCount val="1"/>
                <c:pt idx="0">
                  <c:v>Holding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Sheet1!$M$145:$M$149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Sheet1!$Q$145:$Q$149</c:f>
              <c:numCache>
                <c:formatCode>0.0000</c:formatCode>
                <c:ptCount val="5"/>
                <c:pt idx="0">
                  <c:v>0.93284177392579182</c:v>
                </c:pt>
                <c:pt idx="1">
                  <c:v>0.9193885690878123</c:v>
                </c:pt>
                <c:pt idx="2">
                  <c:v>0.91540003880732168</c:v>
                </c:pt>
                <c:pt idx="3">
                  <c:v>0.91540003880732168</c:v>
                </c:pt>
                <c:pt idx="4">
                  <c:v>0.91540003880732168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B-CE48-8508-13A40E170D5E}"/>
            </c:ext>
          </c:extLst>
        </c:ser>
        <c:ser>
          <c:idx val="4"/>
          <c:order val="4"/>
          <c:tx>
            <c:strRef>
              <c:f>Sheet1!$R$144</c:f>
              <c:strCache>
                <c:ptCount val="1"/>
                <c:pt idx="0">
                  <c:v>Procurement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Sheet1!$M$145:$M$149</c:f>
              <c:strCache>
                <c:ptCount val="5"/>
                <c:pt idx="0">
                  <c:v>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  <c:pt idx="4">
                  <c:v>5x</c:v>
                </c:pt>
              </c:strCache>
            </c:strRef>
          </c:cat>
          <c:val>
            <c:numRef>
              <c:f>Sheet1!$R$145:$R$149</c:f>
              <c:numCache>
                <c:formatCode>0.0000</c:formatCode>
                <c:ptCount val="5"/>
                <c:pt idx="0">
                  <c:v>0.93974258960844959</c:v>
                </c:pt>
                <c:pt idx="1">
                  <c:v>0.93942243378913093</c:v>
                </c:pt>
                <c:pt idx="2">
                  <c:v>0.93897004838764631</c:v>
                </c:pt>
                <c:pt idx="3">
                  <c:v>0.93847059124517107</c:v>
                </c:pt>
                <c:pt idx="4">
                  <c:v>0.93799186222601005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B-CE48-8508-13A40E170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5766655"/>
        <c:axId val="1957282047"/>
      </c:barChart>
      <c:catAx>
        <c:axId val="19557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Holding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2047"/>
        <c:crosses val="autoZero"/>
        <c:auto val="1"/>
        <c:lblAlgn val="ctr"/>
        <c:lblOffset val="100"/>
        <c:noMultiLvlLbl val="0"/>
      </c:catAx>
      <c:valAx>
        <c:axId val="19572820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195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Sheet1!$N$169</c:f>
              <c:strCache>
                <c:ptCount val="1"/>
                <c:pt idx="0">
                  <c:v>Consolidation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Sheet1!$M$170:$M$173</c:f>
              <c:strCache>
                <c:ptCount val="4"/>
                <c:pt idx="0">
                  <c:v>0x</c:v>
                </c:pt>
                <c:pt idx="1">
                  <c:v>x</c:v>
                </c:pt>
                <c:pt idx="2">
                  <c:v>2x</c:v>
                </c:pt>
                <c:pt idx="3">
                  <c:v>3x</c:v>
                </c:pt>
              </c:strCache>
            </c:strRef>
          </c:cat>
          <c:val>
            <c:numRef>
              <c:f>Sheet1!$N$170:$N$173</c:f>
              <c:numCache>
                <c:formatCode>0.0000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7-1344-A62C-A2944E00F007}"/>
            </c:ext>
          </c:extLst>
        </c:ser>
        <c:ser>
          <c:idx val="1"/>
          <c:order val="1"/>
          <c:tx>
            <c:strRef>
              <c:f>Sheet1!$O$169</c:f>
              <c:strCache>
                <c:ptCount val="1"/>
                <c:pt idx="0">
                  <c:v>Forging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Sheet1!$M$170:$M$173</c:f>
              <c:strCache>
                <c:ptCount val="4"/>
                <c:pt idx="0">
                  <c:v>0x</c:v>
                </c:pt>
                <c:pt idx="1">
                  <c:v>x</c:v>
                </c:pt>
                <c:pt idx="2">
                  <c:v>2x</c:v>
                </c:pt>
                <c:pt idx="3">
                  <c:v>3x</c:v>
                </c:pt>
              </c:strCache>
            </c:strRef>
          </c:cat>
          <c:val>
            <c:numRef>
              <c:f>Sheet1!$O$170:$O$173</c:f>
              <c:numCache>
                <c:formatCode>0.0000</c:formatCode>
                <c:ptCount val="4"/>
                <c:pt idx="0">
                  <c:v>0.84324650988475591</c:v>
                </c:pt>
                <c:pt idx="1">
                  <c:v>0.850132739075671</c:v>
                </c:pt>
                <c:pt idx="2">
                  <c:v>0.84988148247716166</c:v>
                </c:pt>
                <c:pt idx="3">
                  <c:v>0.8404499125505096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7-1344-A62C-A2944E00F007}"/>
            </c:ext>
          </c:extLst>
        </c:ser>
        <c:ser>
          <c:idx val="2"/>
          <c:order val="2"/>
          <c:tx>
            <c:strRef>
              <c:f>Sheet1!$P$169</c:f>
              <c:strCache>
                <c:ptCount val="1"/>
                <c:pt idx="0">
                  <c:v>Machinist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Sheet1!$M$170:$M$173</c:f>
              <c:strCache>
                <c:ptCount val="4"/>
                <c:pt idx="0">
                  <c:v>0x</c:v>
                </c:pt>
                <c:pt idx="1">
                  <c:v>x</c:v>
                </c:pt>
                <c:pt idx="2">
                  <c:v>2x</c:v>
                </c:pt>
                <c:pt idx="3">
                  <c:v>3x</c:v>
                </c:pt>
              </c:strCache>
            </c:strRef>
          </c:cat>
          <c:val>
            <c:numRef>
              <c:f>Sheet1!$P$170:$P$173</c:f>
              <c:numCache>
                <c:formatCode>0.0000</c:formatCode>
                <c:ptCount val="4"/>
                <c:pt idx="0">
                  <c:v>1.0412081462872205</c:v>
                </c:pt>
                <c:pt idx="1">
                  <c:v>1.0352971459165603</c:v>
                </c:pt>
                <c:pt idx="2">
                  <c:v>1.0354124624191754</c:v>
                </c:pt>
                <c:pt idx="3">
                  <c:v>1.0429790782916684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7-1344-A62C-A2944E00F007}"/>
            </c:ext>
          </c:extLst>
        </c:ser>
        <c:ser>
          <c:idx val="3"/>
          <c:order val="3"/>
          <c:tx>
            <c:strRef>
              <c:f>Sheet1!$Q$169</c:f>
              <c:strCache>
                <c:ptCount val="1"/>
                <c:pt idx="0">
                  <c:v>Holding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Sheet1!$M$170:$M$173</c:f>
              <c:strCache>
                <c:ptCount val="4"/>
                <c:pt idx="0">
                  <c:v>0x</c:v>
                </c:pt>
                <c:pt idx="1">
                  <c:v>x</c:v>
                </c:pt>
                <c:pt idx="2">
                  <c:v>2x</c:v>
                </c:pt>
                <c:pt idx="3">
                  <c:v>3x</c:v>
                </c:pt>
              </c:strCache>
            </c:strRef>
          </c:cat>
          <c:val>
            <c:numRef>
              <c:f>Sheet1!$Q$170:$Q$173</c:f>
              <c:numCache>
                <c:formatCode>0.0000</c:formatCode>
                <c:ptCount val="4"/>
                <c:pt idx="0">
                  <c:v>0.90832848241812736</c:v>
                </c:pt>
                <c:pt idx="1">
                  <c:v>0.93284177392579182</c:v>
                </c:pt>
                <c:pt idx="2">
                  <c:v>0.94644589612573571</c:v>
                </c:pt>
                <c:pt idx="3">
                  <c:v>0.94125002694952897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7-1344-A62C-A2944E00F007}"/>
            </c:ext>
          </c:extLst>
        </c:ser>
        <c:ser>
          <c:idx val="4"/>
          <c:order val="4"/>
          <c:tx>
            <c:strRef>
              <c:f>Sheet1!$R$169</c:f>
              <c:strCache>
                <c:ptCount val="1"/>
                <c:pt idx="0">
                  <c:v>Procurement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Sheet1!$M$170:$M$173</c:f>
              <c:strCache>
                <c:ptCount val="4"/>
                <c:pt idx="0">
                  <c:v>0x</c:v>
                </c:pt>
                <c:pt idx="1">
                  <c:v>x</c:v>
                </c:pt>
                <c:pt idx="2">
                  <c:v>2x</c:v>
                </c:pt>
                <c:pt idx="3">
                  <c:v>3x</c:v>
                </c:pt>
              </c:strCache>
            </c:strRef>
          </c:cat>
          <c:val>
            <c:numRef>
              <c:f>Sheet1!$R$170:$R$173</c:f>
              <c:numCache>
                <c:formatCode>0.0000</c:formatCode>
                <c:ptCount val="4"/>
                <c:pt idx="0">
                  <c:v>0.93691277807381856</c:v>
                </c:pt>
                <c:pt idx="1">
                  <c:v>0.93974258960844959</c:v>
                </c:pt>
                <c:pt idx="2">
                  <c:v>0.94155288450560481</c:v>
                </c:pt>
                <c:pt idx="3">
                  <c:v>0.94219179203373282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7-1344-A62C-A2944E00F0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5766655"/>
        <c:axId val="1957282047"/>
      </c:barChart>
      <c:catAx>
        <c:axId val="19557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Forging 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2047"/>
        <c:crosses val="autoZero"/>
        <c:auto val="1"/>
        <c:lblAlgn val="ctr"/>
        <c:lblOffset val="100"/>
        <c:noMultiLvlLbl val="0"/>
      </c:catAx>
      <c:valAx>
        <c:axId val="19572820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195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30</xdr:row>
      <xdr:rowOff>127000</xdr:rowOff>
    </xdr:from>
    <xdr:to>
      <xdr:col>9</xdr:col>
      <xdr:colOff>812800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6DC3D-941B-124A-BFBB-37C62318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208197</xdr:colOff>
      <xdr:row>26</xdr:row>
      <xdr:rowOff>145737</xdr:rowOff>
    </xdr:from>
    <xdr:to>
      <xdr:col>23</xdr:col>
      <xdr:colOff>683206</xdr:colOff>
      <xdr:row>39</xdr:row>
      <xdr:rowOff>184713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8EF4D-9527-484F-8548-CAAD06D43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581977</xdr:colOff>
      <xdr:row>52</xdr:row>
      <xdr:rowOff>184695</xdr:rowOff>
    </xdr:from>
    <xdr:to>
      <xdr:col>11</xdr:col>
      <xdr:colOff>630012</xdr:colOff>
      <xdr:row>66</xdr:row>
      <xdr:rowOff>156038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E45CD3-C03C-CA4B-95EA-975681338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330200</xdr:colOff>
      <xdr:row>66</xdr:row>
      <xdr:rowOff>0</xdr:rowOff>
    </xdr:from>
    <xdr:to>
      <xdr:col>12</xdr:col>
      <xdr:colOff>404468</xdr:colOff>
      <xdr:row>81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5CC24D-1E27-C842-8A6A-B3BF17675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520698</xdr:colOff>
      <xdr:row>93</xdr:row>
      <xdr:rowOff>186267</xdr:rowOff>
    </xdr:from>
    <xdr:to>
      <xdr:col>10</xdr:col>
      <xdr:colOff>660399</xdr:colOff>
      <xdr:row>107</xdr:row>
      <xdr:rowOff>67877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1DD2E3-9B16-034C-B615-A165FBA3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122</xdr:row>
      <xdr:rowOff>0</xdr:rowOff>
    </xdr:from>
    <xdr:to>
      <xdr:col>11</xdr:col>
      <xdr:colOff>584200</xdr:colOff>
      <xdr:row>137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F01C8F-D66E-7146-AC4B-14FE7FD5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150</xdr:row>
      <xdr:rowOff>0</xdr:rowOff>
    </xdr:from>
    <xdr:to>
      <xdr:col>12</xdr:col>
      <xdr:colOff>898939</xdr:colOff>
      <xdr:row>163</xdr:row>
      <xdr:rowOff>88676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54D758-026F-2842-B434-6945733BD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176</xdr:row>
      <xdr:rowOff>0</xdr:rowOff>
    </xdr:from>
    <xdr:to>
      <xdr:col>11</xdr:col>
      <xdr:colOff>67952</xdr:colOff>
      <xdr:row>189</xdr:row>
      <xdr:rowOff>88676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E77BAB-1D51-E74A-8EAB-97D5B05E1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7EED-C0E6-354B-863E-B58FF7B5F72E}">
  <dimension ref="A1:BI174"/>
  <sheetViews>
    <sheetView tabSelected="1" topLeftCell="A52" zoomScale="88" zoomScaleNormal="62" workbookViewId="0">
      <selection activeCell="U76" sqref="U76"/>
    </sheetView>
  </sheetViews>
  <sheetFormatPr baseColWidth="10" defaultRowHeight="16" x14ac:dyDescent="0.2"/>
  <cols>
    <col min="1" max="1" width="8.33203125" customWidth="1"/>
    <col min="2" max="2" width="10" customWidth="1"/>
    <col min="4" max="4" width="11.6640625" bestFit="1" customWidth="1"/>
    <col min="5" max="7" width="11.6640625" customWidth="1"/>
    <col min="8" max="8" width="13" customWidth="1"/>
    <col min="9" max="9" width="15.6640625" bestFit="1" customWidth="1"/>
    <col min="12" max="12" width="11.6640625" bestFit="1" customWidth="1"/>
    <col min="13" max="13" width="19.6640625" bestFit="1" customWidth="1"/>
    <col min="14" max="14" width="12.33203125" bestFit="1" customWidth="1"/>
    <col min="15" max="18" width="11.6640625" bestFit="1" customWidth="1"/>
  </cols>
  <sheetData>
    <row r="1" spans="1:41" x14ac:dyDescent="0.2">
      <c r="A1" s="4"/>
      <c r="B1" s="23" t="s">
        <v>3</v>
      </c>
      <c r="C1" s="23"/>
      <c r="D1" s="23"/>
      <c r="E1" s="23"/>
      <c r="F1" s="23"/>
      <c r="G1" s="23"/>
      <c r="H1" s="23"/>
      <c r="I1" s="4"/>
      <c r="J1" s="4"/>
      <c r="K1" s="4"/>
      <c r="L1" s="4"/>
      <c r="M1" s="4"/>
      <c r="N1" s="4"/>
      <c r="O1" s="4" t="s">
        <v>19</v>
      </c>
      <c r="P1" s="4"/>
      <c r="Q1" s="4"/>
      <c r="R1" s="4"/>
      <c r="S1" s="4"/>
      <c r="T1" s="4"/>
      <c r="U1" s="4"/>
    </row>
    <row r="2" spans="1:41" x14ac:dyDescent="0.2">
      <c r="A2" s="3" t="s">
        <v>4</v>
      </c>
      <c r="B2" s="3" t="s">
        <v>0</v>
      </c>
      <c r="C2" s="3" t="s">
        <v>1</v>
      </c>
      <c r="D2" s="3" t="s">
        <v>5</v>
      </c>
      <c r="E2" s="3" t="s">
        <v>6</v>
      </c>
      <c r="F2" s="3" t="s">
        <v>7</v>
      </c>
      <c r="G2" s="3" t="s">
        <v>11</v>
      </c>
      <c r="H2" s="3" t="s">
        <v>8</v>
      </c>
      <c r="I2" s="7" t="s">
        <v>9</v>
      </c>
      <c r="J2" s="7" t="s">
        <v>10</v>
      </c>
      <c r="K2" s="7" t="s">
        <v>11</v>
      </c>
      <c r="L2" s="7" t="s">
        <v>42</v>
      </c>
      <c r="M2" s="7" t="s">
        <v>2</v>
      </c>
      <c r="N2" s="7" t="s">
        <v>28</v>
      </c>
      <c r="O2" s="3" t="s">
        <v>0</v>
      </c>
      <c r="P2" s="3" t="s">
        <v>15</v>
      </c>
      <c r="Q2" s="3" t="s">
        <v>42</v>
      </c>
      <c r="R2" s="3" t="s">
        <v>43</v>
      </c>
      <c r="S2" s="3" t="s">
        <v>44</v>
      </c>
      <c r="T2" s="3" t="s">
        <v>45</v>
      </c>
      <c r="U2" s="3" t="s">
        <v>46</v>
      </c>
      <c r="W2" s="3"/>
      <c r="X2" s="4">
        <v>5</v>
      </c>
      <c r="Y2" s="4">
        <v>10</v>
      </c>
      <c r="Z2" s="4">
        <v>15</v>
      </c>
      <c r="AA2" s="4">
        <v>20</v>
      </c>
      <c r="AB2" s="4">
        <v>25</v>
      </c>
      <c r="AC2" s="4">
        <v>50</v>
      </c>
      <c r="AD2" s="4">
        <v>70</v>
      </c>
      <c r="AE2" s="4">
        <v>100</v>
      </c>
      <c r="AF2" s="4">
        <v>150</v>
      </c>
      <c r="AG2" s="4">
        <v>200</v>
      </c>
      <c r="AH2" s="4">
        <v>250</v>
      </c>
      <c r="AI2" s="4">
        <v>500</v>
      </c>
      <c r="AJ2" s="4">
        <v>700</v>
      </c>
      <c r="AK2" s="4">
        <v>1000</v>
      </c>
      <c r="AL2" s="4">
        <v>1500</v>
      </c>
      <c r="AM2" s="4">
        <v>1800</v>
      </c>
      <c r="AN2" s="4">
        <v>2000</v>
      </c>
      <c r="AO2" s="4">
        <v>2500</v>
      </c>
    </row>
    <row r="3" spans="1:41" x14ac:dyDescent="0.2">
      <c r="A3" s="4">
        <v>1</v>
      </c>
      <c r="B3" s="4">
        <v>5</v>
      </c>
      <c r="C3" s="4">
        <v>5</v>
      </c>
      <c r="D3" s="8">
        <v>48932</v>
      </c>
      <c r="E3" s="8">
        <v>56483</v>
      </c>
      <c r="F3" s="8">
        <v>2478</v>
      </c>
      <c r="G3" s="4">
        <f>SUM(D3:F3)</f>
        <v>107893</v>
      </c>
      <c r="H3" s="4">
        <v>63129</v>
      </c>
      <c r="I3" s="4">
        <v>53557</v>
      </c>
      <c r="J3" s="4">
        <v>2808</v>
      </c>
      <c r="K3" s="4">
        <f>SUM(H3:J3)</f>
        <v>119494</v>
      </c>
      <c r="L3" s="6">
        <v>2</v>
      </c>
      <c r="M3" s="10">
        <v>5.9999999999999995E-4</v>
      </c>
      <c r="N3" s="12">
        <v>1</v>
      </c>
      <c r="O3" s="4">
        <v>5</v>
      </c>
      <c r="P3" s="4">
        <v>5</v>
      </c>
      <c r="Q3" s="21">
        <f>L3/P3</f>
        <v>0.4</v>
      </c>
      <c r="R3" s="21">
        <f t="shared" ref="R3:U5" si="0">D3/H3</f>
        <v>0.77511128007730201</v>
      </c>
      <c r="S3" s="21">
        <f t="shared" si="0"/>
        <v>1.0546333812573521</v>
      </c>
      <c r="T3" s="21">
        <f t="shared" si="0"/>
        <v>0.88247863247863245</v>
      </c>
      <c r="U3" s="21">
        <f t="shared" si="0"/>
        <v>0.90291562756289023</v>
      </c>
      <c r="W3" s="4">
        <v>5</v>
      </c>
      <c r="X3" s="10">
        <v>5.0000000000000001E-4</v>
      </c>
    </row>
    <row r="4" spans="1:41" x14ac:dyDescent="0.2">
      <c r="A4" s="4">
        <v>2</v>
      </c>
      <c r="B4" s="4">
        <v>10</v>
      </c>
      <c r="C4" s="4">
        <v>5</v>
      </c>
      <c r="D4" s="8">
        <v>78921</v>
      </c>
      <c r="E4" s="12">
        <v>110563</v>
      </c>
      <c r="F4" s="12">
        <v>6124</v>
      </c>
      <c r="G4" s="4">
        <f>SUM(D4:F4)</f>
        <v>195608</v>
      </c>
      <c r="H4" s="4">
        <v>84008</v>
      </c>
      <c r="I4" s="4">
        <v>108369</v>
      </c>
      <c r="J4" s="4">
        <v>6254</v>
      </c>
      <c r="K4" s="4">
        <f t="shared" ref="K4:K14" si="1">SUM(H4:J4)</f>
        <v>198631</v>
      </c>
      <c r="L4" s="6">
        <v>4</v>
      </c>
      <c r="M4" s="10">
        <v>1E-3</v>
      </c>
      <c r="N4" s="12">
        <v>2</v>
      </c>
      <c r="O4" s="4">
        <v>10</v>
      </c>
      <c r="P4" s="4">
        <v>5</v>
      </c>
      <c r="Q4" s="21">
        <f t="shared" ref="Q4:Q12" si="2">L4/P4</f>
        <v>0.8</v>
      </c>
      <c r="R4" s="21">
        <f t="shared" si="0"/>
        <v>0.93944624321493186</v>
      </c>
      <c r="S4" s="21">
        <f t="shared" si="0"/>
        <v>1.0202456422039514</v>
      </c>
      <c r="T4" s="21">
        <f t="shared" si="0"/>
        <v>0.97921330348576907</v>
      </c>
      <c r="U4" s="21">
        <f t="shared" si="0"/>
        <v>0.98478082474538209</v>
      </c>
      <c r="W4" s="4">
        <v>10</v>
      </c>
      <c r="X4" s="10">
        <v>8.0000000000000004E-4</v>
      </c>
      <c r="Y4" s="10">
        <v>1.1000000000000001E-3</v>
      </c>
    </row>
    <row r="5" spans="1:41" x14ac:dyDescent="0.2">
      <c r="A5" s="4">
        <v>3</v>
      </c>
      <c r="B5" s="4">
        <v>10</v>
      </c>
      <c r="C5" s="4">
        <v>10</v>
      </c>
      <c r="D5" s="8">
        <v>104796</v>
      </c>
      <c r="E5" s="8">
        <v>128950</v>
      </c>
      <c r="F5" s="8">
        <v>6869</v>
      </c>
      <c r="G5" s="4">
        <f t="shared" ref="G5:G22" si="3">SUM(D5:F5)</f>
        <v>240615</v>
      </c>
      <c r="H5" s="4">
        <v>140708</v>
      </c>
      <c r="I5" s="6">
        <v>119348</v>
      </c>
      <c r="J5" s="6">
        <v>7630</v>
      </c>
      <c r="K5" s="4">
        <f t="shared" si="1"/>
        <v>267686</v>
      </c>
      <c r="L5" s="6">
        <v>7</v>
      </c>
      <c r="M5" s="10">
        <v>2.2000000000000001E-3</v>
      </c>
      <c r="N5" s="12">
        <v>3</v>
      </c>
      <c r="O5" s="4">
        <v>10</v>
      </c>
      <c r="P5" s="4">
        <v>10</v>
      </c>
      <c r="Q5" s="21">
        <f t="shared" si="2"/>
        <v>0.7</v>
      </c>
      <c r="R5" s="21">
        <f t="shared" si="0"/>
        <v>0.74477641640844872</v>
      </c>
      <c r="S5" s="21">
        <f t="shared" si="0"/>
        <v>1.0804537989744276</v>
      </c>
      <c r="T5" s="21">
        <f t="shared" si="0"/>
        <v>0.900262123197903</v>
      </c>
      <c r="U5" s="21">
        <f t="shared" si="0"/>
        <v>0.89887031820864749</v>
      </c>
      <c r="W5" s="4">
        <v>20</v>
      </c>
      <c r="X5" s="4"/>
      <c r="Z5" s="10">
        <v>3.3999999999999998E-3</v>
      </c>
    </row>
    <row r="6" spans="1:41" x14ac:dyDescent="0.2">
      <c r="A6" s="4">
        <v>4</v>
      </c>
      <c r="B6" s="4">
        <v>20</v>
      </c>
      <c r="C6" s="4">
        <v>15</v>
      </c>
      <c r="D6" s="8">
        <v>199185</v>
      </c>
      <c r="E6" s="8">
        <v>221035</v>
      </c>
      <c r="F6" s="8">
        <v>9555</v>
      </c>
      <c r="G6" s="4">
        <f t="shared" si="3"/>
        <v>429775</v>
      </c>
      <c r="H6" s="4">
        <v>220421</v>
      </c>
      <c r="I6" s="4">
        <v>214879</v>
      </c>
      <c r="J6" s="4">
        <v>9979</v>
      </c>
      <c r="K6" s="4">
        <f t="shared" si="1"/>
        <v>445279</v>
      </c>
      <c r="L6" s="6">
        <v>11</v>
      </c>
      <c r="M6" s="10">
        <v>3.5999999999999999E-3</v>
      </c>
      <c r="N6" s="12">
        <v>4</v>
      </c>
      <c r="O6" s="4">
        <v>20</v>
      </c>
      <c r="P6" s="4">
        <v>15</v>
      </c>
      <c r="Q6" s="21">
        <f t="shared" si="2"/>
        <v>0.73333333333333328</v>
      </c>
      <c r="R6" s="21">
        <f t="shared" ref="R6:R15" si="4">D6/H6</f>
        <v>0.90365709256377569</v>
      </c>
      <c r="S6" s="21">
        <f t="shared" ref="S6:S15" si="5">E6/I6</f>
        <v>1.0286486813508997</v>
      </c>
      <c r="T6" s="21">
        <f t="shared" ref="T6:T15" si="6">F6/J6</f>
        <v>0.95751077262250728</v>
      </c>
      <c r="U6" s="21">
        <f t="shared" ref="U6:U15" si="7">G6/K6</f>
        <v>0.96518138066246106</v>
      </c>
      <c r="W6" s="4">
        <v>25</v>
      </c>
      <c r="X6" s="4"/>
      <c r="Z6" s="10"/>
      <c r="AA6" s="10">
        <v>4.5999999999999999E-3</v>
      </c>
    </row>
    <row r="7" spans="1:41" x14ac:dyDescent="0.2">
      <c r="A7" s="4">
        <v>5</v>
      </c>
      <c r="B7" s="4">
        <v>25</v>
      </c>
      <c r="C7" s="4">
        <v>20</v>
      </c>
      <c r="D7" s="8">
        <v>212108</v>
      </c>
      <c r="E7" s="8">
        <v>275934</v>
      </c>
      <c r="F7" s="8">
        <v>9067</v>
      </c>
      <c r="G7" s="4">
        <f t="shared" si="3"/>
        <v>497109</v>
      </c>
      <c r="H7" s="4">
        <v>253401</v>
      </c>
      <c r="I7" s="4">
        <v>271283</v>
      </c>
      <c r="J7" s="4">
        <v>10083</v>
      </c>
      <c r="K7" s="4">
        <f t="shared" si="1"/>
        <v>534767</v>
      </c>
      <c r="L7" s="6">
        <v>12</v>
      </c>
      <c r="M7" s="10">
        <v>8.0000000000000002E-3</v>
      </c>
      <c r="N7" s="12">
        <v>5</v>
      </c>
      <c r="O7" s="4">
        <v>25</v>
      </c>
      <c r="P7" s="4">
        <v>20</v>
      </c>
      <c r="Q7" s="21">
        <f t="shared" si="2"/>
        <v>0.6</v>
      </c>
      <c r="R7" s="21">
        <f t="shared" si="4"/>
        <v>0.8370448419698423</v>
      </c>
      <c r="S7" s="21">
        <f t="shared" si="5"/>
        <v>1.0171444580014228</v>
      </c>
      <c r="T7" s="21">
        <f t="shared" si="6"/>
        <v>0.89923633839135175</v>
      </c>
      <c r="U7" s="21">
        <f t="shared" si="7"/>
        <v>0.92958054629399345</v>
      </c>
      <c r="W7" s="4">
        <v>45</v>
      </c>
      <c r="X7" s="4"/>
      <c r="AB7" s="10">
        <v>1.15E-2</v>
      </c>
    </row>
    <row r="8" spans="1:41" x14ac:dyDescent="0.2">
      <c r="A8" s="4">
        <v>6</v>
      </c>
      <c r="B8" s="4">
        <v>45</v>
      </c>
      <c r="C8" s="4">
        <v>25</v>
      </c>
      <c r="D8" s="8">
        <v>346645</v>
      </c>
      <c r="E8" s="8">
        <v>452879</v>
      </c>
      <c r="F8" s="8">
        <v>22070</v>
      </c>
      <c r="G8" s="4">
        <f t="shared" si="3"/>
        <v>821594</v>
      </c>
      <c r="H8" s="4">
        <v>403991</v>
      </c>
      <c r="I8" s="4">
        <v>428358</v>
      </c>
      <c r="J8" s="4">
        <v>26254</v>
      </c>
      <c r="K8" s="4">
        <f t="shared" si="1"/>
        <v>858603</v>
      </c>
      <c r="L8" s="6">
        <v>22</v>
      </c>
      <c r="M8" s="10">
        <v>9.2999999999999992E-3</v>
      </c>
      <c r="N8" s="12">
        <v>6</v>
      </c>
      <c r="O8" s="4">
        <v>45</v>
      </c>
      <c r="P8" s="4">
        <v>25</v>
      </c>
      <c r="Q8" s="21">
        <f t="shared" si="2"/>
        <v>0.88</v>
      </c>
      <c r="R8" s="21">
        <f t="shared" si="4"/>
        <v>0.85805129322187867</v>
      </c>
      <c r="S8" s="21">
        <f t="shared" si="5"/>
        <v>1.0572441742654508</v>
      </c>
      <c r="T8" s="21">
        <f t="shared" si="6"/>
        <v>0.84063380818161038</v>
      </c>
      <c r="U8" s="21">
        <f t="shared" si="7"/>
        <v>0.95689626055348043</v>
      </c>
      <c r="W8" s="4">
        <v>70</v>
      </c>
      <c r="X8" s="4"/>
      <c r="AC8" s="10">
        <v>3.2000000000000001E-2</v>
      </c>
    </row>
    <row r="9" spans="1:41" x14ac:dyDescent="0.2">
      <c r="A9" s="4">
        <v>7</v>
      </c>
      <c r="B9" s="4">
        <v>70</v>
      </c>
      <c r="C9" s="4">
        <v>50</v>
      </c>
      <c r="D9" s="8">
        <v>607046</v>
      </c>
      <c r="E9" s="8">
        <v>715912</v>
      </c>
      <c r="F9" s="8">
        <v>39113</v>
      </c>
      <c r="G9" s="4">
        <f t="shared" si="3"/>
        <v>1362071</v>
      </c>
      <c r="H9" s="4">
        <v>667802</v>
      </c>
      <c r="I9" s="4">
        <v>683993</v>
      </c>
      <c r="J9" s="4">
        <v>40896</v>
      </c>
      <c r="K9" s="4">
        <f t="shared" si="1"/>
        <v>1392691</v>
      </c>
      <c r="L9" s="6">
        <v>42</v>
      </c>
      <c r="M9" s="10">
        <v>2.76E-2</v>
      </c>
      <c r="N9" s="12">
        <v>7</v>
      </c>
      <c r="O9" s="4">
        <v>70</v>
      </c>
      <c r="P9" s="4">
        <v>50</v>
      </c>
      <c r="Q9" s="21">
        <f t="shared" si="2"/>
        <v>0.84</v>
      </c>
      <c r="R9" s="21">
        <f t="shared" si="4"/>
        <v>0.90902093734370371</v>
      </c>
      <c r="S9" s="21">
        <f t="shared" si="5"/>
        <v>1.0466656822511342</v>
      </c>
      <c r="T9" s="21">
        <f t="shared" si="6"/>
        <v>0.95640160406885755</v>
      </c>
      <c r="U9" s="21">
        <f t="shared" si="7"/>
        <v>0.97801378769590674</v>
      </c>
      <c r="W9" s="4">
        <v>100</v>
      </c>
      <c r="X9" s="4"/>
      <c r="AD9" s="10">
        <v>5.9799999999999999E-2</v>
      </c>
      <c r="AE9" s="10">
        <v>7.9899999999999999E-2</v>
      </c>
    </row>
    <row r="10" spans="1:41" x14ac:dyDescent="0.2">
      <c r="A10" s="4">
        <v>8</v>
      </c>
      <c r="B10" s="4">
        <v>100</v>
      </c>
      <c r="C10" s="4">
        <v>70</v>
      </c>
      <c r="D10" s="8">
        <v>839647</v>
      </c>
      <c r="E10" s="8">
        <v>1054994</v>
      </c>
      <c r="F10" s="8">
        <v>43084</v>
      </c>
      <c r="G10" s="4">
        <f t="shared" si="3"/>
        <v>1937725</v>
      </c>
      <c r="H10" s="4">
        <v>950706</v>
      </c>
      <c r="I10" s="4">
        <v>1013302</v>
      </c>
      <c r="J10" s="4">
        <v>45448</v>
      </c>
      <c r="K10" s="4">
        <f t="shared" si="1"/>
        <v>2009456</v>
      </c>
      <c r="L10" s="6">
        <v>60</v>
      </c>
      <c r="M10" s="10">
        <v>5.45E-2</v>
      </c>
      <c r="N10" s="12">
        <v>8</v>
      </c>
      <c r="O10" s="4">
        <v>100</v>
      </c>
      <c r="P10" s="4">
        <v>70</v>
      </c>
      <c r="Q10" s="21">
        <f t="shared" si="2"/>
        <v>0.8571428571428571</v>
      </c>
      <c r="R10" s="21">
        <f t="shared" si="4"/>
        <v>0.88318260324432585</v>
      </c>
      <c r="S10" s="21">
        <f t="shared" si="5"/>
        <v>1.0411446932898583</v>
      </c>
      <c r="T10" s="21">
        <f t="shared" si="6"/>
        <v>0.94798450976940685</v>
      </c>
      <c r="U10" s="21">
        <f t="shared" si="7"/>
        <v>0.96430327411996086</v>
      </c>
      <c r="W10" s="4">
        <v>200</v>
      </c>
      <c r="X10" s="4"/>
      <c r="AF10" s="10">
        <v>0.25359999999999999</v>
      </c>
      <c r="AG10" s="10">
        <v>0.3402</v>
      </c>
    </row>
    <row r="11" spans="1:41" x14ac:dyDescent="0.2">
      <c r="A11" s="4">
        <v>9</v>
      </c>
      <c r="B11" s="4">
        <v>100</v>
      </c>
      <c r="C11" s="4">
        <v>100</v>
      </c>
      <c r="D11" s="8">
        <v>877422</v>
      </c>
      <c r="E11" s="8">
        <v>1005522</v>
      </c>
      <c r="F11" s="8">
        <v>43268</v>
      </c>
      <c r="G11" s="4">
        <f t="shared" si="3"/>
        <v>1926212</v>
      </c>
      <c r="H11" s="4">
        <v>1032100</v>
      </c>
      <c r="I11" s="4">
        <v>971240</v>
      </c>
      <c r="J11" s="4">
        <v>46383</v>
      </c>
      <c r="K11" s="4">
        <f t="shared" si="1"/>
        <v>2049723</v>
      </c>
      <c r="L11" s="6">
        <v>74</v>
      </c>
      <c r="M11" s="10">
        <v>7.8700000000000006E-2</v>
      </c>
      <c r="N11" s="12">
        <v>9</v>
      </c>
      <c r="O11" s="4">
        <v>100</v>
      </c>
      <c r="P11" s="4">
        <v>100</v>
      </c>
      <c r="Q11" s="21">
        <f t="shared" si="2"/>
        <v>0.74</v>
      </c>
      <c r="R11" s="21">
        <f t="shared" si="4"/>
        <v>0.850132739075671</v>
      </c>
      <c r="S11" s="21">
        <f t="shared" si="5"/>
        <v>1.0352971459165603</v>
      </c>
      <c r="T11" s="21">
        <f t="shared" si="6"/>
        <v>0.93284177392579182</v>
      </c>
      <c r="U11" s="21">
        <f t="shared" si="7"/>
        <v>0.93974258960844959</v>
      </c>
      <c r="W11" s="4">
        <v>500</v>
      </c>
      <c r="X11" s="4"/>
      <c r="AH11" s="10">
        <v>1.1758</v>
      </c>
      <c r="AI11" s="10">
        <v>2.2791999999999999</v>
      </c>
    </row>
    <row r="12" spans="1:41" x14ac:dyDescent="0.2">
      <c r="A12" s="4">
        <v>10</v>
      </c>
      <c r="B12" s="4">
        <v>200</v>
      </c>
      <c r="C12" s="4">
        <v>150</v>
      </c>
      <c r="D12" s="8">
        <v>1667267</v>
      </c>
      <c r="E12" s="8">
        <v>2016790</v>
      </c>
      <c r="F12" s="8">
        <v>91142</v>
      </c>
      <c r="G12" s="4">
        <f t="shared" si="3"/>
        <v>3775199</v>
      </c>
      <c r="H12" s="4">
        <v>1945027</v>
      </c>
      <c r="I12" s="4">
        <v>1908251</v>
      </c>
      <c r="J12" s="4">
        <v>98284</v>
      </c>
      <c r="K12" s="4">
        <f t="shared" si="1"/>
        <v>3951562</v>
      </c>
      <c r="L12" s="6">
        <v>120</v>
      </c>
      <c r="M12" s="10">
        <v>0.27829999999999999</v>
      </c>
      <c r="N12" s="12">
        <v>10</v>
      </c>
      <c r="O12" s="4">
        <v>200</v>
      </c>
      <c r="P12" s="4">
        <v>150</v>
      </c>
      <c r="Q12" s="21">
        <f t="shared" si="2"/>
        <v>0.8</v>
      </c>
      <c r="R12" s="21">
        <f t="shared" si="4"/>
        <v>0.85719478444258101</v>
      </c>
      <c r="S12" s="21">
        <f t="shared" si="5"/>
        <v>1.0568787858620277</v>
      </c>
      <c r="T12" s="21">
        <f t="shared" si="6"/>
        <v>0.92733303487851537</v>
      </c>
      <c r="U12" s="21">
        <f t="shared" si="7"/>
        <v>0.95536878834243266</v>
      </c>
      <c r="W12" s="4">
        <v>1000</v>
      </c>
      <c r="X12" s="4"/>
      <c r="AJ12" s="10">
        <v>6.3136000000000001</v>
      </c>
      <c r="AK12" s="10">
        <v>8.9237000000000002</v>
      </c>
    </row>
    <row r="13" spans="1:41" x14ac:dyDescent="0.2">
      <c r="A13" s="4">
        <v>11</v>
      </c>
      <c r="B13" s="4">
        <v>200</v>
      </c>
      <c r="C13" s="4">
        <v>200</v>
      </c>
      <c r="D13" s="8">
        <v>1764131</v>
      </c>
      <c r="E13" s="8">
        <v>2042447</v>
      </c>
      <c r="F13" s="8">
        <v>92763</v>
      </c>
      <c r="G13" s="4">
        <f t="shared" si="3"/>
        <v>3899341</v>
      </c>
      <c r="H13" s="4">
        <v>2078185</v>
      </c>
      <c r="I13" s="4">
        <v>1968454</v>
      </c>
      <c r="J13" s="4">
        <v>98646</v>
      </c>
      <c r="K13" s="4">
        <f t="shared" si="1"/>
        <v>4145285</v>
      </c>
      <c r="L13" s="6">
        <v>144</v>
      </c>
      <c r="M13" s="10">
        <v>0.32179999999999997</v>
      </c>
      <c r="N13" s="12">
        <v>11</v>
      </c>
      <c r="O13" s="4">
        <v>200</v>
      </c>
      <c r="P13" s="4">
        <v>200</v>
      </c>
      <c r="Q13" s="21">
        <f t="shared" ref="Q13:Q22" si="8">L13/P13</f>
        <v>0.72</v>
      </c>
      <c r="R13" s="21">
        <f t="shared" si="4"/>
        <v>0.84888063382230172</v>
      </c>
      <c r="S13" s="21">
        <f t="shared" si="5"/>
        <v>1.0375893975678374</v>
      </c>
      <c r="T13" s="21">
        <f t="shared" si="6"/>
        <v>0.9403625083632382</v>
      </c>
      <c r="U13" s="21">
        <f t="shared" si="7"/>
        <v>0.94066897692197282</v>
      </c>
      <c r="W13" s="4">
        <v>1500</v>
      </c>
      <c r="X13" s="4"/>
      <c r="AK13" s="10">
        <v>14.8283</v>
      </c>
      <c r="AL13" s="10">
        <v>28.767199999999999</v>
      </c>
    </row>
    <row r="14" spans="1:41" x14ac:dyDescent="0.2">
      <c r="A14" s="4">
        <v>12</v>
      </c>
      <c r="B14" s="4">
        <v>500</v>
      </c>
      <c r="C14" s="4">
        <v>250</v>
      </c>
      <c r="D14" s="8">
        <v>3919416</v>
      </c>
      <c r="E14" s="8">
        <v>4982873</v>
      </c>
      <c r="F14" s="8">
        <v>223524</v>
      </c>
      <c r="G14" s="4">
        <f t="shared" si="3"/>
        <v>9125813</v>
      </c>
      <c r="H14" s="4">
        <v>4438356</v>
      </c>
      <c r="I14" s="4">
        <v>4783479</v>
      </c>
      <c r="J14" s="4">
        <v>248101</v>
      </c>
      <c r="K14" s="4">
        <f t="shared" si="1"/>
        <v>9469936</v>
      </c>
      <c r="L14" s="6">
        <v>222</v>
      </c>
      <c r="M14" s="10">
        <v>1.0107999999999999</v>
      </c>
      <c r="N14" s="12">
        <v>12</v>
      </c>
      <c r="O14" s="4">
        <v>500</v>
      </c>
      <c r="P14" s="4">
        <v>250</v>
      </c>
      <c r="Q14" s="21">
        <f t="shared" si="8"/>
        <v>0.88800000000000001</v>
      </c>
      <c r="R14" s="21">
        <f t="shared" si="4"/>
        <v>0.88307832900290106</v>
      </c>
      <c r="S14" s="21">
        <f t="shared" si="5"/>
        <v>1.0416838873965999</v>
      </c>
      <c r="T14" s="21">
        <f t="shared" si="6"/>
        <v>0.90093953672093219</v>
      </c>
      <c r="U14" s="21">
        <f t="shared" si="7"/>
        <v>0.96366152844116371</v>
      </c>
      <c r="W14" s="4">
        <v>2000</v>
      </c>
      <c r="X14" s="4"/>
      <c r="AL14" s="10"/>
      <c r="AM14" s="10">
        <v>47.883099999999999</v>
      </c>
      <c r="AN14" s="10">
        <v>52.742100000000001</v>
      </c>
    </row>
    <row r="15" spans="1:41" x14ac:dyDescent="0.2">
      <c r="A15" s="4">
        <v>13</v>
      </c>
      <c r="B15" s="4">
        <v>500</v>
      </c>
      <c r="C15" s="4">
        <v>500</v>
      </c>
      <c r="D15" s="8">
        <v>4361388</v>
      </c>
      <c r="E15" s="8">
        <v>5094113</v>
      </c>
      <c r="F15" s="8">
        <v>236833</v>
      </c>
      <c r="G15" s="4">
        <f t="shared" si="3"/>
        <v>9692334</v>
      </c>
      <c r="H15" s="11">
        <v>5217187</v>
      </c>
      <c r="I15" s="11">
        <v>4893467</v>
      </c>
      <c r="J15" s="11">
        <v>257266</v>
      </c>
      <c r="K15" s="4">
        <f t="shared" ref="K15:K22" si="9">SUM(H15:J15)</f>
        <v>10367920</v>
      </c>
      <c r="L15" s="10">
        <v>371</v>
      </c>
      <c r="M15" s="10">
        <v>1.9782</v>
      </c>
      <c r="N15" s="12">
        <v>13</v>
      </c>
      <c r="O15" s="4">
        <v>500</v>
      </c>
      <c r="P15" s="4">
        <v>500</v>
      </c>
      <c r="Q15" s="21">
        <f t="shared" si="8"/>
        <v>0.74199999999999999</v>
      </c>
      <c r="R15" s="21">
        <f t="shared" si="4"/>
        <v>0.83596543501315934</v>
      </c>
      <c r="S15" s="21">
        <f t="shared" si="5"/>
        <v>1.0410028309172208</v>
      </c>
      <c r="T15" s="21">
        <f t="shared" si="6"/>
        <v>0.92057636842800838</v>
      </c>
      <c r="U15" s="21">
        <f t="shared" si="7"/>
        <v>0.93483881048464879</v>
      </c>
      <c r="W15" s="4">
        <v>3000</v>
      </c>
      <c r="X15" s="4"/>
      <c r="AO15" s="16">
        <v>107.776</v>
      </c>
    </row>
    <row r="16" spans="1:41" x14ac:dyDescent="0.2">
      <c r="A16" s="4">
        <v>14</v>
      </c>
      <c r="B16" s="4">
        <v>1000</v>
      </c>
      <c r="C16" s="4">
        <v>700</v>
      </c>
      <c r="D16" s="8">
        <v>8268020</v>
      </c>
      <c r="E16" s="8">
        <v>10252137</v>
      </c>
      <c r="F16" s="8">
        <v>453032</v>
      </c>
      <c r="G16" s="4">
        <f t="shared" si="3"/>
        <v>18973189</v>
      </c>
      <c r="H16" s="4">
        <v>9475145</v>
      </c>
      <c r="I16" s="4">
        <v>9825269</v>
      </c>
      <c r="J16" s="4">
        <v>485971</v>
      </c>
      <c r="K16" s="4">
        <f t="shared" si="9"/>
        <v>19786385</v>
      </c>
      <c r="L16" s="10">
        <v>568</v>
      </c>
      <c r="M16" s="10">
        <v>5.9657999999999998</v>
      </c>
      <c r="N16" s="12">
        <v>14</v>
      </c>
      <c r="O16" s="4">
        <v>1000</v>
      </c>
      <c r="P16" s="4">
        <v>700</v>
      </c>
      <c r="Q16" s="21">
        <f t="shared" si="8"/>
        <v>0.81142857142857139</v>
      </c>
      <c r="R16" s="21">
        <f t="shared" ref="R16:R22" si="10">D16/H16</f>
        <v>0.87260089423433629</v>
      </c>
      <c r="S16" s="21">
        <f t="shared" ref="S16:S22" si="11">E16/I16</f>
        <v>1.0434459351698158</v>
      </c>
      <c r="T16" s="21">
        <f t="shared" ref="T16:T22" si="12">F16/J16</f>
        <v>0.93222023536383858</v>
      </c>
      <c r="U16" s="21">
        <f t="shared" ref="U16:U22" si="13">G16/K16</f>
        <v>0.95890123435887864</v>
      </c>
      <c r="X16" s="4"/>
    </row>
    <row r="17" spans="1:24" x14ac:dyDescent="0.2">
      <c r="A17" s="4">
        <v>15</v>
      </c>
      <c r="B17" s="4">
        <v>1000</v>
      </c>
      <c r="C17" s="4">
        <v>1000</v>
      </c>
      <c r="D17" s="8">
        <v>8787426</v>
      </c>
      <c r="E17" s="8">
        <v>10327467</v>
      </c>
      <c r="F17" s="8">
        <v>443105</v>
      </c>
      <c r="G17" s="4">
        <f t="shared" si="3"/>
        <v>19557998</v>
      </c>
      <c r="H17" s="4">
        <v>10321754</v>
      </c>
      <c r="I17" s="4">
        <v>9960980</v>
      </c>
      <c r="J17" s="4">
        <v>476303</v>
      </c>
      <c r="K17" s="4">
        <f t="shared" si="9"/>
        <v>20759037</v>
      </c>
      <c r="L17" s="10">
        <v>746</v>
      </c>
      <c r="M17" s="10">
        <v>7.9961000000000002</v>
      </c>
      <c r="N17" s="12">
        <v>15</v>
      </c>
      <c r="O17" s="4">
        <v>1000</v>
      </c>
      <c r="P17" s="4">
        <v>1000</v>
      </c>
      <c r="Q17" s="21">
        <f t="shared" si="8"/>
        <v>0.746</v>
      </c>
      <c r="R17" s="21">
        <f t="shared" si="10"/>
        <v>0.85135007092786752</v>
      </c>
      <c r="S17" s="21">
        <f t="shared" si="11"/>
        <v>1.0367922634118329</v>
      </c>
      <c r="T17" s="21">
        <f t="shared" si="12"/>
        <v>0.93030066995169036</v>
      </c>
      <c r="U17" s="21">
        <f t="shared" si="13"/>
        <v>0.94214379983040641</v>
      </c>
      <c r="X17" s="4"/>
    </row>
    <row r="18" spans="1:24" x14ac:dyDescent="0.2">
      <c r="A18" s="4">
        <v>16</v>
      </c>
      <c r="B18" s="4">
        <v>1500</v>
      </c>
      <c r="C18" s="4">
        <v>1000</v>
      </c>
      <c r="D18" s="8">
        <v>12079046</v>
      </c>
      <c r="E18" s="8">
        <v>15235492</v>
      </c>
      <c r="F18" s="8">
        <v>651988</v>
      </c>
      <c r="G18" s="4">
        <f t="shared" si="3"/>
        <v>27966526</v>
      </c>
      <c r="H18" s="4">
        <v>13908075</v>
      </c>
      <c r="I18" s="4">
        <v>14573802</v>
      </c>
      <c r="J18" s="4">
        <v>714903</v>
      </c>
      <c r="K18" s="4">
        <f t="shared" si="9"/>
        <v>29196780</v>
      </c>
      <c r="L18" s="10">
        <v>829</v>
      </c>
      <c r="M18" s="10">
        <v>12.385899999999999</v>
      </c>
      <c r="N18" s="12">
        <v>16</v>
      </c>
      <c r="O18" s="4">
        <v>1500</v>
      </c>
      <c r="P18" s="4">
        <v>1000</v>
      </c>
      <c r="Q18" s="21">
        <f t="shared" si="8"/>
        <v>0.82899999999999996</v>
      </c>
      <c r="R18" s="21">
        <f t="shared" si="10"/>
        <v>0.86849157773451757</v>
      </c>
      <c r="S18" s="21">
        <f t="shared" si="11"/>
        <v>1.0454027027401636</v>
      </c>
      <c r="T18" s="21">
        <f t="shared" si="12"/>
        <v>0.91199505387444169</v>
      </c>
      <c r="U18" s="21">
        <f t="shared" si="13"/>
        <v>0.95786336712473086</v>
      </c>
      <c r="X18" s="4"/>
    </row>
    <row r="19" spans="1:24" x14ac:dyDescent="0.2">
      <c r="A19" s="4">
        <v>17</v>
      </c>
      <c r="B19" s="4">
        <v>1500</v>
      </c>
      <c r="C19" s="4">
        <v>1500</v>
      </c>
      <c r="D19" s="8">
        <v>13192484</v>
      </c>
      <c r="E19" s="8">
        <v>15410797</v>
      </c>
      <c r="F19" s="8">
        <v>659664</v>
      </c>
      <c r="G19" s="4">
        <f t="shared" si="3"/>
        <v>29262945</v>
      </c>
      <c r="H19" s="4">
        <v>15667324</v>
      </c>
      <c r="I19" s="4">
        <v>14741324</v>
      </c>
      <c r="J19" s="4">
        <v>717965</v>
      </c>
      <c r="K19" s="4">
        <f t="shared" si="9"/>
        <v>31126613</v>
      </c>
      <c r="L19" s="10">
        <v>1124</v>
      </c>
      <c r="M19" s="10">
        <v>18.770499999999998</v>
      </c>
      <c r="N19" s="12">
        <v>17</v>
      </c>
      <c r="O19" s="4">
        <v>1500</v>
      </c>
      <c r="P19" s="4">
        <v>1500</v>
      </c>
      <c r="Q19" s="21">
        <f t="shared" si="8"/>
        <v>0.7493333333333333</v>
      </c>
      <c r="R19" s="21">
        <f t="shared" si="10"/>
        <v>0.84203811703900422</v>
      </c>
      <c r="S19" s="21">
        <f t="shared" si="11"/>
        <v>1.0454147130881866</v>
      </c>
      <c r="T19" s="21">
        <f t="shared" si="12"/>
        <v>0.9187968772851044</v>
      </c>
      <c r="U19" s="21">
        <f t="shared" si="13"/>
        <v>0.94012621932235285</v>
      </c>
      <c r="X19" s="4"/>
    </row>
    <row r="20" spans="1:24" x14ac:dyDescent="0.2">
      <c r="A20" s="4">
        <v>18</v>
      </c>
      <c r="B20" s="4">
        <v>2000</v>
      </c>
      <c r="C20" s="4">
        <v>1800</v>
      </c>
      <c r="D20" s="8">
        <v>17235655</v>
      </c>
      <c r="E20" s="8">
        <v>20417133</v>
      </c>
      <c r="F20" s="8">
        <v>908321</v>
      </c>
      <c r="G20" s="4">
        <f t="shared" si="3"/>
        <v>38561109</v>
      </c>
      <c r="H20" s="4">
        <v>20295988</v>
      </c>
      <c r="I20" s="4">
        <v>19472675</v>
      </c>
      <c r="J20" s="4">
        <v>994866</v>
      </c>
      <c r="K20" s="4">
        <f t="shared" si="9"/>
        <v>40763529</v>
      </c>
      <c r="L20" s="10">
        <v>1362</v>
      </c>
      <c r="M20" s="10">
        <v>32.595300000000002</v>
      </c>
      <c r="N20" s="12">
        <v>18</v>
      </c>
      <c r="O20" s="4">
        <v>2000</v>
      </c>
      <c r="P20" s="4">
        <v>1800</v>
      </c>
      <c r="Q20" s="21">
        <f t="shared" si="8"/>
        <v>0.75666666666666671</v>
      </c>
      <c r="R20" s="21">
        <f t="shared" si="10"/>
        <v>0.84921487931506467</v>
      </c>
      <c r="S20" s="21">
        <f t="shared" si="11"/>
        <v>1.0485017081628487</v>
      </c>
      <c r="T20" s="21">
        <f t="shared" si="12"/>
        <v>0.91300838504884074</v>
      </c>
      <c r="U20" s="21">
        <f t="shared" si="13"/>
        <v>0.94597082112297004</v>
      </c>
      <c r="X20" s="4"/>
    </row>
    <row r="21" spans="1:24" x14ac:dyDescent="0.2">
      <c r="A21" s="4">
        <v>19</v>
      </c>
      <c r="B21" s="4">
        <v>2000</v>
      </c>
      <c r="C21" s="4">
        <v>2000</v>
      </c>
      <c r="D21" s="8">
        <v>17579366</v>
      </c>
      <c r="E21" s="8">
        <v>20357189</v>
      </c>
      <c r="F21" s="8">
        <v>919078</v>
      </c>
      <c r="G21" s="4">
        <f t="shared" si="3"/>
        <v>38855633</v>
      </c>
      <c r="H21" s="4">
        <v>20761883</v>
      </c>
      <c r="I21" s="4">
        <v>19550816</v>
      </c>
      <c r="J21" s="4">
        <v>988878</v>
      </c>
      <c r="K21" s="4">
        <f t="shared" si="9"/>
        <v>41301577</v>
      </c>
      <c r="L21" s="10">
        <v>1477</v>
      </c>
      <c r="M21" s="10">
        <v>40.785600000000002</v>
      </c>
      <c r="N21" s="12">
        <v>19</v>
      </c>
      <c r="O21" s="4">
        <v>2000</v>
      </c>
      <c r="P21" s="4">
        <v>2000</v>
      </c>
      <c r="Q21" s="21">
        <f t="shared" si="8"/>
        <v>0.73850000000000005</v>
      </c>
      <c r="R21" s="21">
        <f t="shared" si="10"/>
        <v>0.84671347006434816</v>
      </c>
      <c r="S21" s="21">
        <f t="shared" si="11"/>
        <v>1.0412449792376952</v>
      </c>
      <c r="T21" s="21">
        <f t="shared" si="12"/>
        <v>0.92941495310847244</v>
      </c>
      <c r="U21" s="21">
        <f t="shared" si="13"/>
        <v>0.94077843565150066</v>
      </c>
      <c r="X21" s="4"/>
    </row>
    <row r="22" spans="1:24" x14ac:dyDescent="0.2">
      <c r="A22" s="4">
        <v>20</v>
      </c>
      <c r="B22" s="4">
        <v>3000</v>
      </c>
      <c r="C22" s="4">
        <v>2500</v>
      </c>
      <c r="D22" s="8">
        <v>24988035</v>
      </c>
      <c r="E22" s="8">
        <v>30716009</v>
      </c>
      <c r="F22" s="8">
        <v>1346084</v>
      </c>
      <c r="G22" s="4">
        <f t="shared" si="3"/>
        <v>57050128</v>
      </c>
      <c r="H22" s="9">
        <v>29194841</v>
      </c>
      <c r="I22" s="4">
        <v>29524282</v>
      </c>
      <c r="J22" s="4">
        <v>1461700</v>
      </c>
      <c r="K22" s="4">
        <f t="shared" si="9"/>
        <v>60180823</v>
      </c>
      <c r="L22" s="10">
        <v>106.602</v>
      </c>
      <c r="M22" s="13">
        <v>106.602</v>
      </c>
      <c r="N22" s="12">
        <v>20</v>
      </c>
      <c r="O22" s="4">
        <v>3000</v>
      </c>
      <c r="P22" s="4">
        <v>2500</v>
      </c>
      <c r="Q22" s="21">
        <f t="shared" si="8"/>
        <v>4.26408E-2</v>
      </c>
      <c r="R22" s="21">
        <f t="shared" si="10"/>
        <v>0.85590584309056517</v>
      </c>
      <c r="S22" s="21">
        <f t="shared" si="11"/>
        <v>1.0403643008151731</v>
      </c>
      <c r="T22" s="21">
        <f t="shared" si="12"/>
        <v>0.92090305808305395</v>
      </c>
      <c r="U22" s="21">
        <f t="shared" si="13"/>
        <v>0.94797852797725946</v>
      </c>
    </row>
    <row r="23" spans="1:24" x14ac:dyDescent="0.2">
      <c r="A23" s="4"/>
      <c r="B23" s="4"/>
      <c r="C23" s="4"/>
      <c r="D23" s="8"/>
      <c r="E23" s="8"/>
      <c r="F23" s="8"/>
      <c r="G23" s="4"/>
      <c r="H23" s="4"/>
      <c r="I23" s="4"/>
      <c r="J23" s="4"/>
      <c r="K23" s="4"/>
      <c r="L23" s="4"/>
      <c r="M23" s="13"/>
      <c r="N23" s="4"/>
      <c r="O23" s="4"/>
      <c r="P23" s="4"/>
      <c r="Q23" s="4"/>
      <c r="R23" s="4"/>
      <c r="S23" s="4"/>
      <c r="T23" s="4"/>
      <c r="U23" s="4"/>
    </row>
    <row r="24" spans="1:24" x14ac:dyDescent="0.2">
      <c r="A24" s="4"/>
    </row>
    <row r="25" spans="1:2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24" x14ac:dyDescent="0.2">
      <c r="A26" s="1"/>
      <c r="J26" t="s">
        <v>19</v>
      </c>
    </row>
    <row r="27" spans="1:24" x14ac:dyDescent="0.2">
      <c r="B27" t="s">
        <v>14</v>
      </c>
      <c r="J27" t="s">
        <v>14</v>
      </c>
    </row>
    <row r="28" spans="1:24" x14ac:dyDescent="0.2">
      <c r="B28" t="s">
        <v>15</v>
      </c>
      <c r="C28" t="s">
        <v>16</v>
      </c>
      <c r="D28" t="s">
        <v>17</v>
      </c>
      <c r="E28" t="s">
        <v>18</v>
      </c>
      <c r="F28" t="s">
        <v>11</v>
      </c>
      <c r="J28" t="s">
        <v>20</v>
      </c>
      <c r="K28" t="s">
        <v>21</v>
      </c>
      <c r="L28" t="s">
        <v>22</v>
      </c>
      <c r="M28" t="s">
        <v>23</v>
      </c>
      <c r="N28" t="s">
        <v>24</v>
      </c>
    </row>
    <row r="29" spans="1:24" x14ac:dyDescent="0.2">
      <c r="A29" s="14" t="s">
        <v>12</v>
      </c>
      <c r="B29">
        <v>371</v>
      </c>
      <c r="C29" s="8">
        <v>4361388</v>
      </c>
      <c r="D29" s="8">
        <v>5106313</v>
      </c>
      <c r="E29" s="8">
        <v>236833</v>
      </c>
      <c r="F29" s="15">
        <f>SUM(C29:E29)</f>
        <v>9704534</v>
      </c>
      <c r="I29" t="s">
        <v>25</v>
      </c>
      <c r="J29" s="5">
        <f>B29/B30</f>
        <v>0.74199999999999999</v>
      </c>
      <c r="K29" s="5">
        <f>C29/C30</f>
        <v>0.83596543501315934</v>
      </c>
      <c r="L29" s="5">
        <f>D29/D30</f>
        <v>1.0434959508258663</v>
      </c>
      <c r="M29" s="5">
        <f>E29/E30</f>
        <v>0.92057636842800838</v>
      </c>
      <c r="N29" s="5">
        <f>F29/F30</f>
        <v>0.93601551709503927</v>
      </c>
    </row>
    <row r="30" spans="1:24" x14ac:dyDescent="0.2">
      <c r="A30" s="14" t="s">
        <v>13</v>
      </c>
      <c r="B30">
        <v>500</v>
      </c>
      <c r="C30" s="8">
        <v>5217187</v>
      </c>
      <c r="D30" s="8">
        <v>4893467</v>
      </c>
      <c r="E30" s="8">
        <v>257266</v>
      </c>
      <c r="F30" s="15">
        <f>SUM(C30:E30)</f>
        <v>10367920</v>
      </c>
      <c r="I30" t="s">
        <v>26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</row>
    <row r="33" spans="1:20" x14ac:dyDescent="0.2">
      <c r="A33" t="s">
        <v>51</v>
      </c>
    </row>
    <row r="34" spans="1:20" x14ac:dyDescent="0.2">
      <c r="J34" t="s">
        <v>51</v>
      </c>
    </row>
    <row r="47" spans="1:2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9" spans="1:61" x14ac:dyDescent="0.2">
      <c r="O49" t="s">
        <v>30</v>
      </c>
      <c r="AA49" t="s">
        <v>61</v>
      </c>
      <c r="AM49" t="s">
        <v>31</v>
      </c>
      <c r="AY49" t="s">
        <v>29</v>
      </c>
    </row>
    <row r="50" spans="1:61" x14ac:dyDescent="0.2">
      <c r="C50" t="s">
        <v>27</v>
      </c>
      <c r="N50" t="s">
        <v>28</v>
      </c>
      <c r="O50">
        <v>1</v>
      </c>
      <c r="P50">
        <v>2</v>
      </c>
      <c r="Q50">
        <v>3</v>
      </c>
      <c r="R50">
        <v>4</v>
      </c>
      <c r="S50">
        <v>5</v>
      </c>
      <c r="T50">
        <v>6</v>
      </c>
      <c r="U50">
        <v>7</v>
      </c>
      <c r="V50">
        <v>8</v>
      </c>
      <c r="W50">
        <v>9</v>
      </c>
      <c r="X50">
        <v>10</v>
      </c>
      <c r="Y50" t="s">
        <v>60</v>
      </c>
      <c r="Z50" t="s">
        <v>28</v>
      </c>
      <c r="AA50">
        <v>1</v>
      </c>
      <c r="AB50">
        <v>2</v>
      </c>
      <c r="AC50">
        <v>3</v>
      </c>
      <c r="AD50">
        <v>4</v>
      </c>
      <c r="AE50">
        <v>5</v>
      </c>
      <c r="AF50">
        <v>6</v>
      </c>
      <c r="AG50">
        <v>7</v>
      </c>
      <c r="AH50">
        <v>8</v>
      </c>
      <c r="AI50">
        <v>9</v>
      </c>
      <c r="AJ50">
        <v>10</v>
      </c>
      <c r="AK50" t="s">
        <v>60</v>
      </c>
      <c r="AL50" t="s">
        <v>28</v>
      </c>
      <c r="AM50">
        <v>1</v>
      </c>
      <c r="AN50">
        <v>2</v>
      </c>
      <c r="AO50">
        <v>3</v>
      </c>
      <c r="AP50">
        <v>4</v>
      </c>
      <c r="AQ50">
        <v>5</v>
      </c>
      <c r="AR50">
        <v>6</v>
      </c>
      <c r="AS50">
        <v>7</v>
      </c>
      <c r="AT50">
        <v>8</v>
      </c>
      <c r="AU50">
        <v>9</v>
      </c>
      <c r="AV50">
        <v>10</v>
      </c>
      <c r="AW50" t="s">
        <v>60</v>
      </c>
      <c r="AX50" t="s">
        <v>28</v>
      </c>
      <c r="AY50">
        <v>1</v>
      </c>
      <c r="AZ50">
        <v>2</v>
      </c>
      <c r="BA50">
        <v>3</v>
      </c>
      <c r="BB50">
        <v>4</v>
      </c>
      <c r="BC50">
        <v>5</v>
      </c>
      <c r="BD50">
        <v>6</v>
      </c>
      <c r="BE50">
        <v>7</v>
      </c>
      <c r="BF50">
        <v>8</v>
      </c>
      <c r="BG50">
        <v>9</v>
      </c>
      <c r="BH50">
        <v>10</v>
      </c>
      <c r="BI50" t="s">
        <v>60</v>
      </c>
    </row>
    <row r="51" spans="1:61" x14ac:dyDescent="0.2">
      <c r="N51" s="14"/>
      <c r="Y51" t="e">
        <f>AVERAGE(O51:X51)</f>
        <v>#DIV/0!</v>
      </c>
      <c r="Z51" s="14" t="s">
        <v>55</v>
      </c>
      <c r="AL51" s="14" t="s">
        <v>55</v>
      </c>
      <c r="AW51" t="e">
        <f t="shared" ref="AW51:AW58" si="14">AVERAGE(AM51:AQ51)</f>
        <v>#DIV/0!</v>
      </c>
      <c r="AX51" s="14"/>
    </row>
    <row r="52" spans="1:61" x14ac:dyDescent="0.2">
      <c r="A52" s="4"/>
      <c r="B52" s="18"/>
      <c r="C52" s="18"/>
      <c r="D52" s="18"/>
      <c r="E52" s="18"/>
      <c r="G52" s="5"/>
      <c r="N52" s="14"/>
      <c r="Y52" t="e">
        <f t="shared" ref="Y52" si="15">AVERAGE(O52:X52)</f>
        <v>#DIV/0!</v>
      </c>
      <c r="Z52" s="14" t="s">
        <v>56</v>
      </c>
      <c r="AL52" s="14" t="s">
        <v>56</v>
      </c>
      <c r="AW52" t="e">
        <f t="shared" si="14"/>
        <v>#DIV/0!</v>
      </c>
      <c r="AX52" s="14"/>
    </row>
    <row r="53" spans="1:61" x14ac:dyDescent="0.2">
      <c r="A53" t="s">
        <v>49</v>
      </c>
      <c r="B53" t="s">
        <v>29</v>
      </c>
      <c r="C53" t="s">
        <v>30</v>
      </c>
      <c r="D53" t="s">
        <v>50</v>
      </c>
      <c r="E53" t="s">
        <v>31</v>
      </c>
      <c r="F53" s="20" t="s">
        <v>49</v>
      </c>
      <c r="G53" s="20" t="s">
        <v>29</v>
      </c>
      <c r="H53" s="20" t="s">
        <v>30</v>
      </c>
      <c r="I53" s="20" t="s">
        <v>50</v>
      </c>
      <c r="J53" s="20" t="s">
        <v>31</v>
      </c>
      <c r="K53" s="20" t="s">
        <v>71</v>
      </c>
      <c r="N53" s="14" t="s">
        <v>54</v>
      </c>
      <c r="O53">
        <v>4.3E-3</v>
      </c>
      <c r="P53">
        <v>3.8E-3</v>
      </c>
      <c r="Q53">
        <v>3.8E-3</v>
      </c>
      <c r="R53">
        <v>3.5000000000000001E-3</v>
      </c>
      <c r="S53">
        <v>3.5999999999999999E-3</v>
      </c>
      <c r="Y53">
        <f>AVERAGE(O53:S53)</f>
        <v>3.8E-3</v>
      </c>
      <c r="Z53" s="14" t="s">
        <v>54</v>
      </c>
      <c r="AA53">
        <v>1.01E-2</v>
      </c>
      <c r="AB53">
        <v>9.9000000000000008E-3</v>
      </c>
      <c r="AC53">
        <v>1.11E-2</v>
      </c>
      <c r="AD53">
        <v>1.0200000000000001E-2</v>
      </c>
      <c r="AE53">
        <v>1.01E-2</v>
      </c>
      <c r="AK53">
        <f t="shared" ref="AK53:AK59" si="16">AVERAGE(AA53:AE53)</f>
        <v>1.0280000000000001E-2</v>
      </c>
      <c r="AL53" s="14" t="s">
        <v>54</v>
      </c>
      <c r="AM53">
        <v>4.3E-3</v>
      </c>
      <c r="AN53">
        <v>3.8E-3</v>
      </c>
      <c r="AO53">
        <v>4.1000000000000003E-3</v>
      </c>
      <c r="AP53">
        <v>3.3E-3</v>
      </c>
      <c r="AQ53">
        <v>3.8E-3</v>
      </c>
      <c r="AW53">
        <f t="shared" si="14"/>
        <v>3.8600000000000001E-3</v>
      </c>
      <c r="AX53" s="14" t="s">
        <v>54</v>
      </c>
      <c r="AY53">
        <v>6.3E-3</v>
      </c>
      <c r="AZ53">
        <v>4.8999999999999998E-3</v>
      </c>
      <c r="BA53">
        <v>4.5999999999999999E-3</v>
      </c>
      <c r="BB53">
        <v>4.4999999999999997E-3</v>
      </c>
      <c r="BC53">
        <v>4.1000000000000003E-3</v>
      </c>
      <c r="BI53">
        <f t="shared" ref="BI53:BI59" si="17">AVERAGE(AY53:BC53)</f>
        <v>4.8800000000000007E-3</v>
      </c>
    </row>
    <row r="54" spans="1:61" x14ac:dyDescent="0.2">
      <c r="A54" s="6" t="s">
        <v>54</v>
      </c>
      <c r="B54" s="18">
        <f t="shared" ref="B54:B59" si="18">BI53</f>
        <v>4.8800000000000007E-3</v>
      </c>
      <c r="C54" s="18">
        <f t="shared" ref="C54:C59" si="19">Y53</f>
        <v>3.8E-3</v>
      </c>
      <c r="D54" s="18">
        <f t="shared" ref="D54:D59" si="20">AK53</f>
        <v>1.0280000000000001E-2</v>
      </c>
      <c r="E54" s="18">
        <f>AW53</f>
        <v>3.8600000000000001E-3</v>
      </c>
      <c r="F54" s="6" t="s">
        <v>54</v>
      </c>
      <c r="G54" s="5">
        <f>B54/K54</f>
        <v>0.47470817120622572</v>
      </c>
      <c r="H54" s="5">
        <f>C54/K54</f>
        <v>0.36964980544747078</v>
      </c>
      <c r="I54" s="5">
        <f>D54/K54</f>
        <v>1</v>
      </c>
      <c r="J54" s="5">
        <f>E54/K54</f>
        <v>0.3754863813229572</v>
      </c>
      <c r="K54" s="5">
        <f t="shared" ref="K54:K60" si="21">MAX(B54:E54)</f>
        <v>1.0280000000000001E-2</v>
      </c>
      <c r="N54" s="14" t="s">
        <v>57</v>
      </c>
      <c r="O54">
        <v>4.0000000000000001E-3</v>
      </c>
      <c r="P54">
        <v>4.3E-3</v>
      </c>
      <c r="Q54">
        <v>3.8E-3</v>
      </c>
      <c r="R54">
        <v>3.8E-3</v>
      </c>
      <c r="S54">
        <v>3.5999999999999999E-3</v>
      </c>
      <c r="Y54">
        <f t="shared" ref="Y54:Y59" si="22">AVERAGE(O54:S54)</f>
        <v>3.8999999999999998E-3</v>
      </c>
      <c r="Z54" s="14" t="s">
        <v>57</v>
      </c>
      <c r="AA54">
        <v>1.1900000000000001E-2</v>
      </c>
      <c r="AB54">
        <v>1.03E-2</v>
      </c>
      <c r="AC54">
        <v>1.01E-2</v>
      </c>
      <c r="AD54">
        <v>1.0200000000000001E-2</v>
      </c>
      <c r="AE54">
        <v>9.7999999999999997E-3</v>
      </c>
      <c r="AK54">
        <f t="shared" si="16"/>
        <v>1.0460000000000001E-2</v>
      </c>
      <c r="AL54" s="14" t="s">
        <v>57</v>
      </c>
      <c r="AM54">
        <v>4.8999999999999998E-3</v>
      </c>
      <c r="AN54">
        <v>4.5999999999999999E-3</v>
      </c>
      <c r="AO54">
        <v>4.0000000000000001E-3</v>
      </c>
      <c r="AP54">
        <v>3.8999999999999998E-3</v>
      </c>
      <c r="AQ54">
        <v>3.8E-3</v>
      </c>
      <c r="AW54">
        <f t="shared" si="14"/>
        <v>4.2399999999999998E-3</v>
      </c>
      <c r="AX54" s="14" t="s">
        <v>57</v>
      </c>
      <c r="AY54">
        <v>4.1999999999999997E-3</v>
      </c>
      <c r="AZ54">
        <v>4.4000000000000003E-3</v>
      </c>
      <c r="BA54">
        <v>4.1999999999999997E-3</v>
      </c>
      <c r="BB54">
        <v>3.8999999999999998E-3</v>
      </c>
      <c r="BC54">
        <v>4.1999999999999997E-3</v>
      </c>
      <c r="BI54">
        <f t="shared" si="17"/>
        <v>4.1799999999999997E-3</v>
      </c>
    </row>
    <row r="55" spans="1:61" x14ac:dyDescent="0.2">
      <c r="A55" s="6" t="s">
        <v>57</v>
      </c>
      <c r="B55" s="18">
        <f t="shared" si="18"/>
        <v>4.1799999999999997E-3</v>
      </c>
      <c r="C55" s="18">
        <f t="shared" si="19"/>
        <v>3.8999999999999998E-3</v>
      </c>
      <c r="D55" s="18">
        <f t="shared" si="20"/>
        <v>1.0460000000000001E-2</v>
      </c>
      <c r="E55" s="18">
        <f>AW54</f>
        <v>4.2399999999999998E-3</v>
      </c>
      <c r="F55" s="6" t="s">
        <v>57</v>
      </c>
      <c r="G55" s="5">
        <f t="shared" ref="G55:G60" si="23">B55/K55</f>
        <v>0.39961759082217968</v>
      </c>
      <c r="H55" s="5">
        <f t="shared" ref="H55:H60" si="24">C55/K55</f>
        <v>0.37284894837476096</v>
      </c>
      <c r="I55" s="5">
        <f t="shared" ref="I55:I60" si="25">D55/K55</f>
        <v>1</v>
      </c>
      <c r="J55" s="5">
        <f t="shared" ref="J55:J56" si="26">E55/K55</f>
        <v>0.4053537284894837</v>
      </c>
      <c r="K55" s="5">
        <f t="shared" si="21"/>
        <v>1.0460000000000001E-2</v>
      </c>
      <c r="N55" s="14" t="s">
        <v>58</v>
      </c>
      <c r="O55">
        <v>3.5999999999999999E-3</v>
      </c>
      <c r="P55">
        <v>3.7000000000000002E-3</v>
      </c>
      <c r="Q55">
        <v>3.5999999999999999E-3</v>
      </c>
      <c r="R55">
        <v>3.8E-3</v>
      </c>
      <c r="S55">
        <v>3.7000000000000002E-3</v>
      </c>
      <c r="Y55">
        <f t="shared" si="22"/>
        <v>3.6800000000000001E-3</v>
      </c>
      <c r="Z55" s="14" t="s">
        <v>58</v>
      </c>
      <c r="AA55">
        <v>1.0699999999999999E-2</v>
      </c>
      <c r="AB55">
        <v>1.0699999999999999E-2</v>
      </c>
      <c r="AC55">
        <v>1.0699999999999999E-2</v>
      </c>
      <c r="AD55">
        <v>1.09E-2</v>
      </c>
      <c r="AE55">
        <v>1.09E-2</v>
      </c>
      <c r="AK55">
        <f t="shared" si="16"/>
        <v>1.078E-2</v>
      </c>
      <c r="AL55" s="14" t="s">
        <v>58</v>
      </c>
      <c r="AM55">
        <v>5.3E-3</v>
      </c>
      <c r="AN55">
        <v>4.5999999999999999E-3</v>
      </c>
      <c r="AO55">
        <v>4.0000000000000001E-3</v>
      </c>
      <c r="AP55">
        <v>3.8999999999999998E-3</v>
      </c>
      <c r="AQ55">
        <v>3.5999999999999999E-3</v>
      </c>
      <c r="AW55">
        <f t="shared" si="14"/>
        <v>4.28E-3</v>
      </c>
      <c r="AX55" s="14" t="s">
        <v>58</v>
      </c>
      <c r="AY55">
        <v>4.1999999999999997E-3</v>
      </c>
      <c r="AZ55">
        <v>3.8999999999999998E-3</v>
      </c>
      <c r="BA55">
        <v>3.8E-3</v>
      </c>
      <c r="BB55">
        <v>3.8999999999999998E-3</v>
      </c>
      <c r="BC55">
        <v>3.5000000000000001E-3</v>
      </c>
      <c r="BI55">
        <f t="shared" si="17"/>
        <v>3.8599999999999997E-3</v>
      </c>
    </row>
    <row r="56" spans="1:61" x14ac:dyDescent="0.2">
      <c r="A56" s="6" t="s">
        <v>58</v>
      </c>
      <c r="B56" s="18">
        <f t="shared" si="18"/>
        <v>3.8599999999999997E-3</v>
      </c>
      <c r="C56" s="18">
        <f t="shared" si="19"/>
        <v>3.6800000000000001E-3</v>
      </c>
      <c r="D56" s="18">
        <f t="shared" si="20"/>
        <v>1.078E-2</v>
      </c>
      <c r="E56" s="18">
        <f>AW55</f>
        <v>4.28E-3</v>
      </c>
      <c r="F56" s="6" t="s">
        <v>58</v>
      </c>
      <c r="G56" s="5">
        <f t="shared" si="23"/>
        <v>0.35807050092764375</v>
      </c>
      <c r="H56" s="5">
        <f t="shared" si="24"/>
        <v>0.34137291280148424</v>
      </c>
      <c r="I56" s="5">
        <f t="shared" si="25"/>
        <v>1</v>
      </c>
      <c r="J56" s="5">
        <f t="shared" si="26"/>
        <v>0.39703153988868273</v>
      </c>
      <c r="K56" s="5">
        <f t="shared" si="21"/>
        <v>1.078E-2</v>
      </c>
      <c r="N56" s="14" t="s">
        <v>59</v>
      </c>
      <c r="O56">
        <v>5.7000000000000002E-3</v>
      </c>
      <c r="P56">
        <v>5.4999999999999997E-3</v>
      </c>
      <c r="Q56">
        <v>4.7999999999999996E-3</v>
      </c>
      <c r="R56">
        <v>5.0000000000000001E-3</v>
      </c>
      <c r="S56">
        <v>5.0000000000000001E-3</v>
      </c>
      <c r="Y56">
        <f t="shared" si="22"/>
        <v>5.2000000000000006E-3</v>
      </c>
      <c r="Z56" s="14" t="s">
        <v>59</v>
      </c>
      <c r="AA56">
        <v>2.2800000000000001E-2</v>
      </c>
      <c r="AB56">
        <v>1.5900000000000001E-2</v>
      </c>
      <c r="AC56">
        <v>1.3100000000000001E-2</v>
      </c>
      <c r="AD56">
        <v>1.3599999999999999E-2</v>
      </c>
      <c r="AE56">
        <v>1.3100000000000001E-2</v>
      </c>
      <c r="AK56">
        <f t="shared" si="16"/>
        <v>1.5699999999999999E-2</v>
      </c>
      <c r="AL56" s="14" t="s">
        <v>59</v>
      </c>
      <c r="AW56" t="e">
        <f t="shared" si="14"/>
        <v>#DIV/0!</v>
      </c>
      <c r="AX56" s="14" t="s">
        <v>59</v>
      </c>
      <c r="AY56">
        <v>5.7999999999999996E-3</v>
      </c>
      <c r="AZ56">
        <v>5.1000000000000004E-3</v>
      </c>
      <c r="BA56">
        <v>4.8999999999999998E-3</v>
      </c>
      <c r="BB56">
        <v>4.7999999999999996E-3</v>
      </c>
      <c r="BC56">
        <v>4.7000000000000002E-3</v>
      </c>
      <c r="BI56">
        <f t="shared" si="17"/>
        <v>5.0600000000000003E-3</v>
      </c>
    </row>
    <row r="57" spans="1:61" x14ac:dyDescent="0.2">
      <c r="A57" s="14" t="s">
        <v>59</v>
      </c>
      <c r="B57" s="18">
        <f t="shared" si="18"/>
        <v>5.0600000000000003E-3</v>
      </c>
      <c r="C57" s="18">
        <f t="shared" si="19"/>
        <v>5.2000000000000006E-3</v>
      </c>
      <c r="D57" s="18">
        <f t="shared" si="20"/>
        <v>1.5699999999999999E-2</v>
      </c>
      <c r="E57" s="18"/>
      <c r="F57" s="6" t="s">
        <v>59</v>
      </c>
      <c r="G57" s="5">
        <f t="shared" si="23"/>
        <v>0.32229299363057329</v>
      </c>
      <c r="H57" s="5">
        <f t="shared" si="24"/>
        <v>0.33121019108280264</v>
      </c>
      <c r="I57" s="5">
        <f t="shared" si="25"/>
        <v>1</v>
      </c>
      <c r="J57" s="5"/>
      <c r="K57" s="5">
        <f t="shared" si="21"/>
        <v>1.5699999999999999E-2</v>
      </c>
      <c r="N57" s="14" t="s">
        <v>69</v>
      </c>
      <c r="O57">
        <v>1.1299999999999999E-2</v>
      </c>
      <c r="P57">
        <v>1.09E-2</v>
      </c>
      <c r="Q57">
        <v>0.01</v>
      </c>
      <c r="R57">
        <v>1.0200000000000001E-2</v>
      </c>
      <c r="S57">
        <v>1.09E-2</v>
      </c>
      <c r="Y57">
        <f t="shared" si="22"/>
        <v>1.0659999999999999E-2</v>
      </c>
      <c r="Z57" s="14" t="s">
        <v>69</v>
      </c>
      <c r="AA57">
        <v>9.6100000000000005E-2</v>
      </c>
      <c r="AB57">
        <v>9.3100000000000002E-2</v>
      </c>
      <c r="AC57">
        <v>9.2100000000000001E-2</v>
      </c>
      <c r="AD57">
        <v>8.9300000000000004E-2</v>
      </c>
      <c r="AE57">
        <v>9.2299999999999993E-2</v>
      </c>
      <c r="AK57">
        <f t="shared" si="16"/>
        <v>9.2579999999999996E-2</v>
      </c>
      <c r="AL57" s="14" t="s">
        <v>69</v>
      </c>
      <c r="AW57" t="e">
        <f t="shared" si="14"/>
        <v>#DIV/0!</v>
      </c>
      <c r="AX57" s="14" t="s">
        <v>69</v>
      </c>
      <c r="AY57">
        <v>1.2800000000000001E-2</v>
      </c>
      <c r="AZ57">
        <v>1.0800000000000001E-2</v>
      </c>
      <c r="BA57">
        <v>1.0999999999999999E-2</v>
      </c>
      <c r="BB57">
        <v>1.06E-2</v>
      </c>
      <c r="BC57">
        <v>1.8200000000000001E-2</v>
      </c>
      <c r="BI57">
        <f t="shared" si="17"/>
        <v>1.2680000000000002E-2</v>
      </c>
    </row>
    <row r="58" spans="1:61" x14ac:dyDescent="0.2">
      <c r="A58" s="14" t="s">
        <v>69</v>
      </c>
      <c r="B58" s="18">
        <f t="shared" si="18"/>
        <v>1.2680000000000002E-2</v>
      </c>
      <c r="C58" s="18">
        <f t="shared" si="19"/>
        <v>1.0659999999999999E-2</v>
      </c>
      <c r="D58" s="18">
        <f t="shared" si="20"/>
        <v>9.2579999999999996E-2</v>
      </c>
      <c r="E58" s="18"/>
      <c r="F58" s="14" t="s">
        <v>69</v>
      </c>
      <c r="G58" s="5">
        <f t="shared" si="23"/>
        <v>0.13696262691726077</v>
      </c>
      <c r="H58" s="5">
        <f t="shared" si="24"/>
        <v>0.11514365953769712</v>
      </c>
      <c r="I58" s="5">
        <f t="shared" si="25"/>
        <v>1</v>
      </c>
      <c r="J58" s="5"/>
      <c r="K58" s="5">
        <f t="shared" si="21"/>
        <v>9.2579999999999996E-2</v>
      </c>
      <c r="N58" s="14" t="s">
        <v>70</v>
      </c>
      <c r="O58">
        <v>0.02</v>
      </c>
      <c r="P58">
        <v>1.89E-2</v>
      </c>
      <c r="Q58">
        <v>1.8499999999999999E-2</v>
      </c>
      <c r="R58">
        <v>1.89E-2</v>
      </c>
      <c r="S58">
        <v>1.9199999999999998E-2</v>
      </c>
      <c r="Y58">
        <f t="shared" si="22"/>
        <v>1.9099999999999999E-2</v>
      </c>
      <c r="Z58" s="14" t="s">
        <v>70</v>
      </c>
      <c r="AA58">
        <v>0.95030000000000003</v>
      </c>
      <c r="AB58">
        <v>0.98050000000000004</v>
      </c>
      <c r="AC58">
        <v>0.94520000000000004</v>
      </c>
      <c r="AD58">
        <v>0.9325</v>
      </c>
      <c r="AE58">
        <v>0.98329999999999995</v>
      </c>
      <c r="AK58">
        <f t="shared" si="16"/>
        <v>0.9583600000000001</v>
      </c>
      <c r="AL58" s="14" t="s">
        <v>70</v>
      </c>
      <c r="AW58" t="e">
        <f t="shared" si="14"/>
        <v>#DIV/0!</v>
      </c>
      <c r="AX58" s="14" t="s">
        <v>70</v>
      </c>
      <c r="AY58">
        <v>2.0799999999999999E-2</v>
      </c>
      <c r="AZ58">
        <v>2.0500000000000001E-2</v>
      </c>
      <c r="BA58">
        <v>1.9699999999999999E-2</v>
      </c>
      <c r="BB58">
        <v>1.9800000000000002E-2</v>
      </c>
      <c r="BC58">
        <v>1.9E-2</v>
      </c>
      <c r="BI58">
        <f t="shared" si="17"/>
        <v>1.9959999999999999E-2</v>
      </c>
    </row>
    <row r="59" spans="1:61" x14ac:dyDescent="0.2">
      <c r="A59" s="14" t="s">
        <v>70</v>
      </c>
      <c r="B59" s="18">
        <f t="shared" si="18"/>
        <v>1.9959999999999999E-2</v>
      </c>
      <c r="C59" s="18">
        <f t="shared" si="19"/>
        <v>1.9099999999999999E-2</v>
      </c>
      <c r="D59" s="18">
        <f t="shared" si="20"/>
        <v>0.9583600000000001</v>
      </c>
      <c r="E59" s="18"/>
      <c r="F59" s="14" t="s">
        <v>70</v>
      </c>
      <c r="G59" s="5">
        <f t="shared" si="23"/>
        <v>2.0827246546183058E-2</v>
      </c>
      <c r="H59" s="5">
        <f t="shared" si="24"/>
        <v>1.9929880212028881E-2</v>
      </c>
      <c r="I59" s="5">
        <f t="shared" si="25"/>
        <v>1</v>
      </c>
      <c r="J59" s="5"/>
      <c r="K59" s="5">
        <f t="shared" si="21"/>
        <v>0.9583600000000001</v>
      </c>
      <c r="N59" s="22" t="s">
        <v>72</v>
      </c>
      <c r="O59">
        <v>5.96E-2</v>
      </c>
      <c r="P59">
        <v>4.87E-2</v>
      </c>
      <c r="Q59">
        <v>4.6600000000000003E-2</v>
      </c>
      <c r="R59">
        <v>4.7100000000000003E-2</v>
      </c>
      <c r="S59">
        <v>4.6199999999999998E-2</v>
      </c>
      <c r="Y59">
        <f t="shared" si="22"/>
        <v>4.9640000000000004E-2</v>
      </c>
      <c r="AK59" t="e">
        <f t="shared" si="16"/>
        <v>#DIV/0!</v>
      </c>
      <c r="AY59">
        <v>7.8200000000000006E-2</v>
      </c>
      <c r="AZ59">
        <v>5.0599999999999999E-2</v>
      </c>
      <c r="BA59">
        <v>4.9500000000000002E-2</v>
      </c>
      <c r="BB59">
        <v>5.0099999999999999E-2</v>
      </c>
      <c r="BC59">
        <v>4.9599999999999998E-2</v>
      </c>
      <c r="BI59">
        <f t="shared" si="17"/>
        <v>5.5600000000000004E-2</v>
      </c>
    </row>
    <row r="60" spans="1:61" x14ac:dyDescent="0.2">
      <c r="A60" s="22" t="s">
        <v>72</v>
      </c>
      <c r="B60" s="5">
        <f>BC59</f>
        <v>4.9599999999999998E-2</v>
      </c>
      <c r="C60" s="5">
        <f>S59</f>
        <v>4.6199999999999998E-2</v>
      </c>
      <c r="D60" s="5">
        <f>AE59</f>
        <v>0</v>
      </c>
      <c r="E60" s="5"/>
      <c r="F60" s="22" t="s">
        <v>72</v>
      </c>
      <c r="G60" s="5">
        <f t="shared" si="23"/>
        <v>1</v>
      </c>
      <c r="H60" s="5">
        <f t="shared" si="24"/>
        <v>0.93145161290322576</v>
      </c>
      <c r="I60" s="5">
        <f t="shared" si="25"/>
        <v>0</v>
      </c>
      <c r="K60" s="5">
        <f t="shared" si="21"/>
        <v>4.9599999999999998E-2</v>
      </c>
    </row>
    <row r="61" spans="1:61" x14ac:dyDescent="0.2">
      <c r="A61" s="4"/>
      <c r="B61" s="5"/>
      <c r="C61" s="5"/>
      <c r="D61" s="5"/>
      <c r="E61" s="5"/>
      <c r="F61" s="5"/>
      <c r="G61" s="5"/>
    </row>
    <row r="65" spans="1:31" x14ac:dyDescent="0.2">
      <c r="B65" t="s">
        <v>53</v>
      </c>
      <c r="N65" s="20" t="s">
        <v>32</v>
      </c>
      <c r="X65" t="s">
        <v>33</v>
      </c>
    </row>
    <row r="66" spans="1:31" x14ac:dyDescent="0.2">
      <c r="D66" t="s">
        <v>19</v>
      </c>
      <c r="N66">
        <v>1</v>
      </c>
      <c r="O66">
        <v>2</v>
      </c>
      <c r="P66">
        <v>3</v>
      </c>
      <c r="Q66">
        <v>4</v>
      </c>
      <c r="R66">
        <v>5</v>
      </c>
      <c r="S66">
        <v>6</v>
      </c>
      <c r="T66">
        <v>7</v>
      </c>
      <c r="U66">
        <v>8</v>
      </c>
      <c r="X66">
        <v>1</v>
      </c>
      <c r="Y66">
        <v>2</v>
      </c>
      <c r="Z66">
        <v>3</v>
      </c>
      <c r="AA66">
        <v>4</v>
      </c>
      <c r="AB66">
        <v>5</v>
      </c>
      <c r="AC66">
        <v>6</v>
      </c>
      <c r="AD66">
        <v>7</v>
      </c>
      <c r="AE66">
        <v>8</v>
      </c>
    </row>
    <row r="67" spans="1:31" x14ac:dyDescent="0.2">
      <c r="A67" t="s">
        <v>49</v>
      </c>
      <c r="B67" t="s">
        <v>32</v>
      </c>
      <c r="C67" t="s">
        <v>33</v>
      </c>
      <c r="D67" t="s">
        <v>32</v>
      </c>
      <c r="E67" t="s">
        <v>33</v>
      </c>
      <c r="F67" t="s">
        <v>71</v>
      </c>
      <c r="N67" s="19">
        <v>5.0000000000000001E-4</v>
      </c>
      <c r="O67" s="19">
        <v>8.0000000000000004E-4</v>
      </c>
      <c r="P67" s="19">
        <v>1E-3</v>
      </c>
      <c r="Q67" s="19">
        <v>2.8E-3</v>
      </c>
      <c r="R67" s="19">
        <v>4.8999999999999998E-3</v>
      </c>
      <c r="S67" s="19">
        <v>9.5999999999999992E-3</v>
      </c>
      <c r="T67" s="19">
        <v>2.81E-2</v>
      </c>
      <c r="U67" s="19">
        <v>5.4600000000000003E-2</v>
      </c>
      <c r="V67" s="19"/>
      <c r="W67" s="19"/>
      <c r="X67">
        <v>5.9999999999999995E-4</v>
      </c>
      <c r="Y67">
        <v>8.9999999999999998E-4</v>
      </c>
      <c r="Z67">
        <v>2.3999999999999998E-3</v>
      </c>
      <c r="AA67">
        <v>6.1999999999999998E-3</v>
      </c>
      <c r="AB67">
        <v>0.01</v>
      </c>
      <c r="AC67">
        <v>2.46E-2</v>
      </c>
      <c r="AD67">
        <v>6.7400000000000002E-2</v>
      </c>
      <c r="AE67">
        <v>0.1971</v>
      </c>
    </row>
    <row r="68" spans="1:31" x14ac:dyDescent="0.2">
      <c r="A68" s="4">
        <v>1</v>
      </c>
      <c r="B68" s="10">
        <f>N77</f>
        <v>5.4999999999999992E-4</v>
      </c>
      <c r="C68" s="5">
        <f>X77</f>
        <v>6.0999999999999997E-4</v>
      </c>
      <c r="D68">
        <f>B68/F68</f>
        <v>0.90163934426229497</v>
      </c>
      <c r="E68">
        <f>C68/F68</f>
        <v>1</v>
      </c>
      <c r="F68" s="5">
        <f>MAX(B68:C68)</f>
        <v>6.0999999999999997E-4</v>
      </c>
      <c r="N68" s="19">
        <v>5.0000000000000001E-4</v>
      </c>
      <c r="O68" s="19">
        <v>6.9999999999999999E-4</v>
      </c>
      <c r="P68" s="19">
        <v>1.1000000000000001E-3</v>
      </c>
      <c r="Q68" s="19">
        <v>2.5000000000000001E-3</v>
      </c>
      <c r="R68" s="19">
        <v>4.1999999999999997E-3</v>
      </c>
      <c r="S68" s="19">
        <v>8.9999999999999993E-3</v>
      </c>
      <c r="T68" s="19">
        <v>2.6800000000000001E-2</v>
      </c>
      <c r="U68" s="19">
        <v>5.3699999999999998E-2</v>
      </c>
      <c r="V68" s="19"/>
      <c r="W68" s="19"/>
      <c r="X68">
        <v>5.0000000000000001E-4</v>
      </c>
      <c r="Y68">
        <v>8.9999999999999998E-4</v>
      </c>
      <c r="Z68">
        <v>2.5000000000000001E-3</v>
      </c>
      <c r="AA68">
        <v>5.4000000000000003E-3</v>
      </c>
      <c r="AB68">
        <v>8.3999999999999995E-3</v>
      </c>
      <c r="AC68">
        <v>1.8700000000000001E-2</v>
      </c>
      <c r="AD68">
        <v>5.2299999999999999E-2</v>
      </c>
      <c r="AE68">
        <v>0.16769999999999999</v>
      </c>
    </row>
    <row r="69" spans="1:31" x14ac:dyDescent="0.2">
      <c r="A69" s="4">
        <v>2</v>
      </c>
      <c r="B69" s="10">
        <f>O77</f>
        <v>8.0000000000000015E-4</v>
      </c>
      <c r="C69" s="5">
        <f>Y77</f>
        <v>9.7000000000000005E-4</v>
      </c>
      <c r="D69">
        <f t="shared" ref="D69:D75" si="27">B69/F69</f>
        <v>0.82474226804123718</v>
      </c>
      <c r="E69">
        <f t="shared" ref="E69:E75" si="28">C69/F69</f>
        <v>1</v>
      </c>
      <c r="F69" s="5">
        <f t="shared" ref="F69:F75" si="29">MAX(B69:C69)</f>
        <v>9.7000000000000005E-4</v>
      </c>
      <c r="N69" s="19">
        <v>5.0000000000000001E-4</v>
      </c>
      <c r="O69" s="19">
        <v>8.9999999999999998E-4</v>
      </c>
      <c r="P69" s="19">
        <v>1.1000000000000001E-3</v>
      </c>
      <c r="Q69" s="19">
        <v>3.0000000000000001E-3</v>
      </c>
      <c r="R69" s="19">
        <v>4.4000000000000003E-3</v>
      </c>
      <c r="S69" s="19">
        <v>1.03E-2</v>
      </c>
      <c r="T69" s="19">
        <v>2.6800000000000001E-2</v>
      </c>
      <c r="U69" s="19">
        <v>5.4199999999999998E-2</v>
      </c>
      <c r="V69" s="19"/>
      <c r="W69" s="19"/>
      <c r="X69">
        <v>5.9999999999999995E-4</v>
      </c>
      <c r="Y69">
        <v>8.9999999999999998E-4</v>
      </c>
      <c r="Z69">
        <v>1.6000000000000001E-3</v>
      </c>
      <c r="AA69">
        <v>5.4000000000000003E-3</v>
      </c>
      <c r="AB69">
        <v>7.9000000000000008E-3</v>
      </c>
      <c r="AC69">
        <v>1.83E-2</v>
      </c>
      <c r="AD69">
        <v>5.3100000000000001E-2</v>
      </c>
      <c r="AE69">
        <v>0.13689999999999999</v>
      </c>
    </row>
    <row r="70" spans="1:31" x14ac:dyDescent="0.2">
      <c r="A70" s="4">
        <v>3</v>
      </c>
      <c r="B70" s="10">
        <f>P77</f>
        <v>1.0699999999999998E-3</v>
      </c>
      <c r="C70" s="5">
        <f>Z77</f>
        <v>1.9E-3</v>
      </c>
      <c r="D70">
        <f t="shared" si="27"/>
        <v>0.56315789473684197</v>
      </c>
      <c r="E70">
        <f t="shared" si="28"/>
        <v>1</v>
      </c>
      <c r="F70" s="5">
        <f t="shared" si="29"/>
        <v>1.9E-3</v>
      </c>
      <c r="N70" s="19">
        <v>5.0000000000000001E-4</v>
      </c>
      <c r="O70" s="19">
        <v>1E-3</v>
      </c>
      <c r="P70" s="19">
        <v>1.1999999999999999E-3</v>
      </c>
      <c r="Q70" s="19">
        <v>2.5999999999999999E-3</v>
      </c>
      <c r="R70" s="19">
        <v>3.8999999999999998E-3</v>
      </c>
      <c r="S70" s="19">
        <v>8.3999999999999995E-3</v>
      </c>
      <c r="T70" s="19">
        <v>2.76E-2</v>
      </c>
      <c r="U70" s="19">
        <v>5.3499999999999999E-2</v>
      </c>
      <c r="V70" s="19"/>
      <c r="W70" s="19"/>
      <c r="X70">
        <v>5.0000000000000001E-4</v>
      </c>
      <c r="Y70">
        <v>8.9999999999999998E-4</v>
      </c>
      <c r="Z70">
        <v>1.6999999999999999E-3</v>
      </c>
      <c r="AA70">
        <v>5.0000000000000001E-3</v>
      </c>
      <c r="AB70">
        <v>7.7999999999999996E-3</v>
      </c>
      <c r="AC70">
        <v>1.7299999999999999E-2</v>
      </c>
      <c r="AD70">
        <v>5.33E-2</v>
      </c>
      <c r="AE70">
        <v>0.13389999999999999</v>
      </c>
    </row>
    <row r="71" spans="1:31" x14ac:dyDescent="0.2">
      <c r="A71" s="4">
        <v>4</v>
      </c>
      <c r="B71" s="10">
        <f>Q77</f>
        <v>2.5899999999999999E-3</v>
      </c>
      <c r="C71" s="5">
        <f>AA77</f>
        <v>5.1599999999999997E-3</v>
      </c>
      <c r="D71">
        <f t="shared" si="27"/>
        <v>0.50193798449612403</v>
      </c>
      <c r="E71">
        <f t="shared" si="28"/>
        <v>1</v>
      </c>
      <c r="F71" s="5">
        <f t="shared" si="29"/>
        <v>5.1599999999999997E-3</v>
      </c>
      <c r="N71" s="19">
        <v>5.9999999999999995E-4</v>
      </c>
      <c r="O71" s="19">
        <v>1E-3</v>
      </c>
      <c r="P71" s="19">
        <v>1.1999999999999999E-3</v>
      </c>
      <c r="Q71" s="19">
        <v>2.5000000000000001E-3</v>
      </c>
      <c r="R71" s="19">
        <v>5.7000000000000002E-3</v>
      </c>
      <c r="S71" s="19">
        <v>9.4999999999999998E-3</v>
      </c>
      <c r="T71" s="19">
        <v>2.7E-2</v>
      </c>
      <c r="U71" s="19">
        <v>5.3999999999999999E-2</v>
      </c>
      <c r="V71" s="19"/>
      <c r="W71" s="19"/>
      <c r="X71">
        <v>5.9999999999999995E-4</v>
      </c>
      <c r="Y71">
        <v>1.1999999999999999E-3</v>
      </c>
      <c r="Z71">
        <v>2.2000000000000001E-3</v>
      </c>
      <c r="AA71">
        <v>5.3E-3</v>
      </c>
      <c r="AB71">
        <v>8.2000000000000007E-3</v>
      </c>
      <c r="AC71">
        <v>1.7100000000000001E-2</v>
      </c>
      <c r="AD71">
        <v>5.21E-2</v>
      </c>
      <c r="AE71">
        <v>0.1497</v>
      </c>
    </row>
    <row r="72" spans="1:31" x14ac:dyDescent="0.2">
      <c r="A72" s="4">
        <v>5</v>
      </c>
      <c r="B72" s="10">
        <f>R77</f>
        <v>4.3700000000000006E-3</v>
      </c>
      <c r="C72" s="5">
        <f>AB77</f>
        <v>8.1399999999999997E-3</v>
      </c>
      <c r="D72">
        <f t="shared" si="27"/>
        <v>0.53685503685503699</v>
      </c>
      <c r="E72">
        <f t="shared" si="28"/>
        <v>1</v>
      </c>
      <c r="F72" s="5">
        <f t="shared" si="29"/>
        <v>8.1399999999999997E-3</v>
      </c>
      <c r="N72" s="19">
        <v>5.9999999999999995E-4</v>
      </c>
      <c r="O72" s="19">
        <v>8.0000000000000004E-4</v>
      </c>
      <c r="P72" s="19">
        <v>1.1999999999999999E-3</v>
      </c>
      <c r="Q72" s="19">
        <v>2.5000000000000001E-3</v>
      </c>
      <c r="R72" s="19">
        <v>3.8999999999999998E-3</v>
      </c>
      <c r="S72" s="19">
        <v>8.5000000000000006E-3</v>
      </c>
      <c r="T72" s="19">
        <v>2.7E-2</v>
      </c>
      <c r="U72" s="19">
        <v>5.4399999999999997E-2</v>
      </c>
      <c r="V72" s="19"/>
      <c r="W72" s="19"/>
      <c r="X72">
        <v>6.9999999999999999E-4</v>
      </c>
      <c r="Y72">
        <v>1E-3</v>
      </c>
      <c r="Z72">
        <v>1.8E-3</v>
      </c>
      <c r="AA72">
        <v>5.0000000000000001E-3</v>
      </c>
      <c r="AB72">
        <v>7.9000000000000008E-3</v>
      </c>
      <c r="AC72">
        <v>1.72E-2</v>
      </c>
      <c r="AD72">
        <v>5.2600000000000001E-2</v>
      </c>
      <c r="AE72">
        <v>0.13059999999999999</v>
      </c>
    </row>
    <row r="73" spans="1:31" x14ac:dyDescent="0.2">
      <c r="A73" s="4">
        <v>6</v>
      </c>
      <c r="B73" s="10">
        <f>S77</f>
        <v>9.0600000000000021E-3</v>
      </c>
      <c r="C73" s="5">
        <f>AC77</f>
        <v>1.8190000000000001E-2</v>
      </c>
      <c r="D73">
        <f t="shared" si="27"/>
        <v>0.4980758658603629</v>
      </c>
      <c r="E73">
        <f t="shared" si="28"/>
        <v>1</v>
      </c>
      <c r="F73" s="5">
        <f t="shared" si="29"/>
        <v>1.8190000000000001E-2</v>
      </c>
      <c r="N73" s="19">
        <v>6.9999999999999999E-4</v>
      </c>
      <c r="O73" s="19">
        <v>8.0000000000000004E-4</v>
      </c>
      <c r="P73" s="19">
        <v>8.9999999999999998E-4</v>
      </c>
      <c r="Q73" s="19">
        <v>2.5999999999999999E-3</v>
      </c>
      <c r="R73" s="19">
        <v>3.8999999999999998E-3</v>
      </c>
      <c r="S73" s="19">
        <v>8.3999999999999995E-3</v>
      </c>
      <c r="T73" s="19">
        <v>2.7E-2</v>
      </c>
      <c r="U73" s="19">
        <v>5.5899999999999998E-2</v>
      </c>
      <c r="V73" s="19"/>
      <c r="W73" s="19"/>
      <c r="X73">
        <v>6.9999999999999999E-4</v>
      </c>
      <c r="Y73">
        <v>1.1000000000000001E-3</v>
      </c>
      <c r="Z73">
        <v>1.6999999999999999E-3</v>
      </c>
      <c r="AA73">
        <v>4.7999999999999996E-3</v>
      </c>
      <c r="AB73">
        <v>7.7000000000000002E-3</v>
      </c>
      <c r="AC73">
        <v>1.7399999999999999E-2</v>
      </c>
      <c r="AD73">
        <v>5.2600000000000001E-2</v>
      </c>
      <c r="AE73">
        <v>0.13589999999999999</v>
      </c>
    </row>
    <row r="74" spans="1:31" x14ac:dyDescent="0.2">
      <c r="A74" s="4">
        <v>7</v>
      </c>
      <c r="B74" s="10">
        <f>T77</f>
        <v>2.7200000000000002E-2</v>
      </c>
      <c r="C74" s="5">
        <f>AD77</f>
        <v>5.4189999999999995E-2</v>
      </c>
      <c r="D74">
        <f t="shared" si="27"/>
        <v>0.50193762686842602</v>
      </c>
      <c r="E74">
        <f t="shared" si="28"/>
        <v>1</v>
      </c>
      <c r="F74" s="5">
        <f t="shared" si="29"/>
        <v>5.4189999999999995E-2</v>
      </c>
      <c r="N74" s="19">
        <v>5.0000000000000001E-4</v>
      </c>
      <c r="O74" s="19">
        <v>6.9999999999999999E-4</v>
      </c>
      <c r="P74" s="19">
        <v>1.1000000000000001E-3</v>
      </c>
      <c r="Q74" s="19">
        <v>2.5000000000000001E-3</v>
      </c>
      <c r="R74" s="19">
        <v>3.8999999999999998E-3</v>
      </c>
      <c r="S74" s="19">
        <v>9.2999999999999992E-3</v>
      </c>
      <c r="T74" s="19">
        <v>2.75E-2</v>
      </c>
      <c r="U74" s="19">
        <v>5.3400000000000003E-2</v>
      </c>
      <c r="V74" s="19"/>
      <c r="W74" s="19"/>
      <c r="X74">
        <v>6.9999999999999999E-4</v>
      </c>
      <c r="Y74">
        <v>8.9999999999999998E-4</v>
      </c>
      <c r="Z74">
        <v>1.6999999999999999E-3</v>
      </c>
      <c r="AA74">
        <v>4.7000000000000002E-3</v>
      </c>
      <c r="AB74">
        <v>7.7000000000000002E-3</v>
      </c>
      <c r="AC74">
        <v>1.7299999999999999E-2</v>
      </c>
      <c r="AD74">
        <v>5.3199999999999997E-2</v>
      </c>
      <c r="AE74">
        <v>0.1298</v>
      </c>
    </row>
    <row r="75" spans="1:31" x14ac:dyDescent="0.2">
      <c r="A75" s="4">
        <v>8</v>
      </c>
      <c r="B75" s="10">
        <f>U77</f>
        <v>5.4069999999999993E-2</v>
      </c>
      <c r="C75" s="5">
        <f>AE77</f>
        <v>0.14352000000000001</v>
      </c>
      <c r="D75">
        <f t="shared" si="27"/>
        <v>0.37674191750278702</v>
      </c>
      <c r="E75">
        <f t="shared" si="28"/>
        <v>1</v>
      </c>
      <c r="F75" s="5">
        <f t="shared" si="29"/>
        <v>0.14352000000000001</v>
      </c>
      <c r="N75" s="19">
        <v>5.0000000000000001E-4</v>
      </c>
      <c r="O75" s="19">
        <v>6.9999999999999999E-4</v>
      </c>
      <c r="P75" s="19">
        <v>8.9999999999999998E-4</v>
      </c>
      <c r="Q75" s="19">
        <v>2.5000000000000001E-3</v>
      </c>
      <c r="R75" s="19">
        <v>3.8999999999999998E-3</v>
      </c>
      <c r="S75" s="19">
        <v>8.3999999999999995E-3</v>
      </c>
      <c r="T75" s="19">
        <v>2.7099999999999999E-2</v>
      </c>
      <c r="U75" s="19">
        <v>5.4100000000000002E-2</v>
      </c>
      <c r="V75" s="19"/>
      <c r="W75" s="19"/>
      <c r="X75">
        <v>5.9999999999999995E-4</v>
      </c>
      <c r="Y75">
        <v>8.0000000000000004E-4</v>
      </c>
      <c r="Z75">
        <v>1.6000000000000001E-3</v>
      </c>
      <c r="AA75">
        <v>4.7999999999999996E-3</v>
      </c>
      <c r="AB75">
        <v>8.0000000000000002E-3</v>
      </c>
      <c r="AC75">
        <v>1.6899999999999998E-2</v>
      </c>
      <c r="AD75">
        <v>5.2600000000000001E-2</v>
      </c>
      <c r="AE75">
        <v>0.1245</v>
      </c>
    </row>
    <row r="76" spans="1:31" x14ac:dyDescent="0.2">
      <c r="A76" s="4">
        <v>9</v>
      </c>
      <c r="B76" s="10"/>
      <c r="C76" s="5"/>
      <c r="N76" s="19">
        <v>5.9999999999999995E-4</v>
      </c>
      <c r="O76" s="19">
        <v>5.9999999999999995E-4</v>
      </c>
      <c r="P76" s="19">
        <v>1E-3</v>
      </c>
      <c r="Q76" s="19">
        <v>2.3999999999999998E-3</v>
      </c>
      <c r="R76" s="19">
        <v>5.0000000000000001E-3</v>
      </c>
      <c r="S76" s="19">
        <v>9.1999999999999998E-3</v>
      </c>
      <c r="T76" s="19">
        <v>2.7099999999999999E-2</v>
      </c>
      <c r="U76" s="19">
        <v>5.2900000000000003E-2</v>
      </c>
      <c r="V76" s="19"/>
      <c r="W76" s="19"/>
      <c r="X76">
        <v>5.9999999999999995E-4</v>
      </c>
      <c r="Y76">
        <v>1.1000000000000001E-3</v>
      </c>
      <c r="Z76">
        <v>1.8E-3</v>
      </c>
      <c r="AA76">
        <v>5.0000000000000001E-3</v>
      </c>
      <c r="AB76">
        <v>7.7999999999999996E-3</v>
      </c>
      <c r="AC76">
        <v>1.7100000000000001E-2</v>
      </c>
      <c r="AD76">
        <v>5.2699999999999997E-2</v>
      </c>
      <c r="AE76">
        <v>0.12909999999999999</v>
      </c>
    </row>
    <row r="77" spans="1:31" x14ac:dyDescent="0.2">
      <c r="A77" s="4">
        <v>10</v>
      </c>
      <c r="B77" s="10"/>
      <c r="C77" s="5"/>
      <c r="M77" s="17" t="s">
        <v>52</v>
      </c>
      <c r="N77" s="19">
        <f t="shared" ref="N77:U77" si="30">AVERAGE(N67:N76)</f>
        <v>5.4999999999999992E-4</v>
      </c>
      <c r="O77" s="19">
        <f t="shared" si="30"/>
        <v>8.0000000000000015E-4</v>
      </c>
      <c r="P77" s="19">
        <f t="shared" si="30"/>
        <v>1.0699999999999998E-3</v>
      </c>
      <c r="Q77" s="19">
        <f t="shared" si="30"/>
        <v>2.5899999999999999E-3</v>
      </c>
      <c r="R77" s="19">
        <f t="shared" si="30"/>
        <v>4.3700000000000006E-3</v>
      </c>
      <c r="S77" s="19">
        <f t="shared" si="30"/>
        <v>9.0600000000000021E-3</v>
      </c>
      <c r="T77" s="19">
        <f t="shared" si="30"/>
        <v>2.7200000000000002E-2</v>
      </c>
      <c r="U77" s="19">
        <f t="shared" si="30"/>
        <v>5.4069999999999993E-2</v>
      </c>
      <c r="V77" s="19"/>
      <c r="W77" s="19"/>
      <c r="X77" s="19">
        <f>AVERAGE(X67:X76)</f>
        <v>6.0999999999999997E-4</v>
      </c>
      <c r="Y77" s="19">
        <f t="shared" ref="Y77:AE77" si="31">AVERAGE(Y67:Y76)</f>
        <v>9.7000000000000005E-4</v>
      </c>
      <c r="Z77" s="19">
        <f t="shared" si="31"/>
        <v>1.9E-3</v>
      </c>
      <c r="AA77" s="19">
        <f t="shared" si="31"/>
        <v>5.1599999999999997E-3</v>
      </c>
      <c r="AB77" s="19">
        <f t="shared" si="31"/>
        <v>8.1399999999999997E-3</v>
      </c>
      <c r="AC77" s="19">
        <f t="shared" si="31"/>
        <v>1.8190000000000001E-2</v>
      </c>
      <c r="AD77" s="19">
        <f t="shared" si="31"/>
        <v>5.4189999999999995E-2</v>
      </c>
      <c r="AE77" s="19">
        <f t="shared" si="31"/>
        <v>0.14352000000000001</v>
      </c>
    </row>
    <row r="78" spans="1:31" x14ac:dyDescent="0.2">
      <c r="W78" s="1"/>
    </row>
    <row r="84" spans="1:2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3" s="1" customFormat="1" x14ac:dyDescent="0.2">
      <c r="A85" s="20" t="s">
        <v>62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W85"/>
    </row>
    <row r="87" spans="1:23" x14ac:dyDescent="0.2">
      <c r="B87" t="s">
        <v>41</v>
      </c>
      <c r="G87" t="s">
        <v>13</v>
      </c>
    </row>
    <row r="88" spans="1:23" x14ac:dyDescent="0.2">
      <c r="A88" t="s">
        <v>35</v>
      </c>
      <c r="B88" t="s">
        <v>34</v>
      </c>
      <c r="C88" t="s">
        <v>21</v>
      </c>
      <c r="D88" t="s">
        <v>22</v>
      </c>
      <c r="E88" t="s">
        <v>23</v>
      </c>
      <c r="F88" t="s">
        <v>24</v>
      </c>
      <c r="G88" t="s">
        <v>34</v>
      </c>
      <c r="H88" t="s">
        <v>21</v>
      </c>
      <c r="I88" t="s">
        <v>22</v>
      </c>
      <c r="J88" t="s">
        <v>23</v>
      </c>
      <c r="K88" t="s">
        <v>63</v>
      </c>
      <c r="M88" t="s">
        <v>35</v>
      </c>
      <c r="N88" t="s">
        <v>25</v>
      </c>
      <c r="O88" t="s">
        <v>21</v>
      </c>
      <c r="P88" t="s">
        <v>22</v>
      </c>
      <c r="Q88" t="s">
        <v>23</v>
      </c>
      <c r="R88" t="s">
        <v>63</v>
      </c>
    </row>
    <row r="89" spans="1:23" x14ac:dyDescent="0.2">
      <c r="A89" t="s">
        <v>36</v>
      </c>
      <c r="B89" s="4">
        <v>74</v>
      </c>
      <c r="C89" s="8">
        <v>877422</v>
      </c>
      <c r="D89" s="8">
        <v>1005522</v>
      </c>
      <c r="E89" s="8">
        <v>43268</v>
      </c>
      <c r="F89">
        <f>SUM(C89:E89)</f>
        <v>1926212</v>
      </c>
      <c r="G89">
        <v>100</v>
      </c>
      <c r="H89" s="4">
        <v>1032100</v>
      </c>
      <c r="I89" s="4">
        <v>971240</v>
      </c>
      <c r="J89" s="4">
        <v>46383</v>
      </c>
      <c r="K89">
        <f>SUM(H89:J89)</f>
        <v>2049723</v>
      </c>
      <c r="M89" t="s">
        <v>36</v>
      </c>
      <c r="N89" s="5">
        <f t="shared" ref="N89:O93" si="32">B89/G89</f>
        <v>0.74</v>
      </c>
      <c r="O89" s="5">
        <f t="shared" si="32"/>
        <v>0.850132739075671</v>
      </c>
      <c r="P89" s="5">
        <f t="shared" ref="P89:Q93" si="33">D89/I89</f>
        <v>1.0352971459165603</v>
      </c>
      <c r="Q89" s="5">
        <f t="shared" si="33"/>
        <v>0.93284177392579182</v>
      </c>
      <c r="R89" s="5">
        <f>F89/K89</f>
        <v>0.93974258960844959</v>
      </c>
    </row>
    <row r="90" spans="1:23" x14ac:dyDescent="0.2">
      <c r="A90" t="s">
        <v>37</v>
      </c>
      <c r="B90">
        <v>71</v>
      </c>
      <c r="C90">
        <v>1078807</v>
      </c>
      <c r="D90">
        <v>1025835</v>
      </c>
      <c r="E90">
        <v>43361</v>
      </c>
      <c r="F90">
        <f t="shared" ref="F90:F93" si="34">SUM(C90:E90)</f>
        <v>2148003</v>
      </c>
      <c r="G90">
        <v>100</v>
      </c>
      <c r="H90">
        <v>1338411</v>
      </c>
      <c r="I90">
        <v>971240</v>
      </c>
      <c r="J90">
        <v>46383</v>
      </c>
      <c r="K90">
        <f t="shared" ref="K90:K93" si="35">SUM(H90:J90)</f>
        <v>2356034</v>
      </c>
      <c r="M90" t="s">
        <v>37</v>
      </c>
      <c r="N90" s="5">
        <f t="shared" si="32"/>
        <v>0.71</v>
      </c>
      <c r="O90" s="5">
        <f t="shared" si="32"/>
        <v>0.80603566467998244</v>
      </c>
      <c r="P90" s="5">
        <f t="shared" si="33"/>
        <v>1.0562116469667642</v>
      </c>
      <c r="Q90" s="5">
        <f t="shared" si="33"/>
        <v>0.93484681887760601</v>
      </c>
      <c r="R90" s="5">
        <f t="shared" ref="R90:R93" si="36">F90/K90</f>
        <v>0.91170288713999881</v>
      </c>
    </row>
    <row r="91" spans="1:23" x14ac:dyDescent="0.2">
      <c r="A91" t="s">
        <v>38</v>
      </c>
      <c r="B91">
        <v>70</v>
      </c>
      <c r="C91">
        <v>1291036</v>
      </c>
      <c r="D91">
        <v>1022703</v>
      </c>
      <c r="E91">
        <v>44736</v>
      </c>
      <c r="F91">
        <f t="shared" si="34"/>
        <v>2358475</v>
      </c>
      <c r="G91">
        <v>100</v>
      </c>
      <c r="H91">
        <v>1644723</v>
      </c>
      <c r="I91">
        <v>971240</v>
      </c>
      <c r="J91">
        <v>46383</v>
      </c>
      <c r="K91">
        <f t="shared" si="35"/>
        <v>2662346</v>
      </c>
      <c r="M91" t="s">
        <v>38</v>
      </c>
      <c r="N91" s="5">
        <f t="shared" si="32"/>
        <v>0.7</v>
      </c>
      <c r="O91" s="5">
        <f t="shared" si="32"/>
        <v>0.78495649419385516</v>
      </c>
      <c r="P91" s="5">
        <f t="shared" si="33"/>
        <v>1.0529869033400601</v>
      </c>
      <c r="Q91" s="5">
        <f t="shared" si="33"/>
        <v>0.9644913006920639</v>
      </c>
      <c r="R91" s="5">
        <f t="shared" si="36"/>
        <v>0.88586344524716176</v>
      </c>
    </row>
    <row r="92" spans="1:23" x14ac:dyDescent="0.2">
      <c r="A92" t="s">
        <v>39</v>
      </c>
      <c r="B92">
        <v>69</v>
      </c>
      <c r="C92">
        <v>1489833</v>
      </c>
      <c r="D92">
        <v>1030239</v>
      </c>
      <c r="E92">
        <v>44814</v>
      </c>
      <c r="F92">
        <f t="shared" si="34"/>
        <v>2564886</v>
      </c>
      <c r="G92">
        <v>100</v>
      </c>
      <c r="H92">
        <v>1951035</v>
      </c>
      <c r="I92">
        <v>971240</v>
      </c>
      <c r="J92">
        <v>46383</v>
      </c>
      <c r="K92">
        <f t="shared" si="35"/>
        <v>2968658</v>
      </c>
      <c r="M92" t="s">
        <v>39</v>
      </c>
      <c r="N92" s="5">
        <f t="shared" si="32"/>
        <v>0.69</v>
      </c>
      <c r="O92" s="5">
        <f t="shared" si="32"/>
        <v>0.76361162152396034</v>
      </c>
      <c r="P92" s="5">
        <f t="shared" si="33"/>
        <v>1.0607460565874551</v>
      </c>
      <c r="Q92" s="5">
        <f t="shared" si="33"/>
        <v>0.96617295129681136</v>
      </c>
      <c r="R92" s="5">
        <f t="shared" si="36"/>
        <v>0.86398837454499644</v>
      </c>
    </row>
    <row r="93" spans="1:23" x14ac:dyDescent="0.2">
      <c r="A93" t="s">
        <v>40</v>
      </c>
      <c r="B93">
        <v>68</v>
      </c>
      <c r="C93">
        <v>1692127</v>
      </c>
      <c r="D93">
        <v>1031907</v>
      </c>
      <c r="E93">
        <v>45099</v>
      </c>
      <c r="F93">
        <f t="shared" si="34"/>
        <v>2769133</v>
      </c>
      <c r="G93">
        <v>100</v>
      </c>
      <c r="H93">
        <v>2257348</v>
      </c>
      <c r="I93">
        <v>971240</v>
      </c>
      <c r="J93">
        <v>46383</v>
      </c>
      <c r="K93">
        <f t="shared" si="35"/>
        <v>3274971</v>
      </c>
      <c r="M93" t="s">
        <v>40</v>
      </c>
      <c r="N93" s="5">
        <f t="shared" si="32"/>
        <v>0.68</v>
      </c>
      <c r="O93" s="5">
        <f t="shared" si="32"/>
        <v>0.74960839002227397</v>
      </c>
      <c r="P93" s="5">
        <f t="shared" si="33"/>
        <v>1.0624634487871174</v>
      </c>
      <c r="Q93" s="5">
        <f t="shared" si="33"/>
        <v>0.97231744389108077</v>
      </c>
      <c r="R93" s="5">
        <f t="shared" si="36"/>
        <v>0.84554428115546676</v>
      </c>
    </row>
    <row r="95" spans="1:23" x14ac:dyDescent="0.2">
      <c r="A95" t="s">
        <v>51</v>
      </c>
    </row>
    <row r="96" spans="1:23" x14ac:dyDescent="0.2">
      <c r="A96" t="s">
        <v>51</v>
      </c>
    </row>
    <row r="97" spans="1:23" x14ac:dyDescent="0.2">
      <c r="A97" t="s">
        <v>51</v>
      </c>
    </row>
    <row r="105" spans="1:23" x14ac:dyDescent="0.2">
      <c r="W105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3" s="1" customForma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W112"/>
    </row>
    <row r="113" spans="1:18" x14ac:dyDescent="0.2">
      <c r="A113" s="20" t="s">
        <v>62</v>
      </c>
      <c r="G113" t="s">
        <v>51</v>
      </c>
      <c r="H113" t="s">
        <v>51</v>
      </c>
      <c r="I113" t="s">
        <v>51</v>
      </c>
      <c r="J113" t="s">
        <v>51</v>
      </c>
    </row>
    <row r="114" spans="1:18" x14ac:dyDescent="0.2">
      <c r="A114" t="s">
        <v>47</v>
      </c>
    </row>
    <row r="115" spans="1:18" x14ac:dyDescent="0.2">
      <c r="A115" t="s">
        <v>48</v>
      </c>
      <c r="B115" t="s">
        <v>34</v>
      </c>
      <c r="C115" t="s">
        <v>21</v>
      </c>
      <c r="D115" t="s">
        <v>22</v>
      </c>
      <c r="E115" t="s">
        <v>23</v>
      </c>
      <c r="F115" t="s">
        <v>24</v>
      </c>
      <c r="G115" t="s">
        <v>34</v>
      </c>
      <c r="H115" t="s">
        <v>21</v>
      </c>
      <c r="I115" t="s">
        <v>22</v>
      </c>
      <c r="J115" t="s">
        <v>23</v>
      </c>
      <c r="K115" t="s">
        <v>24</v>
      </c>
      <c r="M115" t="s">
        <v>48</v>
      </c>
      <c r="N115" t="s">
        <v>25</v>
      </c>
      <c r="O115" t="s">
        <v>21</v>
      </c>
      <c r="P115" t="s">
        <v>22</v>
      </c>
      <c r="Q115" t="s">
        <v>23</v>
      </c>
      <c r="R115" t="s">
        <v>24</v>
      </c>
    </row>
    <row r="116" spans="1:18" x14ac:dyDescent="0.2">
      <c r="A116">
        <v>2</v>
      </c>
      <c r="B116" s="4">
        <v>74</v>
      </c>
      <c r="C116" s="8">
        <v>877422</v>
      </c>
      <c r="D116" s="8">
        <v>1005522</v>
      </c>
      <c r="E116" s="8">
        <v>43268</v>
      </c>
      <c r="F116">
        <f>SUM(C116:E116)</f>
        <v>1926212</v>
      </c>
      <c r="G116">
        <v>100</v>
      </c>
      <c r="H116" s="4">
        <v>1032100</v>
      </c>
      <c r="I116" s="4">
        <v>971240</v>
      </c>
      <c r="J116" s="4">
        <v>46383</v>
      </c>
      <c r="K116">
        <f>SUM(H116:J116)</f>
        <v>2049723</v>
      </c>
      <c r="M116" s="5">
        <f>A116/6</f>
        <v>0.33333333333333331</v>
      </c>
      <c r="N116" s="5">
        <f t="shared" ref="N116:O120" si="37">B116/G116</f>
        <v>0.74</v>
      </c>
      <c r="O116" s="5">
        <f t="shared" si="37"/>
        <v>0.850132739075671</v>
      </c>
      <c r="P116" s="5">
        <f t="shared" ref="P116:P120" si="38">D116/I116</f>
        <v>1.0352971459165603</v>
      </c>
      <c r="Q116" s="5">
        <f t="shared" ref="Q116:Q120" si="39">E116/J116</f>
        <v>0.93284177392579182</v>
      </c>
      <c r="R116" s="5">
        <f>F116/K116</f>
        <v>0.93974258960844959</v>
      </c>
    </row>
    <row r="117" spans="1:18" x14ac:dyDescent="0.2">
      <c r="A117">
        <v>3</v>
      </c>
      <c r="B117">
        <v>51</v>
      </c>
      <c r="C117">
        <v>666533</v>
      </c>
      <c r="D117">
        <v>952349</v>
      </c>
      <c r="E117">
        <v>37135</v>
      </c>
      <c r="F117">
        <f t="shared" ref="F117:F120" si="40">SUM(C117:E117)</f>
        <v>1656017</v>
      </c>
      <c r="G117">
        <v>100</v>
      </c>
      <c r="H117">
        <v>1005259</v>
      </c>
      <c r="I117">
        <v>878679</v>
      </c>
      <c r="J117">
        <v>44629</v>
      </c>
      <c r="K117">
        <f t="shared" ref="K117:K120" si="41">SUM(H117:J117)</f>
        <v>1928567</v>
      </c>
      <c r="M117" s="5">
        <f>A117/6</f>
        <v>0.5</v>
      </c>
      <c r="N117" s="5">
        <f t="shared" si="37"/>
        <v>0.51</v>
      </c>
      <c r="O117" s="5">
        <f t="shared" si="37"/>
        <v>0.66304604087105912</v>
      </c>
      <c r="P117" s="5">
        <f t="shared" si="38"/>
        <v>1.0838417670161686</v>
      </c>
      <c r="Q117" s="5">
        <f t="shared" si="39"/>
        <v>0.83208227833919646</v>
      </c>
      <c r="R117" s="5">
        <f t="shared" ref="R117:R120" si="42">F117/K117</f>
        <v>0.85867745325933709</v>
      </c>
    </row>
    <row r="118" spans="1:18" x14ac:dyDescent="0.2">
      <c r="A118">
        <v>4</v>
      </c>
      <c r="B118">
        <v>51</v>
      </c>
      <c r="C118">
        <v>664682</v>
      </c>
      <c r="D118">
        <v>905737</v>
      </c>
      <c r="E118">
        <v>37731</v>
      </c>
      <c r="F118">
        <f t="shared" si="40"/>
        <v>1608150</v>
      </c>
      <c r="G118">
        <v>100</v>
      </c>
      <c r="H118">
        <v>986393</v>
      </c>
      <c r="I118">
        <v>827846</v>
      </c>
      <c r="J118">
        <v>45675</v>
      </c>
      <c r="K118">
        <f t="shared" si="41"/>
        <v>1859914</v>
      </c>
      <c r="M118" s="5">
        <f>A118/6</f>
        <v>0.66666666666666663</v>
      </c>
      <c r="N118" s="5">
        <f t="shared" si="37"/>
        <v>0.51</v>
      </c>
      <c r="O118" s="5">
        <f t="shared" si="37"/>
        <v>0.67385109180620706</v>
      </c>
      <c r="P118" s="5">
        <f t="shared" si="38"/>
        <v>1.094088755638126</v>
      </c>
      <c r="Q118" s="5">
        <f t="shared" si="39"/>
        <v>0.82607553366174058</v>
      </c>
      <c r="R118" s="5">
        <f t="shared" si="42"/>
        <v>0.86463675202186763</v>
      </c>
    </row>
    <row r="119" spans="1:18" x14ac:dyDescent="0.2">
      <c r="A119">
        <v>5</v>
      </c>
      <c r="B119">
        <v>46</v>
      </c>
      <c r="C119">
        <v>580049</v>
      </c>
      <c r="D119">
        <v>942026</v>
      </c>
      <c r="E119">
        <v>37367</v>
      </c>
      <c r="F119">
        <f t="shared" si="40"/>
        <v>1559442</v>
      </c>
      <c r="G119">
        <v>100</v>
      </c>
      <c r="H119">
        <v>1005608</v>
      </c>
      <c r="I119">
        <v>828137</v>
      </c>
      <c r="J119">
        <v>51742</v>
      </c>
      <c r="K119">
        <f t="shared" si="41"/>
        <v>1885487</v>
      </c>
      <c r="M119" s="5">
        <f>A119/6</f>
        <v>0.83333333333333337</v>
      </c>
      <c r="N119" s="5">
        <f t="shared" si="37"/>
        <v>0.46</v>
      </c>
      <c r="O119" s="5">
        <f t="shared" si="37"/>
        <v>0.57681422582159247</v>
      </c>
      <c r="P119" s="5">
        <f t="shared" si="38"/>
        <v>1.1375243468170122</v>
      </c>
      <c r="Q119" s="5">
        <f t="shared" si="39"/>
        <v>0.72217927409068072</v>
      </c>
      <c r="R119" s="5">
        <f t="shared" si="42"/>
        <v>0.82707650596371118</v>
      </c>
    </row>
    <row r="120" spans="1:18" x14ac:dyDescent="0.2">
      <c r="A120">
        <v>6</v>
      </c>
      <c r="B120">
        <v>46</v>
      </c>
      <c r="C120">
        <v>572690</v>
      </c>
      <c r="D120">
        <v>894307</v>
      </c>
      <c r="E120">
        <v>36616</v>
      </c>
      <c r="F120">
        <f t="shared" si="40"/>
        <v>1503613</v>
      </c>
      <c r="G120">
        <v>100</v>
      </c>
      <c r="H120">
        <v>984784</v>
      </c>
      <c r="I120">
        <v>789732</v>
      </c>
      <c r="J120">
        <v>48305</v>
      </c>
      <c r="K120">
        <f t="shared" si="41"/>
        <v>1822821</v>
      </c>
      <c r="M120" s="5">
        <f>A120/6</f>
        <v>1</v>
      </c>
      <c r="N120" s="5">
        <f t="shared" si="37"/>
        <v>0.46</v>
      </c>
      <c r="O120" s="5">
        <f t="shared" si="37"/>
        <v>0.58153869274886671</v>
      </c>
      <c r="P120" s="5">
        <f t="shared" si="38"/>
        <v>1.1324183393860197</v>
      </c>
      <c r="Q120" s="5">
        <f t="shared" si="39"/>
        <v>0.75801676845047095</v>
      </c>
      <c r="R120" s="5">
        <f t="shared" si="42"/>
        <v>0.82488242125803901</v>
      </c>
    </row>
    <row r="124" spans="1:18" x14ac:dyDescent="0.2">
      <c r="A124" t="s">
        <v>51</v>
      </c>
    </row>
    <row r="133" spans="1:23" x14ac:dyDescent="0.2">
      <c r="W133" s="1"/>
    </row>
    <row r="139" spans="1:2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3" s="1" customForma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W140"/>
    </row>
    <row r="141" spans="1:23" x14ac:dyDescent="0.2">
      <c r="A141" s="20" t="s">
        <v>62</v>
      </c>
    </row>
    <row r="143" spans="1:23" x14ac:dyDescent="0.2">
      <c r="B143" t="s">
        <v>68</v>
      </c>
      <c r="G143" t="s">
        <v>13</v>
      </c>
    </row>
    <row r="144" spans="1:23" x14ac:dyDescent="0.2">
      <c r="A144" t="s">
        <v>23</v>
      </c>
      <c r="B144" t="s">
        <v>34</v>
      </c>
      <c r="C144" t="s">
        <v>21</v>
      </c>
      <c r="D144" t="s">
        <v>22</v>
      </c>
      <c r="E144" t="s">
        <v>23</v>
      </c>
      <c r="F144" t="s">
        <v>24</v>
      </c>
      <c r="G144" t="s">
        <v>34</v>
      </c>
      <c r="H144" t="s">
        <v>21</v>
      </c>
      <c r="I144" t="s">
        <v>22</v>
      </c>
      <c r="J144" t="s">
        <v>23</v>
      </c>
      <c r="K144" t="s">
        <v>63</v>
      </c>
      <c r="M144" t="s">
        <v>23</v>
      </c>
      <c r="N144" t="s">
        <v>25</v>
      </c>
      <c r="O144" t="s">
        <v>21</v>
      </c>
      <c r="P144" t="s">
        <v>22</v>
      </c>
      <c r="Q144" t="s">
        <v>23</v>
      </c>
      <c r="R144" t="s">
        <v>63</v>
      </c>
    </row>
    <row r="145" spans="1:18" x14ac:dyDescent="0.2">
      <c r="A145" t="s">
        <v>36</v>
      </c>
      <c r="B145" s="4">
        <v>74</v>
      </c>
      <c r="C145" s="8">
        <v>877422</v>
      </c>
      <c r="D145" s="8">
        <v>1005522</v>
      </c>
      <c r="E145" s="8">
        <v>43268</v>
      </c>
      <c r="F145">
        <f>SUM(C145:E145)</f>
        <v>1926212</v>
      </c>
      <c r="G145">
        <v>100</v>
      </c>
      <c r="H145" s="4">
        <v>1032100</v>
      </c>
      <c r="I145" s="4">
        <v>971240</v>
      </c>
      <c r="J145" s="4">
        <v>46383</v>
      </c>
      <c r="K145">
        <f>SUM(H145:J145)</f>
        <v>2049723</v>
      </c>
      <c r="M145" t="s">
        <v>36</v>
      </c>
      <c r="N145" s="19">
        <f t="shared" ref="N145:N149" si="43">B145/G145</f>
        <v>0.74</v>
      </c>
      <c r="O145" s="19">
        <f t="shared" ref="O145:O149" si="44">C145/H145</f>
        <v>0.850132739075671</v>
      </c>
      <c r="P145" s="19">
        <f t="shared" ref="P145:P149" si="45">D145/I145</f>
        <v>1.0352971459165603</v>
      </c>
      <c r="Q145" s="19">
        <f t="shared" ref="Q145:Q148" si="46">E145/J145</f>
        <v>0.93284177392579182</v>
      </c>
      <c r="R145" s="19">
        <f>F145/K145</f>
        <v>0.93974258960844959</v>
      </c>
    </row>
    <row r="146" spans="1:18" x14ac:dyDescent="0.2">
      <c r="A146" t="s">
        <v>37</v>
      </c>
      <c r="B146">
        <v>75</v>
      </c>
      <c r="C146">
        <v>877560</v>
      </c>
      <c r="D146">
        <v>1006281</v>
      </c>
      <c r="E146">
        <v>85288</v>
      </c>
      <c r="F146">
        <f t="shared" ref="F146:F149" si="47">SUM(C146:E146)</f>
        <v>1969129</v>
      </c>
      <c r="G146">
        <v>100</v>
      </c>
      <c r="H146">
        <v>1032100</v>
      </c>
      <c r="I146">
        <v>971240</v>
      </c>
      <c r="J146">
        <v>92766</v>
      </c>
      <c r="K146">
        <f t="shared" ref="K146:K148" si="48">SUM(H146:J146)</f>
        <v>2096106</v>
      </c>
      <c r="M146" t="s">
        <v>37</v>
      </c>
      <c r="N146" s="19">
        <f t="shared" si="43"/>
        <v>0.75</v>
      </c>
      <c r="O146" s="19">
        <f t="shared" si="44"/>
        <v>0.85026644704970444</v>
      </c>
      <c r="P146" s="19">
        <f t="shared" si="45"/>
        <v>1.0360786211441044</v>
      </c>
      <c r="Q146" s="19">
        <f t="shared" si="46"/>
        <v>0.9193885690878123</v>
      </c>
      <c r="R146" s="19">
        <f t="shared" ref="R146:R149" si="49">F146/K146</f>
        <v>0.93942243378913093</v>
      </c>
    </row>
    <row r="147" spans="1:18" x14ac:dyDescent="0.2">
      <c r="A147" t="s">
        <v>38</v>
      </c>
      <c r="B147">
        <v>76</v>
      </c>
      <c r="C147">
        <v>877368</v>
      </c>
      <c r="D147">
        <v>1006988</v>
      </c>
      <c r="E147">
        <v>127377</v>
      </c>
      <c r="F147">
        <f t="shared" si="47"/>
        <v>2011733</v>
      </c>
      <c r="G147">
        <v>100</v>
      </c>
      <c r="H147">
        <v>1032100</v>
      </c>
      <c r="I147">
        <v>971240</v>
      </c>
      <c r="J147">
        <v>139149</v>
      </c>
      <c r="K147">
        <f t="shared" si="48"/>
        <v>2142489</v>
      </c>
      <c r="M147" t="s">
        <v>38</v>
      </c>
      <c r="N147" s="19">
        <f t="shared" si="43"/>
        <v>0.76</v>
      </c>
      <c r="O147" s="19">
        <f t="shared" si="44"/>
        <v>0.85008041856409267</v>
      </c>
      <c r="P147" s="19">
        <f t="shared" si="45"/>
        <v>1.0368065565668629</v>
      </c>
      <c r="Q147" s="19">
        <f t="shared" si="46"/>
        <v>0.91540003880732168</v>
      </c>
      <c r="R147" s="19">
        <f t="shared" si="49"/>
        <v>0.93897004838764631</v>
      </c>
    </row>
    <row r="148" spans="1:18" x14ac:dyDescent="0.2">
      <c r="A148" t="s">
        <v>39</v>
      </c>
      <c r="B148">
        <v>76</v>
      </c>
      <c r="C148">
        <v>877368</v>
      </c>
      <c r="D148">
        <v>1006988</v>
      </c>
      <c r="E148">
        <v>169836</v>
      </c>
      <c r="F148">
        <f t="shared" si="47"/>
        <v>2054192</v>
      </c>
      <c r="G148">
        <v>100</v>
      </c>
      <c r="H148">
        <v>1032100</v>
      </c>
      <c r="I148">
        <v>971240</v>
      </c>
      <c r="J148">
        <v>185532</v>
      </c>
      <c r="K148">
        <f t="shared" si="48"/>
        <v>2188872</v>
      </c>
      <c r="M148" t="s">
        <v>39</v>
      </c>
      <c r="N148" s="19">
        <f t="shared" si="43"/>
        <v>0.76</v>
      </c>
      <c r="O148" s="19">
        <f t="shared" si="44"/>
        <v>0.85008041856409267</v>
      </c>
      <c r="P148" s="19">
        <f t="shared" si="45"/>
        <v>1.0368065565668629</v>
      </c>
      <c r="Q148" s="19">
        <f t="shared" si="46"/>
        <v>0.91540003880732168</v>
      </c>
      <c r="R148" s="19">
        <f t="shared" si="49"/>
        <v>0.93847059124517107</v>
      </c>
    </row>
    <row r="149" spans="1:18" x14ac:dyDescent="0.2">
      <c r="A149" t="s">
        <v>40</v>
      </c>
      <c r="B149">
        <v>76</v>
      </c>
      <c r="C149">
        <v>877368</v>
      </c>
      <c r="D149">
        <v>1006988</v>
      </c>
      <c r="E149">
        <v>212295</v>
      </c>
      <c r="F149">
        <f t="shared" si="47"/>
        <v>2096651</v>
      </c>
      <c r="G149">
        <v>100</v>
      </c>
      <c r="H149">
        <v>1032100</v>
      </c>
      <c r="I149">
        <v>971240</v>
      </c>
      <c r="J149">
        <v>231915</v>
      </c>
      <c r="K149">
        <f>SUM(H149:J149)</f>
        <v>2235255</v>
      </c>
      <c r="M149" t="s">
        <v>40</v>
      </c>
      <c r="N149" s="19">
        <f t="shared" si="43"/>
        <v>0.76</v>
      </c>
      <c r="O149" s="19">
        <f t="shared" si="44"/>
        <v>0.85008041856409267</v>
      </c>
      <c r="P149" s="19">
        <f t="shared" si="45"/>
        <v>1.0368065565668629</v>
      </c>
      <c r="Q149" s="19">
        <f t="shared" ref="Q149" si="50">E149/J149</f>
        <v>0.91540003880732168</v>
      </c>
      <c r="R149" s="19">
        <f t="shared" si="49"/>
        <v>0.93799186222601005</v>
      </c>
    </row>
    <row r="152" spans="1:18" x14ac:dyDescent="0.2">
      <c r="B152" t="s">
        <v>51</v>
      </c>
    </row>
    <row r="166" spans="1:18" x14ac:dyDescent="0.2">
      <c r="A166" s="20" t="s">
        <v>62</v>
      </c>
    </row>
    <row r="168" spans="1:18" x14ac:dyDescent="0.2">
      <c r="B168" t="s">
        <v>64</v>
      </c>
      <c r="D168" t="s">
        <v>66</v>
      </c>
      <c r="G168" t="s">
        <v>13</v>
      </c>
    </row>
    <row r="169" spans="1:18" x14ac:dyDescent="0.2">
      <c r="A169" t="s">
        <v>67</v>
      </c>
      <c r="B169" t="s">
        <v>34</v>
      </c>
      <c r="C169" t="s">
        <v>21</v>
      </c>
      <c r="D169" t="s">
        <v>22</v>
      </c>
      <c r="E169" t="s">
        <v>23</v>
      </c>
      <c r="F169" t="s">
        <v>24</v>
      </c>
      <c r="G169" t="s">
        <v>34</v>
      </c>
      <c r="H169" t="s">
        <v>21</v>
      </c>
      <c r="I169" t="s">
        <v>22</v>
      </c>
      <c r="J169" t="s">
        <v>23</v>
      </c>
      <c r="K169" t="s">
        <v>63</v>
      </c>
      <c r="M169" t="s">
        <v>67</v>
      </c>
      <c r="N169" t="s">
        <v>25</v>
      </c>
      <c r="O169" t="s">
        <v>21</v>
      </c>
      <c r="P169" t="s">
        <v>22</v>
      </c>
      <c r="Q169" t="s">
        <v>23</v>
      </c>
      <c r="R169" t="s">
        <v>63</v>
      </c>
    </row>
    <row r="170" spans="1:18" x14ac:dyDescent="0.2">
      <c r="A170" t="s">
        <v>65</v>
      </c>
      <c r="B170" s="4">
        <v>77</v>
      </c>
      <c r="C170" s="8">
        <v>899997</v>
      </c>
      <c r="D170" s="8">
        <v>1011263</v>
      </c>
      <c r="E170" s="8">
        <v>42131</v>
      </c>
      <c r="F170">
        <f>SUM(C170:E170)</f>
        <v>1953391</v>
      </c>
      <c r="G170">
        <v>100</v>
      </c>
      <c r="H170" s="4">
        <v>1067300</v>
      </c>
      <c r="I170" s="4">
        <v>971240</v>
      </c>
      <c r="J170" s="4">
        <v>46383</v>
      </c>
      <c r="K170">
        <f>SUM(H170:J170)</f>
        <v>2084923</v>
      </c>
      <c r="M170" t="s">
        <v>65</v>
      </c>
      <c r="N170" s="19">
        <f t="shared" ref="N170:N173" si="51">B170/G170</f>
        <v>0.77</v>
      </c>
      <c r="O170" s="19">
        <f t="shared" ref="O170:O173" si="52">C170/H170</f>
        <v>0.84324650988475591</v>
      </c>
      <c r="P170" s="19">
        <f t="shared" ref="P170:P173" si="53">D170/I170</f>
        <v>1.0412081462872205</v>
      </c>
      <c r="Q170" s="19">
        <f t="shared" ref="Q170:Q173" si="54">E170/J170</f>
        <v>0.90832848241812736</v>
      </c>
      <c r="R170" s="19">
        <f>F170/K170</f>
        <v>0.93691277807381856</v>
      </c>
    </row>
    <row r="171" spans="1:18" x14ac:dyDescent="0.2">
      <c r="A171" t="s">
        <v>36</v>
      </c>
      <c r="B171" s="4">
        <v>74</v>
      </c>
      <c r="C171" s="8">
        <v>877422</v>
      </c>
      <c r="D171" s="8">
        <v>1005522</v>
      </c>
      <c r="E171" s="8">
        <v>43268</v>
      </c>
      <c r="F171">
        <f t="shared" ref="F171:F173" si="55">SUM(C171:E171)</f>
        <v>1926212</v>
      </c>
      <c r="G171">
        <v>100</v>
      </c>
      <c r="H171" s="4">
        <v>1032100</v>
      </c>
      <c r="I171" s="4">
        <v>971240</v>
      </c>
      <c r="J171" s="4">
        <v>46383</v>
      </c>
      <c r="K171">
        <f t="shared" ref="K171:K173" si="56">SUM(H171:J171)</f>
        <v>2049723</v>
      </c>
      <c r="M171" t="s">
        <v>36</v>
      </c>
      <c r="N171" s="19">
        <f t="shared" si="51"/>
        <v>0.74</v>
      </c>
      <c r="O171" s="19">
        <f t="shared" si="52"/>
        <v>0.850132739075671</v>
      </c>
      <c r="P171" s="19">
        <f t="shared" si="53"/>
        <v>1.0352971459165603</v>
      </c>
      <c r="Q171" s="19">
        <f t="shared" si="54"/>
        <v>0.93284177392579182</v>
      </c>
      <c r="R171" s="19">
        <f t="shared" ref="R171:R173" si="57">F171/K171</f>
        <v>0.93974258960844959</v>
      </c>
    </row>
    <row r="172" spans="1:18" x14ac:dyDescent="0.2">
      <c r="A172" t="s">
        <v>37</v>
      </c>
      <c r="B172">
        <v>73</v>
      </c>
      <c r="C172">
        <v>847246</v>
      </c>
      <c r="D172">
        <v>1005634</v>
      </c>
      <c r="E172">
        <v>43899</v>
      </c>
      <c r="F172">
        <f t="shared" si="55"/>
        <v>1896779</v>
      </c>
      <c r="G172">
        <v>100</v>
      </c>
      <c r="H172">
        <v>996899</v>
      </c>
      <c r="I172">
        <v>971240</v>
      </c>
      <c r="J172">
        <v>46383</v>
      </c>
      <c r="K172">
        <f t="shared" si="56"/>
        <v>2014522</v>
      </c>
      <c r="M172" t="s">
        <v>37</v>
      </c>
      <c r="N172" s="19">
        <f t="shared" si="51"/>
        <v>0.73</v>
      </c>
      <c r="O172" s="19">
        <f t="shared" si="52"/>
        <v>0.84988148247716166</v>
      </c>
      <c r="P172" s="19">
        <f t="shared" si="53"/>
        <v>1.0354124624191754</v>
      </c>
      <c r="Q172" s="19">
        <f t="shared" si="54"/>
        <v>0.94644589612573571</v>
      </c>
      <c r="R172" s="19">
        <f t="shared" si="57"/>
        <v>0.94155288450560481</v>
      </c>
    </row>
    <row r="173" spans="1:18" x14ac:dyDescent="0.2">
      <c r="A173" t="s">
        <v>38</v>
      </c>
      <c r="B173">
        <v>71</v>
      </c>
      <c r="C173">
        <v>808259</v>
      </c>
      <c r="D173">
        <v>1012983</v>
      </c>
      <c r="E173">
        <v>43658</v>
      </c>
      <c r="F173">
        <f t="shared" si="55"/>
        <v>1864900</v>
      </c>
      <c r="G173">
        <v>100</v>
      </c>
      <c r="H173">
        <v>961698</v>
      </c>
      <c r="I173">
        <v>971240</v>
      </c>
      <c r="J173">
        <v>46383</v>
      </c>
      <c r="K173">
        <f t="shared" si="56"/>
        <v>1979321</v>
      </c>
      <c r="M173" t="s">
        <v>38</v>
      </c>
      <c r="N173" s="19">
        <f t="shared" si="51"/>
        <v>0.71</v>
      </c>
      <c r="O173" s="19">
        <f t="shared" si="52"/>
        <v>0.8404499125505096</v>
      </c>
      <c r="P173" s="19">
        <f t="shared" si="53"/>
        <v>1.0429790782916684</v>
      </c>
      <c r="Q173" s="19">
        <f t="shared" si="54"/>
        <v>0.94125002694952897</v>
      </c>
      <c r="R173" s="19">
        <f t="shared" si="57"/>
        <v>0.94219179203373282</v>
      </c>
    </row>
    <row r="174" spans="1:18" x14ac:dyDescent="0.2">
      <c r="N174" s="2"/>
      <c r="O174" s="2"/>
      <c r="P174" s="2"/>
      <c r="Q174" s="2"/>
      <c r="R174" s="2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Kumar</dc:creator>
  <cp:lastModifiedBy>Vinod Kumar</cp:lastModifiedBy>
  <dcterms:created xsi:type="dcterms:W3CDTF">2021-08-04T21:47:35Z</dcterms:created>
  <dcterms:modified xsi:type="dcterms:W3CDTF">2021-09-29T20:32:29Z</dcterms:modified>
</cp:coreProperties>
</file>