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df5d4b38f98eb/VOLTION/Projetos/DENIS/Unifilar/"/>
    </mc:Choice>
  </mc:AlternateContent>
  <xr:revisionPtr revIDLastSave="452" documentId="13_ncr:1_{71CE79FD-6B28-4628-A250-A7A3EF842940}" xr6:coauthVersionLast="47" xr6:coauthVersionMax="47" xr10:uidLastSave="{5CDF2696-AEB1-4B85-A008-27BEFA69EFCC}"/>
  <bookViews>
    <workbookView xWindow="-120" yWindow="-120" windowWidth="29040" windowHeight="15840" xr2:uid="{C950D6C1-EC16-4C46-9C52-C961FACA0DE2}"/>
  </bookViews>
  <sheets>
    <sheet name="QD" sheetId="1" r:id="rId1"/>
    <sheet name="DEFAULT" sheetId="3" r:id="rId2"/>
  </sheets>
  <definedNames>
    <definedName name="IDR1_">QD!$T$4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16" i="1"/>
  <c r="G22" i="1"/>
  <c r="G28" i="1"/>
  <c r="G34" i="1"/>
  <c r="G40" i="1"/>
  <c r="E14" i="1"/>
  <c r="I14" i="1" s="1"/>
  <c r="E15" i="1"/>
  <c r="F15" i="1" s="1"/>
  <c r="E16" i="1"/>
  <c r="E17" i="1"/>
  <c r="H17" i="1" s="1"/>
  <c r="E18" i="1"/>
  <c r="I18" i="1" s="1"/>
  <c r="E19" i="1"/>
  <c r="G19" i="1" s="1"/>
  <c r="E20" i="1"/>
  <c r="F20" i="1" s="1"/>
  <c r="E21" i="1"/>
  <c r="F21" i="1" s="1"/>
  <c r="E22" i="1"/>
  <c r="E23" i="1"/>
  <c r="H23" i="1" s="1"/>
  <c r="E24" i="1"/>
  <c r="H24" i="1" s="1"/>
  <c r="E25" i="1"/>
  <c r="G25" i="1" s="1"/>
  <c r="E26" i="1"/>
  <c r="H26" i="1" s="1"/>
  <c r="E27" i="1"/>
  <c r="F27" i="1" s="1"/>
  <c r="E28" i="1"/>
  <c r="E29" i="1"/>
  <c r="H29" i="1" s="1"/>
  <c r="E30" i="1"/>
  <c r="F30" i="1" s="1"/>
  <c r="E31" i="1"/>
  <c r="G31" i="1" s="1"/>
  <c r="E32" i="1"/>
  <c r="I32" i="1" s="1"/>
  <c r="E33" i="1"/>
  <c r="F33" i="1" s="1"/>
  <c r="E34" i="1"/>
  <c r="E35" i="1"/>
  <c r="I35" i="1" s="1"/>
  <c r="E36" i="1"/>
  <c r="F36" i="1" s="1"/>
  <c r="E37" i="1"/>
  <c r="I37" i="1" s="1"/>
  <c r="E38" i="1"/>
  <c r="H38" i="1" s="1"/>
  <c r="E39" i="1"/>
  <c r="I39" i="1" s="1"/>
  <c r="E40" i="1"/>
  <c r="I34" i="1"/>
  <c r="I38" i="1"/>
  <c r="I40" i="1"/>
  <c r="I16" i="1"/>
  <c r="I19" i="1"/>
  <c r="I20" i="1"/>
  <c r="I22" i="1"/>
  <c r="I23" i="1"/>
  <c r="I25" i="1"/>
  <c r="I26" i="1"/>
  <c r="I27" i="1"/>
  <c r="I28" i="1"/>
  <c r="I29" i="1"/>
  <c r="E41" i="1"/>
  <c r="I41" i="1" s="1"/>
  <c r="C45" i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I13" i="1" s="1"/>
  <c r="C48" i="1"/>
  <c r="C47" i="1" s="1"/>
  <c r="E4" i="1"/>
  <c r="I4" i="1" s="1"/>
  <c r="F4" i="1"/>
  <c r="H32" i="1" l="1"/>
  <c r="H20" i="1"/>
  <c r="I17" i="1"/>
  <c r="F7" i="1"/>
  <c r="I33" i="1"/>
  <c r="I15" i="1"/>
  <c r="H14" i="1"/>
  <c r="I21" i="1"/>
  <c r="G37" i="1"/>
  <c r="F12" i="1"/>
  <c r="G10" i="1"/>
  <c r="I36" i="1"/>
  <c r="F39" i="1"/>
  <c r="F9" i="1"/>
  <c r="H6" i="1"/>
  <c r="G13" i="1"/>
  <c r="F24" i="1"/>
  <c r="F18" i="1"/>
  <c r="G24" i="1"/>
  <c r="I24" i="1"/>
  <c r="H8" i="1"/>
  <c r="H35" i="1"/>
  <c r="H11" i="1"/>
  <c r="H41" i="1"/>
  <c r="I30" i="1"/>
  <c r="I31" i="1"/>
  <c r="G5" i="1"/>
  <c r="H45" i="1" l="1"/>
  <c r="G45" i="1"/>
  <c r="F45" i="1"/>
</calcChain>
</file>

<file path=xl/sharedStrings.xml><?xml version="1.0" encoding="utf-8"?>
<sst xmlns="http://schemas.openxmlformats.org/spreadsheetml/2006/main" count="565" uniqueCount="143">
  <si>
    <t>NOME DO QUADRO:</t>
  </si>
  <si>
    <t>CIRCUITO</t>
  </si>
  <si>
    <t>DESCRIÇÃO (LOCAL)</t>
  </si>
  <si>
    <t>POTÊNCIA</t>
  </si>
  <si>
    <t>FASE - A</t>
  </si>
  <si>
    <t>FASE - B</t>
  </si>
  <si>
    <t>FASE - C</t>
  </si>
  <si>
    <t>CONDUTOR</t>
  </si>
  <si>
    <t>QUANTIDADE DE CABOS</t>
  </si>
  <si>
    <t>CURVA DISJUNTOR</t>
  </si>
  <si>
    <t>TIPO DISJUNTOR</t>
  </si>
  <si>
    <t>CORRENTE DISJUNTOR</t>
  </si>
  <si>
    <t>QUANTIDADE PÓLOS DISJUNTOR</t>
  </si>
  <si>
    <t>NÚMERAÇÃO I/DR</t>
  </si>
  <si>
    <t>QUANTIDADE DE PÓLOS I/DR</t>
  </si>
  <si>
    <t>FUGA I/DR</t>
  </si>
  <si>
    <t>CORRENTE I/DR</t>
  </si>
  <si>
    <t>A</t>
  </si>
  <si>
    <t>B</t>
  </si>
  <si>
    <t>D</t>
  </si>
  <si>
    <t>C</t>
  </si>
  <si>
    <t>#1,5</t>
  </si>
  <si>
    <t>#2,5</t>
  </si>
  <si>
    <t>#4,0</t>
  </si>
  <si>
    <t>#6,0</t>
  </si>
  <si>
    <t>#10,0</t>
  </si>
  <si>
    <t>#16,0</t>
  </si>
  <si>
    <t>#25,0</t>
  </si>
  <si>
    <t>#0,5</t>
  </si>
  <si>
    <t>#0,75</t>
  </si>
  <si>
    <t>#35,0</t>
  </si>
  <si>
    <t>#50,0</t>
  </si>
  <si>
    <t>#70,0</t>
  </si>
  <si>
    <t>#95,0</t>
  </si>
  <si>
    <t>#120,0</t>
  </si>
  <si>
    <t>#1,0</t>
  </si>
  <si>
    <t>#240,0</t>
  </si>
  <si>
    <t>#300,0</t>
  </si>
  <si>
    <t>DIVIDIR CABOS?</t>
  </si>
  <si>
    <t>REDUZIR TERRA?</t>
  </si>
  <si>
    <t>DIN</t>
  </si>
  <si>
    <t>CAIXA MOLDADA</t>
  </si>
  <si>
    <t>UNIPOLAR</t>
  </si>
  <si>
    <t>BIPOLAR</t>
  </si>
  <si>
    <t>TRIPOLAR</t>
  </si>
  <si>
    <t>2 A</t>
  </si>
  <si>
    <t>4 A</t>
  </si>
  <si>
    <t>6 A</t>
  </si>
  <si>
    <t>10 A</t>
  </si>
  <si>
    <t>16 A</t>
  </si>
  <si>
    <t>20 A</t>
  </si>
  <si>
    <t>25 A</t>
  </si>
  <si>
    <t>32 A</t>
  </si>
  <si>
    <t>40 A</t>
  </si>
  <si>
    <t>50 A</t>
  </si>
  <si>
    <t>63 A</t>
  </si>
  <si>
    <t>70 A</t>
  </si>
  <si>
    <t>80 A</t>
  </si>
  <si>
    <t>100 A</t>
  </si>
  <si>
    <t>125 A</t>
  </si>
  <si>
    <t>TETRAPOLAR</t>
  </si>
  <si>
    <t>30 mA</t>
  </si>
  <si>
    <t>300 mA</t>
  </si>
  <si>
    <t>CLASSE I/DR</t>
  </si>
  <si>
    <t>CLASSE A</t>
  </si>
  <si>
    <t>CLASSE AC</t>
  </si>
  <si>
    <t>CLASSE B</t>
  </si>
  <si>
    <t>CLASSE SI</t>
  </si>
  <si>
    <t>100 mA</t>
  </si>
  <si>
    <t>NÃO</t>
  </si>
  <si>
    <t>ATENÇÃO NÃO MEXER NOS VALORES DESSA PLANILHA</t>
  </si>
  <si>
    <t>TIPO CONDUTOR</t>
  </si>
  <si>
    <t>PVC 750 V</t>
  </si>
  <si>
    <t>EPR 1 kV</t>
  </si>
  <si>
    <t>HEPR 1kV</t>
  </si>
  <si>
    <t>ENTRADA DE ENERGIA</t>
  </si>
  <si>
    <t>TOTAL</t>
  </si>
  <si>
    <t>FATOR DE DEMANDA</t>
  </si>
  <si>
    <t>SEÇÃO CONDUTOR</t>
  </si>
  <si>
    <t>TIPO ISOLAÇÃO</t>
  </si>
  <si>
    <t>F+N+T</t>
  </si>
  <si>
    <t>3F+N+T</t>
  </si>
  <si>
    <t>Icu [kA]</t>
  </si>
  <si>
    <t>POTÊNCIA [W]</t>
  </si>
  <si>
    <t xml:space="preserve">FATOR DE POTÊNCIA </t>
  </si>
  <si>
    <t>POTÊNCIA [VA]</t>
  </si>
  <si>
    <t>I [A]</t>
  </si>
  <si>
    <t>RESERVA</t>
  </si>
  <si>
    <t>ESPAÇOS FÍSICOS</t>
  </si>
  <si>
    <t>3kA</t>
  </si>
  <si>
    <t>DPS</t>
  </si>
  <si>
    <t>PROTEÇÃO DPS</t>
  </si>
  <si>
    <t>DPS Classe II - 12 kA (F)</t>
  </si>
  <si>
    <t>DPS Classe II - 12 kA (FN)</t>
  </si>
  <si>
    <t>DPS Classe II - 20 kA (F)</t>
  </si>
  <si>
    <t>DPS Classe II - 20 kA (FN)</t>
  </si>
  <si>
    <t>DPS Classe II - 45 kA (F)</t>
  </si>
  <si>
    <t>DPS Classe II - 45 kA (FN)</t>
  </si>
  <si>
    <t>DPS Classe II - 60 kA (F)</t>
  </si>
  <si>
    <t>DPS Classe II - 60 kA (FN)</t>
  </si>
  <si>
    <t>DPS Classe II - 90 kA (F)</t>
  </si>
  <si>
    <t>DPS Classe II - 90 kA (FN)</t>
  </si>
  <si>
    <t>DPS Classe III - 12 kA (F)</t>
  </si>
  <si>
    <t>DPS Classe III - 12 kA (FN)</t>
  </si>
  <si>
    <t>DPS Classe III - 20 kA (F)</t>
  </si>
  <si>
    <t>DPS Classe III - 20 kA (FN)</t>
  </si>
  <si>
    <t>DPS Classe III - 45 kA (F)</t>
  </si>
  <si>
    <t>DPS Classe III - 45 kA (FN)</t>
  </si>
  <si>
    <t>DPS Classe III - 60 kA (F)</t>
  </si>
  <si>
    <t>DPS Classe III - 60 kA (FN)</t>
  </si>
  <si>
    <t>DPS Classe III - 90 kA (F)</t>
  </si>
  <si>
    <t>DPS Classe III - 90 kA (FN)</t>
  </si>
  <si>
    <t>GERAL</t>
  </si>
  <si>
    <t>ILUMINAÇÃO E TOMADAS BWC</t>
  </si>
  <si>
    <t>ILUMINAÇÃO COZINHA E SALA VIDRO</t>
  </si>
  <si>
    <t>ILUMINAÇÃO SERVIDOR</t>
  </si>
  <si>
    <t>ILUMINAÇÃO RECEPÇÃO</t>
  </si>
  <si>
    <t>ILUMINAÇÃO COMPRAS</t>
  </si>
  <si>
    <t>ILUMINAÇÃO ADMINISTRATIVO</t>
  </si>
  <si>
    <t>TOMADA COZINHA</t>
  </si>
  <si>
    <t>15 A</t>
  </si>
  <si>
    <t>TOMADA ADM. SHOW ROOM</t>
  </si>
  <si>
    <t>TOMADA SALA SERVIDOR</t>
  </si>
  <si>
    <t>AR CONDICIONADO ADM.</t>
  </si>
  <si>
    <t>AR CONDICIONADO COZINHA</t>
  </si>
  <si>
    <t>TOM. SALA VIDRO RECEPÇÃO/COMPRAS</t>
  </si>
  <si>
    <t>CENTRAL ALARME</t>
  </si>
  <si>
    <t>SERVIDOR</t>
  </si>
  <si>
    <t>30 A</t>
  </si>
  <si>
    <t>AR CONDICIONADO COMPRAS</t>
  </si>
  <si>
    <t>ILUMINAÇÃO E TOMADAS COMERCIAL</t>
  </si>
  <si>
    <t>AR CONDICIONADO SALA VIDRO</t>
  </si>
  <si>
    <t>ILUMINAÇÃO SALA 4</t>
  </si>
  <si>
    <t>AR CONDICIONADO SALA 4</t>
  </si>
  <si>
    <t>GERAL PORTARIA</t>
  </si>
  <si>
    <t>AR CONDICIONADO BAZAR</t>
  </si>
  <si>
    <t>AR CONDICIONADO COMERCIAL</t>
  </si>
  <si>
    <t>GERAL B ON</t>
  </si>
  <si>
    <t>ILUMINAÇÃO SHOW ROOM</t>
  </si>
  <si>
    <t>QDFL 05</t>
  </si>
  <si>
    <t>90 A</t>
  </si>
  <si>
    <t>(x6)</t>
  </si>
  <si>
    <t>TOMADA SALA COMPRAS 4 TECIDOS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</si>
</sst>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b/>
        <i val="0"/>
      </font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9C13C7F-9C0C-45E3-9370-81696D44C6E4}">
  <we:reference id="wa200005502" version="1.0.0.11" store="pt-BR" storeType="OMEX"/>
  <we:alternateReferences>
    <we:reference id="wa200005502" version="1.0.0.11" store="wa20000550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5077-F166-4040-9421-CB252F8BDD53}">
  <dimension ref="A1:W48"/>
  <sheetViews>
    <sheetView tabSelected="1" zoomScaleNormal="100" workbookViewId="0">
      <pane xSplit="2" ySplit="3" topLeftCell="C14" activePane="bottomRight" state="frozen"/>
      <selection pane="topRight" activeCell="C1" sqref="C1"/>
      <selection pane="bottomLeft" activeCell="A4" sqref="A4"/>
      <selection pane="bottomRight" activeCell="D27" sqref="D27"/>
    </sheetView>
  </sheetViews>
  <sheetFormatPr defaultRowHeight="15" x14ac:dyDescent="0.25"/>
  <cols>
    <col min="1" max="1" width="23.140625" style="1" bestFit="1" customWidth="1"/>
    <col min="2" max="2" width="43" style="1" customWidth="1"/>
    <col min="3" max="3" width="15.140625" style="1" bestFit="1" customWidth="1"/>
    <col min="4" max="4" width="15.140625" style="40" customWidth="1"/>
    <col min="5" max="5" width="10.85546875" style="1" bestFit="1" customWidth="1"/>
    <col min="6" max="6" width="9.7109375" style="1" customWidth="1"/>
    <col min="7" max="7" width="9.85546875" style="1" customWidth="1"/>
    <col min="8" max="8" width="9.5703125" style="1" customWidth="1"/>
    <col min="9" max="9" width="7" style="1" customWidth="1"/>
    <col min="10" max="10" width="14.28515625" style="1" bestFit="1" customWidth="1"/>
    <col min="11" max="11" width="8.5703125" style="1" bestFit="1" customWidth="1"/>
    <col min="12" max="12" width="9.28515625" style="1" bestFit="1" customWidth="1"/>
    <col min="13" max="14" width="12.140625" style="1" bestFit="1" customWidth="1"/>
    <col min="15" max="16" width="11.85546875" style="1" bestFit="1" customWidth="1"/>
    <col min="17" max="17" width="19.85546875" style="1" customWidth="1"/>
    <col min="18" max="18" width="11.85546875" style="1" bestFit="1" customWidth="1"/>
    <col min="19" max="19" width="11.85546875" style="1" customWidth="1"/>
    <col min="20" max="20" width="14.140625" style="1" bestFit="1" customWidth="1"/>
    <col min="21" max="21" width="15.7109375" style="1" bestFit="1" customWidth="1"/>
    <col min="22" max="22" width="11.28515625" style="1" bestFit="1" customWidth="1"/>
    <col min="23" max="23" width="6.42578125" style="1" bestFit="1" customWidth="1"/>
    <col min="24" max="16384" width="9.140625" style="1"/>
  </cols>
  <sheetData>
    <row r="1" spans="1:23" ht="16.5" thickBot="1" x14ac:dyDescent="0.3">
      <c r="A1" s="19" t="s">
        <v>0</v>
      </c>
      <c r="B1" s="49" t="s">
        <v>139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thickBot="1" x14ac:dyDescent="0.3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32.25" thickBot="1" x14ac:dyDescent="0.3">
      <c r="A3" s="19" t="s">
        <v>1</v>
      </c>
      <c r="B3" s="20" t="s">
        <v>2</v>
      </c>
      <c r="C3" s="19" t="s">
        <v>83</v>
      </c>
      <c r="D3" s="21" t="s">
        <v>84</v>
      </c>
      <c r="E3" s="21" t="s">
        <v>85</v>
      </c>
      <c r="F3" s="20" t="s">
        <v>4</v>
      </c>
      <c r="G3" s="19" t="s">
        <v>5</v>
      </c>
      <c r="H3" s="20" t="s">
        <v>6</v>
      </c>
      <c r="I3" s="19" t="s">
        <v>86</v>
      </c>
      <c r="J3" s="21" t="s">
        <v>8</v>
      </c>
      <c r="K3" s="22" t="s">
        <v>38</v>
      </c>
      <c r="L3" s="21" t="s">
        <v>39</v>
      </c>
      <c r="M3" s="22" t="s">
        <v>78</v>
      </c>
      <c r="N3" s="21" t="s">
        <v>79</v>
      </c>
      <c r="O3" s="22" t="s">
        <v>10</v>
      </c>
      <c r="P3" s="21" t="s">
        <v>9</v>
      </c>
      <c r="Q3" s="22" t="s">
        <v>12</v>
      </c>
      <c r="R3" s="21" t="s">
        <v>11</v>
      </c>
      <c r="S3" s="21" t="s">
        <v>82</v>
      </c>
      <c r="T3" s="22" t="s">
        <v>13</v>
      </c>
      <c r="U3" s="21" t="s">
        <v>14</v>
      </c>
      <c r="V3" s="22" t="s">
        <v>16</v>
      </c>
      <c r="W3" s="21" t="s">
        <v>15</v>
      </c>
    </row>
    <row r="4" spans="1:23" ht="15.75" x14ac:dyDescent="0.25">
      <c r="A4" s="12">
        <v>1</v>
      </c>
      <c r="B4" s="9" t="s">
        <v>113</v>
      </c>
      <c r="C4" s="29">
        <v>1</v>
      </c>
      <c r="D4" s="37">
        <v>1</v>
      </c>
      <c r="E4" s="33">
        <f>C4/D4</f>
        <v>1</v>
      </c>
      <c r="F4" s="30">
        <f>C4</f>
        <v>1</v>
      </c>
      <c r="G4" s="12"/>
      <c r="H4" s="12"/>
      <c r="I4" s="34">
        <f>IF(J4="F+N+T",E4/220,E4/(SQRT(3)*380))</f>
        <v>4.5454545454545452E-3</v>
      </c>
      <c r="J4" s="2" t="s">
        <v>80</v>
      </c>
      <c r="K4" s="2" t="s">
        <v>69</v>
      </c>
      <c r="L4" s="2" t="s">
        <v>69</v>
      </c>
      <c r="M4" s="2" t="s">
        <v>22</v>
      </c>
      <c r="N4" s="2" t="s">
        <v>72</v>
      </c>
      <c r="O4" s="2" t="s">
        <v>40</v>
      </c>
      <c r="P4" s="2" t="s">
        <v>20</v>
      </c>
      <c r="Q4" s="2" t="s">
        <v>42</v>
      </c>
      <c r="R4" s="8" t="s">
        <v>48</v>
      </c>
      <c r="S4" s="8" t="s">
        <v>89</v>
      </c>
      <c r="T4" s="41">
        <v>0</v>
      </c>
      <c r="U4" s="41"/>
      <c r="V4" s="41"/>
      <c r="W4" s="41"/>
    </row>
    <row r="5" spans="1:23" ht="15.75" x14ac:dyDescent="0.25">
      <c r="A5" s="2">
        <v>2</v>
      </c>
      <c r="B5" s="2" t="s">
        <v>114</v>
      </c>
      <c r="C5" s="29">
        <v>1</v>
      </c>
      <c r="D5" s="37">
        <v>1</v>
      </c>
      <c r="E5" s="33">
        <f t="shared" ref="E5:E41" si="0">C5/D5</f>
        <v>1</v>
      </c>
      <c r="F5" s="30"/>
      <c r="G5" s="43">
        <f>E5</f>
        <v>1</v>
      </c>
      <c r="H5" s="2"/>
      <c r="I5" s="34">
        <f t="shared" ref="I5:I41" si="1">IF(J5="F+N+T",E5/220,E5/(SQRT(3)*380))</f>
        <v>4.5454545454545452E-3</v>
      </c>
      <c r="J5" s="2" t="s">
        <v>80</v>
      </c>
      <c r="K5" s="2" t="s">
        <v>69</v>
      </c>
      <c r="L5" s="2" t="s">
        <v>69</v>
      </c>
      <c r="M5" s="2" t="s">
        <v>21</v>
      </c>
      <c r="N5" s="2" t="s">
        <v>72</v>
      </c>
      <c r="O5" s="2" t="s">
        <v>40</v>
      </c>
      <c r="P5" s="2" t="s">
        <v>20</v>
      </c>
      <c r="Q5" s="2" t="s">
        <v>42</v>
      </c>
      <c r="R5" s="8" t="s">
        <v>48</v>
      </c>
      <c r="S5" s="8" t="s">
        <v>89</v>
      </c>
      <c r="T5" s="42">
        <v>0</v>
      </c>
      <c r="U5" s="42"/>
      <c r="V5" s="42"/>
      <c r="W5" s="42"/>
    </row>
    <row r="6" spans="1:23" ht="15.75" x14ac:dyDescent="0.25">
      <c r="A6" s="2">
        <v>3</v>
      </c>
      <c r="B6" s="2" t="s">
        <v>115</v>
      </c>
      <c r="C6" s="29">
        <v>1</v>
      </c>
      <c r="D6" s="37">
        <v>1</v>
      </c>
      <c r="E6" s="33">
        <f t="shared" si="0"/>
        <v>1</v>
      </c>
      <c r="F6" s="30"/>
      <c r="G6" s="43"/>
      <c r="H6" s="43">
        <f>E6</f>
        <v>1</v>
      </c>
      <c r="I6" s="34">
        <f t="shared" si="1"/>
        <v>4.5454545454545452E-3</v>
      </c>
      <c r="J6" s="2" t="s">
        <v>80</v>
      </c>
      <c r="K6" s="2" t="s">
        <v>69</v>
      </c>
      <c r="L6" s="2" t="s">
        <v>69</v>
      </c>
      <c r="M6" s="2" t="s">
        <v>21</v>
      </c>
      <c r="N6" s="2" t="s">
        <v>72</v>
      </c>
      <c r="O6" s="2" t="s">
        <v>40</v>
      </c>
      <c r="P6" s="2" t="s">
        <v>20</v>
      </c>
      <c r="Q6" s="2" t="s">
        <v>42</v>
      </c>
      <c r="R6" s="8" t="s">
        <v>48</v>
      </c>
      <c r="S6" s="8" t="s">
        <v>89</v>
      </c>
      <c r="T6" s="42">
        <v>0</v>
      </c>
      <c r="U6" s="42"/>
      <c r="V6" s="41"/>
      <c r="W6" s="42"/>
    </row>
    <row r="7" spans="1:23" ht="15.75" x14ac:dyDescent="0.25">
      <c r="A7" s="2">
        <v>4</v>
      </c>
      <c r="B7" s="2" t="s">
        <v>116</v>
      </c>
      <c r="C7" s="29">
        <v>1</v>
      </c>
      <c r="D7" s="37">
        <v>1</v>
      </c>
      <c r="E7" s="33">
        <f t="shared" si="0"/>
        <v>1</v>
      </c>
      <c r="F7" s="33">
        <f>E7</f>
        <v>1</v>
      </c>
      <c r="G7" s="2"/>
      <c r="H7" s="43"/>
      <c r="I7" s="34">
        <f t="shared" si="1"/>
        <v>4.5454545454545452E-3</v>
      </c>
      <c r="J7" s="2" t="s">
        <v>80</v>
      </c>
      <c r="K7" s="2" t="s">
        <v>69</v>
      </c>
      <c r="L7" s="2" t="s">
        <v>69</v>
      </c>
      <c r="M7" s="2" t="s">
        <v>21</v>
      </c>
      <c r="N7" s="2" t="s">
        <v>72</v>
      </c>
      <c r="O7" s="2" t="s">
        <v>40</v>
      </c>
      <c r="P7" s="2" t="s">
        <v>20</v>
      </c>
      <c r="Q7" s="2" t="s">
        <v>42</v>
      </c>
      <c r="R7" s="8" t="s">
        <v>48</v>
      </c>
      <c r="S7" s="8" t="s">
        <v>89</v>
      </c>
      <c r="T7" s="42">
        <v>0</v>
      </c>
      <c r="U7" s="42"/>
      <c r="V7" s="42"/>
      <c r="W7" s="42"/>
    </row>
    <row r="8" spans="1:23" ht="15.75" x14ac:dyDescent="0.25">
      <c r="A8" s="2">
        <v>5</v>
      </c>
      <c r="B8" s="2" t="s">
        <v>117</v>
      </c>
      <c r="C8" s="29">
        <v>1</v>
      </c>
      <c r="D8" s="37">
        <v>1</v>
      </c>
      <c r="E8" s="33">
        <f t="shared" si="0"/>
        <v>1</v>
      </c>
      <c r="F8" s="30"/>
      <c r="G8" s="43"/>
      <c r="H8" s="43">
        <f>E8</f>
        <v>1</v>
      </c>
      <c r="I8" s="34">
        <f t="shared" si="1"/>
        <v>4.5454545454545452E-3</v>
      </c>
      <c r="J8" s="2" t="s">
        <v>80</v>
      </c>
      <c r="K8" s="2" t="s">
        <v>69</v>
      </c>
      <c r="L8" s="2" t="s">
        <v>69</v>
      </c>
      <c r="M8" s="2" t="s">
        <v>21</v>
      </c>
      <c r="N8" s="2" t="s">
        <v>72</v>
      </c>
      <c r="O8" s="2" t="s">
        <v>40</v>
      </c>
      <c r="P8" s="2" t="s">
        <v>20</v>
      </c>
      <c r="Q8" s="2" t="s">
        <v>42</v>
      </c>
      <c r="R8" s="8" t="s">
        <v>48</v>
      </c>
      <c r="S8" s="8" t="s">
        <v>89</v>
      </c>
      <c r="T8" s="42">
        <v>0</v>
      </c>
      <c r="U8" s="42"/>
      <c r="V8" s="42"/>
      <c r="W8" s="42"/>
    </row>
    <row r="9" spans="1:23" ht="15.75" x14ac:dyDescent="0.25">
      <c r="A9" s="2">
        <v>6</v>
      </c>
      <c r="B9" s="2" t="s">
        <v>118</v>
      </c>
      <c r="C9" s="29">
        <v>1</v>
      </c>
      <c r="D9" s="37">
        <v>1</v>
      </c>
      <c r="E9" s="33">
        <f t="shared" si="0"/>
        <v>1</v>
      </c>
      <c r="F9" s="33">
        <f t="shared" ref="F9" si="2">E9</f>
        <v>1</v>
      </c>
      <c r="G9" s="2"/>
      <c r="H9" s="43"/>
      <c r="I9" s="34">
        <f t="shared" si="1"/>
        <v>4.5454545454545452E-3</v>
      </c>
      <c r="J9" s="2" t="s">
        <v>80</v>
      </c>
      <c r="K9" s="2" t="s">
        <v>69</v>
      </c>
      <c r="L9" s="2" t="s">
        <v>69</v>
      </c>
      <c r="M9" s="2" t="s">
        <v>21</v>
      </c>
      <c r="N9" s="2" t="s">
        <v>72</v>
      </c>
      <c r="O9" s="2" t="s">
        <v>40</v>
      </c>
      <c r="P9" s="2" t="s">
        <v>20</v>
      </c>
      <c r="Q9" s="2" t="s">
        <v>42</v>
      </c>
      <c r="R9" s="8" t="s">
        <v>48</v>
      </c>
      <c r="S9" s="8" t="s">
        <v>89</v>
      </c>
      <c r="T9" s="42">
        <v>0</v>
      </c>
      <c r="U9" s="42"/>
      <c r="V9" s="42"/>
      <c r="W9" s="42"/>
    </row>
    <row r="10" spans="1:23" ht="15.75" x14ac:dyDescent="0.25">
      <c r="A10" s="2">
        <v>7</v>
      </c>
      <c r="B10" s="2" t="s">
        <v>124</v>
      </c>
      <c r="C10" s="29">
        <v>1</v>
      </c>
      <c r="D10" s="37">
        <v>1</v>
      </c>
      <c r="E10" s="33">
        <f t="shared" si="0"/>
        <v>1</v>
      </c>
      <c r="F10" s="33"/>
      <c r="G10" s="43">
        <f t="shared" ref="G10" si="3">E10</f>
        <v>1</v>
      </c>
      <c r="H10" s="2"/>
      <c r="I10" s="34">
        <f t="shared" si="1"/>
        <v>4.5454545454545452E-3</v>
      </c>
      <c r="J10" s="2" t="s">
        <v>80</v>
      </c>
      <c r="K10" s="2" t="s">
        <v>69</v>
      </c>
      <c r="L10" s="2" t="s">
        <v>69</v>
      </c>
      <c r="M10" s="2" t="s">
        <v>22</v>
      </c>
      <c r="N10" s="2" t="s">
        <v>72</v>
      </c>
      <c r="O10" s="2" t="s">
        <v>40</v>
      </c>
      <c r="P10" s="2" t="s">
        <v>20</v>
      </c>
      <c r="Q10" s="2" t="s">
        <v>42</v>
      </c>
      <c r="R10" s="8" t="s">
        <v>49</v>
      </c>
      <c r="S10" s="8" t="s">
        <v>89</v>
      </c>
      <c r="T10" s="42">
        <v>0</v>
      </c>
      <c r="U10" s="42"/>
      <c r="V10" s="42"/>
      <c r="W10" s="42"/>
    </row>
    <row r="11" spans="1:23" ht="15.75" x14ac:dyDescent="0.25">
      <c r="A11" s="2">
        <v>8</v>
      </c>
      <c r="B11" s="2" t="s">
        <v>87</v>
      </c>
      <c r="C11" s="29">
        <v>1</v>
      </c>
      <c r="D11" s="37">
        <v>1</v>
      </c>
      <c r="E11" s="33">
        <f t="shared" si="0"/>
        <v>1</v>
      </c>
      <c r="F11" s="30"/>
      <c r="G11" s="43"/>
      <c r="H11" s="43">
        <f t="shared" ref="H11" si="4">E11</f>
        <v>1</v>
      </c>
      <c r="I11" s="34">
        <f t="shared" si="1"/>
        <v>4.5454545454545452E-3</v>
      </c>
      <c r="J11" s="2" t="s">
        <v>80</v>
      </c>
      <c r="K11" s="2" t="s">
        <v>69</v>
      </c>
      <c r="L11" s="2" t="s">
        <v>69</v>
      </c>
      <c r="M11" s="2" t="s">
        <v>22</v>
      </c>
      <c r="N11" s="2" t="s">
        <v>72</v>
      </c>
      <c r="O11" s="2" t="s">
        <v>40</v>
      </c>
      <c r="P11" s="2" t="s">
        <v>20</v>
      </c>
      <c r="Q11" s="2" t="s">
        <v>42</v>
      </c>
      <c r="R11" s="2" t="s">
        <v>120</v>
      </c>
      <c r="S11" s="8" t="s">
        <v>89</v>
      </c>
      <c r="T11" s="42">
        <v>0</v>
      </c>
      <c r="U11" s="42"/>
      <c r="V11" s="42"/>
      <c r="W11" s="42"/>
    </row>
    <row r="12" spans="1:23" ht="15.75" x14ac:dyDescent="0.25">
      <c r="A12" s="2">
        <v>9</v>
      </c>
      <c r="B12" s="2" t="s">
        <v>119</v>
      </c>
      <c r="C12" s="29">
        <v>1</v>
      </c>
      <c r="D12" s="37">
        <v>1</v>
      </c>
      <c r="E12" s="33">
        <f t="shared" si="0"/>
        <v>1</v>
      </c>
      <c r="F12" s="33">
        <f t="shared" ref="F12" si="5">E12</f>
        <v>1</v>
      </c>
      <c r="G12" s="2"/>
      <c r="H12" s="43"/>
      <c r="I12" s="34">
        <f t="shared" si="1"/>
        <v>4.5454545454545452E-3</v>
      </c>
      <c r="J12" s="2" t="s">
        <v>80</v>
      </c>
      <c r="K12" s="2" t="s">
        <v>69</v>
      </c>
      <c r="L12" s="2" t="s">
        <v>69</v>
      </c>
      <c r="M12" s="2" t="s">
        <v>22</v>
      </c>
      <c r="N12" s="2" t="s">
        <v>72</v>
      </c>
      <c r="O12" s="2" t="s">
        <v>40</v>
      </c>
      <c r="P12" s="2" t="s">
        <v>20</v>
      </c>
      <c r="Q12" s="2" t="s">
        <v>42</v>
      </c>
      <c r="R12" s="8" t="s">
        <v>120</v>
      </c>
      <c r="S12" s="8" t="s">
        <v>89</v>
      </c>
      <c r="T12" s="42">
        <v>0</v>
      </c>
      <c r="U12" s="42"/>
      <c r="V12" s="42"/>
      <c r="W12" s="42"/>
    </row>
    <row r="13" spans="1:23" ht="15.75" x14ac:dyDescent="0.25">
      <c r="A13" s="2">
        <v>10</v>
      </c>
      <c r="B13" s="2" t="s">
        <v>87</v>
      </c>
      <c r="C13" s="29">
        <v>1</v>
      </c>
      <c r="D13" s="37">
        <v>1</v>
      </c>
      <c r="E13" s="33">
        <f t="shared" si="0"/>
        <v>1</v>
      </c>
      <c r="F13" s="33"/>
      <c r="G13" s="43">
        <f t="shared" ref="G13" si="6">E13</f>
        <v>1</v>
      </c>
      <c r="H13" s="2"/>
      <c r="I13" s="34">
        <f t="shared" si="1"/>
        <v>4.5454545454545452E-3</v>
      </c>
      <c r="J13" s="2" t="s">
        <v>80</v>
      </c>
      <c r="K13" s="2" t="s">
        <v>69</v>
      </c>
      <c r="L13" s="2" t="s">
        <v>69</v>
      </c>
      <c r="M13" s="2" t="s">
        <v>22</v>
      </c>
      <c r="N13" s="2" t="s">
        <v>72</v>
      </c>
      <c r="O13" s="2" t="s">
        <v>40</v>
      </c>
      <c r="P13" s="2" t="s">
        <v>20</v>
      </c>
      <c r="Q13" s="2" t="s">
        <v>42</v>
      </c>
      <c r="R13" s="8" t="s">
        <v>48</v>
      </c>
      <c r="S13" s="8" t="s">
        <v>89</v>
      </c>
      <c r="T13" s="42">
        <v>0</v>
      </c>
      <c r="U13" s="42"/>
      <c r="V13" s="42"/>
      <c r="W13" s="42"/>
    </row>
    <row r="14" spans="1:23" ht="15.75" x14ac:dyDescent="0.25">
      <c r="A14" s="2">
        <v>11</v>
      </c>
      <c r="B14" s="2" t="s">
        <v>121</v>
      </c>
      <c r="C14" s="29">
        <v>1</v>
      </c>
      <c r="D14" s="37">
        <v>1</v>
      </c>
      <c r="E14" s="33">
        <f t="shared" si="0"/>
        <v>1</v>
      </c>
      <c r="F14" s="30"/>
      <c r="G14" s="43"/>
      <c r="H14" s="43">
        <f t="shared" ref="H14" si="7">E14</f>
        <v>1</v>
      </c>
      <c r="I14" s="34">
        <f t="shared" ref="I14:I29" si="8">IF(J14="F+N+T",E14/220,E14/(SQRT(3)*380))</f>
        <v>4.5454545454545452E-3</v>
      </c>
      <c r="J14" s="2" t="s">
        <v>80</v>
      </c>
      <c r="K14" s="2" t="s">
        <v>69</v>
      </c>
      <c r="L14" s="2" t="s">
        <v>69</v>
      </c>
      <c r="M14" s="2" t="s">
        <v>22</v>
      </c>
      <c r="N14" s="2" t="s">
        <v>72</v>
      </c>
      <c r="O14" s="2" t="s">
        <v>40</v>
      </c>
      <c r="P14" s="2" t="s">
        <v>20</v>
      </c>
      <c r="Q14" s="2" t="s">
        <v>42</v>
      </c>
      <c r="R14" s="8" t="s">
        <v>120</v>
      </c>
      <c r="S14" s="8" t="s">
        <v>89</v>
      </c>
      <c r="T14" s="42">
        <v>0</v>
      </c>
      <c r="U14" s="42"/>
      <c r="V14" s="42"/>
      <c r="W14" s="42"/>
    </row>
    <row r="15" spans="1:23" ht="15.75" x14ac:dyDescent="0.25">
      <c r="A15" s="2">
        <v>12</v>
      </c>
      <c r="B15" s="2" t="s">
        <v>122</v>
      </c>
      <c r="C15" s="29">
        <v>1</v>
      </c>
      <c r="D15" s="37">
        <v>1</v>
      </c>
      <c r="E15" s="33">
        <f t="shared" si="0"/>
        <v>1</v>
      </c>
      <c r="F15" s="33">
        <f t="shared" ref="F15" si="9">E15</f>
        <v>1</v>
      </c>
      <c r="G15" s="2"/>
      <c r="H15" s="43"/>
      <c r="I15" s="34">
        <f t="shared" si="8"/>
        <v>4.5454545454545452E-3</v>
      </c>
      <c r="J15" s="2" t="s">
        <v>80</v>
      </c>
      <c r="K15" s="2" t="s">
        <v>69</v>
      </c>
      <c r="L15" s="2" t="s">
        <v>69</v>
      </c>
      <c r="M15" s="2" t="s">
        <v>22</v>
      </c>
      <c r="N15" s="2" t="s">
        <v>72</v>
      </c>
      <c r="O15" s="2" t="s">
        <v>40</v>
      </c>
      <c r="P15" s="2" t="s">
        <v>20</v>
      </c>
      <c r="Q15" s="2" t="s">
        <v>42</v>
      </c>
      <c r="R15" s="8" t="s">
        <v>120</v>
      </c>
      <c r="S15" s="8" t="s">
        <v>89</v>
      </c>
      <c r="T15" s="42">
        <v>0</v>
      </c>
      <c r="U15" s="42"/>
      <c r="V15" s="42"/>
      <c r="W15" s="42"/>
    </row>
    <row r="16" spans="1:23" ht="15.75" x14ac:dyDescent="0.25">
      <c r="A16" s="2">
        <v>13</v>
      </c>
      <c r="B16" s="2" t="s">
        <v>123</v>
      </c>
      <c r="C16" s="29">
        <v>1</v>
      </c>
      <c r="D16" s="37">
        <v>1</v>
      </c>
      <c r="E16" s="33">
        <f t="shared" si="0"/>
        <v>1</v>
      </c>
      <c r="F16" s="33"/>
      <c r="G16" s="43">
        <f t="shared" ref="G16" si="10">E16</f>
        <v>1</v>
      </c>
      <c r="H16" s="2"/>
      <c r="I16" s="34">
        <f t="shared" si="8"/>
        <v>4.5454545454545452E-3</v>
      </c>
      <c r="J16" s="2" t="s">
        <v>80</v>
      </c>
      <c r="K16" s="2" t="s">
        <v>69</v>
      </c>
      <c r="L16" s="2" t="s">
        <v>69</v>
      </c>
      <c r="M16" s="2" t="s">
        <v>22</v>
      </c>
      <c r="N16" s="2" t="s">
        <v>72</v>
      </c>
      <c r="O16" s="2" t="s">
        <v>40</v>
      </c>
      <c r="P16" s="2" t="s">
        <v>20</v>
      </c>
      <c r="Q16" s="2" t="s">
        <v>42</v>
      </c>
      <c r="R16" s="8" t="s">
        <v>49</v>
      </c>
      <c r="S16" s="8" t="s">
        <v>89</v>
      </c>
      <c r="T16" s="42">
        <v>0</v>
      </c>
      <c r="U16" s="42"/>
      <c r="V16" s="42"/>
      <c r="W16" s="42"/>
    </row>
    <row r="17" spans="1:23" ht="15.75" x14ac:dyDescent="0.25">
      <c r="A17" s="2">
        <v>14</v>
      </c>
      <c r="B17" s="2" t="s">
        <v>87</v>
      </c>
      <c r="C17" s="29">
        <v>1</v>
      </c>
      <c r="D17" s="37">
        <v>1</v>
      </c>
      <c r="E17" s="33">
        <f t="shared" si="0"/>
        <v>1</v>
      </c>
      <c r="F17" s="30"/>
      <c r="G17" s="43"/>
      <c r="H17" s="43">
        <f t="shared" ref="H17" si="11">E17</f>
        <v>1</v>
      </c>
      <c r="I17" s="34">
        <f t="shared" si="8"/>
        <v>4.5454545454545452E-3</v>
      </c>
      <c r="J17" s="2" t="s">
        <v>80</v>
      </c>
      <c r="K17" s="2" t="s">
        <v>69</v>
      </c>
      <c r="L17" s="2" t="s">
        <v>69</v>
      </c>
      <c r="M17" s="2" t="s">
        <v>23</v>
      </c>
      <c r="N17" s="2" t="s">
        <v>72</v>
      </c>
      <c r="O17" s="2" t="s">
        <v>40</v>
      </c>
      <c r="P17" s="2" t="s">
        <v>20</v>
      </c>
      <c r="Q17" s="2" t="s">
        <v>42</v>
      </c>
      <c r="R17" s="8" t="s">
        <v>50</v>
      </c>
      <c r="S17" s="8" t="s">
        <v>89</v>
      </c>
      <c r="T17" s="42">
        <v>0</v>
      </c>
      <c r="U17" s="42"/>
      <c r="V17" s="42"/>
      <c r="W17" s="42"/>
    </row>
    <row r="18" spans="1:23" ht="15.75" x14ac:dyDescent="0.25">
      <c r="A18" s="2">
        <v>15</v>
      </c>
      <c r="B18" s="2" t="s">
        <v>125</v>
      </c>
      <c r="C18" s="29">
        <v>1</v>
      </c>
      <c r="D18" s="37">
        <v>1</v>
      </c>
      <c r="E18" s="33">
        <f t="shared" si="0"/>
        <v>1</v>
      </c>
      <c r="F18" s="33">
        <f t="shared" ref="F18" si="12">E18</f>
        <v>1</v>
      </c>
      <c r="G18" s="2"/>
      <c r="H18" s="43"/>
      <c r="I18" s="34">
        <f t="shared" si="8"/>
        <v>4.5454545454545452E-3</v>
      </c>
      <c r="J18" s="2" t="s">
        <v>80</v>
      </c>
      <c r="K18" s="2" t="s">
        <v>69</v>
      </c>
      <c r="L18" s="2" t="s">
        <v>69</v>
      </c>
      <c r="M18" s="2" t="s">
        <v>22</v>
      </c>
      <c r="N18" s="2" t="s">
        <v>72</v>
      </c>
      <c r="O18" s="2" t="s">
        <v>40</v>
      </c>
      <c r="P18" s="2" t="s">
        <v>20</v>
      </c>
      <c r="Q18" s="2" t="s">
        <v>42</v>
      </c>
      <c r="R18" s="8" t="s">
        <v>120</v>
      </c>
      <c r="S18" s="8" t="s">
        <v>89</v>
      </c>
      <c r="T18" s="42">
        <v>0</v>
      </c>
      <c r="U18" s="42"/>
      <c r="V18" s="42"/>
      <c r="W18" s="42"/>
    </row>
    <row r="19" spans="1:23" ht="15.75" x14ac:dyDescent="0.25">
      <c r="A19" s="2">
        <v>16</v>
      </c>
      <c r="B19" s="2" t="s">
        <v>142</v>
      </c>
      <c r="C19" s="29">
        <v>1</v>
      </c>
      <c r="D19" s="37">
        <v>1</v>
      </c>
      <c r="E19" s="33">
        <f t="shared" si="0"/>
        <v>1</v>
      </c>
      <c r="F19" s="33"/>
      <c r="G19" s="43">
        <f t="shared" ref="G19" si="13">E19</f>
        <v>1</v>
      </c>
      <c r="H19" s="2"/>
      <c r="I19" s="34">
        <f t="shared" si="8"/>
        <v>4.5454545454545452E-3</v>
      </c>
      <c r="J19" s="2" t="s">
        <v>80</v>
      </c>
      <c r="K19" s="2" t="s">
        <v>69</v>
      </c>
      <c r="L19" s="2" t="s">
        <v>69</v>
      </c>
      <c r="M19" s="2" t="s">
        <v>22</v>
      </c>
      <c r="N19" s="2" t="s">
        <v>72</v>
      </c>
      <c r="O19" s="2" t="s">
        <v>40</v>
      </c>
      <c r="P19" s="2" t="s">
        <v>20</v>
      </c>
      <c r="Q19" s="2" t="s">
        <v>42</v>
      </c>
      <c r="R19" s="8" t="s">
        <v>120</v>
      </c>
      <c r="S19" s="8" t="s">
        <v>89</v>
      </c>
      <c r="T19" s="42">
        <v>0</v>
      </c>
      <c r="U19" s="42"/>
      <c r="V19" s="42"/>
      <c r="W19" s="42"/>
    </row>
    <row r="20" spans="1:23" ht="15.75" x14ac:dyDescent="0.25">
      <c r="A20" s="2">
        <v>17</v>
      </c>
      <c r="B20" s="2" t="s">
        <v>87</v>
      </c>
      <c r="C20" s="29">
        <v>1</v>
      </c>
      <c r="D20" s="37">
        <v>1</v>
      </c>
      <c r="E20" s="33">
        <f t="shared" si="0"/>
        <v>1</v>
      </c>
      <c r="F20" s="33">
        <f>E20</f>
        <v>1</v>
      </c>
      <c r="G20" s="43">
        <f>E20</f>
        <v>1</v>
      </c>
      <c r="H20" s="43">
        <f t="shared" ref="H20" si="14">E20</f>
        <v>1</v>
      </c>
      <c r="I20" s="34">
        <f t="shared" si="8"/>
        <v>1.51934281365691E-3</v>
      </c>
      <c r="J20" s="2" t="s">
        <v>81</v>
      </c>
      <c r="K20" s="2" t="s">
        <v>69</v>
      </c>
      <c r="L20" s="2" t="s">
        <v>69</v>
      </c>
      <c r="M20" s="2" t="s">
        <v>22</v>
      </c>
      <c r="N20" s="2" t="s">
        <v>72</v>
      </c>
      <c r="O20" s="2" t="s">
        <v>40</v>
      </c>
      <c r="P20" s="2" t="s">
        <v>20</v>
      </c>
      <c r="Q20" s="2" t="s">
        <v>44</v>
      </c>
      <c r="R20" s="8" t="s">
        <v>120</v>
      </c>
      <c r="S20" s="8" t="s">
        <v>89</v>
      </c>
      <c r="T20" s="42">
        <v>0</v>
      </c>
      <c r="U20" s="42"/>
      <c r="V20" s="42"/>
      <c r="W20" s="42"/>
    </row>
    <row r="21" spans="1:23" ht="15.75" x14ac:dyDescent="0.25">
      <c r="A21" s="2">
        <v>18</v>
      </c>
      <c r="B21" s="1" t="s">
        <v>126</v>
      </c>
      <c r="C21" s="29">
        <v>1</v>
      </c>
      <c r="D21" s="37">
        <v>1</v>
      </c>
      <c r="E21" s="33">
        <f t="shared" si="0"/>
        <v>1</v>
      </c>
      <c r="F21" s="33">
        <f t="shared" ref="F21" si="15">E21</f>
        <v>1</v>
      </c>
      <c r="G21" s="2"/>
      <c r="H21" s="43"/>
      <c r="I21" s="34">
        <f t="shared" si="8"/>
        <v>4.5454545454545452E-3</v>
      </c>
      <c r="J21" s="2" t="s">
        <v>80</v>
      </c>
      <c r="K21" s="2" t="s">
        <v>69</v>
      </c>
      <c r="L21" s="2" t="s">
        <v>69</v>
      </c>
      <c r="M21" s="2" t="s">
        <v>22</v>
      </c>
      <c r="N21" s="2" t="s">
        <v>72</v>
      </c>
      <c r="O21" s="2" t="s">
        <v>40</v>
      </c>
      <c r="P21" s="2" t="s">
        <v>20</v>
      </c>
      <c r="Q21" s="2" t="s">
        <v>42</v>
      </c>
      <c r="R21" s="8" t="s">
        <v>120</v>
      </c>
      <c r="S21" s="8" t="s">
        <v>89</v>
      </c>
      <c r="T21" s="42">
        <v>0</v>
      </c>
      <c r="U21" s="42"/>
      <c r="V21" s="42"/>
      <c r="W21" s="42"/>
    </row>
    <row r="22" spans="1:23" ht="15.75" x14ac:dyDescent="0.25">
      <c r="A22" s="2">
        <v>19</v>
      </c>
      <c r="B22" s="2" t="s">
        <v>127</v>
      </c>
      <c r="C22" s="29">
        <v>1</v>
      </c>
      <c r="D22" s="37">
        <v>1</v>
      </c>
      <c r="E22" s="33">
        <f t="shared" si="0"/>
        <v>1</v>
      </c>
      <c r="F22" s="33"/>
      <c r="G22" s="43">
        <f t="shared" ref="G22" si="16">E22</f>
        <v>1</v>
      </c>
      <c r="H22" s="2"/>
      <c r="I22" s="34">
        <f t="shared" si="8"/>
        <v>4.5454545454545452E-3</v>
      </c>
      <c r="J22" s="2" t="s">
        <v>80</v>
      </c>
      <c r="K22" s="2" t="s">
        <v>69</v>
      </c>
      <c r="L22" s="2" t="s">
        <v>69</v>
      </c>
      <c r="M22" s="2" t="s">
        <v>22</v>
      </c>
      <c r="N22" s="2" t="s">
        <v>72</v>
      </c>
      <c r="O22" s="2" t="s">
        <v>40</v>
      </c>
      <c r="P22" s="2" t="s">
        <v>20</v>
      </c>
      <c r="Q22" s="2" t="s">
        <v>42</v>
      </c>
      <c r="R22" s="8" t="s">
        <v>120</v>
      </c>
      <c r="S22" s="8" t="s">
        <v>89</v>
      </c>
      <c r="T22" s="42">
        <v>0</v>
      </c>
      <c r="U22" s="42"/>
      <c r="V22" s="42"/>
      <c r="W22" s="42"/>
    </row>
    <row r="23" spans="1:23" ht="15.75" x14ac:dyDescent="0.25">
      <c r="A23" s="2">
        <v>20</v>
      </c>
      <c r="B23" s="2" t="s">
        <v>87</v>
      </c>
      <c r="C23" s="29">
        <v>1</v>
      </c>
      <c r="D23" s="37">
        <v>1</v>
      </c>
      <c r="E23" s="33">
        <f t="shared" si="0"/>
        <v>1</v>
      </c>
      <c r="F23" s="30"/>
      <c r="G23" s="43"/>
      <c r="H23" s="43">
        <f t="shared" ref="H23" si="17">E23</f>
        <v>1</v>
      </c>
      <c r="I23" s="34">
        <f t="shared" si="8"/>
        <v>4.5454545454545452E-3</v>
      </c>
      <c r="J23" s="2" t="s">
        <v>80</v>
      </c>
      <c r="K23" s="2" t="s">
        <v>69</v>
      </c>
      <c r="L23" s="2" t="s">
        <v>69</v>
      </c>
      <c r="M23" s="2" t="s">
        <v>22</v>
      </c>
      <c r="N23" s="2" t="s">
        <v>72</v>
      </c>
      <c r="O23" s="2" t="s">
        <v>40</v>
      </c>
      <c r="P23" s="2" t="s">
        <v>20</v>
      </c>
      <c r="Q23" s="2" t="s">
        <v>42</v>
      </c>
      <c r="R23" s="8" t="s">
        <v>120</v>
      </c>
      <c r="S23" s="8" t="s">
        <v>89</v>
      </c>
      <c r="T23" s="42">
        <v>0</v>
      </c>
      <c r="U23" s="42"/>
      <c r="V23" s="42"/>
      <c r="W23" s="42"/>
    </row>
    <row r="24" spans="1:23" ht="15.75" x14ac:dyDescent="0.25">
      <c r="A24" s="2">
        <v>21</v>
      </c>
      <c r="B24" s="2" t="s">
        <v>87</v>
      </c>
      <c r="C24" s="29">
        <v>1</v>
      </c>
      <c r="D24" s="37">
        <v>1</v>
      </c>
      <c r="E24" s="33">
        <f t="shared" si="0"/>
        <v>1</v>
      </c>
      <c r="F24" s="33">
        <f t="shared" ref="F24" si="18">E24</f>
        <v>1</v>
      </c>
      <c r="G24" s="43">
        <f>E24</f>
        <v>1</v>
      </c>
      <c r="H24" s="43">
        <f>E24</f>
        <v>1</v>
      </c>
      <c r="I24" s="34">
        <f t="shared" si="8"/>
        <v>1.51934281365691E-3</v>
      </c>
      <c r="J24" s="2" t="s">
        <v>81</v>
      </c>
      <c r="K24" s="2" t="s">
        <v>69</v>
      </c>
      <c r="L24" s="2" t="s">
        <v>69</v>
      </c>
      <c r="M24" s="2" t="s">
        <v>23</v>
      </c>
      <c r="N24" s="2" t="s">
        <v>72</v>
      </c>
      <c r="O24" s="2" t="s">
        <v>40</v>
      </c>
      <c r="P24" s="2" t="s">
        <v>20</v>
      </c>
      <c r="Q24" s="2" t="s">
        <v>44</v>
      </c>
      <c r="R24" s="8" t="s">
        <v>128</v>
      </c>
      <c r="S24" s="8" t="s">
        <v>89</v>
      </c>
      <c r="T24" s="42">
        <v>0</v>
      </c>
      <c r="U24" s="42"/>
      <c r="V24" s="42"/>
      <c r="W24" s="42"/>
    </row>
    <row r="25" spans="1:23" ht="15.75" x14ac:dyDescent="0.25">
      <c r="A25" s="2">
        <v>22</v>
      </c>
      <c r="B25" s="2" t="s">
        <v>87</v>
      </c>
      <c r="C25" s="29">
        <v>1</v>
      </c>
      <c r="D25" s="37">
        <v>1</v>
      </c>
      <c r="E25" s="33">
        <f t="shared" si="0"/>
        <v>1</v>
      </c>
      <c r="F25" s="33"/>
      <c r="G25" s="43">
        <f t="shared" ref="G25" si="19">E25</f>
        <v>1</v>
      </c>
      <c r="H25" s="2"/>
      <c r="I25" s="34">
        <f t="shared" si="8"/>
        <v>4.5454545454545452E-3</v>
      </c>
      <c r="J25" s="2" t="s">
        <v>80</v>
      </c>
      <c r="K25" s="2" t="s">
        <v>69</v>
      </c>
      <c r="L25" s="2" t="s">
        <v>69</v>
      </c>
      <c r="M25" s="2" t="s">
        <v>23</v>
      </c>
      <c r="N25" s="2" t="s">
        <v>72</v>
      </c>
      <c r="O25" s="2" t="s">
        <v>40</v>
      </c>
      <c r="P25" s="2" t="s">
        <v>20</v>
      </c>
      <c r="Q25" s="2" t="s">
        <v>42</v>
      </c>
      <c r="R25" s="8" t="s">
        <v>128</v>
      </c>
      <c r="S25" s="8" t="s">
        <v>89</v>
      </c>
      <c r="T25" s="42">
        <v>0</v>
      </c>
      <c r="U25" s="42"/>
      <c r="V25" s="42"/>
      <c r="W25" s="42"/>
    </row>
    <row r="26" spans="1:23" ht="15.75" x14ac:dyDescent="0.25">
      <c r="A26" s="2">
        <v>23</v>
      </c>
      <c r="B26" s="2" t="s">
        <v>129</v>
      </c>
      <c r="C26" s="29">
        <v>1</v>
      </c>
      <c r="D26" s="37">
        <v>1</v>
      </c>
      <c r="E26" s="33">
        <f t="shared" si="0"/>
        <v>1</v>
      </c>
      <c r="F26" s="30"/>
      <c r="G26" s="43"/>
      <c r="H26" s="43">
        <f t="shared" ref="H26" si="20">E26</f>
        <v>1</v>
      </c>
      <c r="I26" s="34">
        <f t="shared" si="8"/>
        <v>4.5454545454545452E-3</v>
      </c>
      <c r="J26" s="2" t="s">
        <v>80</v>
      </c>
      <c r="K26" s="2" t="s">
        <v>69</v>
      </c>
      <c r="L26" s="2" t="s">
        <v>69</v>
      </c>
      <c r="M26" s="2" t="s">
        <v>23</v>
      </c>
      <c r="N26" s="2" t="s">
        <v>72</v>
      </c>
      <c r="O26" s="2" t="s">
        <v>40</v>
      </c>
      <c r="P26" s="2" t="s">
        <v>20</v>
      </c>
      <c r="Q26" s="2" t="s">
        <v>42</v>
      </c>
      <c r="R26" s="8" t="s">
        <v>50</v>
      </c>
      <c r="S26" s="8" t="s">
        <v>89</v>
      </c>
      <c r="T26" s="42">
        <v>0</v>
      </c>
      <c r="U26" s="42"/>
      <c r="V26" s="42"/>
      <c r="W26" s="42"/>
    </row>
    <row r="27" spans="1:23" ht="15.75" x14ac:dyDescent="0.25">
      <c r="A27" s="2">
        <v>24</v>
      </c>
      <c r="B27" s="2" t="s">
        <v>130</v>
      </c>
      <c r="C27" s="29">
        <v>1</v>
      </c>
      <c r="D27" s="37">
        <v>1</v>
      </c>
      <c r="E27" s="33">
        <f t="shared" si="0"/>
        <v>1</v>
      </c>
      <c r="F27" s="33">
        <f t="shared" ref="F27" si="21">E27</f>
        <v>1</v>
      </c>
      <c r="G27" s="2"/>
      <c r="H27" s="43"/>
      <c r="I27" s="34">
        <f t="shared" si="8"/>
        <v>4.5454545454545452E-3</v>
      </c>
      <c r="J27" s="2" t="s">
        <v>80</v>
      </c>
      <c r="K27" s="2" t="s">
        <v>69</v>
      </c>
      <c r="L27" s="2" t="s">
        <v>69</v>
      </c>
      <c r="M27" s="2" t="s">
        <v>23</v>
      </c>
      <c r="N27" s="2" t="s">
        <v>72</v>
      </c>
      <c r="O27" s="2" t="s">
        <v>40</v>
      </c>
      <c r="P27" s="2" t="s">
        <v>20</v>
      </c>
      <c r="Q27" s="2" t="s">
        <v>42</v>
      </c>
      <c r="R27" s="8" t="s">
        <v>50</v>
      </c>
      <c r="S27" s="8" t="s">
        <v>89</v>
      </c>
      <c r="T27" s="42">
        <v>0</v>
      </c>
      <c r="U27" s="42"/>
      <c r="V27" s="42"/>
      <c r="W27" s="42"/>
    </row>
    <row r="28" spans="1:23" ht="15.75" x14ac:dyDescent="0.25">
      <c r="A28" s="2">
        <v>25</v>
      </c>
      <c r="B28" s="2" t="s">
        <v>131</v>
      </c>
      <c r="C28" s="29">
        <v>1</v>
      </c>
      <c r="D28" s="37">
        <v>1</v>
      </c>
      <c r="E28" s="33">
        <f t="shared" si="0"/>
        <v>1</v>
      </c>
      <c r="F28" s="33"/>
      <c r="G28" s="43">
        <f t="shared" ref="G28" si="22">E28</f>
        <v>1</v>
      </c>
      <c r="H28" s="2"/>
      <c r="I28" s="34">
        <f t="shared" si="8"/>
        <v>4.5454545454545452E-3</v>
      </c>
      <c r="J28" s="2" t="s">
        <v>80</v>
      </c>
      <c r="K28" s="2" t="s">
        <v>69</v>
      </c>
      <c r="L28" s="2" t="s">
        <v>69</v>
      </c>
      <c r="M28" s="2" t="s">
        <v>23</v>
      </c>
      <c r="N28" s="2" t="s">
        <v>72</v>
      </c>
      <c r="O28" s="2" t="s">
        <v>40</v>
      </c>
      <c r="P28" s="2" t="s">
        <v>20</v>
      </c>
      <c r="Q28" s="2" t="s">
        <v>42</v>
      </c>
      <c r="R28" s="8" t="s">
        <v>50</v>
      </c>
      <c r="S28" s="8" t="s">
        <v>89</v>
      </c>
      <c r="T28" s="42">
        <v>0</v>
      </c>
      <c r="U28" s="42"/>
      <c r="V28" s="42"/>
      <c r="W28" s="42"/>
    </row>
    <row r="29" spans="1:23" ht="15.75" x14ac:dyDescent="0.25">
      <c r="A29" s="2">
        <v>26</v>
      </c>
      <c r="B29" s="2" t="s">
        <v>87</v>
      </c>
      <c r="C29" s="29">
        <v>1</v>
      </c>
      <c r="D29" s="37">
        <v>1</v>
      </c>
      <c r="E29" s="33">
        <f t="shared" si="0"/>
        <v>1</v>
      </c>
      <c r="F29" s="30"/>
      <c r="G29" s="43"/>
      <c r="H29" s="43">
        <f t="shared" ref="H29" si="23">E29</f>
        <v>1</v>
      </c>
      <c r="I29" s="34">
        <f t="shared" si="8"/>
        <v>4.5454545454545452E-3</v>
      </c>
      <c r="J29" s="2" t="s">
        <v>80</v>
      </c>
      <c r="K29" s="2" t="s">
        <v>69</v>
      </c>
      <c r="L29" s="2" t="s">
        <v>69</v>
      </c>
      <c r="M29" s="2" t="s">
        <v>23</v>
      </c>
      <c r="N29" s="2" t="s">
        <v>72</v>
      </c>
      <c r="O29" s="2" t="s">
        <v>40</v>
      </c>
      <c r="P29" s="2" t="s">
        <v>20</v>
      </c>
      <c r="Q29" s="2" t="s">
        <v>42</v>
      </c>
      <c r="R29" s="8" t="s">
        <v>50</v>
      </c>
      <c r="S29" s="8" t="s">
        <v>89</v>
      </c>
      <c r="T29" s="42">
        <v>0</v>
      </c>
      <c r="U29" s="42"/>
      <c r="V29" s="42"/>
      <c r="W29" s="42"/>
    </row>
    <row r="30" spans="1:23" ht="15.75" x14ac:dyDescent="0.25">
      <c r="A30" s="2">
        <v>27</v>
      </c>
      <c r="B30" s="2" t="s">
        <v>132</v>
      </c>
      <c r="C30" s="29">
        <v>1</v>
      </c>
      <c r="D30" s="37">
        <v>1</v>
      </c>
      <c r="E30" s="33">
        <f t="shared" si="0"/>
        <v>1</v>
      </c>
      <c r="F30" s="33">
        <f t="shared" ref="F30" si="24">E30</f>
        <v>1</v>
      </c>
      <c r="G30" s="2"/>
      <c r="H30" s="43"/>
      <c r="I30" s="34">
        <f>IF(J30="F+N+T",E30/220,E30/(SQRT(3)*380))</f>
        <v>4.5454545454545452E-3</v>
      </c>
      <c r="J30" s="2" t="s">
        <v>80</v>
      </c>
      <c r="K30" s="2" t="s">
        <v>69</v>
      </c>
      <c r="L30" s="2" t="s">
        <v>69</v>
      </c>
      <c r="M30" s="2" t="s">
        <v>21</v>
      </c>
      <c r="N30" s="2" t="s">
        <v>72</v>
      </c>
      <c r="O30" s="2" t="s">
        <v>40</v>
      </c>
      <c r="P30" s="2" t="s">
        <v>20</v>
      </c>
      <c r="Q30" s="2" t="s">
        <v>42</v>
      </c>
      <c r="R30" s="8" t="s">
        <v>48</v>
      </c>
      <c r="S30" s="8" t="s">
        <v>89</v>
      </c>
      <c r="T30" s="42">
        <v>0</v>
      </c>
      <c r="U30" s="42"/>
      <c r="V30" s="42"/>
      <c r="W30" s="42"/>
    </row>
    <row r="31" spans="1:23" ht="15.75" x14ac:dyDescent="0.25">
      <c r="A31" s="2">
        <v>28</v>
      </c>
      <c r="B31" s="2" t="s">
        <v>133</v>
      </c>
      <c r="C31" s="29">
        <v>1</v>
      </c>
      <c r="D31" s="37">
        <v>1</v>
      </c>
      <c r="E31" s="33">
        <f t="shared" si="0"/>
        <v>1</v>
      </c>
      <c r="F31" s="33"/>
      <c r="G31" s="43">
        <f t="shared" ref="G31" si="25">E31</f>
        <v>1</v>
      </c>
      <c r="H31" s="2"/>
      <c r="I31" s="34">
        <f t="shared" si="1"/>
        <v>4.5454545454545452E-3</v>
      </c>
      <c r="J31" s="2" t="s">
        <v>80</v>
      </c>
      <c r="K31" s="2" t="s">
        <v>69</v>
      </c>
      <c r="L31" s="2" t="s">
        <v>69</v>
      </c>
      <c r="M31" s="2" t="s">
        <v>23</v>
      </c>
      <c r="N31" s="2" t="s">
        <v>72</v>
      </c>
      <c r="O31" s="2" t="s">
        <v>40</v>
      </c>
      <c r="P31" s="2" t="s">
        <v>20</v>
      </c>
      <c r="Q31" s="2" t="s">
        <v>42</v>
      </c>
      <c r="R31" s="8" t="s">
        <v>50</v>
      </c>
      <c r="S31" s="8" t="s">
        <v>89</v>
      </c>
      <c r="T31" s="42">
        <v>0</v>
      </c>
      <c r="U31" s="42"/>
      <c r="V31" s="42"/>
      <c r="W31" s="42"/>
    </row>
    <row r="32" spans="1:23" ht="15.75" x14ac:dyDescent="0.25">
      <c r="A32" s="2">
        <v>29</v>
      </c>
      <c r="B32" s="2" t="s">
        <v>134</v>
      </c>
      <c r="C32" s="29">
        <v>1</v>
      </c>
      <c r="D32" s="37">
        <v>1</v>
      </c>
      <c r="E32" s="33">
        <f t="shared" si="0"/>
        <v>1</v>
      </c>
      <c r="F32" s="30"/>
      <c r="G32" s="43"/>
      <c r="H32" s="43">
        <f t="shared" ref="H32" si="26">E32</f>
        <v>1</v>
      </c>
      <c r="I32" s="34">
        <f t="shared" ref="I32:I40" si="27">IF(J32="F+N+T",E32/220,E32/(SQRT(3)*380))</f>
        <v>4.5454545454545452E-3</v>
      </c>
      <c r="J32" s="2" t="s">
        <v>80</v>
      </c>
      <c r="K32" s="2" t="s">
        <v>69</v>
      </c>
      <c r="L32" s="2" t="s">
        <v>69</v>
      </c>
      <c r="M32" s="2" t="s">
        <v>22</v>
      </c>
      <c r="N32" s="2" t="s">
        <v>72</v>
      </c>
      <c r="O32" s="2" t="s">
        <v>40</v>
      </c>
      <c r="P32" s="2" t="s">
        <v>20</v>
      </c>
      <c r="Q32" s="2" t="s">
        <v>42</v>
      </c>
      <c r="R32" s="8" t="s">
        <v>49</v>
      </c>
      <c r="S32" s="8" t="s">
        <v>89</v>
      </c>
      <c r="T32" s="42">
        <v>0</v>
      </c>
      <c r="U32" s="42"/>
      <c r="V32" s="42"/>
      <c r="W32" s="42"/>
    </row>
    <row r="33" spans="1:23" ht="15.75" x14ac:dyDescent="0.25">
      <c r="A33" s="2">
        <v>30</v>
      </c>
      <c r="B33" s="2" t="s">
        <v>135</v>
      </c>
      <c r="C33" s="29">
        <v>1</v>
      </c>
      <c r="D33" s="37">
        <v>1</v>
      </c>
      <c r="E33" s="33">
        <f t="shared" si="0"/>
        <v>1</v>
      </c>
      <c r="F33" s="33">
        <f t="shared" ref="F33" si="28">E33</f>
        <v>1</v>
      </c>
      <c r="G33" s="2"/>
      <c r="H33" s="43"/>
      <c r="I33" s="34">
        <f t="shared" si="27"/>
        <v>4.5454545454545452E-3</v>
      </c>
      <c r="J33" s="2" t="s">
        <v>80</v>
      </c>
      <c r="K33" s="2" t="s">
        <v>69</v>
      </c>
      <c r="L33" s="2" t="s">
        <v>69</v>
      </c>
      <c r="M33" s="2" t="s">
        <v>23</v>
      </c>
      <c r="N33" s="2" t="s">
        <v>72</v>
      </c>
      <c r="O33" s="2" t="s">
        <v>40</v>
      </c>
      <c r="P33" s="2" t="s">
        <v>20</v>
      </c>
      <c r="Q33" s="2" t="s">
        <v>42</v>
      </c>
      <c r="R33" s="8" t="s">
        <v>50</v>
      </c>
      <c r="S33" s="8" t="s">
        <v>89</v>
      </c>
      <c r="T33" s="42">
        <v>0</v>
      </c>
      <c r="U33" s="42"/>
      <c r="V33" s="42"/>
      <c r="W33" s="42"/>
    </row>
    <row r="34" spans="1:23" ht="15.75" x14ac:dyDescent="0.25">
      <c r="A34" s="2">
        <v>31</v>
      </c>
      <c r="B34" s="2" t="s">
        <v>136</v>
      </c>
      <c r="C34" s="29">
        <v>1</v>
      </c>
      <c r="D34" s="37">
        <v>1</v>
      </c>
      <c r="E34" s="33">
        <f t="shared" si="0"/>
        <v>1</v>
      </c>
      <c r="F34" s="33"/>
      <c r="G34" s="43">
        <f t="shared" ref="G34" si="29">E34</f>
        <v>1</v>
      </c>
      <c r="H34" s="2"/>
      <c r="I34" s="34">
        <f t="shared" si="27"/>
        <v>4.5454545454545452E-3</v>
      </c>
      <c r="J34" s="2" t="s">
        <v>80</v>
      </c>
      <c r="K34" s="2" t="s">
        <v>69</v>
      </c>
      <c r="L34" s="2" t="s">
        <v>69</v>
      </c>
      <c r="M34" s="2" t="s">
        <v>23</v>
      </c>
      <c r="N34" s="2" t="s">
        <v>72</v>
      </c>
      <c r="O34" s="2" t="s">
        <v>40</v>
      </c>
      <c r="P34" s="2" t="s">
        <v>20</v>
      </c>
      <c r="Q34" s="2" t="s">
        <v>42</v>
      </c>
      <c r="R34" s="8" t="s">
        <v>50</v>
      </c>
      <c r="S34" s="8" t="s">
        <v>89</v>
      </c>
      <c r="T34" s="42">
        <v>0</v>
      </c>
      <c r="U34" s="42"/>
      <c r="V34" s="42"/>
      <c r="W34" s="42"/>
    </row>
    <row r="35" spans="1:23" ht="15.75" x14ac:dyDescent="0.25">
      <c r="A35" s="2">
        <v>32</v>
      </c>
      <c r="B35" s="2" t="s">
        <v>87</v>
      </c>
      <c r="C35" s="29">
        <v>1</v>
      </c>
      <c r="D35" s="37">
        <v>1</v>
      </c>
      <c r="E35" s="33">
        <f t="shared" si="0"/>
        <v>1</v>
      </c>
      <c r="F35" s="30"/>
      <c r="G35" s="43"/>
      <c r="H35" s="43">
        <f t="shared" ref="H35" si="30">E35</f>
        <v>1</v>
      </c>
      <c r="I35" s="34">
        <f t="shared" si="27"/>
        <v>4.5454545454545452E-3</v>
      </c>
      <c r="J35" s="2" t="s">
        <v>80</v>
      </c>
      <c r="K35" s="2" t="s">
        <v>69</v>
      </c>
      <c r="L35" s="2" t="s">
        <v>69</v>
      </c>
      <c r="M35" s="2" t="s">
        <v>22</v>
      </c>
      <c r="N35" s="2" t="s">
        <v>72</v>
      </c>
      <c r="O35" s="2" t="s">
        <v>40</v>
      </c>
      <c r="P35" s="2" t="s">
        <v>20</v>
      </c>
      <c r="Q35" s="2" t="s">
        <v>42</v>
      </c>
      <c r="R35" s="8" t="s">
        <v>49</v>
      </c>
      <c r="S35" s="8" t="s">
        <v>89</v>
      </c>
      <c r="T35" s="42">
        <v>0</v>
      </c>
      <c r="U35" s="42"/>
      <c r="V35" s="42"/>
      <c r="W35" s="42"/>
    </row>
    <row r="36" spans="1:23" ht="15.75" x14ac:dyDescent="0.25">
      <c r="A36" s="2">
        <v>33</v>
      </c>
      <c r="B36" s="2" t="s">
        <v>87</v>
      </c>
      <c r="C36" s="29">
        <v>1</v>
      </c>
      <c r="D36" s="37">
        <v>1</v>
      </c>
      <c r="E36" s="33">
        <f t="shared" si="0"/>
        <v>1</v>
      </c>
      <c r="F36" s="33">
        <f t="shared" ref="F36" si="31">E36</f>
        <v>1</v>
      </c>
      <c r="G36" s="2"/>
      <c r="H36" s="43"/>
      <c r="I36" s="34">
        <f t="shared" si="27"/>
        <v>4.5454545454545452E-3</v>
      </c>
      <c r="J36" s="2" t="s">
        <v>80</v>
      </c>
      <c r="K36" s="2" t="s">
        <v>69</v>
      </c>
      <c r="L36" s="2" t="s">
        <v>69</v>
      </c>
      <c r="M36" s="2" t="s">
        <v>22</v>
      </c>
      <c r="N36" s="2" t="s">
        <v>72</v>
      </c>
      <c r="O36" s="2" t="s">
        <v>40</v>
      </c>
      <c r="P36" s="2" t="s">
        <v>20</v>
      </c>
      <c r="Q36" s="2" t="s">
        <v>42</v>
      </c>
      <c r="R36" s="8" t="s">
        <v>48</v>
      </c>
      <c r="S36" s="8" t="s">
        <v>89</v>
      </c>
      <c r="T36" s="42">
        <v>0</v>
      </c>
      <c r="U36" s="42"/>
      <c r="V36" s="42"/>
      <c r="W36" s="42"/>
    </row>
    <row r="37" spans="1:23" ht="15.75" x14ac:dyDescent="0.25">
      <c r="A37" s="2">
        <v>34</v>
      </c>
      <c r="B37" s="2" t="s">
        <v>87</v>
      </c>
      <c r="C37" s="29">
        <v>1</v>
      </c>
      <c r="D37" s="37">
        <v>1</v>
      </c>
      <c r="E37" s="33">
        <f t="shared" si="0"/>
        <v>1</v>
      </c>
      <c r="F37" s="33"/>
      <c r="G37" s="43">
        <f t="shared" ref="G37" si="32">E37</f>
        <v>1</v>
      </c>
      <c r="H37" s="2"/>
      <c r="I37" s="34">
        <f t="shared" si="27"/>
        <v>4.5454545454545452E-3</v>
      </c>
      <c r="J37" s="2" t="s">
        <v>80</v>
      </c>
      <c r="K37" s="2" t="s">
        <v>69</v>
      </c>
      <c r="L37" s="2" t="s">
        <v>69</v>
      </c>
      <c r="M37" s="2" t="s">
        <v>22</v>
      </c>
      <c r="N37" s="2" t="s">
        <v>72</v>
      </c>
      <c r="O37" s="2" t="s">
        <v>40</v>
      </c>
      <c r="P37" s="2" t="s">
        <v>20</v>
      </c>
      <c r="Q37" s="2" t="s">
        <v>42</v>
      </c>
      <c r="R37" s="8" t="s">
        <v>120</v>
      </c>
      <c r="S37" s="8" t="s">
        <v>89</v>
      </c>
      <c r="T37" s="42">
        <v>0</v>
      </c>
      <c r="U37" s="42"/>
      <c r="V37" s="42"/>
      <c r="W37" s="42"/>
    </row>
    <row r="38" spans="1:23" ht="15.75" x14ac:dyDescent="0.25">
      <c r="A38" s="2">
        <v>35</v>
      </c>
      <c r="B38" s="2" t="s">
        <v>137</v>
      </c>
      <c r="C38" s="29">
        <v>1</v>
      </c>
      <c r="D38" s="37">
        <v>1</v>
      </c>
      <c r="E38" s="33">
        <f t="shared" si="0"/>
        <v>1</v>
      </c>
      <c r="F38" s="30"/>
      <c r="G38" s="43"/>
      <c r="H38" s="43">
        <f t="shared" ref="H38" si="33">E38</f>
        <v>1</v>
      </c>
      <c r="I38" s="34">
        <f t="shared" si="27"/>
        <v>1.51934281365691E-3</v>
      </c>
      <c r="J38" s="2" t="s">
        <v>81</v>
      </c>
      <c r="K38" s="2" t="s">
        <v>69</v>
      </c>
      <c r="L38" s="2" t="s">
        <v>69</v>
      </c>
      <c r="M38" s="2" t="s">
        <v>23</v>
      </c>
      <c r="N38" s="2" t="s">
        <v>72</v>
      </c>
      <c r="O38" s="2" t="s">
        <v>40</v>
      </c>
      <c r="P38" s="2" t="s">
        <v>20</v>
      </c>
      <c r="Q38" s="2" t="s">
        <v>44</v>
      </c>
      <c r="R38" s="8" t="s">
        <v>128</v>
      </c>
      <c r="S38" s="8" t="s">
        <v>89</v>
      </c>
      <c r="T38" s="42">
        <v>0</v>
      </c>
      <c r="U38" s="42"/>
      <c r="V38" s="42"/>
      <c r="W38" s="42"/>
    </row>
    <row r="39" spans="1:23" ht="15.75" x14ac:dyDescent="0.25">
      <c r="A39" s="2">
        <v>36</v>
      </c>
      <c r="B39" s="2" t="s">
        <v>138</v>
      </c>
      <c r="C39" s="29">
        <v>1</v>
      </c>
      <c r="D39" s="37">
        <v>1</v>
      </c>
      <c r="E39" s="33">
        <f t="shared" si="0"/>
        <v>1</v>
      </c>
      <c r="F39" s="33">
        <f t="shared" ref="F39" si="34">E39</f>
        <v>1</v>
      </c>
      <c r="G39" s="2"/>
      <c r="H39" s="43"/>
      <c r="I39" s="34">
        <f t="shared" si="27"/>
        <v>4.5454545454545452E-3</v>
      </c>
      <c r="J39" s="2" t="s">
        <v>80</v>
      </c>
      <c r="K39" s="2" t="s">
        <v>69</v>
      </c>
      <c r="L39" s="2" t="s">
        <v>69</v>
      </c>
      <c r="M39" s="2" t="s">
        <v>22</v>
      </c>
      <c r="N39" s="2" t="s">
        <v>72</v>
      </c>
      <c r="O39" s="2" t="s">
        <v>40</v>
      </c>
      <c r="P39" s="2" t="s">
        <v>20</v>
      </c>
      <c r="Q39" s="2" t="s">
        <v>42</v>
      </c>
      <c r="R39" s="8" t="s">
        <v>120</v>
      </c>
      <c r="S39" s="8" t="s">
        <v>89</v>
      </c>
      <c r="T39" s="42">
        <v>0</v>
      </c>
      <c r="U39" s="42"/>
      <c r="V39" s="42"/>
      <c r="W39" s="42"/>
    </row>
    <row r="40" spans="1:23" ht="15.75" x14ac:dyDescent="0.25">
      <c r="A40" s="2">
        <v>37</v>
      </c>
      <c r="B40" s="2" t="s">
        <v>138</v>
      </c>
      <c r="C40" s="29">
        <v>1</v>
      </c>
      <c r="D40" s="37">
        <v>1</v>
      </c>
      <c r="E40" s="33">
        <f t="shared" si="0"/>
        <v>1</v>
      </c>
      <c r="F40" s="33"/>
      <c r="G40" s="43">
        <f t="shared" ref="G40" si="35">E40</f>
        <v>1</v>
      </c>
      <c r="H40" s="2"/>
      <c r="I40" s="34">
        <f t="shared" si="27"/>
        <v>4.5454545454545452E-3</v>
      </c>
      <c r="J40" s="2" t="s">
        <v>80</v>
      </c>
      <c r="K40" s="2" t="s">
        <v>69</v>
      </c>
      <c r="L40" s="2" t="s">
        <v>69</v>
      </c>
      <c r="M40" s="2" t="s">
        <v>22</v>
      </c>
      <c r="N40" s="2" t="s">
        <v>72</v>
      </c>
      <c r="O40" s="2" t="s">
        <v>40</v>
      </c>
      <c r="P40" s="2" t="s">
        <v>20</v>
      </c>
      <c r="Q40" s="2" t="s">
        <v>42</v>
      </c>
      <c r="R40" s="8" t="s">
        <v>48</v>
      </c>
      <c r="S40" s="8" t="s">
        <v>89</v>
      </c>
      <c r="T40" s="42">
        <v>0</v>
      </c>
      <c r="U40" s="42"/>
      <c r="V40" s="42"/>
      <c r="W40" s="42"/>
    </row>
    <row r="41" spans="1:23" ht="15.75" x14ac:dyDescent="0.25">
      <c r="A41" s="2" t="s">
        <v>141</v>
      </c>
      <c r="B41" s="2" t="s">
        <v>88</v>
      </c>
      <c r="C41" s="2">
        <v>1</v>
      </c>
      <c r="D41" s="37">
        <v>1</v>
      </c>
      <c r="E41" s="33">
        <f t="shared" si="0"/>
        <v>1</v>
      </c>
      <c r="F41" s="30"/>
      <c r="G41" s="43"/>
      <c r="H41" s="43">
        <f t="shared" ref="H41" si="36">E41</f>
        <v>1</v>
      </c>
      <c r="I41" s="34">
        <f t="shared" si="1"/>
        <v>4.5454545454545452E-3</v>
      </c>
      <c r="J41" s="2" t="s">
        <v>80</v>
      </c>
      <c r="K41" s="2" t="s">
        <v>69</v>
      </c>
      <c r="L41" s="2" t="s">
        <v>69</v>
      </c>
      <c r="M41" s="2"/>
      <c r="N41" s="2" t="s">
        <v>72</v>
      </c>
      <c r="O41" s="2" t="s">
        <v>40</v>
      </c>
      <c r="P41" s="2"/>
      <c r="Q41" s="2" t="s">
        <v>42</v>
      </c>
      <c r="R41" s="2"/>
      <c r="S41" s="8"/>
      <c r="T41" s="42">
        <v>0</v>
      </c>
      <c r="U41" s="42"/>
      <c r="V41" s="42"/>
      <c r="W41" s="42"/>
    </row>
    <row r="42" spans="1:23" x14ac:dyDescent="0.25">
      <c r="A42" s="2"/>
      <c r="B42" s="10"/>
      <c r="C42" s="2"/>
      <c r="D42" s="44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x14ac:dyDescent="0.25">
      <c r="A43" s="5" t="s">
        <v>90</v>
      </c>
      <c r="B43" s="2" t="s">
        <v>95</v>
      </c>
      <c r="D43" s="37"/>
      <c r="E43" s="2"/>
      <c r="F43" s="12"/>
      <c r="G43" s="12"/>
      <c r="H43" s="12"/>
      <c r="I43" s="12"/>
      <c r="J43" s="2" t="s">
        <v>81</v>
      </c>
      <c r="K43" s="2" t="s">
        <v>69</v>
      </c>
      <c r="L43" s="2" t="s">
        <v>69</v>
      </c>
      <c r="M43" s="2" t="s">
        <v>24</v>
      </c>
      <c r="N43" s="2" t="s">
        <v>72</v>
      </c>
      <c r="O43" s="2" t="s">
        <v>40</v>
      </c>
      <c r="P43" s="2" t="s">
        <v>20</v>
      </c>
      <c r="Q43" s="2" t="s">
        <v>44</v>
      </c>
      <c r="R43" s="12"/>
      <c r="S43" s="2"/>
      <c r="T43" s="2"/>
      <c r="U43" s="2"/>
      <c r="V43" s="2"/>
      <c r="W43" s="2"/>
    </row>
    <row r="44" spans="1:23" ht="15.75" x14ac:dyDescent="0.25">
      <c r="A44" s="47" t="s">
        <v>91</v>
      </c>
      <c r="B44" s="3"/>
      <c r="C44" s="3"/>
      <c r="D44" s="48"/>
      <c r="E44" s="3"/>
      <c r="F44" s="15"/>
      <c r="G44" s="15"/>
      <c r="H44" s="15"/>
      <c r="I44" s="15"/>
      <c r="J44" s="12"/>
      <c r="K44" s="12"/>
      <c r="L44" s="12"/>
      <c r="M44" s="12"/>
      <c r="N44" s="12"/>
      <c r="O44" s="12"/>
      <c r="P44" s="12"/>
      <c r="Q44" s="12"/>
      <c r="R44" s="16"/>
      <c r="S44" s="8"/>
      <c r="T44" s="42"/>
      <c r="U44" s="4"/>
      <c r="V44" s="4"/>
      <c r="W44" s="3"/>
    </row>
    <row r="45" spans="1:23" ht="15.75" x14ac:dyDescent="0.25">
      <c r="A45" s="47" t="s">
        <v>75</v>
      </c>
      <c r="B45" s="3" t="s">
        <v>112</v>
      </c>
      <c r="C45" s="3">
        <f>SUM(C4:C41)</f>
        <v>38</v>
      </c>
      <c r="D45" s="48"/>
      <c r="E45" s="3"/>
      <c r="F45" s="31">
        <f>SUM(F4:F41)</f>
        <v>14</v>
      </c>
      <c r="G45" s="50">
        <f>SUM(G4:G41)</f>
        <v>14</v>
      </c>
      <c r="H45" s="50">
        <f>SUM(H4:H41)</f>
        <v>14</v>
      </c>
      <c r="I45" s="3"/>
      <c r="J45" s="12" t="s">
        <v>81</v>
      </c>
      <c r="K45" s="12" t="s">
        <v>69</v>
      </c>
      <c r="L45" s="12" t="s">
        <v>69</v>
      </c>
      <c r="M45" s="12" t="s">
        <v>27</v>
      </c>
      <c r="N45" s="12" t="s">
        <v>73</v>
      </c>
      <c r="O45" s="12" t="s">
        <v>40</v>
      </c>
      <c r="P45" s="12" t="s">
        <v>20</v>
      </c>
      <c r="Q45" s="12" t="s">
        <v>44</v>
      </c>
      <c r="R45" s="16" t="s">
        <v>140</v>
      </c>
      <c r="S45" s="8" t="s">
        <v>89</v>
      </c>
      <c r="T45" s="42">
        <v>0</v>
      </c>
      <c r="U45" s="4"/>
      <c r="V45" s="4"/>
      <c r="W45" s="3"/>
    </row>
    <row r="46" spans="1:23" ht="16.5" thickBot="1" x14ac:dyDescent="0.3">
      <c r="A46" s="45"/>
      <c r="B46" s="15"/>
      <c r="C46" s="5"/>
      <c r="D46" s="46"/>
      <c r="E46" s="36"/>
      <c r="F46" s="36"/>
      <c r="G46" s="17"/>
      <c r="H46" s="17"/>
      <c r="I46" s="17"/>
      <c r="J46" s="12"/>
      <c r="K46" s="12"/>
      <c r="L46" s="12"/>
      <c r="M46" s="12"/>
      <c r="N46" s="12"/>
      <c r="O46" s="12"/>
      <c r="P46" s="12"/>
      <c r="Q46" s="12"/>
      <c r="R46" s="16"/>
      <c r="S46" s="28"/>
      <c r="T46" s="41"/>
      <c r="U46" s="18"/>
      <c r="V46" s="18"/>
      <c r="W46" s="17"/>
    </row>
    <row r="47" spans="1:23" ht="16.5" thickBot="1" x14ac:dyDescent="0.3">
      <c r="A47" s="19" t="s">
        <v>77</v>
      </c>
      <c r="B47" s="24">
        <v>0.85</v>
      </c>
      <c r="C47" s="25">
        <f>C48*B47</f>
        <v>32.299999999999997</v>
      </c>
      <c r="D47" s="38"/>
      <c r="E47" s="32"/>
      <c r="F47" s="26"/>
      <c r="G47" s="13"/>
      <c r="H47" s="13"/>
      <c r="I47" s="13"/>
      <c r="J47" s="3"/>
      <c r="K47" s="3"/>
      <c r="L47" s="3"/>
      <c r="M47" s="3"/>
      <c r="N47" s="2"/>
      <c r="O47" s="3"/>
      <c r="P47" s="3"/>
      <c r="Q47" s="4"/>
      <c r="R47" s="3"/>
      <c r="S47" s="13"/>
      <c r="T47" s="13"/>
      <c r="U47" s="14"/>
      <c r="V47" s="14"/>
      <c r="W47" s="13"/>
    </row>
    <row r="48" spans="1:23" ht="16.5" thickBot="1" x14ac:dyDescent="0.3">
      <c r="A48" s="24" t="s">
        <v>76</v>
      </c>
      <c r="B48" s="27"/>
      <c r="C48" s="24">
        <f>SUM(C4:C41)</f>
        <v>38</v>
      </c>
      <c r="D48" s="39"/>
      <c r="E48" s="35"/>
      <c r="F48" s="25"/>
      <c r="G48" s="25"/>
      <c r="H48" s="25"/>
      <c r="I48" s="31"/>
      <c r="J48" s="23"/>
      <c r="K48" s="3"/>
      <c r="L48" s="3"/>
      <c r="M48" s="3"/>
      <c r="N48" s="2"/>
      <c r="O48" s="3"/>
      <c r="P48" s="3"/>
      <c r="Q48" s="4"/>
      <c r="R48" s="3"/>
      <c r="S48" s="3"/>
      <c r="T48" s="3"/>
      <c r="U48" s="4"/>
      <c r="V48" s="4"/>
      <c r="W48" s="3"/>
    </row>
  </sheetData>
  <phoneticPr fontId="6" type="noConversion"/>
  <conditionalFormatting sqref="B9:E13 F9:XFD41 B14:B20 C14:E40 B22:B40 A41:E41 A42:XFD42 R43:XFD43 A44:XFD1048576 D43:I43 B43 A1:XFD7 B8:XFD8 A8:A40">
    <cfRule type="expression" dxfId="2" priority="3">
      <formula>ODD(ROW())=ROW()</formula>
    </cfRule>
  </conditionalFormatting>
  <conditionalFormatting sqref="J43:Q43">
    <cfRule type="expression" dxfId="1" priority="2">
      <formula>ODD(ROW())=ROW()</formula>
    </cfRule>
  </conditionalFormatting>
  <conditionalFormatting sqref="R4">
    <cfRule type="cellIs" dxfId="0" priority="1" operator="lessThanOrEqual">
      <formula>$I$4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errorStyle="warning" allowBlank="1" showInputMessage="1" showErrorMessage="1" errorTitle="Entrada Inválida" error="Você selecionou um valor que não está presente na lista!" xr:uid="{10CD9C36-34B8-4D6A-BDFC-C0E22C073A37}">
          <x14:formula1>
            <xm:f>DEFAULT!$O$4:$O$6</xm:f>
          </x14:formula1>
          <xm:sqref>U4 U13:U40 U42:U43</xm:sqref>
        </x14:dataValidation>
        <x14:dataValidation type="list" errorStyle="warning" allowBlank="1" showInputMessage="1" showErrorMessage="1" errorTitle="Entrada Inválida" error="Você selecionou um valor que não está presente na lista!" xr:uid="{A4D9E258-DB64-4EB7-BF60-269EFFD389B8}">
          <x14:formula1>
            <xm:f>DEFAULT!$P$4:$P$7</xm:f>
          </x14:formula1>
          <xm:sqref>V4 V13:V40 V42:V43 V6</xm:sqref>
        </x14:dataValidation>
        <x14:dataValidation type="list" errorStyle="warning" allowBlank="1" showInputMessage="1" showErrorMessage="1" errorTitle="Entrada Inválida!" error="Você selecionou um valor que não está presente na lista!" xr:uid="{EF6E8146-181C-4FA6-918F-73161958FCB3}">
          <x14:formula1>
            <xm:f>DEFAULT!$Q$4:$Q$6</xm:f>
          </x14:formula1>
          <xm:sqref>W4 W13:W40 W42:W43</xm:sqref>
        </x14:dataValidation>
        <x14:dataValidation type="list" errorStyle="warning" allowBlank="1" showInputMessage="1" showErrorMessage="1" errorTitle="Entrada Inválida" error="Você selecionou um valor que não está presente na lista!" xr:uid="{77BA229F-12BA-4899-AF25-40023EA41510}">
          <x14:formula1>
            <xm:f>DEFAULT!$G$4:$G$5</xm:f>
          </x14:formula1>
          <xm:sqref>J44:J46</xm:sqref>
        </x14:dataValidation>
        <x14:dataValidation type="list" errorStyle="warning" allowBlank="1" showInputMessage="1" showErrorMessage="1" errorTitle="Entrada Inválida" error="Você selecionou um valor que não está presente na lista!" xr:uid="{F584613E-804F-4B0A-A2C4-092D85D5F9F2}">
          <x14:formula1>
            <xm:f>DEFAULT!$H$4:$H$25</xm:f>
          </x14:formula1>
          <xm:sqref>M44:M46 M4:M42</xm:sqref>
        </x14:dataValidation>
        <x14:dataValidation type="list" errorStyle="warning" allowBlank="1" showInputMessage="1" showErrorMessage="1" errorTitle="Entrada Inválida!" error="Você selecionou um valor que não está presente na lista!" xr:uid="{A28216E5-B374-4498-8B30-24511B70FBE7}">
          <x14:formula1>
            <xm:f>DEFAULT!$J$4:$J$11</xm:f>
          </x14:formula1>
          <xm:sqref>O44:O46 O4:O42</xm:sqref>
        </x14:dataValidation>
        <x14:dataValidation type="list" errorStyle="warning" allowBlank="1" showInputMessage="1" showErrorMessage="1" errorTitle="Entrada Inválida!" error="Você selecionou um valor que não está presente na lista!" xr:uid="{3AC0380D-44CF-49CC-83C5-5DA070D91F5A}">
          <x14:formula1>
            <xm:f>DEFAULT!$K$4:$K$7</xm:f>
          </x14:formula1>
          <xm:sqref>P44:P46 P4:P42</xm:sqref>
        </x14:dataValidation>
        <x14:dataValidation type="list" errorStyle="warning" allowBlank="1" showInputMessage="1" showErrorMessage="1" errorTitle="Entrada Inválida!" error="Você selecionou um valor que não está presente na lista!" xr:uid="{EC53200E-40F5-46AD-AA92-E7A298E448A4}">
          <x14:formula1>
            <xm:f>DEFAULT!$L$4:$L$6</xm:f>
          </x14:formula1>
          <xm:sqref>Q44:Q46 Q4:Q42</xm:sqref>
        </x14:dataValidation>
        <x14:dataValidation type="list" errorStyle="warning" allowBlank="1" showInputMessage="1" showErrorMessage="1" errorTitle="Entrada Inválida" error="Você selecionou um valor que não está presente na lista!" xr:uid="{5AC8D33E-13C3-48FB-B935-3E788F7B42CA}">
          <x14:formula1>
            <xm:f>DEFAULT!$I$4:$I$6</xm:f>
          </x14:formula1>
          <xm:sqref>N44:N48 N4:N42</xm:sqref>
        </x14:dataValidation>
        <x14:dataValidation type="list" allowBlank="1" showInputMessage="1" showErrorMessage="1" xr:uid="{AF427BBD-F2E3-438B-889B-BC4E17C53D53}">
          <x14:formula1>
            <xm:f>DEFAULT!$S$4:$S$23</xm:f>
          </x14:formula1>
          <xm:sqref>B43</xm:sqref>
        </x14:dataValidation>
        <x14:dataValidation type="list" errorStyle="warning" allowBlank="1" showInputMessage="1" showErrorMessage="1" errorTitle="Entrada Inválida" error="Você selecionou um valor que não está presente na lista!" xr:uid="{FC37381C-32D9-431E-9E51-2240FA935E5F}">
          <x14:formula1>
            <xm:f>DEFAULT!$G$4:$G$8</xm:f>
          </x14:formula1>
          <xm:sqref>J4:J41</xm:sqref>
        </x14:dataValidation>
        <x14:dataValidation type="list" errorStyle="warning" allowBlank="1" showInputMessage="1" showErrorMessage="1" errorTitle="Entrada Inválida!" error="Você selecionou um valor que não está presente na lista!" xr:uid="{D29E858B-D843-4126-81AF-55B966CDFFCE}">
          <x14:formula1>
            <xm:f>DEFAULT!$M$4:$M$18</xm:f>
          </x14:formula1>
          <xm:sqref>R4:S46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496-C687-4E4E-A6AD-E2E967FD2B08}">
  <dimension ref="A1:S23"/>
  <sheetViews>
    <sheetView topLeftCell="M1" workbookViewId="0">
      <selection activeCell="M4" sqref="M4"/>
    </sheetView>
  </sheetViews>
  <sheetFormatPr defaultRowHeight="15" x14ac:dyDescent="0.25"/>
  <cols>
    <col min="1" max="1" width="19.140625" style="1" bestFit="1" customWidth="1"/>
    <col min="2" max="2" width="20.28515625" style="1" bestFit="1" customWidth="1"/>
    <col min="3" max="3" width="10.85546875" style="1" bestFit="1" customWidth="1"/>
    <col min="4" max="5" width="9.140625" style="1"/>
    <col min="6" max="6" width="8.7109375" style="1" bestFit="1" customWidth="1"/>
    <col min="7" max="7" width="24.85546875" style="1" bestFit="1" customWidth="1"/>
    <col min="8" max="8" width="12.140625" style="1" bestFit="1" customWidth="1"/>
    <col min="9" max="9" width="17.5703125" style="1" bestFit="1" customWidth="1"/>
    <col min="10" max="10" width="17.28515625" style="1" bestFit="1" customWidth="1"/>
    <col min="11" max="11" width="19.28515625" style="1" bestFit="1" customWidth="1"/>
    <col min="12" max="12" width="19.85546875" style="1" customWidth="1"/>
    <col min="13" max="13" width="23.140625" style="1" bestFit="1" customWidth="1"/>
    <col min="14" max="14" width="19.140625" style="1" bestFit="1" customWidth="1"/>
    <col min="15" max="15" width="15.7109375" style="1" bestFit="1" customWidth="1"/>
    <col min="16" max="16" width="16.28515625" style="1" bestFit="1" customWidth="1"/>
    <col min="17" max="17" width="11.140625" style="1" bestFit="1" customWidth="1"/>
    <col min="18" max="18" width="11.5703125" style="1" bestFit="1" customWidth="1"/>
    <col min="19" max="19" width="23.5703125" style="1" bestFit="1" customWidth="1"/>
    <col min="20" max="16384" width="9.140625" style="1"/>
  </cols>
  <sheetData>
    <row r="1" spans="1:19" ht="18.75" x14ac:dyDescent="0.25">
      <c r="A1" s="51" t="s">
        <v>70</v>
      </c>
      <c r="B1" s="51"/>
      <c r="C1" s="51"/>
      <c r="D1" s="51"/>
      <c r="E1" s="51"/>
      <c r="F1" s="51"/>
      <c r="G1" s="51"/>
    </row>
    <row r="3" spans="1:19" ht="31.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8</v>
      </c>
      <c r="H3" s="5" t="s">
        <v>7</v>
      </c>
      <c r="I3" s="5" t="s">
        <v>71</v>
      </c>
      <c r="J3" s="5" t="s">
        <v>10</v>
      </c>
      <c r="K3" s="5" t="s">
        <v>9</v>
      </c>
      <c r="L3" s="6" t="s">
        <v>12</v>
      </c>
      <c r="M3" s="5" t="s">
        <v>11</v>
      </c>
      <c r="N3" s="5" t="s">
        <v>13</v>
      </c>
      <c r="O3" s="6" t="s">
        <v>14</v>
      </c>
      <c r="P3" s="6" t="s">
        <v>16</v>
      </c>
      <c r="Q3" s="5" t="s">
        <v>15</v>
      </c>
      <c r="R3" s="5" t="s">
        <v>63</v>
      </c>
      <c r="S3" s="5" t="s">
        <v>90</v>
      </c>
    </row>
    <row r="4" spans="1:19" x14ac:dyDescent="0.25">
      <c r="G4" s="1" t="s">
        <v>80</v>
      </c>
      <c r="H4" s="1" t="s">
        <v>28</v>
      </c>
      <c r="I4" s="1" t="s">
        <v>72</v>
      </c>
      <c r="J4" s="1" t="s">
        <v>40</v>
      </c>
      <c r="K4" s="1" t="s">
        <v>17</v>
      </c>
      <c r="L4" s="1" t="s">
        <v>42</v>
      </c>
      <c r="M4" s="7" t="s">
        <v>45</v>
      </c>
      <c r="O4" s="1" t="s">
        <v>43</v>
      </c>
      <c r="P4" s="1" t="s">
        <v>51</v>
      </c>
      <c r="Q4" s="1" t="s">
        <v>61</v>
      </c>
      <c r="R4" s="1" t="s">
        <v>65</v>
      </c>
      <c r="S4" s="1" t="s">
        <v>92</v>
      </c>
    </row>
    <row r="5" spans="1:19" x14ac:dyDescent="0.25">
      <c r="G5" s="1" t="s">
        <v>81</v>
      </c>
      <c r="H5" s="1" t="s">
        <v>29</v>
      </c>
      <c r="I5" s="1" t="s">
        <v>73</v>
      </c>
      <c r="J5" s="1" t="s">
        <v>41</v>
      </c>
      <c r="K5" s="1" t="s">
        <v>18</v>
      </c>
      <c r="L5" s="1" t="s">
        <v>43</v>
      </c>
      <c r="M5" s="7" t="s">
        <v>46</v>
      </c>
      <c r="O5" s="1" t="s">
        <v>44</v>
      </c>
      <c r="P5" s="1" t="s">
        <v>53</v>
      </c>
      <c r="Q5" s="1" t="s">
        <v>68</v>
      </c>
      <c r="R5" s="1" t="s">
        <v>64</v>
      </c>
      <c r="S5" s="1" t="s">
        <v>93</v>
      </c>
    </row>
    <row r="6" spans="1:19" x14ac:dyDescent="0.25">
      <c r="H6" s="1" t="s">
        <v>35</v>
      </c>
      <c r="I6" s="1" t="s">
        <v>74</v>
      </c>
      <c r="K6" s="1" t="s">
        <v>20</v>
      </c>
      <c r="L6" s="1" t="s">
        <v>44</v>
      </c>
      <c r="M6" s="7" t="s">
        <v>47</v>
      </c>
      <c r="O6" s="1" t="s">
        <v>60</v>
      </c>
      <c r="P6" s="1" t="s">
        <v>55</v>
      </c>
      <c r="Q6" s="1" t="s">
        <v>62</v>
      </c>
      <c r="R6" s="1" t="s">
        <v>66</v>
      </c>
      <c r="S6" s="1" t="s">
        <v>94</v>
      </c>
    </row>
    <row r="7" spans="1:19" x14ac:dyDescent="0.25">
      <c r="H7" s="1" t="s">
        <v>21</v>
      </c>
      <c r="K7" s="1" t="s">
        <v>19</v>
      </c>
      <c r="M7" s="7" t="s">
        <v>48</v>
      </c>
      <c r="P7" s="1" t="s">
        <v>57</v>
      </c>
      <c r="R7" s="1" t="s">
        <v>67</v>
      </c>
      <c r="S7" s="1" t="s">
        <v>95</v>
      </c>
    </row>
    <row r="8" spans="1:19" x14ac:dyDescent="0.25">
      <c r="H8" s="1" t="s">
        <v>22</v>
      </c>
      <c r="M8" s="7" t="s">
        <v>49</v>
      </c>
      <c r="S8" s="1" t="s">
        <v>96</v>
      </c>
    </row>
    <row r="9" spans="1:19" x14ac:dyDescent="0.25">
      <c r="H9" s="1" t="s">
        <v>23</v>
      </c>
      <c r="M9" s="7" t="s">
        <v>50</v>
      </c>
      <c r="S9" s="1" t="s">
        <v>97</v>
      </c>
    </row>
    <row r="10" spans="1:19" x14ac:dyDescent="0.25">
      <c r="H10" s="1" t="s">
        <v>24</v>
      </c>
      <c r="M10" s="7" t="s">
        <v>51</v>
      </c>
      <c r="S10" s="1" t="s">
        <v>98</v>
      </c>
    </row>
    <row r="11" spans="1:19" x14ac:dyDescent="0.25">
      <c r="H11" s="1" t="s">
        <v>25</v>
      </c>
      <c r="M11" s="7" t="s">
        <v>52</v>
      </c>
      <c r="S11" s="1" t="s">
        <v>99</v>
      </c>
    </row>
    <row r="12" spans="1:19" x14ac:dyDescent="0.25">
      <c r="H12" s="1" t="s">
        <v>26</v>
      </c>
      <c r="M12" s="7" t="s">
        <v>53</v>
      </c>
      <c r="S12" s="1" t="s">
        <v>100</v>
      </c>
    </row>
    <row r="13" spans="1:19" x14ac:dyDescent="0.25">
      <c r="H13" s="1" t="s">
        <v>27</v>
      </c>
      <c r="M13" s="7" t="s">
        <v>54</v>
      </c>
      <c r="S13" s="1" t="s">
        <v>101</v>
      </c>
    </row>
    <row r="14" spans="1:19" x14ac:dyDescent="0.25">
      <c r="H14" s="1" t="s">
        <v>30</v>
      </c>
      <c r="M14" s="7" t="s">
        <v>55</v>
      </c>
      <c r="S14" s="1" t="s">
        <v>102</v>
      </c>
    </row>
    <row r="15" spans="1:19" x14ac:dyDescent="0.25">
      <c r="H15" s="1" t="s">
        <v>31</v>
      </c>
      <c r="M15" s="7" t="s">
        <v>56</v>
      </c>
      <c r="S15" s="1" t="s">
        <v>103</v>
      </c>
    </row>
    <row r="16" spans="1:19" x14ac:dyDescent="0.25">
      <c r="H16" s="1" t="s">
        <v>32</v>
      </c>
      <c r="M16" s="7" t="s">
        <v>57</v>
      </c>
      <c r="S16" s="1" t="s">
        <v>104</v>
      </c>
    </row>
    <row r="17" spans="8:19" x14ac:dyDescent="0.25">
      <c r="H17" s="1" t="s">
        <v>33</v>
      </c>
      <c r="M17" s="7" t="s">
        <v>58</v>
      </c>
      <c r="S17" s="1" t="s">
        <v>105</v>
      </c>
    </row>
    <row r="18" spans="8:19" x14ac:dyDescent="0.25">
      <c r="H18" s="1" t="s">
        <v>34</v>
      </c>
      <c r="M18" s="7" t="s">
        <v>59</v>
      </c>
      <c r="S18" s="1" t="s">
        <v>106</v>
      </c>
    </row>
    <row r="19" spans="8:19" x14ac:dyDescent="0.25">
      <c r="H19" s="1" t="s">
        <v>36</v>
      </c>
      <c r="S19" s="1" t="s">
        <v>107</v>
      </c>
    </row>
    <row r="20" spans="8:19" x14ac:dyDescent="0.25">
      <c r="H20" s="1" t="s">
        <v>37</v>
      </c>
      <c r="M20" s="7"/>
      <c r="S20" s="1" t="s">
        <v>108</v>
      </c>
    </row>
    <row r="21" spans="8:19" x14ac:dyDescent="0.25">
      <c r="M21" s="7"/>
      <c r="S21" s="1" t="s">
        <v>109</v>
      </c>
    </row>
    <row r="22" spans="8:19" x14ac:dyDescent="0.25">
      <c r="S22" s="1" t="s">
        <v>110</v>
      </c>
    </row>
    <row r="23" spans="8:19" x14ac:dyDescent="0.25">
      <c r="S23" s="1" t="s">
        <v>111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QD</vt:lpstr>
      <vt:lpstr>DEFAULT</vt:lpstr>
      <vt:lpstr>IDR1_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Zanetti</dc:creator>
  <cp:lastModifiedBy>Gustavo Zanetti</cp:lastModifiedBy>
  <dcterms:created xsi:type="dcterms:W3CDTF">2023-05-09T21:33:56Z</dcterms:created>
  <dcterms:modified xsi:type="dcterms:W3CDTF">2024-01-22T17:17:30Z</dcterms:modified>
</cp:coreProperties>
</file>