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definedNames>
    <definedName name="solver_adj" localSheetId="0" hidden="1">工作表1!$AA$3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工作表1!$Z$17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8" i="1"/>
  <c r="K8" i="1"/>
  <c r="J8" i="1"/>
  <c r="I8" i="1"/>
  <c r="H8" i="1"/>
  <c r="P8" i="1"/>
  <c r="L8" i="1" l="1"/>
  <c r="AD8" i="1"/>
  <c r="AE9" i="1" s="1"/>
  <c r="AB8" i="1"/>
  <c r="AC9" i="1" s="1"/>
  <c r="AA8" i="1"/>
  <c r="AD9" i="1" s="1"/>
  <c r="AE10" i="1" s="1"/>
  <c r="AE7" i="1"/>
  <c r="AD7" i="1"/>
  <c r="AE8" i="1" s="1"/>
  <c r="AA9" i="1" s="1"/>
  <c r="AC7" i="1"/>
  <c r="Z8" i="1" s="1"/>
  <c r="AB7" i="1"/>
  <c r="AC8" i="1" s="1"/>
  <c r="G9" i="1"/>
  <c r="H9" i="1"/>
  <c r="I9" i="1"/>
  <c r="J9" i="1"/>
  <c r="K9" i="1"/>
  <c r="G10" i="1"/>
  <c r="H10" i="1"/>
  <c r="I10" i="1"/>
  <c r="J10" i="1"/>
  <c r="K11" i="1" s="1"/>
  <c r="K10" i="1"/>
  <c r="G11" i="1"/>
  <c r="J12" i="1" s="1"/>
  <c r="K13" i="1" s="1"/>
  <c r="H11" i="1"/>
  <c r="I11" i="1"/>
  <c r="J11" i="1"/>
  <c r="H12" i="1"/>
  <c r="I12" i="1"/>
  <c r="K12" i="1"/>
  <c r="I13" i="1"/>
  <c r="P9" i="1"/>
  <c r="P10" i="1" s="1"/>
  <c r="P11" i="1" s="1"/>
  <c r="Q9" i="1"/>
  <c r="R9" i="1"/>
  <c r="S9" i="1"/>
  <c r="T9" i="1"/>
  <c r="U9" i="1"/>
  <c r="Q10" i="1"/>
  <c r="R10" i="1"/>
  <c r="S10" i="1"/>
  <c r="T10" i="1"/>
  <c r="U11" i="1" s="1"/>
  <c r="U10" i="1"/>
  <c r="Q11" i="1"/>
  <c r="T12" i="1" s="1"/>
  <c r="U13" i="1" s="1"/>
  <c r="R11" i="1"/>
  <c r="S11" i="1"/>
  <c r="T11" i="1"/>
  <c r="R12" i="1"/>
  <c r="S12" i="1"/>
  <c r="U12" i="1"/>
  <c r="S13" i="1"/>
  <c r="T8" i="1"/>
  <c r="R8" i="1"/>
  <c r="U7" i="1"/>
  <c r="Q8" i="1" s="1"/>
  <c r="T7" i="1"/>
  <c r="U8" i="1" s="1"/>
  <c r="S7" i="1"/>
  <c r="R7" i="1"/>
  <c r="S8" i="1" s="1"/>
  <c r="L7" i="1"/>
  <c r="K7" i="1"/>
  <c r="J7" i="1"/>
  <c r="G8" i="1"/>
  <c r="I7" i="1"/>
  <c r="H7" i="1"/>
  <c r="Z9" i="1" l="1"/>
  <c r="AF8" i="1"/>
  <c r="AA10" i="1"/>
  <c r="AB10" i="1"/>
  <c r="AC11" i="1" s="1"/>
  <c r="AD10" i="1"/>
  <c r="AE11" i="1" s="1"/>
  <c r="AB9" i="1"/>
  <c r="AC10" i="1" s="1"/>
  <c r="AF7" i="1"/>
  <c r="L10" i="1"/>
  <c r="G12" i="1"/>
  <c r="L9" i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V10" i="1"/>
  <c r="Q12" i="1"/>
  <c r="V9" i="1"/>
  <c r="V8" i="1"/>
  <c r="V7" i="1"/>
  <c r="AB11" i="1" l="1"/>
  <c r="AC12" i="1" s="1"/>
  <c r="AA11" i="1"/>
  <c r="AD11" i="1"/>
  <c r="AE12" i="1" s="1"/>
  <c r="Z10" i="1"/>
  <c r="Z11" i="1" s="1"/>
  <c r="AF9" i="1"/>
  <c r="J13" i="1"/>
  <c r="K14" i="1" s="1"/>
  <c r="G13" i="1"/>
  <c r="H13" i="1"/>
  <c r="I14" i="1" s="1"/>
  <c r="L11" i="1"/>
  <c r="T13" i="1"/>
  <c r="U14" i="1" s="1"/>
  <c r="Q13" i="1"/>
  <c r="R13" i="1"/>
  <c r="S14" i="1" s="1"/>
  <c r="V11" i="1"/>
  <c r="AF10" i="1" l="1"/>
  <c r="AB12" i="1"/>
  <c r="AC13" i="1" s="1"/>
  <c r="AA12" i="1"/>
  <c r="AD12" i="1"/>
  <c r="AE13" i="1" s="1"/>
  <c r="G14" i="1"/>
  <c r="H14" i="1"/>
  <c r="I15" i="1" s="1"/>
  <c r="J14" i="1"/>
  <c r="K15" i="1" s="1"/>
  <c r="L12" i="1"/>
  <c r="Q14" i="1"/>
  <c r="R14" i="1"/>
  <c r="S15" i="1" s="1"/>
  <c r="T14" i="1"/>
  <c r="U15" i="1" s="1"/>
  <c r="V12" i="1"/>
  <c r="AD13" i="1" l="1"/>
  <c r="AE14" i="1" s="1"/>
  <c r="AA13" i="1"/>
  <c r="AB13" i="1"/>
  <c r="AC14" i="1" s="1"/>
  <c r="AF11" i="1"/>
  <c r="Z12" i="1"/>
  <c r="L13" i="1"/>
  <c r="H15" i="1"/>
  <c r="I16" i="1" s="1"/>
  <c r="G15" i="1"/>
  <c r="J15" i="1"/>
  <c r="K16" i="1" s="1"/>
  <c r="V13" i="1"/>
  <c r="R15" i="1"/>
  <c r="S16" i="1" s="1"/>
  <c r="Q15" i="1"/>
  <c r="T15" i="1"/>
  <c r="U16" i="1" s="1"/>
  <c r="AA14" i="1" l="1"/>
  <c r="AD14" i="1"/>
  <c r="AE15" i="1" s="1"/>
  <c r="AB14" i="1"/>
  <c r="AC15" i="1" s="1"/>
  <c r="Z13" i="1"/>
  <c r="AF12" i="1"/>
  <c r="J16" i="1"/>
  <c r="K17" i="1" s="1"/>
  <c r="G16" i="1"/>
  <c r="H16" i="1"/>
  <c r="I17" i="1" s="1"/>
  <c r="L14" i="1"/>
  <c r="R16" i="1"/>
  <c r="S17" i="1" s="1"/>
  <c r="T16" i="1"/>
  <c r="U17" i="1" s="1"/>
  <c r="Q16" i="1"/>
  <c r="V14" i="1"/>
  <c r="Z14" i="1" l="1"/>
  <c r="AF13" i="1"/>
  <c r="AB15" i="1"/>
  <c r="AC16" i="1" s="1"/>
  <c r="AA15" i="1"/>
  <c r="AD15" i="1"/>
  <c r="AE16" i="1" s="1"/>
  <c r="J17" i="1"/>
  <c r="K18" i="1" s="1"/>
  <c r="G17" i="1"/>
  <c r="H17" i="1"/>
  <c r="I18" i="1" s="1"/>
  <c r="L15" i="1"/>
  <c r="T17" i="1"/>
  <c r="U18" i="1" s="1"/>
  <c r="Q17" i="1"/>
  <c r="R17" i="1"/>
  <c r="S18" i="1" s="1"/>
  <c r="V15" i="1"/>
  <c r="AB16" i="1" l="1"/>
  <c r="AC17" i="1" s="1"/>
  <c r="AA16" i="1"/>
  <c r="AD16" i="1"/>
  <c r="AE17" i="1" s="1"/>
  <c r="Z15" i="1"/>
  <c r="AF14" i="1"/>
  <c r="G18" i="1"/>
  <c r="H18" i="1"/>
  <c r="I19" i="1" s="1"/>
  <c r="J18" i="1"/>
  <c r="K19" i="1" s="1"/>
  <c r="L16" i="1"/>
  <c r="Q18" i="1"/>
  <c r="T18" i="1"/>
  <c r="U19" i="1" s="1"/>
  <c r="R18" i="1"/>
  <c r="S19" i="1" s="1"/>
  <c r="V16" i="1"/>
  <c r="AF15" i="1" l="1"/>
  <c r="Z16" i="1"/>
  <c r="AD17" i="1"/>
  <c r="AB17" i="1"/>
  <c r="AA17" i="1"/>
  <c r="H19" i="1"/>
  <c r="I20" i="1" s="1"/>
  <c r="G19" i="1"/>
  <c r="J19" i="1"/>
  <c r="K20" i="1" s="1"/>
  <c r="L17" i="1"/>
  <c r="V17" i="1"/>
  <c r="R19" i="1"/>
  <c r="S20" i="1" s="1"/>
  <c r="T19" i="1"/>
  <c r="U20" i="1" s="1"/>
  <c r="Q19" i="1"/>
  <c r="Z17" i="1" l="1"/>
  <c r="AF17" i="1" s="1"/>
  <c r="AF16" i="1"/>
  <c r="J20" i="1"/>
  <c r="K21" i="1" s="1"/>
  <c r="G20" i="1"/>
  <c r="H20" i="1"/>
  <c r="I21" i="1" s="1"/>
  <c r="L18" i="1"/>
  <c r="R20" i="1"/>
  <c r="S21" i="1" s="1"/>
  <c r="T20" i="1"/>
  <c r="U21" i="1" s="1"/>
  <c r="Q20" i="1"/>
  <c r="V18" i="1"/>
  <c r="J21" i="1" l="1"/>
  <c r="K22" i="1" s="1"/>
  <c r="G21" i="1"/>
  <c r="H21" i="1"/>
  <c r="I22" i="1" s="1"/>
  <c r="L19" i="1"/>
  <c r="T21" i="1"/>
  <c r="U22" i="1" s="1"/>
  <c r="Q21" i="1"/>
  <c r="R21" i="1"/>
  <c r="S22" i="1" s="1"/>
  <c r="V19" i="1"/>
  <c r="G22" i="1" l="1"/>
  <c r="J22" i="1"/>
  <c r="K23" i="1" s="1"/>
  <c r="H22" i="1"/>
  <c r="I23" i="1" s="1"/>
  <c r="L20" i="1"/>
  <c r="Q22" i="1"/>
  <c r="R22" i="1"/>
  <c r="S23" i="1" s="1"/>
  <c r="T22" i="1"/>
  <c r="U23" i="1" s="1"/>
  <c r="V20" i="1"/>
  <c r="L21" i="1" l="1"/>
  <c r="H23" i="1"/>
  <c r="I24" i="1" s="1"/>
  <c r="J23" i="1"/>
  <c r="K24" i="1" s="1"/>
  <c r="G23" i="1"/>
  <c r="V21" i="1"/>
  <c r="R23" i="1"/>
  <c r="S24" i="1" s="1"/>
  <c r="Q23" i="1"/>
  <c r="T23" i="1"/>
  <c r="U24" i="1" s="1"/>
  <c r="H24" i="1" l="1"/>
  <c r="I25" i="1" s="1"/>
  <c r="J24" i="1"/>
  <c r="K25" i="1" s="1"/>
  <c r="G24" i="1"/>
  <c r="L22" i="1"/>
  <c r="T24" i="1"/>
  <c r="U25" i="1" s="1"/>
  <c r="R24" i="1"/>
  <c r="S25" i="1" s="1"/>
  <c r="Q24" i="1"/>
  <c r="V22" i="1"/>
  <c r="J25" i="1" l="1"/>
  <c r="K26" i="1" s="1"/>
  <c r="G25" i="1"/>
  <c r="H25" i="1"/>
  <c r="I26" i="1" s="1"/>
  <c r="L23" i="1"/>
  <c r="V23" i="1"/>
  <c r="T25" i="1"/>
  <c r="U26" i="1" s="1"/>
  <c r="Q25" i="1"/>
  <c r="R25" i="1"/>
  <c r="S26" i="1" s="1"/>
  <c r="G26" i="1" l="1"/>
  <c r="H26" i="1"/>
  <c r="I27" i="1" s="1"/>
  <c r="J26" i="1"/>
  <c r="K27" i="1" s="1"/>
  <c r="L24" i="1"/>
  <c r="Q26" i="1"/>
  <c r="T26" i="1"/>
  <c r="U27" i="1" s="1"/>
  <c r="R26" i="1"/>
  <c r="S27" i="1" s="1"/>
  <c r="V24" i="1"/>
  <c r="L25" i="1" l="1"/>
  <c r="H27" i="1"/>
  <c r="I28" i="1" s="1"/>
  <c r="J27" i="1"/>
  <c r="K28" i="1" s="1"/>
  <c r="G27" i="1"/>
  <c r="V25" i="1"/>
  <c r="R27" i="1"/>
  <c r="Q27" i="1"/>
  <c r="T27" i="1"/>
  <c r="J28" i="1" l="1"/>
  <c r="K29" i="1" s="1"/>
  <c r="H28" i="1"/>
  <c r="I29" i="1" s="1"/>
  <c r="G28" i="1"/>
  <c r="L26" i="1"/>
  <c r="V26" i="1"/>
  <c r="V27" i="1"/>
  <c r="J29" i="1" l="1"/>
  <c r="K30" i="1" s="1"/>
  <c r="G29" i="1"/>
  <c r="H29" i="1"/>
  <c r="I30" i="1" s="1"/>
  <c r="L27" i="1"/>
  <c r="G30" i="1" l="1"/>
  <c r="H30" i="1"/>
  <c r="I31" i="1" s="1"/>
  <c r="J30" i="1"/>
  <c r="K31" i="1" s="1"/>
  <c r="L28" i="1"/>
  <c r="L29" i="1" l="1"/>
  <c r="H31" i="1"/>
  <c r="I32" i="1" s="1"/>
  <c r="J31" i="1"/>
  <c r="K32" i="1" s="1"/>
  <c r="G31" i="1"/>
  <c r="H32" i="1" l="1"/>
  <c r="I33" i="1" s="1"/>
  <c r="J32" i="1"/>
  <c r="K33" i="1" s="1"/>
  <c r="G32" i="1"/>
  <c r="L30" i="1"/>
  <c r="L31" i="1" l="1"/>
  <c r="J33" i="1"/>
  <c r="K34" i="1" s="1"/>
  <c r="G33" i="1"/>
  <c r="H33" i="1"/>
  <c r="I34" i="1" s="1"/>
  <c r="L32" i="1" l="1"/>
  <c r="G34" i="1"/>
  <c r="H34" i="1"/>
  <c r="I35" i="1" s="1"/>
  <c r="J34" i="1"/>
  <c r="K35" i="1" s="1"/>
  <c r="H35" i="1" l="1"/>
  <c r="J35" i="1"/>
  <c r="G35" i="1"/>
  <c r="L33" i="1"/>
  <c r="L34" i="1" l="1"/>
  <c r="L35" i="1"/>
</calcChain>
</file>

<file path=xl/sharedStrings.xml><?xml version="1.0" encoding="utf-8"?>
<sst xmlns="http://schemas.openxmlformats.org/spreadsheetml/2006/main" count="84" uniqueCount="37">
  <si>
    <t>成年公牛</t>
    <phoneticPr fontId="1" type="noConversion"/>
  </si>
  <si>
    <t>成年母牛</t>
    <phoneticPr fontId="1" type="noConversion"/>
  </si>
  <si>
    <t>1歲公牛</t>
    <phoneticPr fontId="1" type="noConversion"/>
  </si>
  <si>
    <t>2歲公牛</t>
    <phoneticPr fontId="1" type="noConversion"/>
  </si>
  <si>
    <t>1歲母牛</t>
    <phoneticPr fontId="1" type="noConversion"/>
  </si>
  <si>
    <t>2歲母牛</t>
    <phoneticPr fontId="1" type="noConversion"/>
  </si>
  <si>
    <t>初始</t>
    <phoneticPr fontId="1" type="noConversion"/>
  </si>
  <si>
    <t>第1年</t>
    <phoneticPr fontId="1" type="noConversion"/>
  </si>
  <si>
    <t>第2年</t>
    <phoneticPr fontId="1" type="noConversion"/>
  </si>
  <si>
    <t>第3年</t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</si>
  <si>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</si>
  <si>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</si>
  <si>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</si>
  <si>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</si>
  <si>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</si>
  <si>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</si>
  <si>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</si>
  <si>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</si>
  <si>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</si>
  <si>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</si>
  <si>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</si>
  <si>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</si>
  <si>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</si>
  <si>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</si>
  <si>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</si>
  <si>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</si>
  <si>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</si>
  <si>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第21年</t>
  </si>
  <si>
    <t>第22年</t>
  </si>
  <si>
    <t>第23年</t>
  </si>
  <si>
    <t>第24年</t>
  </si>
  <si>
    <t>第25年</t>
  </si>
  <si>
    <t>第26年</t>
  </si>
  <si>
    <t>第27年</t>
  </si>
  <si>
    <t>第28年</t>
  </si>
  <si>
    <t>總數</t>
    <phoneticPr fontId="1" type="noConversion"/>
  </si>
  <si>
    <t>宰殺數量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</si>
</sst>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E3:AF35"/>
  <sheetViews>
    <sheetView tabSelected="1" topLeftCell="M2" workbookViewId="0">
      <selection activeCell="AA3" sqref="AA3"/>
    </sheetView>
  </sheetViews>
  <sheetFormatPr defaultRowHeight="15.75" x14ac:dyDescent="0.25"/>
  <cols>
    <col min="6" max="7" width="10.28515625" bestFit="1" customWidth="1"/>
    <col min="16" max="16" width="10.28515625" bestFit="1" customWidth="1"/>
  </cols>
  <sheetData>
    <row r="3" spans="5:32" x14ac:dyDescent="0.25">
      <c r="P3" t="s">
        <v>36</v>
      </c>
      <c r="Q3">
        <v>1543.3294194274488</v>
      </c>
      <c r="Z3" t="s">
        <v>36</v>
      </c>
      <c r="AA3">
        <v>1793.8406959052782</v>
      </c>
    </row>
    <row r="6" spans="5:32" x14ac:dyDescent="0.2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35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35</v>
      </c>
      <c r="Z6" t="s">
        <v>0</v>
      </c>
      <c r="AA6" t="s">
        <v>1</v>
      </c>
      <c r="AB6" t="s">
        <v>2</v>
      </c>
      <c r="AC6" t="s">
        <v>3</v>
      </c>
      <c r="AD6" t="s">
        <v>4</v>
      </c>
      <c r="AE6" t="s">
        <v>5</v>
      </c>
      <c r="AF6" t="s">
        <v>35</v>
      </c>
    </row>
    <row r="7" spans="5:32" x14ac:dyDescent="0.25">
      <c r="E7" t="s">
        <v>6</v>
      </c>
      <c r="F7" s="1">
        <v>10400</v>
      </c>
      <c r="G7" s="1">
        <v>9100</v>
      </c>
      <c r="H7" s="1">
        <f>3380*2/3</f>
        <v>2253.3333333333335</v>
      </c>
      <c r="I7" s="1">
        <f>3380/3</f>
        <v>1126.6666666666667</v>
      </c>
      <c r="J7" s="1">
        <f>3120/3*2</f>
        <v>2080</v>
      </c>
      <c r="K7" s="1">
        <f>3120/3</f>
        <v>1040</v>
      </c>
      <c r="L7" s="1">
        <f>F7+G7+H7+I7+J7+K7</f>
        <v>26000</v>
      </c>
      <c r="O7" t="s">
        <v>6</v>
      </c>
      <c r="P7" s="1">
        <v>10400</v>
      </c>
      <c r="Q7" s="1">
        <v>9100</v>
      </c>
      <c r="R7" s="1">
        <f>3380*2/3</f>
        <v>2253.3333333333335</v>
      </c>
      <c r="S7" s="1">
        <f>3380/3</f>
        <v>1126.6666666666667</v>
      </c>
      <c r="T7" s="1">
        <f>3120/3*2</f>
        <v>2080</v>
      </c>
      <c r="U7" s="1">
        <f>3120/3</f>
        <v>1040</v>
      </c>
      <c r="V7" s="1">
        <f>P7+Q7+R7+S7+T7+U7</f>
        <v>26000</v>
      </c>
      <c r="Y7" t="s">
        <v>6</v>
      </c>
      <c r="Z7" s="1">
        <v>10400</v>
      </c>
      <c r="AA7" s="1">
        <v>9100</v>
      </c>
      <c r="AB7" s="1">
        <f>3380*2/3</f>
        <v>2253.3333333333335</v>
      </c>
      <c r="AC7" s="1">
        <f>3380/3</f>
        <v>1126.6666666666667</v>
      </c>
      <c r="AD7" s="1">
        <f>3120/3*2</f>
        <v>2080</v>
      </c>
      <c r="AE7" s="1">
        <f>3120/3</f>
        <v>1040</v>
      </c>
      <c r="AF7" s="1">
        <f>Z7+AA7+AB7+AC7+AD7+AE7</f>
        <v>26000</v>
      </c>
    </row>
    <row r="8" spans="5:32" x14ac:dyDescent="0.25">
      <c r="E8" t="s">
        <v>7</v>
      </c>
      <c r="F8" s="1">
        <f>(F7*0.9+0.6*I7)-1544</f>
        <v>8492</v>
      </c>
      <c r="G8" s="1">
        <f>(G7*0.9+0.6*K7)</f>
        <v>8814</v>
      </c>
      <c r="H8" s="1">
        <f>G7/100*48</f>
        <v>4368</v>
      </c>
      <c r="I8" s="1">
        <f>H7*0.5</f>
        <v>1126.6666666666667</v>
      </c>
      <c r="J8" s="1">
        <f>G7/100*42</f>
        <v>3822</v>
      </c>
      <c r="K8" s="1">
        <f>J7*0.5</f>
        <v>1040</v>
      </c>
      <c r="L8" s="1">
        <f>F8+G8+H8+I8+J8+K8</f>
        <v>27662.666666666668</v>
      </c>
      <c r="O8" t="s">
        <v>7</v>
      </c>
      <c r="P8" s="1">
        <f>(P7*0.9+0.6*S7)-Q3</f>
        <v>8492.6705805725505</v>
      </c>
      <c r="Q8" s="1">
        <f>(Q7*0.9+0.6*U7)</f>
        <v>8814</v>
      </c>
      <c r="R8" s="1">
        <f>Q7/100*48</f>
        <v>4368</v>
      </c>
      <c r="S8" s="1">
        <f>R7*0.5</f>
        <v>1126.6666666666667</v>
      </c>
      <c r="T8" s="1">
        <f>Q7/100*42</f>
        <v>3822</v>
      </c>
      <c r="U8" s="1">
        <f>T7*0.5</f>
        <v>1040</v>
      </c>
      <c r="V8" s="1">
        <f t="shared" ref="V8:V27" si="0">P8+Q8+R8+S8+T8+U8</f>
        <v>27663.337247239218</v>
      </c>
      <c r="Y8" t="s">
        <v>7</v>
      </c>
      <c r="Z8" s="1">
        <f>(Z7*0.9+0.6*AC7)-AA3</f>
        <v>8242.1593040947228</v>
      </c>
      <c r="AA8" s="1">
        <f>(AA7*0.9+0.6*AE7)</f>
        <v>8814</v>
      </c>
      <c r="AB8" s="1">
        <f>AA7/100*48</f>
        <v>4368</v>
      </c>
      <c r="AC8" s="1">
        <f>AB7*0.5</f>
        <v>1126.6666666666667</v>
      </c>
      <c r="AD8" s="1">
        <f>AA7/100*42</f>
        <v>3822</v>
      </c>
      <c r="AE8" s="1">
        <f>AD7*0.5</f>
        <v>1040</v>
      </c>
      <c r="AF8" s="1">
        <f t="shared" ref="AF8:AF17" si="1">Z8+AA8+AB8+AC8+AD8+AE8</f>
        <v>27412.825970761391</v>
      </c>
    </row>
    <row r="9" spans="5:32" x14ac:dyDescent="0.25">
      <c r="E9" t="s">
        <v>8</v>
      </c>
      <c r="F9" s="1">
        <f t="shared" ref="F9:F35" si="2">(F8*0.9+0.6*I8)-1544</f>
        <v>6774.7999999999993</v>
      </c>
      <c r="G9" s="1">
        <f t="shared" ref="G9:G25" si="3">(G8*0.9+0.6*K8)</f>
        <v>8556.6</v>
      </c>
      <c r="H9" s="1">
        <f t="shared" ref="H9:H35" si="4">G8/100*48</f>
        <v>4230.72</v>
      </c>
      <c r="I9" s="1">
        <f t="shared" ref="I9:I35" si="5">H8*0.5</f>
        <v>2184</v>
      </c>
      <c r="J9" s="1">
        <f t="shared" ref="J9:J25" si="6">G8/100*42</f>
        <v>3701.88</v>
      </c>
      <c r="K9" s="1">
        <f t="shared" ref="K9:K35" si="7">J8*0.5</f>
        <v>1911</v>
      </c>
      <c r="L9" s="1">
        <f t="shared" ref="L8:L35" si="8">F9+G9+H9+I9+J9+K9</f>
        <v>27359</v>
      </c>
      <c r="O9" t="s">
        <v>8</v>
      </c>
      <c r="P9" s="1">
        <f>(P8*0.9+0.6*S8)-Q3</f>
        <v>6776.0741030878462</v>
      </c>
      <c r="Q9" s="1">
        <f t="shared" ref="Q9:Q25" si="9">(Q8*0.9+0.6*U8)</f>
        <v>8556.6</v>
      </c>
      <c r="R9" s="1">
        <f t="shared" ref="R9:R27" si="10">Q8/100*48</f>
        <v>4230.72</v>
      </c>
      <c r="S9" s="1">
        <f t="shared" ref="S9:S27" si="11">R8*0.5</f>
        <v>2184</v>
      </c>
      <c r="T9" s="1">
        <f t="shared" ref="T9:T25" si="12">Q8/100*42</f>
        <v>3701.88</v>
      </c>
      <c r="U9" s="1">
        <f t="shared" ref="U9:U27" si="13">T8*0.5</f>
        <v>1911</v>
      </c>
      <c r="V9" s="1">
        <f t="shared" si="0"/>
        <v>27360.27410308785</v>
      </c>
      <c r="Y9" t="s">
        <v>8</v>
      </c>
      <c r="Z9" s="1">
        <f>(Z8*0.9+0.6*AC8)-AA3</f>
        <v>6300.1026777799725</v>
      </c>
      <c r="AA9" s="1">
        <f t="shared" ref="AA9:AA17" si="14">(AA8*0.9+0.6*AE8)</f>
        <v>8556.6</v>
      </c>
      <c r="AB9" s="1">
        <f t="shared" ref="AB9:AB17" si="15">AA8/100*48</f>
        <v>4230.72</v>
      </c>
      <c r="AC9" s="1">
        <f t="shared" ref="AC9:AC17" si="16">AB8*0.5</f>
        <v>2184</v>
      </c>
      <c r="AD9" s="1">
        <f t="shared" ref="AD9:AD17" si="17">AA8/100*42</f>
        <v>3701.88</v>
      </c>
      <c r="AE9" s="1">
        <f t="shared" ref="AE9:AE17" si="18">AD8*0.5</f>
        <v>1911</v>
      </c>
      <c r="AF9" s="1">
        <f t="shared" si="1"/>
        <v>26884.302677779975</v>
      </c>
    </row>
    <row r="10" spans="5:32" x14ac:dyDescent="0.25">
      <c r="E10" t="s">
        <v>9</v>
      </c>
      <c r="F10" s="1">
        <f t="shared" si="2"/>
        <v>5863.7199999999993</v>
      </c>
      <c r="G10" s="1">
        <f t="shared" si="3"/>
        <v>8847.5400000000009</v>
      </c>
      <c r="H10" s="1">
        <f t="shared" si="4"/>
        <v>4107.1679999999997</v>
      </c>
      <c r="I10" s="1">
        <f t="shared" si="5"/>
        <v>2115.36</v>
      </c>
      <c r="J10" s="1">
        <f t="shared" si="6"/>
        <v>3593.7719999999999</v>
      </c>
      <c r="K10" s="1">
        <f t="shared" si="7"/>
        <v>1850.94</v>
      </c>
      <c r="L10" s="1">
        <f t="shared" si="8"/>
        <v>26378.5</v>
      </c>
      <c r="O10" t="s">
        <v>9</v>
      </c>
      <c r="P10" s="1">
        <f>(P9*0.9+0.6*S9)-Q3</f>
        <v>5865.5372733516124</v>
      </c>
      <c r="Q10" s="1">
        <f t="shared" si="9"/>
        <v>8847.5400000000009</v>
      </c>
      <c r="R10" s="1">
        <f t="shared" si="10"/>
        <v>4107.1679999999997</v>
      </c>
      <c r="S10" s="1">
        <f t="shared" si="11"/>
        <v>2115.36</v>
      </c>
      <c r="T10" s="1">
        <f t="shared" si="12"/>
        <v>3593.7719999999999</v>
      </c>
      <c r="U10" s="1">
        <f t="shared" si="13"/>
        <v>1850.94</v>
      </c>
      <c r="V10" s="1">
        <f t="shared" si="0"/>
        <v>26380.317273351611</v>
      </c>
      <c r="Y10" t="s">
        <v>9</v>
      </c>
      <c r="Z10" s="1">
        <f>(Z9*0.9+0.6*AC9)-AA3</f>
        <v>5186.6517140966971</v>
      </c>
      <c r="AA10" s="1">
        <f t="shared" si="14"/>
        <v>8847.5400000000009</v>
      </c>
      <c r="AB10" s="1">
        <f t="shared" si="15"/>
        <v>4107.1679999999997</v>
      </c>
      <c r="AC10" s="1">
        <f t="shared" si="16"/>
        <v>2115.36</v>
      </c>
      <c r="AD10" s="1">
        <f t="shared" si="17"/>
        <v>3593.7719999999999</v>
      </c>
      <c r="AE10" s="1">
        <f t="shared" si="18"/>
        <v>1850.94</v>
      </c>
      <c r="AF10" s="1">
        <f t="shared" si="1"/>
        <v>25701.431714096696</v>
      </c>
    </row>
    <row r="11" spans="5:32" x14ac:dyDescent="0.25">
      <c r="E11" t="s">
        <v>10</v>
      </c>
      <c r="F11" s="1">
        <f t="shared" si="2"/>
        <v>5002.5640000000003</v>
      </c>
      <c r="G11" s="1">
        <f t="shared" si="3"/>
        <v>9073.35</v>
      </c>
      <c r="H11" s="1">
        <f t="shared" si="4"/>
        <v>4246.8191999999999</v>
      </c>
      <c r="I11" s="1">
        <f t="shared" si="5"/>
        <v>2053.5839999999998</v>
      </c>
      <c r="J11" s="1">
        <f t="shared" si="6"/>
        <v>3715.9668000000001</v>
      </c>
      <c r="K11" s="1">
        <f t="shared" si="7"/>
        <v>1796.886</v>
      </c>
      <c r="L11" s="1">
        <f t="shared" si="8"/>
        <v>25889.17</v>
      </c>
      <c r="O11" t="s">
        <v>10</v>
      </c>
      <c r="P11" s="1">
        <f>(P10*0.9+0.6*S10)-Q3</f>
        <v>5004.8701265890031</v>
      </c>
      <c r="Q11" s="1">
        <f t="shared" si="9"/>
        <v>9073.35</v>
      </c>
      <c r="R11" s="1">
        <f t="shared" si="10"/>
        <v>4246.8191999999999</v>
      </c>
      <c r="S11" s="1">
        <f t="shared" si="11"/>
        <v>2053.5839999999998</v>
      </c>
      <c r="T11" s="1">
        <f t="shared" si="12"/>
        <v>3715.9668000000001</v>
      </c>
      <c r="U11" s="1">
        <f t="shared" si="13"/>
        <v>1796.886</v>
      </c>
      <c r="V11" s="1">
        <f t="shared" si="0"/>
        <v>25891.476126588997</v>
      </c>
      <c r="Y11" t="s">
        <v>10</v>
      </c>
      <c r="Z11" s="1">
        <f>(Z10*0.9+0.6*AC10)-AA3</f>
        <v>4143.3618467817496</v>
      </c>
      <c r="AA11" s="1">
        <f t="shared" si="14"/>
        <v>9073.35</v>
      </c>
      <c r="AB11" s="1">
        <f t="shared" si="15"/>
        <v>4246.8191999999999</v>
      </c>
      <c r="AC11" s="1">
        <f t="shared" si="16"/>
        <v>2053.5839999999998</v>
      </c>
      <c r="AD11" s="1">
        <f t="shared" si="17"/>
        <v>3715.9668000000001</v>
      </c>
      <c r="AE11" s="1">
        <f t="shared" si="18"/>
        <v>1796.886</v>
      </c>
      <c r="AF11" s="1">
        <f t="shared" si="1"/>
        <v>25029.967846781743</v>
      </c>
    </row>
    <row r="12" spans="5:32" x14ac:dyDescent="0.25">
      <c r="E12" t="s">
        <v>11</v>
      </c>
      <c r="F12" s="1">
        <f t="shared" si="2"/>
        <v>4190.4579999999996</v>
      </c>
      <c r="G12" s="1">
        <f t="shared" si="3"/>
        <v>9244.1466</v>
      </c>
      <c r="H12" s="1">
        <f t="shared" si="4"/>
        <v>4355.2080000000005</v>
      </c>
      <c r="I12" s="1">
        <f t="shared" si="5"/>
        <v>2123.4096</v>
      </c>
      <c r="J12" s="1">
        <f t="shared" si="6"/>
        <v>3810.8070000000002</v>
      </c>
      <c r="K12" s="1">
        <f t="shared" si="7"/>
        <v>1857.9834000000001</v>
      </c>
      <c r="L12" s="1">
        <f t="shared" si="8"/>
        <v>25582.012599999998</v>
      </c>
      <c r="O12" t="s">
        <v>11</v>
      </c>
      <c r="P12" s="1">
        <f>(P11*0.9+0.6*S11)-Q3</f>
        <v>4193.2040945026538</v>
      </c>
      <c r="Q12" s="1">
        <f t="shared" si="9"/>
        <v>9244.1466</v>
      </c>
      <c r="R12" s="1">
        <f t="shared" si="10"/>
        <v>4355.2080000000005</v>
      </c>
      <c r="S12" s="1">
        <f t="shared" si="11"/>
        <v>2123.4096</v>
      </c>
      <c r="T12" s="1">
        <f t="shared" si="12"/>
        <v>3810.8070000000002</v>
      </c>
      <c r="U12" s="1">
        <f t="shared" si="13"/>
        <v>1857.9834000000001</v>
      </c>
      <c r="V12" s="1">
        <f t="shared" si="0"/>
        <v>25584.758694502652</v>
      </c>
      <c r="Y12" t="s">
        <v>11</v>
      </c>
      <c r="Z12" s="1">
        <f>(Z11*0.9+0.6*AC11)-AA3</f>
        <v>3167.3353661982965</v>
      </c>
      <c r="AA12" s="1">
        <f t="shared" si="14"/>
        <v>9244.1466</v>
      </c>
      <c r="AB12" s="1">
        <f t="shared" si="15"/>
        <v>4355.2080000000005</v>
      </c>
      <c r="AC12" s="1">
        <f t="shared" si="16"/>
        <v>2123.4096</v>
      </c>
      <c r="AD12" s="1">
        <f t="shared" si="17"/>
        <v>3810.8070000000002</v>
      </c>
      <c r="AE12" s="1">
        <f t="shared" si="18"/>
        <v>1857.9834000000001</v>
      </c>
      <c r="AF12" s="1">
        <f t="shared" si="1"/>
        <v>24558.889966198298</v>
      </c>
    </row>
    <row r="13" spans="5:32" x14ac:dyDescent="0.25">
      <c r="E13" t="s">
        <v>12</v>
      </c>
      <c r="F13" s="1">
        <f t="shared" si="2"/>
        <v>3501.4579599999997</v>
      </c>
      <c r="G13" s="1">
        <f t="shared" si="3"/>
        <v>9434.5219799999995</v>
      </c>
      <c r="H13" s="1">
        <f t="shared" si="4"/>
        <v>4437.1903680000005</v>
      </c>
      <c r="I13" s="1">
        <f t="shared" si="5"/>
        <v>2177.6040000000003</v>
      </c>
      <c r="J13" s="1">
        <f t="shared" si="6"/>
        <v>3882.5415720000001</v>
      </c>
      <c r="K13" s="1">
        <f t="shared" si="7"/>
        <v>1905.4035000000001</v>
      </c>
      <c r="L13" s="1">
        <f t="shared" si="8"/>
        <v>25338.719380000002</v>
      </c>
      <c r="O13" t="s">
        <v>12</v>
      </c>
      <c r="P13" s="1">
        <f>(P12*0.9+0.6*S12)-Q3</f>
        <v>3504.6000256249399</v>
      </c>
      <c r="Q13" s="1">
        <f t="shared" si="9"/>
        <v>9434.5219799999995</v>
      </c>
      <c r="R13" s="1">
        <f t="shared" si="10"/>
        <v>4437.1903680000005</v>
      </c>
      <c r="S13" s="1">
        <f t="shared" si="11"/>
        <v>2177.6040000000003</v>
      </c>
      <c r="T13" s="1">
        <f t="shared" si="12"/>
        <v>3882.5415720000001</v>
      </c>
      <c r="U13" s="1">
        <f t="shared" si="13"/>
        <v>1905.4035000000001</v>
      </c>
      <c r="V13" s="1">
        <f t="shared" si="0"/>
        <v>25341.861445624942</v>
      </c>
      <c r="Y13" t="s">
        <v>12</v>
      </c>
      <c r="Z13" s="1">
        <f>(Z12*0.9+0.6*AC12)-AA3</f>
        <v>2330.8068936731888</v>
      </c>
      <c r="AA13" s="1">
        <f t="shared" si="14"/>
        <v>9434.5219799999995</v>
      </c>
      <c r="AB13" s="1">
        <f t="shared" si="15"/>
        <v>4437.1903680000005</v>
      </c>
      <c r="AC13" s="1">
        <f t="shared" si="16"/>
        <v>2177.6040000000003</v>
      </c>
      <c r="AD13" s="1">
        <f t="shared" si="17"/>
        <v>3882.5415720000001</v>
      </c>
      <c r="AE13" s="1">
        <f t="shared" si="18"/>
        <v>1905.4035000000001</v>
      </c>
      <c r="AF13" s="1">
        <f t="shared" si="1"/>
        <v>24168.06831367319</v>
      </c>
    </row>
    <row r="14" spans="5:32" x14ac:dyDescent="0.25">
      <c r="E14" t="s">
        <v>13</v>
      </c>
      <c r="F14" s="1">
        <f t="shared" si="2"/>
        <v>2913.8745639999997</v>
      </c>
      <c r="G14" s="1">
        <f t="shared" si="3"/>
        <v>9634.311882</v>
      </c>
      <c r="H14" s="1">
        <f t="shared" si="4"/>
        <v>4528.5705503999998</v>
      </c>
      <c r="I14" s="1">
        <f t="shared" si="5"/>
        <v>2218.5951840000002</v>
      </c>
      <c r="J14" s="1">
        <f t="shared" si="6"/>
        <v>3962.4992315999998</v>
      </c>
      <c r="K14" s="1">
        <f t="shared" si="7"/>
        <v>1941.270786</v>
      </c>
      <c r="L14" s="1">
        <f t="shared" si="8"/>
        <v>25199.122198000001</v>
      </c>
      <c r="O14" t="s">
        <v>13</v>
      </c>
      <c r="P14" s="1">
        <f>(P13*0.9+0.6*S13)-Q3</f>
        <v>2917.3730036349971</v>
      </c>
      <c r="Q14" s="1">
        <f t="shared" si="9"/>
        <v>9634.311882</v>
      </c>
      <c r="R14" s="1">
        <f t="shared" si="10"/>
        <v>4528.5705503999998</v>
      </c>
      <c r="S14" s="1">
        <f t="shared" si="11"/>
        <v>2218.5951840000002</v>
      </c>
      <c r="T14" s="1">
        <f t="shared" si="12"/>
        <v>3962.4992315999998</v>
      </c>
      <c r="U14" s="1">
        <f t="shared" si="13"/>
        <v>1941.270786</v>
      </c>
      <c r="V14" s="1">
        <f t="shared" si="0"/>
        <v>25202.620637634998</v>
      </c>
      <c r="Y14" t="s">
        <v>13</v>
      </c>
      <c r="Z14" s="1">
        <f>(Z13*0.9+0.6*AC13)-AA3</f>
        <v>1610.4479084005916</v>
      </c>
      <c r="AA14" s="1">
        <f t="shared" si="14"/>
        <v>9634.311882</v>
      </c>
      <c r="AB14" s="1">
        <f t="shared" si="15"/>
        <v>4528.5705503999998</v>
      </c>
      <c r="AC14" s="1">
        <f t="shared" si="16"/>
        <v>2218.5951840000002</v>
      </c>
      <c r="AD14" s="1">
        <f t="shared" si="17"/>
        <v>3962.4992315999998</v>
      </c>
      <c r="AE14" s="1">
        <f t="shared" si="18"/>
        <v>1941.270786</v>
      </c>
      <c r="AF14" s="1">
        <f t="shared" si="1"/>
        <v>23895.695542400594</v>
      </c>
    </row>
    <row r="15" spans="5:32" x14ac:dyDescent="0.25">
      <c r="E15" t="s">
        <v>14</v>
      </c>
      <c r="F15" s="1">
        <f t="shared" si="2"/>
        <v>2409.6442180000004</v>
      </c>
      <c r="G15" s="1">
        <f t="shared" si="3"/>
        <v>9835.6431654000007</v>
      </c>
      <c r="H15" s="1">
        <f t="shared" si="4"/>
        <v>4624.4697033600005</v>
      </c>
      <c r="I15" s="1">
        <f t="shared" si="5"/>
        <v>2264.2852751999999</v>
      </c>
      <c r="J15" s="1">
        <f t="shared" si="6"/>
        <v>4046.4109904400002</v>
      </c>
      <c r="K15" s="1">
        <f t="shared" si="7"/>
        <v>1981.2496157999999</v>
      </c>
      <c r="L15" s="1">
        <f t="shared" si="8"/>
        <v>25161.702968199999</v>
      </c>
      <c r="O15" t="s">
        <v>14</v>
      </c>
      <c r="P15" s="1">
        <f>(P14*0.9+0.6*S14)-Q3</f>
        <v>2413.4633942440487</v>
      </c>
      <c r="Q15" s="1">
        <f t="shared" si="9"/>
        <v>9835.6431654000007</v>
      </c>
      <c r="R15" s="1">
        <f t="shared" si="10"/>
        <v>4624.4697033600005</v>
      </c>
      <c r="S15" s="1">
        <f t="shared" si="11"/>
        <v>2264.2852751999999</v>
      </c>
      <c r="T15" s="1">
        <f t="shared" si="12"/>
        <v>4046.4109904400002</v>
      </c>
      <c r="U15" s="1">
        <f t="shared" si="13"/>
        <v>1981.2496157999999</v>
      </c>
      <c r="V15" s="1">
        <f t="shared" si="0"/>
        <v>25165.522144444047</v>
      </c>
      <c r="Y15" t="s">
        <v>14</v>
      </c>
      <c r="Z15" s="1">
        <f>(Z14*0.9+0.6*AC14)-AA3</f>
        <v>986.7195320552546</v>
      </c>
      <c r="AA15" s="1">
        <f t="shared" si="14"/>
        <v>9835.6431654000007</v>
      </c>
      <c r="AB15" s="1">
        <f t="shared" si="15"/>
        <v>4624.4697033600005</v>
      </c>
      <c r="AC15" s="1">
        <f t="shared" si="16"/>
        <v>2264.2852751999999</v>
      </c>
      <c r="AD15" s="1">
        <f t="shared" si="17"/>
        <v>4046.4109904400002</v>
      </c>
      <c r="AE15" s="1">
        <f t="shared" si="18"/>
        <v>1981.2496157999999</v>
      </c>
      <c r="AF15" s="1">
        <f t="shared" si="1"/>
        <v>23738.778282255254</v>
      </c>
    </row>
    <row r="16" spans="5:32" x14ac:dyDescent="0.25">
      <c r="E16" t="s">
        <v>15</v>
      </c>
      <c r="F16" s="1">
        <f t="shared" si="2"/>
        <v>1983.2509613200004</v>
      </c>
      <c r="G16" s="1">
        <f t="shared" si="3"/>
        <v>10040.828618340001</v>
      </c>
      <c r="H16" s="1">
        <f t="shared" si="4"/>
        <v>4721.1087193920002</v>
      </c>
      <c r="I16" s="1">
        <f t="shared" si="5"/>
        <v>2312.2348516800002</v>
      </c>
      <c r="J16" s="1">
        <f t="shared" si="6"/>
        <v>4130.9701294679999</v>
      </c>
      <c r="K16" s="1">
        <f t="shared" si="7"/>
        <v>2023.2054952200001</v>
      </c>
      <c r="L16" s="1">
        <f t="shared" si="8"/>
        <v>25211.598775420007</v>
      </c>
      <c r="O16" t="s">
        <v>15</v>
      </c>
      <c r="P16" s="1">
        <f>(P15*0.9+0.6*S15)-Q3</f>
        <v>1987.3588005121949</v>
      </c>
      <c r="Q16" s="1">
        <f t="shared" si="9"/>
        <v>10040.828618340001</v>
      </c>
      <c r="R16" s="1">
        <f t="shared" si="10"/>
        <v>4721.1087193920002</v>
      </c>
      <c r="S16" s="1">
        <f t="shared" si="11"/>
        <v>2312.2348516800002</v>
      </c>
      <c r="T16" s="1">
        <f t="shared" si="12"/>
        <v>4130.9701294679999</v>
      </c>
      <c r="U16" s="1">
        <f t="shared" si="13"/>
        <v>2023.2054952200001</v>
      </c>
      <c r="V16" s="1">
        <f t="shared" si="0"/>
        <v>25215.706614612198</v>
      </c>
      <c r="Y16" t="s">
        <v>15</v>
      </c>
      <c r="Z16" s="1">
        <f>(Z15*0.9+0.6*AC15)-AA3</f>
        <v>452.77804806445101</v>
      </c>
      <c r="AA16" s="1">
        <f t="shared" si="14"/>
        <v>10040.828618340001</v>
      </c>
      <c r="AB16" s="1">
        <f t="shared" si="15"/>
        <v>4721.1087193920002</v>
      </c>
      <c r="AC16" s="1">
        <f t="shared" si="16"/>
        <v>2312.2348516800002</v>
      </c>
      <c r="AD16" s="1">
        <f t="shared" si="17"/>
        <v>4130.9701294679999</v>
      </c>
      <c r="AE16" s="1">
        <f t="shared" si="18"/>
        <v>2023.2054952200001</v>
      </c>
      <c r="AF16" s="1">
        <f t="shared" si="1"/>
        <v>23681.125862164456</v>
      </c>
    </row>
    <row r="17" spans="5:32" x14ac:dyDescent="0.25">
      <c r="E17" t="s">
        <v>16</v>
      </c>
      <c r="F17" s="1">
        <f t="shared" si="2"/>
        <v>1628.2667761960006</v>
      </c>
      <c r="G17" s="1">
        <f t="shared" si="3"/>
        <v>10250.669053638001</v>
      </c>
      <c r="H17" s="1">
        <f t="shared" si="4"/>
        <v>4819.5977368032</v>
      </c>
      <c r="I17" s="1">
        <f t="shared" si="5"/>
        <v>2360.5543596960001</v>
      </c>
      <c r="J17" s="1">
        <f t="shared" si="6"/>
        <v>4217.1480197028004</v>
      </c>
      <c r="K17" s="1">
        <f t="shared" si="7"/>
        <v>2065.4850647339999</v>
      </c>
      <c r="L17" s="1">
        <f t="shared" si="8"/>
        <v>25341.721010770001</v>
      </c>
      <c r="O17" t="s">
        <v>16</v>
      </c>
      <c r="P17" s="1">
        <f>(P16*0.9+0.6*S16)-Q3</f>
        <v>1632.6344120415267</v>
      </c>
      <c r="Q17" s="1">
        <f t="shared" si="9"/>
        <v>10250.669053638001</v>
      </c>
      <c r="R17" s="1">
        <f t="shared" si="10"/>
        <v>4819.5977368032</v>
      </c>
      <c r="S17" s="1">
        <f t="shared" si="11"/>
        <v>2360.5543596960001</v>
      </c>
      <c r="T17" s="1">
        <f t="shared" si="12"/>
        <v>4217.1480197028004</v>
      </c>
      <c r="U17" s="1">
        <f t="shared" si="13"/>
        <v>2065.4850647339999</v>
      </c>
      <c r="V17" s="1">
        <f t="shared" si="0"/>
        <v>25346.088646615528</v>
      </c>
      <c r="Y17" t="s">
        <v>16</v>
      </c>
      <c r="Z17" s="1">
        <f>(Z16*0.9+0.6*AC16)-AA3</f>
        <v>1.0004583607278619</v>
      </c>
      <c r="AA17" s="1">
        <f t="shared" si="14"/>
        <v>10250.669053638001</v>
      </c>
      <c r="AB17" s="1">
        <f t="shared" si="15"/>
        <v>4819.5977368032</v>
      </c>
      <c r="AC17" s="1">
        <f t="shared" si="16"/>
        <v>2360.5543596960001</v>
      </c>
      <c r="AD17" s="1">
        <f t="shared" si="17"/>
        <v>4217.1480197028004</v>
      </c>
      <c r="AE17" s="1">
        <f t="shared" si="18"/>
        <v>2065.4850647339999</v>
      </c>
      <c r="AF17" s="1">
        <f t="shared" si="1"/>
        <v>23714.454692934727</v>
      </c>
    </row>
    <row r="18" spans="5:32" x14ac:dyDescent="0.25">
      <c r="E18" t="s">
        <v>17</v>
      </c>
      <c r="F18" s="1">
        <f t="shared" si="2"/>
        <v>1337.7727143940006</v>
      </c>
      <c r="G18" s="1">
        <f t="shared" si="3"/>
        <v>10464.893187114601</v>
      </c>
      <c r="H18" s="1">
        <f t="shared" si="4"/>
        <v>4920.3211457462403</v>
      </c>
      <c r="I18" s="1">
        <f t="shared" si="5"/>
        <v>2409.7988684016</v>
      </c>
      <c r="J18" s="1">
        <f t="shared" si="6"/>
        <v>4305.2810025279605</v>
      </c>
      <c r="K18" s="1">
        <f t="shared" si="7"/>
        <v>2108.5740098514002</v>
      </c>
      <c r="L18" s="1">
        <f t="shared" si="8"/>
        <v>25546.640928035806</v>
      </c>
      <c r="O18" t="s">
        <v>17</v>
      </c>
      <c r="P18" s="1">
        <f>(P17*0.9+0.6*S17)-Q3</f>
        <v>1342.3741672275253</v>
      </c>
      <c r="Q18" s="1">
        <f t="shared" si="9"/>
        <v>10464.893187114601</v>
      </c>
      <c r="R18" s="1">
        <f t="shared" si="10"/>
        <v>4920.3211457462403</v>
      </c>
      <c r="S18" s="1">
        <f t="shared" si="11"/>
        <v>2409.7988684016</v>
      </c>
      <c r="T18" s="1">
        <f t="shared" si="12"/>
        <v>4305.2810025279605</v>
      </c>
      <c r="U18" s="1">
        <f t="shared" si="13"/>
        <v>2108.5740098514002</v>
      </c>
      <c r="V18" s="1">
        <f t="shared" si="0"/>
        <v>25551.242380869327</v>
      </c>
    </row>
    <row r="19" spans="5:32" x14ac:dyDescent="0.25">
      <c r="E19" t="s">
        <v>18</v>
      </c>
      <c r="F19" s="1">
        <f t="shared" si="2"/>
        <v>1105.8747639955604</v>
      </c>
      <c r="G19" s="1">
        <f t="shared" si="3"/>
        <v>10683.548274313982</v>
      </c>
      <c r="H19" s="1">
        <f t="shared" si="4"/>
        <v>5023.1487298150087</v>
      </c>
      <c r="I19" s="1">
        <f t="shared" si="5"/>
        <v>2460.1605728731201</v>
      </c>
      <c r="J19" s="1">
        <f t="shared" si="6"/>
        <v>4395.2551385881325</v>
      </c>
      <c r="K19" s="1">
        <f t="shared" si="7"/>
        <v>2152.6405012639802</v>
      </c>
      <c r="L19" s="1">
        <f t="shared" si="8"/>
        <v>25820.627980849786</v>
      </c>
      <c r="O19" t="s">
        <v>18</v>
      </c>
      <c r="P19" s="1">
        <f>(P18*0.9+0.6*S18)-Q3</f>
        <v>1110.686652118284</v>
      </c>
      <c r="Q19" s="1">
        <f t="shared" si="9"/>
        <v>10683.548274313982</v>
      </c>
      <c r="R19" s="1">
        <f t="shared" si="10"/>
        <v>5023.1487298150087</v>
      </c>
      <c r="S19" s="1">
        <f t="shared" si="11"/>
        <v>2460.1605728731201</v>
      </c>
      <c r="T19" s="1">
        <f t="shared" si="12"/>
        <v>4395.2551385881325</v>
      </c>
      <c r="U19" s="1">
        <f t="shared" si="13"/>
        <v>2152.6405012639802</v>
      </c>
      <c r="V19" s="1">
        <f t="shared" si="0"/>
        <v>25825.439868972506</v>
      </c>
    </row>
    <row r="20" spans="5:32" x14ac:dyDescent="0.25">
      <c r="E20" t="s">
        <v>19</v>
      </c>
      <c r="F20" s="1">
        <f t="shared" si="2"/>
        <v>927.38363131987626</v>
      </c>
      <c r="G20" s="1">
        <f t="shared" si="3"/>
        <v>10906.777747640972</v>
      </c>
      <c r="H20" s="1">
        <f t="shared" si="4"/>
        <v>5128.1031716707112</v>
      </c>
      <c r="I20" s="1">
        <f t="shared" si="5"/>
        <v>2511.5743649075043</v>
      </c>
      <c r="J20" s="1">
        <f t="shared" si="6"/>
        <v>4487.0902752118727</v>
      </c>
      <c r="K20" s="1">
        <f t="shared" si="7"/>
        <v>2197.6275692940662</v>
      </c>
      <c r="L20" s="1">
        <f t="shared" si="8"/>
        <v>26158.556760045005</v>
      </c>
      <c r="O20" t="s">
        <v>19</v>
      </c>
      <c r="P20" s="1">
        <f>(P19*0.9+0.6*S19)-Q3</f>
        <v>932.38491120287904</v>
      </c>
      <c r="Q20" s="1">
        <f t="shared" si="9"/>
        <v>10906.777747640972</v>
      </c>
      <c r="R20" s="1">
        <f t="shared" si="10"/>
        <v>5128.1031716707112</v>
      </c>
      <c r="S20" s="1">
        <f t="shared" si="11"/>
        <v>2511.5743649075043</v>
      </c>
      <c r="T20" s="1">
        <f t="shared" si="12"/>
        <v>4487.0902752118727</v>
      </c>
      <c r="U20" s="1">
        <f t="shared" si="13"/>
        <v>2197.6275692940662</v>
      </c>
      <c r="V20" s="1">
        <f t="shared" si="0"/>
        <v>26163.558039928004</v>
      </c>
    </row>
    <row r="21" spans="5:32" x14ac:dyDescent="0.25">
      <c r="E21" t="s">
        <v>20</v>
      </c>
      <c r="F21" s="1">
        <f t="shared" si="2"/>
        <v>797.58988713239114</v>
      </c>
      <c r="G21" s="1">
        <f t="shared" si="3"/>
        <v>11134.676514453315</v>
      </c>
      <c r="H21" s="1">
        <f t="shared" si="4"/>
        <v>5235.2533188676662</v>
      </c>
      <c r="I21" s="1">
        <f t="shared" si="5"/>
        <v>2564.0515858353556</v>
      </c>
      <c r="J21" s="1">
        <f t="shared" si="6"/>
        <v>4580.8466540092077</v>
      </c>
      <c r="K21" s="1">
        <f t="shared" si="7"/>
        <v>2243.5451376059364</v>
      </c>
      <c r="L21" s="1">
        <f t="shared" si="8"/>
        <v>26555.963097903874</v>
      </c>
      <c r="O21" t="s">
        <v>20</v>
      </c>
      <c r="P21" s="1">
        <f>(P20*0.9+0.6*S20)-Q3</f>
        <v>802.76161959964497</v>
      </c>
      <c r="Q21" s="1">
        <f t="shared" si="9"/>
        <v>11134.676514453315</v>
      </c>
      <c r="R21" s="1">
        <f t="shared" si="10"/>
        <v>5235.2533188676662</v>
      </c>
      <c r="S21" s="1">
        <f t="shared" si="11"/>
        <v>2564.0515858353556</v>
      </c>
      <c r="T21" s="1">
        <f t="shared" si="12"/>
        <v>4580.8466540092077</v>
      </c>
      <c r="U21" s="1">
        <f t="shared" si="13"/>
        <v>2243.5451376059364</v>
      </c>
      <c r="V21" s="1">
        <f t="shared" si="0"/>
        <v>26561.134830371124</v>
      </c>
    </row>
    <row r="22" spans="5:32" x14ac:dyDescent="0.25">
      <c r="E22" t="s">
        <v>21</v>
      </c>
      <c r="F22" s="1">
        <f t="shared" si="2"/>
        <v>712.26184992036542</v>
      </c>
      <c r="G22" s="1">
        <f t="shared" si="3"/>
        <v>11367.335945571545</v>
      </c>
      <c r="H22" s="1">
        <f t="shared" si="4"/>
        <v>5344.6447269375913</v>
      </c>
      <c r="I22" s="1">
        <f t="shared" si="5"/>
        <v>2617.6266594338331</v>
      </c>
      <c r="J22" s="1">
        <f t="shared" si="6"/>
        <v>4676.5641360703921</v>
      </c>
      <c r="K22" s="1">
        <f t="shared" si="7"/>
        <v>2290.4233270046038</v>
      </c>
      <c r="L22" s="1">
        <f t="shared" si="8"/>
        <v>27008.856644938329</v>
      </c>
      <c r="O22" t="s">
        <v>21</v>
      </c>
      <c r="P22" s="1">
        <f>(P21*0.9+0.6*S21)-Q3</f>
        <v>717.58698971344506</v>
      </c>
      <c r="Q22" s="1">
        <f t="shared" si="9"/>
        <v>11367.335945571545</v>
      </c>
      <c r="R22" s="1">
        <f t="shared" si="10"/>
        <v>5344.6447269375913</v>
      </c>
      <c r="S22" s="1">
        <f t="shared" si="11"/>
        <v>2617.6266594338331</v>
      </c>
      <c r="T22" s="1">
        <f t="shared" si="12"/>
        <v>4676.5641360703921</v>
      </c>
      <c r="U22" s="1">
        <f t="shared" si="13"/>
        <v>2290.4233270046038</v>
      </c>
      <c r="V22" s="1">
        <f t="shared" si="0"/>
        <v>27014.181784731409</v>
      </c>
    </row>
    <row r="23" spans="5:32" x14ac:dyDescent="0.25">
      <c r="E23" t="s">
        <v>22</v>
      </c>
      <c r="F23" s="1">
        <f t="shared" si="2"/>
        <v>667.61166058862864</v>
      </c>
      <c r="G23" s="1">
        <f t="shared" si="3"/>
        <v>11604.856347217154</v>
      </c>
      <c r="H23" s="1">
        <f t="shared" si="4"/>
        <v>5456.3212538743419</v>
      </c>
      <c r="I23" s="1">
        <f t="shared" si="5"/>
        <v>2672.3223634687956</v>
      </c>
      <c r="J23" s="1">
        <f t="shared" si="6"/>
        <v>4774.2810971400495</v>
      </c>
      <c r="K23" s="1">
        <f t="shared" si="7"/>
        <v>2338.2820680351961</v>
      </c>
      <c r="L23" s="1">
        <f t="shared" si="8"/>
        <v>27513.67479032417</v>
      </c>
      <c r="O23" t="s">
        <v>22</v>
      </c>
      <c r="P23" s="1">
        <f>(P22*0.9+0.6*S22)-Q3</f>
        <v>673.07486697495165</v>
      </c>
      <c r="Q23" s="1">
        <f t="shared" si="9"/>
        <v>11604.856347217154</v>
      </c>
      <c r="R23" s="1">
        <f t="shared" si="10"/>
        <v>5456.3212538743419</v>
      </c>
      <c r="S23" s="1">
        <f t="shared" si="11"/>
        <v>2672.3223634687956</v>
      </c>
      <c r="T23" s="1">
        <f t="shared" si="12"/>
        <v>4774.2810971400495</v>
      </c>
      <c r="U23" s="1">
        <f t="shared" si="13"/>
        <v>2338.2820680351961</v>
      </c>
      <c r="V23" s="1">
        <f t="shared" si="0"/>
        <v>27519.137996710488</v>
      </c>
    </row>
    <row r="24" spans="5:32" x14ac:dyDescent="0.25">
      <c r="E24" t="s">
        <v>23</v>
      </c>
      <c r="F24" s="1">
        <f t="shared" si="2"/>
        <v>660.24391261104302</v>
      </c>
      <c r="G24" s="1">
        <f t="shared" si="3"/>
        <v>11847.339953316556</v>
      </c>
      <c r="H24" s="1">
        <f t="shared" si="4"/>
        <v>5570.3310466642342</v>
      </c>
      <c r="I24" s="1">
        <f t="shared" si="5"/>
        <v>2728.1606269371709</v>
      </c>
      <c r="J24" s="1">
        <f t="shared" si="6"/>
        <v>4874.0396658312047</v>
      </c>
      <c r="K24" s="1">
        <f t="shared" si="7"/>
        <v>2387.1405485700247</v>
      </c>
      <c r="L24" s="1">
        <f t="shared" si="8"/>
        <v>28067.255753930232</v>
      </c>
      <c r="O24" t="s">
        <v>23</v>
      </c>
      <c r="P24" s="1">
        <f>(P23*0.9+0.6*S23)-Q3</f>
        <v>665.83137893128492</v>
      </c>
      <c r="Q24" s="1">
        <f t="shared" si="9"/>
        <v>11847.339953316556</v>
      </c>
      <c r="R24" s="1">
        <f t="shared" si="10"/>
        <v>5570.3310466642342</v>
      </c>
      <c r="S24" s="1">
        <f t="shared" si="11"/>
        <v>2728.1606269371709</v>
      </c>
      <c r="T24" s="1">
        <f t="shared" si="12"/>
        <v>4874.0396658312047</v>
      </c>
      <c r="U24" s="1">
        <f t="shared" si="13"/>
        <v>2387.1405485700247</v>
      </c>
      <c r="V24" s="1">
        <f t="shared" si="0"/>
        <v>28072.843220250474</v>
      </c>
    </row>
    <row r="25" spans="5:32" x14ac:dyDescent="0.25">
      <c r="E25" t="s">
        <v>24</v>
      </c>
      <c r="F25" s="1">
        <f t="shared" si="2"/>
        <v>687.11589751224119</v>
      </c>
      <c r="G25" s="1">
        <f t="shared" si="3"/>
        <v>12094.890287126915</v>
      </c>
      <c r="H25" s="1">
        <f t="shared" si="4"/>
        <v>5686.7231775919472</v>
      </c>
      <c r="I25" s="1">
        <f t="shared" si="5"/>
        <v>2785.1655233321171</v>
      </c>
      <c r="J25" s="1">
        <f t="shared" si="6"/>
        <v>4975.8827803929535</v>
      </c>
      <c r="K25" s="1">
        <f t="shared" si="7"/>
        <v>2437.0198329156024</v>
      </c>
      <c r="L25" s="1">
        <f t="shared" si="8"/>
        <v>28666.797498871776</v>
      </c>
      <c r="O25" t="s">
        <v>24</v>
      </c>
      <c r="P25" s="1">
        <f>(P24*0.9+0.6*S24)-Q3</f>
        <v>692.81519777301014</v>
      </c>
      <c r="Q25" s="1">
        <f t="shared" si="9"/>
        <v>12094.890287126915</v>
      </c>
      <c r="R25" s="1">
        <f t="shared" si="10"/>
        <v>5686.7231775919472</v>
      </c>
      <c r="S25" s="1">
        <f t="shared" si="11"/>
        <v>2785.1655233321171</v>
      </c>
      <c r="T25" s="1">
        <f t="shared" si="12"/>
        <v>4975.8827803929535</v>
      </c>
      <c r="U25" s="1">
        <f t="shared" si="13"/>
        <v>2437.0198329156024</v>
      </c>
      <c r="V25" s="1">
        <f t="shared" si="0"/>
        <v>28672.496799132543</v>
      </c>
    </row>
    <row r="26" spans="5:32" x14ac:dyDescent="0.25">
      <c r="E26" t="s">
        <v>25</v>
      </c>
      <c r="F26" s="1">
        <f t="shared" si="2"/>
        <v>745.50362176028739</v>
      </c>
      <c r="G26" s="1">
        <f>(G25*0.9+0.6*K25)</f>
        <v>12347.613158163585</v>
      </c>
      <c r="H26" s="1">
        <f>G25/100*48</f>
        <v>5805.547337820919</v>
      </c>
      <c r="I26" s="1">
        <f>H25*0.5</f>
        <v>2843.3615887959736</v>
      </c>
      <c r="J26" s="1">
        <f>G25/100*42</f>
        <v>5079.8539205933039</v>
      </c>
      <c r="K26" s="1">
        <f>J25*0.5</f>
        <v>2487.9413901964767</v>
      </c>
      <c r="L26" s="1">
        <f t="shared" si="8"/>
        <v>29309.821017330545</v>
      </c>
      <c r="O26" t="s">
        <v>25</v>
      </c>
      <c r="P26" s="1">
        <f>(P25*0.9+0.6*S25)-Q3</f>
        <v>751.30357256753064</v>
      </c>
      <c r="Q26" s="1">
        <f>(Q25*0.9+0.6*U25)</f>
        <v>12347.613158163585</v>
      </c>
      <c r="R26" s="1">
        <f>Q25/100*48</f>
        <v>5805.547337820919</v>
      </c>
      <c r="S26" s="1">
        <f>R25*0.5</f>
        <v>2843.3615887959736</v>
      </c>
      <c r="T26" s="1">
        <f>Q25/100*42</f>
        <v>5079.8539205933039</v>
      </c>
      <c r="U26" s="1">
        <f>T25*0.5</f>
        <v>2487.9413901964767</v>
      </c>
      <c r="V26" s="1">
        <f t="shared" si="0"/>
        <v>29315.620968137791</v>
      </c>
    </row>
    <row r="27" spans="5:32" x14ac:dyDescent="0.25">
      <c r="E27" t="s">
        <v>26</v>
      </c>
      <c r="F27" s="1">
        <f t="shared" si="2"/>
        <v>832.97021286184281</v>
      </c>
      <c r="G27" s="1">
        <f t="shared" ref="G27:G35" si="19">(G26*0.9+0.6*K26)</f>
        <v>12605.616676465113</v>
      </c>
      <c r="H27" s="1">
        <f t="shared" si="4"/>
        <v>5926.854315918521</v>
      </c>
      <c r="I27" s="1">
        <f t="shared" si="5"/>
        <v>2902.7736689104595</v>
      </c>
      <c r="J27" s="1">
        <f t="shared" ref="J27:J35" si="20">G26/100*42</f>
        <v>5185.9975264287059</v>
      </c>
      <c r="K27" s="1">
        <f t="shared" si="7"/>
        <v>2539.9269602966519</v>
      </c>
      <c r="L27" s="1">
        <f t="shared" si="8"/>
        <v>29994.139360881298</v>
      </c>
      <c r="O27" t="s">
        <v>26</v>
      </c>
      <c r="P27" s="1">
        <f>(P26*0.9+0.6*S26)-Q3</f>
        <v>838.86074916091297</v>
      </c>
      <c r="Q27" s="1">
        <f t="shared" ref="Q27" si="21">(Q26*0.9+0.6*U26)</f>
        <v>12605.616676465113</v>
      </c>
      <c r="R27" s="1">
        <f t="shared" si="10"/>
        <v>5926.854315918521</v>
      </c>
      <c r="S27" s="1">
        <f t="shared" si="11"/>
        <v>2902.7736689104595</v>
      </c>
      <c r="T27" s="1">
        <f t="shared" ref="T27" si="22">Q26/100*42</f>
        <v>5185.9975264287059</v>
      </c>
      <c r="U27" s="1">
        <f t="shared" si="13"/>
        <v>2539.9269602966519</v>
      </c>
      <c r="V27" s="1">
        <f t="shared" si="0"/>
        <v>30000.029897180368</v>
      </c>
    </row>
    <row r="28" spans="5:32" x14ac:dyDescent="0.25">
      <c r="E28" t="s">
        <v>27</v>
      </c>
      <c r="F28" s="1">
        <f t="shared" si="2"/>
        <v>947.33739292193422</v>
      </c>
      <c r="G28" s="1">
        <f t="shared" si="19"/>
        <v>12869.011184996594</v>
      </c>
      <c r="H28" s="1">
        <f t="shared" si="4"/>
        <v>6050.6960047032544</v>
      </c>
      <c r="I28" s="1">
        <f t="shared" si="5"/>
        <v>2963.4271579592605</v>
      </c>
      <c r="J28" s="1">
        <f t="shared" si="20"/>
        <v>5294.3590041153475</v>
      </c>
      <c r="K28" s="1">
        <f t="shared" si="7"/>
        <v>2592.9987632143529</v>
      </c>
      <c r="L28" s="1">
        <f t="shared" si="8"/>
        <v>30717.829507910745</v>
      </c>
    </row>
    <row r="29" spans="5:32" x14ac:dyDescent="0.25">
      <c r="E29" t="s">
        <v>28</v>
      </c>
      <c r="F29" s="1">
        <f t="shared" si="2"/>
        <v>1086.6599484052972</v>
      </c>
      <c r="G29" s="1">
        <f t="shared" si="19"/>
        <v>13137.909324425545</v>
      </c>
      <c r="H29" s="1">
        <f t="shared" si="4"/>
        <v>6177.1253687983653</v>
      </c>
      <c r="I29" s="1">
        <f t="shared" si="5"/>
        <v>3025.3480023516272</v>
      </c>
      <c r="J29" s="1">
        <f t="shared" si="20"/>
        <v>5404.98469769857</v>
      </c>
      <c r="K29" s="1">
        <f t="shared" si="7"/>
        <v>2647.1795020576737</v>
      </c>
      <c r="L29" s="1">
        <f t="shared" si="8"/>
        <v>31479.206843737084</v>
      </c>
    </row>
    <row r="30" spans="5:32" x14ac:dyDescent="0.25">
      <c r="E30" t="s">
        <v>29</v>
      </c>
      <c r="F30" s="1">
        <f t="shared" si="2"/>
        <v>1249.202754975744</v>
      </c>
      <c r="G30" s="1">
        <f t="shared" si="19"/>
        <v>13412.426093217595</v>
      </c>
      <c r="H30" s="1">
        <f t="shared" si="4"/>
        <v>6306.1964757242613</v>
      </c>
      <c r="I30" s="1">
        <f t="shared" si="5"/>
        <v>3088.5626843991827</v>
      </c>
      <c r="J30" s="1">
        <f t="shared" si="20"/>
        <v>5517.9219162587287</v>
      </c>
      <c r="K30" s="1">
        <f t="shared" si="7"/>
        <v>2702.492348849285</v>
      </c>
      <c r="L30" s="1">
        <f t="shared" si="8"/>
        <v>32276.802273424797</v>
      </c>
    </row>
    <row r="31" spans="5:32" x14ac:dyDescent="0.25">
      <c r="E31" t="s">
        <v>30</v>
      </c>
      <c r="F31" s="1">
        <f t="shared" si="2"/>
        <v>1433.4200901176791</v>
      </c>
      <c r="G31" s="1">
        <f t="shared" si="19"/>
        <v>13692.678893205406</v>
      </c>
      <c r="H31" s="1">
        <f t="shared" si="4"/>
        <v>6437.964524744446</v>
      </c>
      <c r="I31" s="1">
        <f t="shared" si="5"/>
        <v>3153.0982378621306</v>
      </c>
      <c r="J31" s="1">
        <f t="shared" si="20"/>
        <v>5633.2189591513907</v>
      </c>
      <c r="K31" s="1">
        <f t="shared" si="7"/>
        <v>2758.9609581293644</v>
      </c>
      <c r="L31" s="1">
        <f t="shared" si="8"/>
        <v>33109.341663210413</v>
      </c>
    </row>
    <row r="32" spans="5:32" x14ac:dyDescent="0.25">
      <c r="E32" t="s">
        <v>31</v>
      </c>
      <c r="F32" s="1">
        <f t="shared" si="2"/>
        <v>1637.9370238231895</v>
      </c>
      <c r="G32" s="1">
        <f t="shared" si="19"/>
        <v>13978.787578762483</v>
      </c>
      <c r="H32" s="1">
        <f t="shared" si="4"/>
        <v>6572.4858687385949</v>
      </c>
      <c r="I32" s="1">
        <f t="shared" si="5"/>
        <v>3218.982262372223</v>
      </c>
      <c r="J32" s="1">
        <f t="shared" si="20"/>
        <v>5750.9251351462699</v>
      </c>
      <c r="K32" s="1">
        <f t="shared" si="7"/>
        <v>2816.6094795756953</v>
      </c>
      <c r="L32" s="1">
        <f t="shared" si="8"/>
        <v>33975.727348418455</v>
      </c>
    </row>
    <row r="33" spans="5:12" x14ac:dyDescent="0.25">
      <c r="E33" t="s">
        <v>32</v>
      </c>
      <c r="F33" s="1">
        <f t="shared" si="2"/>
        <v>1861.5326788642042</v>
      </c>
      <c r="G33" s="1">
        <f t="shared" si="19"/>
        <v>14270.874508631652</v>
      </c>
      <c r="H33" s="1">
        <f t="shared" si="4"/>
        <v>6709.8180378059924</v>
      </c>
      <c r="I33" s="1">
        <f t="shared" si="5"/>
        <v>3286.2429343692975</v>
      </c>
      <c r="J33" s="1">
        <f t="shared" si="20"/>
        <v>5871.0907830802435</v>
      </c>
      <c r="K33" s="1">
        <f t="shared" si="7"/>
        <v>2875.4625675731349</v>
      </c>
      <c r="L33" s="1">
        <f t="shared" si="8"/>
        <v>34875.021510324521</v>
      </c>
    </row>
    <row r="34" spans="5:12" x14ac:dyDescent="0.25">
      <c r="E34" t="s">
        <v>33</v>
      </c>
      <c r="F34" s="1">
        <f t="shared" si="2"/>
        <v>2103.1251715993621</v>
      </c>
      <c r="G34" s="1">
        <f t="shared" si="19"/>
        <v>14569.064598312369</v>
      </c>
      <c r="H34" s="1">
        <f t="shared" si="4"/>
        <v>6850.0197641431932</v>
      </c>
      <c r="I34" s="1">
        <f t="shared" si="5"/>
        <v>3354.9090189029962</v>
      </c>
      <c r="J34" s="1">
        <f t="shared" si="20"/>
        <v>5993.7672936252939</v>
      </c>
      <c r="K34" s="1">
        <f t="shared" si="7"/>
        <v>2935.5453915401217</v>
      </c>
      <c r="L34" s="1">
        <f t="shared" si="8"/>
        <v>35806.431238123339</v>
      </c>
    </row>
    <row r="35" spans="5:12" x14ac:dyDescent="0.25">
      <c r="E35" t="s">
        <v>34</v>
      </c>
      <c r="F35" s="1">
        <f t="shared" si="2"/>
        <v>2361.7580657812236</v>
      </c>
      <c r="G35" s="1">
        <f t="shared" si="19"/>
        <v>14873.485373405205</v>
      </c>
      <c r="H35" s="1">
        <f t="shared" si="4"/>
        <v>6993.1510071899374</v>
      </c>
      <c r="I35" s="1">
        <f t="shared" si="5"/>
        <v>3425.0098820715966</v>
      </c>
      <c r="J35" s="1">
        <f t="shared" si="20"/>
        <v>6119.007131291195</v>
      </c>
      <c r="K35" s="1">
        <f t="shared" si="7"/>
        <v>2996.8836468126469</v>
      </c>
      <c r="L35" s="1">
        <f t="shared" si="8"/>
        <v>36769.295106551806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2017-04-10T15:31:10Z</dcterms:modified>
</cp:coreProperties>
</file>