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esktop\"/>
    </mc:Choice>
  </mc:AlternateContent>
  <xr:revisionPtr revIDLastSave="0" documentId="13_ncr:1_{E0AEE200-1001-40EF-9842-9638DF404E79}" xr6:coauthVersionLast="47" xr6:coauthVersionMax="47" xr10:uidLastSave="{00000000-0000-0000-0000-000000000000}"/>
  <bookViews>
    <workbookView xWindow="390" yWindow="390" windowWidth="21600" windowHeight="11505" activeTab="4" xr2:uid="{0A9BBD8B-5F04-4059-9D66-0EF342BB7521}"/>
  </bookViews>
  <sheets>
    <sheet name="Clientes" sheetId="14" r:id="rId1"/>
    <sheet name="Base Cuentas" sheetId="16" r:id="rId2"/>
    <sheet name="Base Servicios" sheetId="20" r:id="rId3"/>
    <sheet name="Credenciales" sheetId="17" r:id="rId4"/>
    <sheet name="Inicio" sheetId="19" r:id="rId5"/>
    <sheet name="MENSAJE" sheetId="21" r:id="rId6"/>
    <sheet name="TARJETA" sheetId="23" r:id="rId7"/>
    <sheet name="CONTACTOS" sheetId="22" r:id="rId8"/>
  </sheets>
  <functionGroups builtInGroupCount="19"/>
  <externalReferences>
    <externalReference r:id="rId9"/>
  </externalReferences>
  <definedNames>
    <definedName name="carcaza">MENSAJE!$B$2:$E$17</definedName>
    <definedName name="NFestivos" localSheetId="6">#REF!</definedName>
    <definedName name="NFestivos">[1]!TFestivos[[#All],[Festivos]]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6" l="1" a="1"/>
  <c r="B5" i="16" s="1"/>
  <c r="G2" i="22" l="1"/>
  <c r="C3" i="21"/>
  <c r="CV8" i="16" l="1"/>
  <c r="CV5" i="16"/>
  <c r="CU9" i="16"/>
  <c r="CT9" i="16"/>
  <c r="CS9" i="16"/>
  <c r="CR9" i="16"/>
  <c r="CQ9" i="16"/>
  <c r="CU8" i="16"/>
  <c r="CT8" i="16"/>
  <c r="CS8" i="16"/>
  <c r="CR8" i="16"/>
  <c r="CQ8" i="16"/>
  <c r="CU6" i="16"/>
  <c r="CT6" i="16"/>
  <c r="CS6" i="16"/>
  <c r="CR6" i="16"/>
  <c r="CQ6" i="16"/>
  <c r="CU5" i="16"/>
  <c r="CT5" i="16"/>
  <c r="CS5" i="16"/>
  <c r="CR5" i="16"/>
  <c r="CQ5" i="16"/>
  <c r="CV9" i="16"/>
  <c r="CP9" i="16"/>
  <c r="CO9" i="16"/>
  <c r="CN9" i="16"/>
  <c r="CM9" i="16"/>
  <c r="CP8" i="16"/>
  <c r="CO8" i="16"/>
  <c r="CN8" i="16"/>
  <c r="CM8" i="16"/>
  <c r="CP6" i="16"/>
  <c r="CO6" i="16"/>
  <c r="CN6" i="16"/>
  <c r="CM6" i="16"/>
  <c r="CP5" i="16"/>
  <c r="CO5" i="16"/>
  <c r="CN5" i="16"/>
  <c r="CM5" i="16"/>
  <c r="CL9" i="16"/>
  <c r="CL8" i="16"/>
  <c r="CL6" i="16"/>
  <c r="CL5" i="16"/>
  <c r="BX5" i="16"/>
  <c r="BY5" i="16"/>
  <c r="BZ5" i="16"/>
  <c r="CA5" i="16"/>
  <c r="CB5" i="16"/>
  <c r="CC5" i="16"/>
  <c r="CD5" i="16"/>
  <c r="CE5" i="16"/>
  <c r="CF5" i="16"/>
  <c r="CG5" i="16"/>
  <c r="CH5" i="16"/>
  <c r="CI5" i="16"/>
  <c r="CJ5" i="16"/>
  <c r="CK5" i="16"/>
  <c r="BX6" i="16"/>
  <c r="BY6" i="16"/>
  <c r="BZ6" i="16"/>
  <c r="CA6" i="16"/>
  <c r="CB6" i="16"/>
  <c r="CC6" i="16"/>
  <c r="CD6" i="16"/>
  <c r="CE6" i="16"/>
  <c r="CF6" i="16"/>
  <c r="CG6" i="16"/>
  <c r="CH6" i="16"/>
  <c r="CI6" i="16"/>
  <c r="CJ6" i="16"/>
  <c r="CK6" i="16"/>
  <c r="BX8" i="16"/>
  <c r="BY8" i="16"/>
  <c r="BZ8" i="16"/>
  <c r="CA8" i="16"/>
  <c r="CB8" i="16"/>
  <c r="CC8" i="16"/>
  <c r="CD8" i="16"/>
  <c r="CE8" i="16"/>
  <c r="CF8" i="16"/>
  <c r="CG8" i="16"/>
  <c r="CH8" i="16"/>
  <c r="CI8" i="16"/>
  <c r="CJ8" i="16"/>
  <c r="CK8" i="16"/>
  <c r="BX9" i="16"/>
  <c r="BY9" i="16"/>
  <c r="BZ9" i="16"/>
  <c r="CA9" i="16"/>
  <c r="CB9" i="16"/>
  <c r="CC9" i="16"/>
  <c r="CD9" i="16"/>
  <c r="CE9" i="16"/>
  <c r="CF9" i="16"/>
  <c r="CG9" i="16"/>
  <c r="CH9" i="16"/>
  <c r="CI9" i="16"/>
  <c r="CJ9" i="16"/>
  <c r="CK9" i="16"/>
  <c r="CW9" i="16" l="1"/>
  <c r="CW8" i="16"/>
  <c r="CW5" i="16"/>
  <c r="CW6" i="16"/>
  <c r="CU10" i="16"/>
  <c r="CQ7" i="16"/>
  <c r="CT10" i="16"/>
  <c r="CS10" i="16"/>
  <c r="CR10" i="16"/>
  <c r="CQ10" i="16"/>
  <c r="CU7" i="16"/>
  <c r="CT7" i="16"/>
  <c r="CS7" i="16"/>
  <c r="CR7" i="16"/>
  <c r="CM7" i="16"/>
  <c r="CV7" i="16"/>
  <c r="CO7" i="16"/>
  <c r="CN7" i="16"/>
  <c r="CP7" i="16"/>
  <c r="CN10" i="16"/>
  <c r="CV10" i="16"/>
  <c r="CP10" i="16"/>
  <c r="CO10" i="16"/>
  <c r="CM10" i="16"/>
  <c r="CL10" i="16"/>
  <c r="CL7" i="16"/>
  <c r="CF7" i="16"/>
  <c r="CB7" i="16"/>
  <c r="BX7" i="16"/>
  <c r="CH7" i="16"/>
  <c r="CD7" i="16"/>
  <c r="BZ7" i="16"/>
  <c r="CG7" i="16"/>
  <c r="BY7" i="16"/>
  <c r="CJ7" i="16"/>
  <c r="CF10" i="16"/>
  <c r="CA7" i="16"/>
  <c r="CI7" i="16"/>
  <c r="CC10" i="16"/>
  <c r="CK10" i="16"/>
  <c r="CB10" i="16"/>
  <c r="CI10" i="16"/>
  <c r="CA10" i="16"/>
  <c r="CK7" i="16"/>
  <c r="CC7" i="16"/>
  <c r="CJ10" i="16"/>
  <c r="CG10" i="16"/>
  <c r="BY10" i="16"/>
  <c r="CE10" i="16"/>
  <c r="CH10" i="16"/>
  <c r="CD10" i="16"/>
  <c r="BZ10" i="16"/>
  <c r="CE7" i="16"/>
  <c r="BX10" i="16"/>
  <c r="CW10" i="16" l="1"/>
  <c r="CW7" i="16"/>
  <c r="CQ11" i="16"/>
  <c r="CU11" i="16"/>
  <c r="CR11" i="16"/>
  <c r="CT11" i="16"/>
  <c r="CS11" i="16"/>
  <c r="CM11" i="16"/>
  <c r="CV11" i="16"/>
  <c r="CO11" i="16"/>
  <c r="CP11" i="16"/>
  <c r="CN11" i="16"/>
  <c r="CL11" i="16"/>
  <c r="CF11" i="16"/>
  <c r="CD11" i="16"/>
  <c r="CH11" i="16"/>
  <c r="BY11" i="16"/>
  <c r="CB11" i="16"/>
  <c r="BX11" i="16"/>
  <c r="BZ11" i="16"/>
  <c r="CJ11" i="16"/>
  <c r="CA11" i="16"/>
  <c r="CG11" i="16"/>
  <c r="CI11" i="16"/>
  <c r="CC11" i="16"/>
  <c r="CK11" i="16"/>
  <c r="CE11" i="16"/>
  <c r="CW11" i="1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</author>
    <author>David-Pc</author>
  </authors>
  <commentList>
    <comment ref="B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HAGA CLICK EN EL SÍMBOLO  PARA ELIMINAR LA FILA DE CONTACTO.</t>
        </r>
      </text>
    </comment>
    <comment ref="E4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ESPACIO PARA INFORMACION ADICIONAL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<sst xmlns="http://schemas.openxmlformats.org/spreadsheetml/2006/main" count="138" uniqueCount="102">
  <si>
    <t>Correo</t>
  </si>
  <si>
    <t>Perfil</t>
  </si>
  <si>
    <t>Contacto</t>
  </si>
  <si>
    <t>Dias</t>
  </si>
  <si>
    <t>Perfiles</t>
  </si>
  <si>
    <t>Cliente</t>
  </si>
  <si>
    <t>Plataforma</t>
  </si>
  <si>
    <t>Id</t>
  </si>
  <si>
    <t>Telefono</t>
  </si>
  <si>
    <t>Fecha</t>
  </si>
  <si>
    <t>ID</t>
  </si>
  <si>
    <t>Clientes</t>
  </si>
  <si>
    <t>Comentario</t>
  </si>
  <si>
    <t>Pais</t>
  </si>
  <si>
    <t>Proveedor</t>
  </si>
  <si>
    <t>Costo</t>
  </si>
  <si>
    <t>DATOS DE LAS CUENTAS</t>
  </si>
  <si>
    <t>Contraseña</t>
  </si>
  <si>
    <t>Status</t>
  </si>
  <si>
    <t>Datos de la venta</t>
  </si>
  <si>
    <t>Disponibles</t>
  </si>
  <si>
    <t>Modo</t>
  </si>
  <si>
    <t>Perfiles en uso</t>
  </si>
  <si>
    <t>Cunta Perfiles</t>
  </si>
  <si>
    <t>Cuenta Pantallas</t>
  </si>
  <si>
    <t>Monto</t>
  </si>
  <si>
    <t>Forma de pago</t>
  </si>
  <si>
    <t>Status Pago</t>
  </si>
  <si>
    <t>Unicos</t>
  </si>
  <si>
    <t>Admin</t>
  </si>
  <si>
    <t>Usuario Actual</t>
  </si>
  <si>
    <t xml:space="preserve">Nombre </t>
  </si>
  <si>
    <t>Usuario</t>
  </si>
  <si>
    <t>Pin</t>
  </si>
  <si>
    <t>Precio</t>
  </si>
  <si>
    <t>MWCMDTUPAPA</t>
  </si>
  <si>
    <t>MWCMD</t>
  </si>
  <si>
    <t>Id venta</t>
  </si>
  <si>
    <t>Proxima Fecha Pago</t>
  </si>
  <si>
    <t>Ultimo Pago</t>
  </si>
  <si>
    <t>Id Venta</t>
  </si>
  <si>
    <t>Status Cuenta</t>
  </si>
  <si>
    <t>Id cuenta</t>
  </si>
  <si>
    <t>Fecha Pago</t>
  </si>
  <si>
    <t>Vencimiento</t>
  </si>
  <si>
    <t>Disney</t>
  </si>
  <si>
    <t>Id Cuenta</t>
  </si>
  <si>
    <t>Netflix</t>
  </si>
  <si>
    <t>Star</t>
  </si>
  <si>
    <t>Prime Video</t>
  </si>
  <si>
    <t>Movistar TV</t>
  </si>
  <si>
    <t>Spotify</t>
  </si>
  <si>
    <t>IP TV</t>
  </si>
  <si>
    <t>Crunchyroll</t>
  </si>
  <si>
    <t>Paramount</t>
  </si>
  <si>
    <t>YouTube</t>
  </si>
  <si>
    <t>DirecTV Go</t>
  </si>
  <si>
    <t>Apple TV</t>
  </si>
  <si>
    <t>Combo +</t>
  </si>
  <si>
    <t>Fecha inicio</t>
  </si>
  <si>
    <t>Fecha Fin</t>
  </si>
  <si>
    <t>Devoluciones</t>
  </si>
  <si>
    <t>Total</t>
  </si>
  <si>
    <r>
      <rPr>
        <sz val="10"/>
        <rFont val="Century Gothic"/>
        <family val="2"/>
      </rPr>
      <t xml:space="preserve">Historial de pagos cuentas y perfiles de clientes </t>
    </r>
    <r>
      <rPr>
        <b/>
        <i/>
        <u/>
        <sz val="10"/>
        <color theme="9"/>
        <rFont val="Century Gothic"/>
        <family val="2"/>
      </rPr>
      <t>Ingresos</t>
    </r>
  </si>
  <si>
    <r>
      <rPr>
        <sz val="10"/>
        <rFont val="Century Gothic"/>
        <family val="2"/>
      </rPr>
      <t xml:space="preserve">Historial de pagos cuentas y perfiles de proovedores </t>
    </r>
    <r>
      <rPr>
        <b/>
        <u/>
        <sz val="10"/>
        <color rgb="FFFF0000"/>
        <rFont val="Century Gothic"/>
        <family val="2"/>
      </rPr>
      <t>Gastos</t>
    </r>
  </si>
  <si>
    <r>
      <t xml:space="preserve">Historial de devoluciones </t>
    </r>
    <r>
      <rPr>
        <b/>
        <sz val="10"/>
        <color rgb="FFFF0000"/>
        <rFont val="Century Gothic"/>
        <family val="2"/>
      </rPr>
      <t>Gasto</t>
    </r>
  </si>
  <si>
    <r>
      <t xml:space="preserve">Historial de devoluciones </t>
    </r>
    <r>
      <rPr>
        <b/>
        <sz val="10"/>
        <color theme="9"/>
        <rFont val="Century Gothic"/>
        <family val="2"/>
      </rPr>
      <t>Ingreso</t>
    </r>
  </si>
  <si>
    <t xml:space="preserve">Dias </t>
  </si>
  <si>
    <t>Max</t>
  </si>
  <si>
    <t>Totales</t>
  </si>
  <si>
    <t>Vix</t>
  </si>
  <si>
    <t>Plex</t>
  </si>
  <si>
    <t>Xbox Game Pass</t>
  </si>
  <si>
    <t>Playstation</t>
  </si>
  <si>
    <t>Recargas</t>
  </si>
  <si>
    <t>Magis TV</t>
  </si>
  <si>
    <t>Claro Video</t>
  </si>
  <si>
    <t>Meli plus</t>
  </si>
  <si>
    <t>Deezer</t>
  </si>
  <si>
    <t>Tidal</t>
  </si>
  <si>
    <t>Datos de la venta Recargas</t>
  </si>
  <si>
    <t>Proovedor</t>
  </si>
  <si>
    <t>Fecha pago</t>
  </si>
  <si>
    <t>Precio de venta</t>
  </si>
  <si>
    <t>Contacto_Cliente</t>
  </si>
  <si>
    <t>Contacto_Proveedor</t>
  </si>
  <si>
    <t>WinSports</t>
  </si>
  <si>
    <t xml:space="preserve">                       segundos</t>
  </si>
  <si>
    <t>Esperar entre envíos</t>
  </si>
  <si>
    <r>
      <t xml:space="preserve">Haga click sobre el carácter </t>
    </r>
    <r>
      <rPr>
        <b/>
        <sz val="11"/>
        <color rgb="FFFF0000"/>
        <rFont val="Wingdings"/>
        <charset val="2"/>
      </rPr>
      <t>Ö</t>
    </r>
  </si>
  <si>
    <t>ý</t>
  </si>
  <si>
    <t>Para ELIMINAR un CONTACTO</t>
  </si>
  <si>
    <t>Presione NUEVO CONTACTO.</t>
  </si>
  <si>
    <t>þ</t>
  </si>
  <si>
    <t>Para AGREGAR un NUEVO CONTACTO</t>
  </si>
  <si>
    <t>INFO. ADICIONAL</t>
  </si>
  <si>
    <t>NOMBRE</t>
  </si>
  <si>
    <t>TELEFONO</t>
  </si>
  <si>
    <t>CONTACTOS</t>
  </si>
  <si>
    <t>CONTACTOS CARGADOS</t>
  </si>
  <si>
    <t xml:space="preserve"> </t>
  </si>
  <si>
    <t xml:space="preserve">Estimado Cliente, Jesus Gonzales Gomez le hago entrega de:_x000D_
_x000D_
Perfil de Netflix:_x000D_
- Correo: antoniohep56gmail.com15_x000D_
- Contraseña: igbs65a_x000D_
- Perfil: Andres_x000D_
- Pin: 6515_x000D_
- Fecha Fin: 01/07/2024_x000D_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</si>
</sst>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_(&quot;$&quot;* #,##0.00_);_(&quot;$&quot;* \(#,##0.00\);_(&quot;$&quot;* &quot;-&quot;??_);_(@_)"/>
    <numFmt numFmtId="165" formatCode="m/d/yyyy"/>
    <numFmt numFmtId="166" formatCode="dd\-mm\-yy;@"/>
    <numFmt numFmtId="167" formatCode="dd/mm/yyyy"/>
  </numFmts>
  <fonts count="6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entury Gothic"/>
      <family val="2"/>
    </font>
    <font>
      <sz val="10"/>
      <color theme="1"/>
      <name val="Century Gothic"/>
      <family val="2"/>
    </font>
    <font>
      <sz val="11"/>
      <name val="Century Gothic"/>
      <family val="2"/>
    </font>
    <font>
      <sz val="10"/>
      <name val="Century Gothic"/>
      <family val="2"/>
    </font>
    <font>
      <b/>
      <sz val="11"/>
      <color theme="0"/>
      <name val="Century Gothic"/>
      <family val="2"/>
    </font>
    <font>
      <sz val="8"/>
      <name val="Century Gothic"/>
      <family val="2"/>
    </font>
    <font>
      <sz val="48"/>
      <name val="Century Gothic"/>
      <family val="2"/>
    </font>
    <font>
      <sz val="48"/>
      <color theme="3"/>
      <name val="Century Gothic"/>
      <family val="2"/>
    </font>
    <font>
      <sz val="48"/>
      <color theme="0"/>
      <name val="Century Gothic"/>
      <family val="2"/>
    </font>
    <font>
      <sz val="14"/>
      <color theme="1"/>
      <name val="Century Gothic"/>
      <family val="2"/>
    </font>
    <font>
      <sz val="28"/>
      <color theme="0"/>
      <name val="Century Gothic"/>
      <family val="2"/>
    </font>
    <font>
      <sz val="11"/>
      <color theme="1"/>
      <name val="Calibri"/>
      <family val="2"/>
      <scheme val="minor"/>
    </font>
    <font>
      <sz val="10"/>
      <color theme="0"/>
      <name val="Century Gothic"/>
      <family val="2"/>
    </font>
    <font>
      <sz val="10"/>
      <color theme="1"/>
      <name val="Calibri"/>
      <family val="2"/>
      <scheme val="minor"/>
    </font>
    <font>
      <b/>
      <sz val="11"/>
      <color rgb="FF374151"/>
      <name val="Century Gothic"/>
      <family val="2"/>
    </font>
    <font>
      <sz val="8"/>
      <name val="Calibri"/>
      <family val="2"/>
      <scheme val="minor"/>
    </font>
    <font>
      <sz val="12"/>
      <name val="Century Gothic"/>
      <family val="2"/>
    </font>
    <font>
      <sz val="12"/>
      <name val="Segoe UI"/>
      <family val="2"/>
    </font>
    <font>
      <sz val="10"/>
      <color rgb="FF006008"/>
      <name val="Century Gothic"/>
      <family val="2"/>
    </font>
    <font>
      <sz val="10"/>
      <color rgb="FFA20A25"/>
      <name val="Century Gothic"/>
      <family val="2"/>
    </font>
    <font>
      <sz val="10"/>
      <color rgb="FFC37328"/>
      <name val="Century Gothic"/>
      <family val="2"/>
    </font>
    <font>
      <b/>
      <u/>
      <sz val="10"/>
      <color rgb="FFFF0000"/>
      <name val="Century Gothic"/>
      <family val="2"/>
    </font>
    <font>
      <b/>
      <i/>
      <u/>
      <sz val="10"/>
      <color theme="9"/>
      <name val="Century Gothic"/>
      <family val="2"/>
    </font>
    <font>
      <b/>
      <sz val="10"/>
      <color theme="8" tint="-0.249977111117893"/>
      <name val="Century Gothic"/>
      <family val="2"/>
    </font>
    <font>
      <sz val="10"/>
      <color theme="8" tint="-0.249977111117893"/>
      <name val="Century Gothic"/>
      <family val="2"/>
    </font>
    <font>
      <sz val="9"/>
      <color theme="1"/>
      <name val="Century Gothic"/>
      <family val="2"/>
    </font>
    <font>
      <sz val="9"/>
      <name val="Century Gothic"/>
      <family val="2"/>
    </font>
    <font>
      <u/>
      <sz val="9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9"/>
      <name val="Century Gothic"/>
      <family val="2"/>
    </font>
    <font>
      <sz val="10"/>
      <color theme="9"/>
      <name val="Century Gothic"/>
      <family val="2"/>
    </font>
    <font>
      <b/>
      <sz val="10"/>
      <color theme="9"/>
      <name val="Century Gothic"/>
      <family val="2"/>
    </font>
    <font>
      <sz val="9"/>
      <color rgb="FFFF0000"/>
      <name val="Century Gothic"/>
      <family val="2"/>
    </font>
    <font>
      <sz val="10"/>
      <color rgb="FFFF0000"/>
      <name val="Century Gothic"/>
      <family val="2"/>
    </font>
    <font>
      <b/>
      <sz val="10"/>
      <color rgb="FFFF0000"/>
      <name val="Century Gothic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entury Gothic"/>
      <family val="2"/>
    </font>
    <font>
      <sz val="9"/>
      <color theme="0"/>
      <name val="Century Gothic"/>
      <family val="2"/>
    </font>
    <font>
      <b/>
      <sz val="24"/>
      <color theme="1"/>
      <name val="Calibri"/>
      <family val="2"/>
      <scheme val="minor"/>
    </font>
    <font>
      <i/>
      <sz val="10"/>
      <color theme="0"/>
      <name val="Century Gothic"/>
      <family val="2"/>
    </font>
    <font>
      <sz val="11"/>
      <color theme="3"/>
      <name val="Calibri"/>
      <family val="2"/>
      <scheme val="minor"/>
    </font>
    <font>
      <sz val="11"/>
      <color theme="9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rgb="FF000000"/>
      <name val="Century Gothic"/>
      <family val="2"/>
    </font>
    <font>
      <sz val="8"/>
      <color rgb="FF000000"/>
      <name val="Segoe UI"/>
      <family val="2"/>
    </font>
    <font>
      <b/>
      <sz val="11"/>
      <color rgb="FFFF0000"/>
      <name val="Wingdings"/>
      <charset val="2"/>
    </font>
    <font>
      <sz val="14"/>
      <color rgb="FFFF0000"/>
      <name val="Wingdings"/>
      <charset val="2"/>
    </font>
    <font>
      <b/>
      <sz val="14"/>
      <color theme="9" tint="-0.499984740745262"/>
      <name val="Wingdings"/>
      <charset val="2"/>
    </font>
    <font>
      <sz val="10"/>
      <color rgb="FF000000"/>
      <name val="Century Gothic"/>
      <family val="2"/>
    </font>
    <font>
      <sz val="12"/>
      <color theme="1"/>
      <name val="Calibri"/>
      <family val="2"/>
      <scheme val="minor"/>
    </font>
    <font>
      <b/>
      <sz val="16"/>
      <color rgb="FFFF0000"/>
      <name val="Wingdings"/>
      <charset val="2"/>
    </font>
    <font>
      <sz val="11"/>
      <color theme="5"/>
      <name val="Wingdings"/>
      <charset val="2"/>
    </font>
    <font>
      <sz val="22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36"/>
      <color theme="1"/>
      <name val="Century Gothic"/>
      <family val="2"/>
    </font>
    <font>
      <b/>
      <sz val="9"/>
      <color theme="1"/>
      <name val="Century Gothic"/>
      <family val="2"/>
    </font>
    <font>
      <b/>
      <sz val="9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C5F6F7"/>
        <bgColor indexed="64"/>
      </patternFill>
    </fill>
    <fill>
      <patternFill patternType="solid">
        <fgColor rgb="FF3A4F5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74">
    <border>
      <left/>
      <right/>
      <top/>
      <bottom/>
      <diagonal/>
    </border>
    <border>
      <left/>
      <right/>
      <top style="thin">
        <color theme="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thin">
        <color theme="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ashed">
        <color rgb="FF006008"/>
      </left>
      <right style="dashed">
        <color rgb="FF006008"/>
      </right>
      <top style="dashed">
        <color rgb="FF006008"/>
      </top>
      <bottom style="dashed">
        <color rgb="FF006008"/>
      </bottom>
      <diagonal/>
    </border>
    <border>
      <left/>
      <right style="dashed">
        <color rgb="FF006008"/>
      </right>
      <top/>
      <bottom style="dashed">
        <color rgb="FF006008"/>
      </bottom>
      <diagonal/>
    </border>
    <border>
      <left style="dashed">
        <color rgb="FF006008"/>
      </left>
      <right style="dashed">
        <color rgb="FF006008"/>
      </right>
      <top/>
      <bottom style="dashed">
        <color rgb="FF006008"/>
      </bottom>
      <diagonal/>
    </border>
    <border>
      <left style="dashed">
        <color rgb="FF006008"/>
      </left>
      <right/>
      <top/>
      <bottom style="dashed">
        <color rgb="FF006008"/>
      </bottom>
      <diagonal/>
    </border>
    <border>
      <left/>
      <right style="dashed">
        <color rgb="FF006008"/>
      </right>
      <top style="dashed">
        <color rgb="FF006008"/>
      </top>
      <bottom style="dashed">
        <color rgb="FF006008"/>
      </bottom>
      <diagonal/>
    </border>
    <border>
      <left style="dashed">
        <color rgb="FF006008"/>
      </left>
      <right/>
      <top style="dashed">
        <color rgb="FF006008"/>
      </top>
      <bottom style="dashed">
        <color rgb="FF006008"/>
      </bottom>
      <diagonal/>
    </border>
    <border>
      <left/>
      <right/>
      <top style="dashed">
        <color rgb="FF006008"/>
      </top>
      <bottom style="dashed">
        <color rgb="FF006008"/>
      </bottom>
      <diagonal/>
    </border>
    <border>
      <left style="dashed">
        <color rgb="FFFF0000"/>
      </left>
      <right style="dashed">
        <color rgb="FFFF0000"/>
      </right>
      <top style="dashed">
        <color rgb="FFFF0000"/>
      </top>
      <bottom/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/>
      <right style="dotted">
        <color rgb="FFFF0000"/>
      </right>
      <top/>
      <bottom style="dotted">
        <color rgb="FFFF0000"/>
      </bottom>
      <diagonal/>
    </border>
    <border>
      <left style="dotted">
        <color rgb="FFFF0000"/>
      </left>
      <right style="dotted">
        <color rgb="FFFF0000"/>
      </right>
      <top/>
      <bottom style="dotted">
        <color rgb="FFFF0000"/>
      </bottom>
      <diagonal/>
    </border>
    <border>
      <left style="dotted">
        <color rgb="FFFF0000"/>
      </left>
      <right/>
      <top/>
      <bottom style="dotted">
        <color rgb="FFFF0000"/>
      </bottom>
      <diagonal/>
    </border>
    <border>
      <left/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 style="dotted">
        <color rgb="FFFF0000"/>
      </left>
      <right/>
      <top style="dotted">
        <color rgb="FFFF0000"/>
      </top>
      <bottom style="dotted">
        <color rgb="FFFF0000"/>
      </bottom>
      <diagonal/>
    </border>
    <border>
      <left style="dotted">
        <color rgb="FF00B050"/>
      </left>
      <right style="dotted">
        <color rgb="FF00B050"/>
      </right>
      <top style="dotted">
        <color rgb="FF00B050"/>
      </top>
      <bottom style="dotted">
        <color rgb="FF00B050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/>
      <bottom style="dashed">
        <color indexed="64"/>
      </bottom>
      <diagonal/>
    </border>
    <border>
      <left style="dotted">
        <color rgb="FF00B050"/>
      </left>
      <right style="dotted">
        <color rgb="FF00B050"/>
      </right>
      <top/>
      <bottom style="dotted">
        <color rgb="FF00B050"/>
      </bottom>
      <diagonal/>
    </border>
    <border>
      <left style="dashed">
        <color indexed="64"/>
      </left>
      <right style="dotted">
        <color rgb="FF00B050"/>
      </right>
      <top style="dashed">
        <color indexed="64"/>
      </top>
      <bottom style="dashed">
        <color indexed="64"/>
      </bottom>
      <diagonal/>
    </border>
    <border>
      <left style="dotted">
        <color rgb="FF00B050"/>
      </left>
      <right style="dotted">
        <color rgb="FF00B050"/>
      </right>
      <top style="dashed">
        <color indexed="64"/>
      </top>
      <bottom style="dashed">
        <color indexed="64"/>
      </bottom>
      <diagonal/>
    </border>
    <border>
      <left style="dotted">
        <color rgb="FF00B050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rgb="FFFF0000"/>
      </left>
      <right style="dashed">
        <color rgb="FFFF0000"/>
      </right>
      <top style="dashed">
        <color rgb="FFFF0000"/>
      </top>
      <bottom style="dashed">
        <color rgb="FFFF0000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/>
      <right style="medium">
        <color theme="1" tint="0.14996795556505021"/>
      </right>
      <top/>
      <bottom style="medium">
        <color theme="1" tint="0.14996795556505021"/>
      </bottom>
      <diagonal/>
    </border>
    <border>
      <left/>
      <right/>
      <top/>
      <bottom style="medium">
        <color theme="1" tint="0.14996795556505021"/>
      </bottom>
      <diagonal/>
    </border>
    <border>
      <left style="medium">
        <color theme="1" tint="0.14996795556505021"/>
      </left>
      <right/>
      <top/>
      <bottom style="medium">
        <color theme="1" tint="0.14996795556505021"/>
      </bottom>
      <diagonal/>
    </border>
    <border>
      <left/>
      <right style="medium">
        <color theme="1" tint="0.14996795556505021"/>
      </right>
      <top/>
      <bottom/>
      <diagonal/>
    </border>
    <border>
      <left style="medium">
        <color theme="1" tint="0.14996795556505021"/>
      </left>
      <right/>
      <top/>
      <bottom/>
      <diagonal/>
    </border>
    <border>
      <left/>
      <right style="mediumDashed">
        <color indexed="64"/>
      </right>
      <top/>
      <bottom style="mediumDashed">
        <color indexed="64"/>
      </bottom>
      <diagonal/>
    </border>
    <border>
      <left style="mediumDashed">
        <color indexed="64"/>
      </left>
      <right/>
      <top/>
      <bottom style="mediumDashed">
        <color indexed="64"/>
      </bottom>
      <diagonal/>
    </border>
    <border>
      <left/>
      <right style="mediumDashed">
        <color indexed="64"/>
      </right>
      <top/>
      <bottom/>
      <diagonal/>
    </border>
    <border>
      <left style="mediumDashed">
        <color indexed="64"/>
      </left>
      <right/>
      <top/>
      <bottom/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theme="2" tint="-0.24994659260841701"/>
      </left>
      <right/>
      <top/>
      <bottom style="thin">
        <color theme="2" tint="-0.24994659260841701"/>
      </bottom>
      <diagonal/>
    </border>
    <border>
      <left/>
      <right style="mediumDashed">
        <color indexed="64"/>
      </right>
      <top style="mediumDashed">
        <color indexed="64"/>
      </top>
      <bottom/>
      <diagonal/>
    </border>
    <border>
      <left style="mediumDashed">
        <color indexed="64"/>
      </left>
      <right/>
      <top style="mediumDashed">
        <color indexed="64"/>
      </top>
      <bottom/>
      <diagonal/>
    </border>
    <border>
      <left/>
      <right style="thin">
        <color theme="2" tint="-0.24994659260841701"/>
      </right>
      <top/>
      <bottom/>
      <diagonal/>
    </border>
    <border>
      <left style="thin">
        <color theme="2" tint="-0.24994659260841701"/>
      </left>
      <right/>
      <top/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/>
      <top style="thin">
        <color theme="2" tint="-0.24994659260841701"/>
      </top>
      <bottom/>
      <diagonal/>
    </border>
    <border>
      <left/>
      <right style="medium">
        <color theme="1" tint="0.14996795556505021"/>
      </right>
      <top style="medium">
        <color theme="1" tint="0.14996795556505021"/>
      </top>
      <bottom/>
      <diagonal/>
    </border>
    <border>
      <left/>
      <right/>
      <top style="medium">
        <color theme="1" tint="0.14996795556505021"/>
      </top>
      <bottom/>
      <diagonal/>
    </border>
    <border>
      <left style="medium">
        <color theme="1" tint="0.14996795556505021"/>
      </left>
      <right/>
      <top style="medium">
        <color theme="1" tint="0.1499679555650502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dashed">
        <color rgb="FFFF0000"/>
      </right>
      <top style="dashed">
        <color rgb="FFFF0000"/>
      </top>
      <bottom style="dashed">
        <color rgb="FFFF0000"/>
      </bottom>
      <diagonal/>
    </border>
    <border>
      <left style="dashed">
        <color rgb="FFFF0000"/>
      </left>
      <right/>
      <top style="dashed">
        <color rgb="FFFF0000"/>
      </top>
      <bottom style="dashed">
        <color rgb="FFFF0000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164" fontId="13" fillId="0" borderId="0" applyFont="0" applyFill="0" applyBorder="0" applyAlignment="0" applyProtection="0"/>
    <xf numFmtId="0" fontId="52" fillId="0" borderId="0"/>
  </cellStyleXfs>
  <cellXfs count="200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49" fontId="2" fillId="0" borderId="0" xfId="0" applyNumberFormat="1" applyFont="1"/>
    <xf numFmtId="0" fontId="2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49" fontId="6" fillId="0" borderId="0" xfId="0" applyNumberFormat="1" applyFont="1" applyAlignment="1">
      <alignment horizontal="center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49" fontId="9" fillId="0" borderId="0" xfId="0" applyNumberFormat="1" applyFont="1" applyAlignment="1">
      <alignment horizontal="center"/>
    </xf>
    <xf numFmtId="0" fontId="9" fillId="0" borderId="0" xfId="0" applyFont="1" applyAlignment="1">
      <alignment horizontal="left"/>
    </xf>
    <xf numFmtId="0" fontId="6" fillId="3" borderId="1" xfId="0" applyFont="1" applyFill="1" applyBorder="1" applyAlignment="1">
      <alignment horizontal="center"/>
    </xf>
    <xf numFmtId="0" fontId="10" fillId="4" borderId="0" xfId="0" applyFont="1" applyFill="1" applyAlignment="1">
      <alignment horizontal="centerContinuous"/>
    </xf>
    <xf numFmtId="0" fontId="8" fillId="4" borderId="0" xfId="0" applyFont="1" applyFill="1" applyAlignment="1">
      <alignment horizontal="centerContinuous"/>
    </xf>
    <xf numFmtId="0" fontId="11" fillId="4" borderId="0" xfId="0" applyFont="1" applyFill="1" applyAlignment="1">
      <alignment horizontal="centerContinuous"/>
    </xf>
    <xf numFmtId="0" fontId="12" fillId="4" borderId="0" xfId="0" applyFont="1" applyFill="1" applyAlignment="1">
      <alignment horizontal="centerContinuous"/>
    </xf>
    <xf numFmtId="0" fontId="14" fillId="3" borderId="0" xfId="0" applyFont="1" applyFill="1" applyAlignment="1">
      <alignment horizontal="centerContinuous"/>
    </xf>
    <xf numFmtId="0" fontId="14" fillId="3" borderId="0" xfId="0" applyFont="1" applyFill="1" applyAlignment="1">
      <alignment horizontal="left"/>
    </xf>
    <xf numFmtId="164" fontId="0" fillId="0" borderId="0" xfId="2" applyFont="1"/>
    <xf numFmtId="164" fontId="14" fillId="3" borderId="0" xfId="2" applyFont="1" applyFill="1" applyAlignment="1">
      <alignment horizontal="centerContinuous"/>
    </xf>
    <xf numFmtId="49" fontId="0" fillId="0" borderId="0" xfId="0" applyNumberFormat="1"/>
    <xf numFmtId="49" fontId="14" fillId="3" borderId="0" xfId="0" applyNumberFormat="1" applyFont="1" applyFill="1" applyAlignment="1">
      <alignment horizontal="centerContinuous"/>
    </xf>
    <xf numFmtId="0" fontId="3" fillId="2" borderId="2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14" fillId="3" borderId="0" xfId="0" applyFont="1" applyFill="1" applyAlignment="1">
      <alignment horizontal="centerContinuous" vertical="center"/>
    </xf>
    <xf numFmtId="49" fontId="3" fillId="0" borderId="0" xfId="0" applyNumberFormat="1" applyFont="1"/>
    <xf numFmtId="164" fontId="3" fillId="0" borderId="0" xfId="2" applyFont="1"/>
    <xf numFmtId="0" fontId="15" fillId="0" borderId="0" xfId="0" applyFont="1"/>
    <xf numFmtId="0" fontId="0" fillId="0" borderId="0" xfId="2" applyNumberFormat="1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16" fillId="0" borderId="3" xfId="0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18" fillId="0" borderId="0" xfId="0" applyFont="1" applyAlignment="1">
      <alignment vertical="center" wrapText="1"/>
    </xf>
    <xf numFmtId="0" fontId="3" fillId="0" borderId="0" xfId="0" applyFont="1" applyAlignment="1">
      <alignment horizontal="left"/>
    </xf>
    <xf numFmtId="166" fontId="3" fillId="0" borderId="0" xfId="0" applyNumberFormat="1" applyFont="1" applyAlignment="1">
      <alignment horizontal="center" vertical="center"/>
    </xf>
    <xf numFmtId="166" fontId="14" fillId="3" borderId="0" xfId="0" applyNumberFormat="1" applyFont="1" applyFill="1" applyAlignment="1">
      <alignment horizontal="centerContinuous"/>
    </xf>
    <xf numFmtId="0" fontId="7" fillId="2" borderId="1" xfId="0" applyFont="1" applyFill="1" applyBorder="1" applyAlignment="1">
      <alignment horizontal="center" vertical="center"/>
    </xf>
    <xf numFmtId="0" fontId="19" fillId="0" borderId="0" xfId="0" applyFont="1" applyAlignment="1">
      <alignment horizontal="left" vertical="center" indent="1"/>
    </xf>
    <xf numFmtId="0" fontId="26" fillId="0" borderId="6" xfId="0" applyFont="1" applyBorder="1"/>
    <xf numFmtId="0" fontId="25" fillId="0" borderId="5" xfId="0" applyFont="1" applyBorder="1"/>
    <xf numFmtId="0" fontId="27" fillId="0" borderId="2" xfId="0" applyFont="1" applyBorder="1" applyAlignment="1">
      <alignment horizontal="left"/>
    </xf>
    <xf numFmtId="0" fontId="27" fillId="0" borderId="4" xfId="0" applyFont="1" applyBorder="1" applyAlignment="1">
      <alignment horizontal="left"/>
    </xf>
    <xf numFmtId="49" fontId="27" fillId="0" borderId="2" xfId="0" applyNumberFormat="1" applyFont="1" applyBorder="1" applyAlignment="1">
      <alignment horizontal="left"/>
    </xf>
    <xf numFmtId="164" fontId="27" fillId="0" borderId="2" xfId="2" applyFont="1" applyBorder="1" applyAlignment="1">
      <alignment horizontal="left"/>
    </xf>
    <xf numFmtId="1" fontId="27" fillId="0" borderId="2" xfId="0" applyNumberFormat="1" applyFont="1" applyBorder="1" applyAlignment="1">
      <alignment horizontal="left"/>
    </xf>
    <xf numFmtId="0" fontId="32" fillId="0" borderId="8" xfId="0" applyFont="1" applyBorder="1"/>
    <xf numFmtId="0" fontId="32" fillId="0" borderId="9" xfId="0" applyFont="1" applyBorder="1"/>
    <xf numFmtId="0" fontId="32" fillId="0" borderId="10" xfId="0" applyFont="1" applyBorder="1"/>
    <xf numFmtId="0" fontId="31" fillId="0" borderId="11" xfId="0" applyFont="1" applyBorder="1"/>
    <xf numFmtId="164" fontId="31" fillId="0" borderId="7" xfId="2" applyFont="1" applyFill="1" applyBorder="1"/>
    <xf numFmtId="0" fontId="31" fillId="0" borderId="7" xfId="0" applyFont="1" applyBorder="1"/>
    <xf numFmtId="0" fontId="31" fillId="0" borderId="7" xfId="0" applyFont="1" applyBorder="1" applyAlignment="1">
      <alignment horizontal="center" vertical="center"/>
    </xf>
    <xf numFmtId="0" fontId="31" fillId="0" borderId="12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Continuous"/>
    </xf>
    <xf numFmtId="0" fontId="14" fillId="0" borderId="13" xfId="0" applyFont="1" applyBorder="1" applyAlignment="1">
      <alignment horizontal="centerContinuous"/>
    </xf>
    <xf numFmtId="0" fontId="14" fillId="0" borderId="11" xfId="0" applyFont="1" applyBorder="1" applyAlignment="1">
      <alignment horizontal="centerContinuous"/>
    </xf>
    <xf numFmtId="0" fontId="14" fillId="0" borderId="0" xfId="0" applyFont="1" applyAlignment="1">
      <alignment horizontal="centerContinuous"/>
    </xf>
    <xf numFmtId="0" fontId="5" fillId="0" borderId="0" xfId="0" applyFont="1"/>
    <xf numFmtId="0" fontId="27" fillId="0" borderId="0" xfId="0" applyFont="1"/>
    <xf numFmtId="0" fontId="3" fillId="0" borderId="6" xfId="0" applyFont="1" applyBorder="1" applyAlignment="1">
      <alignment horizontal="left"/>
    </xf>
    <xf numFmtId="0" fontId="14" fillId="3" borderId="0" xfId="0" applyFont="1" applyFill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14" fontId="27" fillId="0" borderId="0" xfId="0" applyNumberFormat="1" applyFont="1" applyAlignment="1">
      <alignment horizontal="left"/>
    </xf>
    <xf numFmtId="0" fontId="3" fillId="0" borderId="16" xfId="0" applyFont="1" applyBorder="1" applyAlignment="1">
      <alignment horizontal="center" vertical="center"/>
    </xf>
    <xf numFmtId="0" fontId="3" fillId="0" borderId="15" xfId="0" applyFont="1" applyBorder="1" applyAlignment="1">
      <alignment horizontal="left"/>
    </xf>
    <xf numFmtId="49" fontId="3" fillId="0" borderId="6" xfId="0" applyNumberFormat="1" applyFont="1" applyBorder="1" applyAlignment="1">
      <alignment horizontal="left"/>
    </xf>
    <xf numFmtId="0" fontId="3" fillId="0" borderId="6" xfId="0" applyFont="1" applyBorder="1" applyAlignment="1">
      <alignment horizontal="center"/>
    </xf>
    <xf numFmtId="164" fontId="3" fillId="0" borderId="6" xfId="2" applyFont="1" applyFill="1" applyBorder="1" applyAlignment="1">
      <alignment horizontal="left"/>
    </xf>
    <xf numFmtId="49" fontId="28" fillId="0" borderId="2" xfId="1" applyNumberFormat="1" applyFont="1" applyFill="1" applyBorder="1" applyAlignment="1">
      <alignment horizontal="left"/>
    </xf>
    <xf numFmtId="0" fontId="29" fillId="0" borderId="2" xfId="1" applyFont="1" applyFill="1" applyBorder="1" applyAlignment="1">
      <alignment horizontal="left"/>
    </xf>
    <xf numFmtId="0" fontId="27" fillId="0" borderId="2" xfId="2" applyNumberFormat="1" applyFont="1" applyFill="1" applyBorder="1" applyAlignment="1">
      <alignment horizontal="center"/>
    </xf>
    <xf numFmtId="164" fontId="27" fillId="0" borderId="2" xfId="2" applyFont="1" applyFill="1" applyBorder="1" applyAlignment="1">
      <alignment horizontal="left"/>
    </xf>
    <xf numFmtId="0" fontId="5" fillId="0" borderId="14" xfId="0" applyFont="1" applyBorder="1" applyAlignment="1">
      <alignment horizontal="centerContinuous"/>
    </xf>
    <xf numFmtId="0" fontId="14" fillId="0" borderId="14" xfId="0" applyFont="1" applyBorder="1" applyAlignment="1">
      <alignment horizontal="centerContinuous"/>
    </xf>
    <xf numFmtId="0" fontId="14" fillId="0" borderId="14" xfId="0" applyFont="1" applyBorder="1" applyAlignment="1">
      <alignment horizontal="centerContinuous" vertical="center"/>
    </xf>
    <xf numFmtId="0" fontId="5" fillId="0" borderId="19" xfId="0" applyFont="1" applyBorder="1"/>
    <xf numFmtId="0" fontId="5" fillId="0" borderId="20" xfId="0" applyFont="1" applyBorder="1"/>
    <xf numFmtId="0" fontId="5" fillId="0" borderId="20" xfId="0" applyFont="1" applyBorder="1" applyAlignment="1">
      <alignment horizontal="center" vertical="center"/>
    </xf>
    <xf numFmtId="0" fontId="5" fillId="0" borderId="21" xfId="0" applyFont="1" applyBorder="1"/>
    <xf numFmtId="0" fontId="27" fillId="0" borderId="22" xfId="0" applyFont="1" applyBorder="1"/>
    <xf numFmtId="164" fontId="27" fillId="0" borderId="18" xfId="2" applyFont="1" applyFill="1" applyBorder="1"/>
    <xf numFmtId="0" fontId="0" fillId="0" borderId="23" xfId="0" applyBorder="1"/>
    <xf numFmtId="0" fontId="27" fillId="0" borderId="24" xfId="0" applyFont="1" applyBorder="1"/>
    <xf numFmtId="164" fontId="27" fillId="0" borderId="24" xfId="2" applyFont="1" applyFill="1" applyBorder="1"/>
    <xf numFmtId="14" fontId="0" fillId="0" borderId="0" xfId="0" applyNumberFormat="1"/>
    <xf numFmtId="14" fontId="27" fillId="0" borderId="2" xfId="0" applyNumberFormat="1" applyFont="1" applyBorder="1" applyAlignment="1">
      <alignment horizontal="left"/>
    </xf>
    <xf numFmtId="0" fontId="3" fillId="0" borderId="25" xfId="0" applyFont="1" applyBorder="1"/>
    <xf numFmtId="0" fontId="3" fillId="0" borderId="26" xfId="0" applyFont="1" applyBorder="1"/>
    <xf numFmtId="0" fontId="3" fillId="0" borderId="27" xfId="0" applyFont="1" applyBorder="1"/>
    <xf numFmtId="0" fontId="27" fillId="0" borderId="17" xfId="0" applyFont="1" applyBorder="1" applyAlignment="1">
      <alignment horizontal="left"/>
    </xf>
    <xf numFmtId="0" fontId="14" fillId="3" borderId="5" xfId="0" applyFont="1" applyFill="1" applyBorder="1"/>
    <xf numFmtId="164" fontId="20" fillId="6" borderId="5" xfId="2" applyFont="1" applyFill="1" applyBorder="1" applyAlignment="1">
      <alignment horizontal="center" vertical="center"/>
    </xf>
    <xf numFmtId="164" fontId="21" fillId="5" borderId="5" xfId="2" applyFont="1" applyFill="1" applyBorder="1" applyAlignment="1">
      <alignment horizontal="center" vertical="center"/>
    </xf>
    <xf numFmtId="164" fontId="22" fillId="7" borderId="5" xfId="2" applyFont="1" applyFill="1" applyBorder="1" applyAlignment="1">
      <alignment horizontal="center" vertical="center"/>
    </xf>
    <xf numFmtId="164" fontId="0" fillId="0" borderId="5" xfId="0" applyNumberFormat="1" applyBorder="1"/>
    <xf numFmtId="14" fontId="27" fillId="0" borderId="5" xfId="0" applyNumberFormat="1" applyFont="1" applyBorder="1" applyAlignment="1">
      <alignment horizontal="left"/>
    </xf>
    <xf numFmtId="0" fontId="5" fillId="0" borderId="28" xfId="0" applyFont="1" applyBorder="1"/>
    <xf numFmtId="14" fontId="0" fillId="0" borderId="28" xfId="0" applyNumberFormat="1" applyBorder="1"/>
    <xf numFmtId="0" fontId="5" fillId="0" borderId="29" xfId="0" applyFont="1" applyBorder="1" applyAlignment="1">
      <alignment horizontal="centerContinuous"/>
    </xf>
    <xf numFmtId="0" fontId="14" fillId="0" borderId="30" xfId="0" applyFont="1" applyBorder="1" applyAlignment="1">
      <alignment horizontal="centerContinuous"/>
    </xf>
    <xf numFmtId="14" fontId="0" fillId="0" borderId="30" xfId="0" applyNumberFormat="1" applyBorder="1" applyAlignment="1">
      <alignment horizontal="centerContinuous"/>
    </xf>
    <xf numFmtId="0" fontId="14" fillId="0" borderId="31" xfId="0" applyFont="1" applyBorder="1" applyAlignment="1">
      <alignment horizontal="centerContinuous"/>
    </xf>
    <xf numFmtId="0" fontId="14" fillId="0" borderId="32" xfId="0" applyFont="1" applyBorder="1" applyAlignment="1">
      <alignment horizontal="centerContinuous"/>
    </xf>
    <xf numFmtId="14" fontId="27" fillId="0" borderId="32" xfId="0" applyNumberFormat="1" applyFont="1" applyBorder="1" applyAlignment="1">
      <alignment horizontal="centerContinuous"/>
    </xf>
    <xf numFmtId="0" fontId="35" fillId="0" borderId="32" xfId="0" applyFont="1" applyBorder="1"/>
    <xf numFmtId="164" fontId="34" fillId="0" borderId="32" xfId="2" applyFont="1" applyFill="1" applyBorder="1"/>
    <xf numFmtId="0" fontId="34" fillId="0" borderId="32" xfId="0" applyFont="1" applyBorder="1" applyAlignment="1">
      <alignment horizontal="left"/>
    </xf>
    <xf numFmtId="164" fontId="34" fillId="0" borderId="32" xfId="0" applyNumberFormat="1" applyFont="1" applyBorder="1"/>
    <xf numFmtId="0" fontId="0" fillId="0" borderId="33" xfId="0" applyBorder="1"/>
    <xf numFmtId="0" fontId="0" fillId="0" borderId="34" xfId="0" applyBorder="1"/>
    <xf numFmtId="0" fontId="3" fillId="0" borderId="26" xfId="0" applyFont="1" applyBorder="1" applyAlignment="1">
      <alignment horizontal="left"/>
    </xf>
    <xf numFmtId="49" fontId="3" fillId="0" borderId="26" xfId="0" applyNumberFormat="1" applyFont="1" applyBorder="1" applyAlignment="1">
      <alignment horizontal="left"/>
    </xf>
    <xf numFmtId="0" fontId="3" fillId="0" borderId="26" xfId="0" applyFont="1" applyBorder="1" applyAlignment="1">
      <alignment horizontal="center"/>
    </xf>
    <xf numFmtId="0" fontId="3" fillId="0" borderId="25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0" fontId="0" fillId="0" borderId="35" xfId="0" applyBorder="1"/>
    <xf numFmtId="14" fontId="0" fillId="0" borderId="35" xfId="0" applyNumberFormat="1" applyBorder="1"/>
    <xf numFmtId="0" fontId="3" fillId="0" borderId="16" xfId="0" applyFont="1" applyBorder="1" applyAlignment="1">
      <alignment horizontal="left"/>
    </xf>
    <xf numFmtId="0" fontId="27" fillId="0" borderId="37" xfId="0" applyFont="1" applyBorder="1" applyAlignment="1">
      <alignment horizontal="center"/>
    </xf>
    <xf numFmtId="0" fontId="0" fillId="4" borderId="38" xfId="0" applyFill="1" applyBorder="1"/>
    <xf numFmtId="0" fontId="0" fillId="4" borderId="39" xfId="0" applyFill="1" applyBorder="1"/>
    <xf numFmtId="0" fontId="0" fillId="4" borderId="40" xfId="0" applyFill="1" applyBorder="1"/>
    <xf numFmtId="0" fontId="0" fillId="4" borderId="41" xfId="0" applyFill="1" applyBorder="1"/>
    <xf numFmtId="0" fontId="0" fillId="4" borderId="0" xfId="0" applyFill="1"/>
    <xf numFmtId="0" fontId="0" fillId="4" borderId="42" xfId="0" applyFill="1" applyBorder="1"/>
    <xf numFmtId="0" fontId="0" fillId="0" borderId="0" xfId="0" applyProtection="1">
      <protection locked="0"/>
    </xf>
    <xf numFmtId="0" fontId="41" fillId="0" borderId="0" xfId="0" applyFont="1" applyAlignment="1">
      <alignment vertical="center"/>
    </xf>
    <xf numFmtId="0" fontId="41" fillId="4" borderId="41" xfId="0" applyFont="1" applyFill="1" applyBorder="1" applyAlignment="1">
      <alignment vertical="center"/>
    </xf>
    <xf numFmtId="1" fontId="43" fillId="4" borderId="0" xfId="0" applyNumberFormat="1" applyFont="1" applyFill="1" applyAlignment="1" applyProtection="1">
      <alignment horizontal="left" indent="1"/>
      <protection locked="0"/>
    </xf>
    <xf numFmtId="0" fontId="14" fillId="4" borderId="0" xfId="0" applyFont="1" applyFill="1" applyAlignment="1">
      <alignment horizontal="left" indent="4"/>
    </xf>
    <xf numFmtId="0" fontId="38" fillId="4" borderId="53" xfId="0" applyFont="1" applyFill="1" applyBorder="1"/>
    <xf numFmtId="0" fontId="38" fillId="4" borderId="54" xfId="0" applyFont="1" applyFill="1" applyBorder="1"/>
    <xf numFmtId="0" fontId="0" fillId="4" borderId="55" xfId="0" applyFill="1" applyBorder="1" applyAlignment="1">
      <alignment horizontal="center" vertical="center"/>
    </xf>
    <xf numFmtId="0" fontId="44" fillId="4" borderId="56" xfId="0" applyFont="1" applyFill="1" applyBorder="1" applyAlignment="1">
      <alignment horizontal="center" vertical="center"/>
    </xf>
    <xf numFmtId="0" fontId="0" fillId="4" borderId="56" xfId="0" applyFill="1" applyBorder="1" applyAlignment="1">
      <alignment horizontal="center" vertical="center"/>
    </xf>
    <xf numFmtId="0" fontId="0" fillId="4" borderId="57" xfId="0" applyFill="1" applyBorder="1"/>
    <xf numFmtId="0" fontId="45" fillId="0" borderId="0" xfId="0" applyFont="1" applyAlignment="1">
      <alignment horizontal="center" vertical="center"/>
    </xf>
    <xf numFmtId="0" fontId="1" fillId="0" borderId="0" xfId="1" applyProtection="1"/>
    <xf numFmtId="0" fontId="0" fillId="8" borderId="58" xfId="0" applyFill="1" applyBorder="1"/>
    <xf numFmtId="0" fontId="0" fillId="8" borderId="59" xfId="0" applyFill="1" applyBorder="1"/>
    <xf numFmtId="0" fontId="49" fillId="8" borderId="60" xfId="0" applyFont="1" applyFill="1" applyBorder="1"/>
    <xf numFmtId="0" fontId="0" fillId="8" borderId="61" xfId="0" applyFill="1" applyBorder="1"/>
    <xf numFmtId="0" fontId="0" fillId="8" borderId="62" xfId="0" applyFill="1" applyBorder="1"/>
    <xf numFmtId="0" fontId="37" fillId="8" borderId="62" xfId="0" applyFont="1" applyFill="1" applyBorder="1"/>
    <xf numFmtId="0" fontId="37" fillId="8" borderId="63" xfId="0" applyFont="1" applyFill="1" applyBorder="1"/>
    <xf numFmtId="0" fontId="50" fillId="8" borderId="60" xfId="0" applyFont="1" applyFill="1" applyBorder="1"/>
    <xf numFmtId="0" fontId="2" fillId="9" borderId="0" xfId="0" applyFont="1" applyFill="1" applyAlignment="1">
      <alignment horizontal="center" vertical="center"/>
    </xf>
    <xf numFmtId="0" fontId="54" fillId="9" borderId="0" xfId="0" applyFont="1" applyFill="1" applyAlignment="1">
      <alignment horizontal="center" vertical="center"/>
    </xf>
    <xf numFmtId="0" fontId="0" fillId="9" borderId="0" xfId="0" applyFill="1" applyAlignment="1">
      <alignment horizontal="centerContinuous"/>
    </xf>
    <xf numFmtId="0" fontId="27" fillId="0" borderId="17" xfId="0" applyFont="1" applyBorder="1" applyAlignment="1">
      <alignment horizontal="center"/>
    </xf>
    <xf numFmtId="0" fontId="3" fillId="0" borderId="0" xfId="0" applyFont="1" applyAlignment="1">
      <alignment horizontal="center"/>
    </xf>
    <xf numFmtId="165" fontId="5" fillId="0" borderId="0" xfId="0" applyNumberFormat="1" applyFont="1" applyAlignment="1">
      <alignment horizontal="center"/>
    </xf>
    <xf numFmtId="0" fontId="5" fillId="0" borderId="0" xfId="0" applyFont="1" applyAlignment="1">
      <alignment horizontal="left"/>
    </xf>
    <xf numFmtId="49" fontId="5" fillId="0" borderId="0" xfId="0" applyNumberFormat="1" applyFont="1" applyAlignment="1">
      <alignment horizontal="center" vertical="center" wrapText="1"/>
    </xf>
    <xf numFmtId="49" fontId="5" fillId="0" borderId="0" xfId="0" applyNumberFormat="1" applyFont="1" applyAlignment="1">
      <alignment horizontal="center"/>
    </xf>
    <xf numFmtId="0" fontId="53" fillId="9" borderId="0" xfId="0" applyFont="1" applyFill="1" applyAlignment="1" applyProtection="1">
      <alignment horizontal="center" vertical="center"/>
      <protection locked="0"/>
    </xf>
    <xf numFmtId="1" fontId="3" fillId="9" borderId="0" xfId="0" applyNumberFormat="1" applyFont="1" applyFill="1" applyAlignment="1" applyProtection="1">
      <alignment horizontal="center" vertical="center"/>
      <protection locked="0"/>
    </xf>
    <xf numFmtId="0" fontId="3" fillId="9" borderId="0" xfId="0" applyFont="1" applyFill="1" applyAlignment="1" applyProtection="1">
      <alignment horizontal="center" vertical="center"/>
      <protection locked="0"/>
    </xf>
    <xf numFmtId="0" fontId="51" fillId="9" borderId="0" xfId="0" applyFont="1" applyFill="1" applyAlignment="1" applyProtection="1">
      <alignment horizontal="center" vertical="center"/>
      <protection locked="0"/>
    </xf>
    <xf numFmtId="0" fontId="30" fillId="0" borderId="2" xfId="0" applyFont="1" applyBorder="1" applyAlignment="1">
      <alignment horizontal="center" vertical="center"/>
    </xf>
    <xf numFmtId="165" fontId="27" fillId="0" borderId="2" xfId="0" applyNumberFormat="1" applyFont="1" applyBorder="1" applyAlignment="1">
      <alignment horizontal="left"/>
    </xf>
    <xf numFmtId="0" fontId="27" fillId="0" borderId="2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34" fillId="0" borderId="72" xfId="0" applyFont="1" applyBorder="1"/>
    <xf numFmtId="164" fontId="34" fillId="0" borderId="73" xfId="0" applyNumberFormat="1" applyFont="1" applyBorder="1"/>
    <xf numFmtId="1" fontId="28" fillId="0" borderId="36" xfId="1" applyNumberFormat="1" applyFont="1" applyFill="1" applyBorder="1" applyAlignment="1">
      <alignment horizontal="left"/>
    </xf>
    <xf numFmtId="1" fontId="28" fillId="0" borderId="2" xfId="1" applyNumberFormat="1" applyFont="1" applyFill="1" applyBorder="1" applyAlignment="1">
      <alignment horizontal="left"/>
    </xf>
    <xf numFmtId="167" fontId="34" fillId="0" borderId="32" xfId="0" applyNumberFormat="1" applyFont="1" applyBorder="1" applyAlignment="1">
      <alignment horizontal="left"/>
    </xf>
    <xf numFmtId="167" fontId="31" fillId="0" borderId="7" xfId="0" applyNumberFormat="1" applyFont="1" applyBorder="1" applyAlignment="1">
      <alignment horizontal="center" vertical="center"/>
    </xf>
    <xf numFmtId="0" fontId="39" fillId="0" borderId="50" xfId="0" applyFont="1" applyBorder="1" applyAlignment="1" applyProtection="1">
      <alignment horizontal="left" vertical="center" wrapText="1"/>
      <protection locked="0"/>
    </xf>
    <xf numFmtId="0" fontId="39" fillId="0" borderId="49" xfId="0" applyFont="1" applyBorder="1" applyAlignment="1" applyProtection="1">
      <alignment horizontal="left" vertical="center" wrapText="1"/>
      <protection locked="0"/>
    </xf>
    <xf numFmtId="0" fontId="39" fillId="0" borderId="46" xfId="0" applyFont="1" applyBorder="1" applyAlignment="1" applyProtection="1">
      <alignment horizontal="left" vertical="center" wrapText="1"/>
      <protection locked="0"/>
    </xf>
    <xf numFmtId="0" fontId="39" fillId="0" borderId="45" xfId="0" applyFont="1" applyBorder="1" applyAlignment="1" applyProtection="1">
      <alignment horizontal="left" vertical="center" wrapText="1"/>
      <protection locked="0"/>
    </xf>
    <xf numFmtId="0" fontId="39" fillId="0" borderId="44" xfId="0" applyFont="1" applyBorder="1" applyAlignment="1" applyProtection="1">
      <alignment horizontal="left" vertical="center" wrapText="1"/>
      <protection locked="0"/>
    </xf>
    <xf numFmtId="0" fontId="39" fillId="0" borderId="43" xfId="0" applyFont="1" applyBorder="1" applyAlignment="1" applyProtection="1">
      <alignment horizontal="left" vertical="center" wrapText="1"/>
      <protection locked="0"/>
    </xf>
    <xf numFmtId="0" fontId="42" fillId="4" borderId="52" xfId="0" applyFont="1" applyFill="1" applyBorder="1" applyAlignment="1">
      <alignment horizontal="center"/>
    </xf>
    <xf numFmtId="0" fontId="42" fillId="4" borderId="51" xfId="0" applyFont="1" applyFill="1" applyBorder="1" applyAlignment="1">
      <alignment horizontal="center"/>
    </xf>
    <xf numFmtId="0" fontId="40" fillId="4" borderId="52" xfId="0" applyFont="1" applyFill="1" applyBorder="1" applyAlignment="1">
      <alignment horizontal="right" vertical="center"/>
    </xf>
    <xf numFmtId="0" fontId="40" fillId="4" borderId="51" xfId="0" applyFont="1" applyFill="1" applyBorder="1" applyAlignment="1">
      <alignment horizontal="right" vertical="center"/>
    </xf>
    <xf numFmtId="0" fontId="40" fillId="4" borderId="48" xfId="0" applyFont="1" applyFill="1" applyBorder="1" applyAlignment="1">
      <alignment horizontal="right" vertical="center"/>
    </xf>
    <xf numFmtId="0" fontId="40" fillId="4" borderId="47" xfId="0" applyFont="1" applyFill="1" applyBorder="1" applyAlignment="1">
      <alignment horizontal="right" vertical="center"/>
    </xf>
    <xf numFmtId="0" fontId="0" fillId="11" borderId="71" xfId="0" applyFill="1" applyBorder="1" applyAlignment="1" applyProtection="1">
      <alignment horizontal="center"/>
      <protection locked="0"/>
    </xf>
    <xf numFmtId="0" fontId="0" fillId="11" borderId="70" xfId="0" applyFill="1" applyBorder="1" applyAlignment="1" applyProtection="1">
      <alignment horizontal="center"/>
      <protection locked="0"/>
    </xf>
    <xf numFmtId="0" fontId="0" fillId="11" borderId="69" xfId="0" applyFill="1" applyBorder="1" applyAlignment="1" applyProtection="1">
      <alignment horizontal="center"/>
      <protection locked="0"/>
    </xf>
    <xf numFmtId="0" fontId="0" fillId="11" borderId="68" xfId="0" applyFill="1" applyBorder="1" applyAlignment="1" applyProtection="1">
      <alignment horizontal="center"/>
      <protection locked="0"/>
    </xf>
    <xf numFmtId="0" fontId="0" fillId="11" borderId="0" xfId="0" applyFill="1" applyAlignment="1" applyProtection="1">
      <alignment horizontal="center"/>
      <protection locked="0"/>
    </xf>
    <xf numFmtId="0" fontId="0" fillId="11" borderId="67" xfId="0" applyFill="1" applyBorder="1" applyAlignment="1" applyProtection="1">
      <alignment horizontal="center"/>
      <protection locked="0"/>
    </xf>
    <xf numFmtId="0" fontId="0" fillId="11" borderId="66" xfId="0" applyFill="1" applyBorder="1" applyAlignment="1" applyProtection="1">
      <alignment horizontal="center"/>
      <protection locked="0"/>
    </xf>
    <xf numFmtId="0" fontId="0" fillId="11" borderId="65" xfId="0" applyFill="1" applyBorder="1" applyAlignment="1" applyProtection="1">
      <alignment horizontal="center"/>
      <protection locked="0"/>
    </xf>
    <xf numFmtId="0" fontId="0" fillId="11" borderId="64" xfId="0" applyFill="1" applyBorder="1" applyAlignment="1" applyProtection="1">
      <alignment horizontal="center"/>
      <protection locked="0"/>
    </xf>
    <xf numFmtId="0" fontId="57" fillId="9" borderId="0" xfId="0" applyFont="1" applyFill="1" applyAlignment="1">
      <alignment horizontal="right" vertical="center"/>
    </xf>
    <xf numFmtId="0" fontId="56" fillId="9" borderId="0" xfId="0" applyFont="1" applyFill="1" applyAlignment="1">
      <alignment horizontal="right" vertical="center"/>
    </xf>
    <xf numFmtId="0" fontId="58" fillId="9" borderId="0" xfId="0" applyFont="1" applyFill="1" applyAlignment="1">
      <alignment horizontal="center" vertical="center"/>
    </xf>
    <xf numFmtId="0" fontId="55" fillId="10" borderId="63" xfId="0" applyFont="1" applyFill="1" applyBorder="1" applyAlignment="1">
      <alignment horizontal="center" vertical="center"/>
    </xf>
    <xf numFmtId="0" fontId="55" fillId="10" borderId="61" xfId="0" applyFont="1" applyFill="1" applyBorder="1" applyAlignment="1">
      <alignment horizontal="center" vertical="center"/>
    </xf>
    <xf numFmtId="0" fontId="55" fillId="10" borderId="60" xfId="0" applyFont="1" applyFill="1" applyBorder="1" applyAlignment="1">
      <alignment horizontal="center" vertical="center"/>
    </xf>
    <xf numFmtId="0" fontId="55" fillId="10" borderId="58" xfId="0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4">
    <cellStyle name="Hipervínculo" xfId="1" builtinId="8"/>
    <cellStyle name="Moneda" xfId="2" builtinId="4"/>
    <cellStyle name="Normal" xfId="0" builtinId="0"/>
    <cellStyle name="Normal 2" xfId="3" xr:uid="{5FC06A2A-F8C5-4D33-8672-FADA4EE72743}"/>
  </cellStyles>
  <dxfs count="123">
    <dxf>
      <font>
        <strike val="0"/>
        <outline val="0"/>
        <shadow val="0"/>
        <u val="none"/>
        <vertAlign val="baseline"/>
        <sz val="10"/>
        <color rgb="FF000000"/>
        <name val="Century Gothic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entury Gothic"/>
        <family val="2"/>
        <scheme val="none"/>
      </font>
      <numFmt numFmtId="1" formatCode="0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6"/>
        <color rgb="FFFF0000"/>
        <name val="Wingdings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rgb="FF000000"/>
        <name val="Calibri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>
          <fgColor indexed="64"/>
          <bgColor theme="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4"/>
        <color auto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indent="0" justifyLastLine="0" shrinkToFit="0" readingOrder="0"/>
    </dxf>
    <dxf>
      <border outline="0">
        <left style="thin">
          <color theme="4" tint="0.79998168889431442"/>
        </left>
        <top style="thin">
          <color theme="4" tint="0.79998168889431442"/>
        </top>
        <bottom style="thin">
          <color theme="4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74151"/>
        <name val="Century Gothic"/>
        <family val="2"/>
        <scheme val="none"/>
      </font>
      <alignment horizontal="left" vertical="center" textRotation="0" wrapText="0" indent="1" justifyLastLine="0" shrinkToFit="0" readingOrder="0"/>
    </dxf>
    <dxf>
      <border diagonalUp="0" diagonalDown="0">
        <left style="dashed">
          <color indexed="64"/>
        </left>
        <right/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border diagonalUp="0" diagonalDown="0">
        <left/>
        <right style="dashed">
          <color indexed="64"/>
        </right>
        <top style="dashed">
          <color indexed="64"/>
        </top>
        <bottom/>
        <vertical/>
        <horizontal/>
      </border>
    </dxf>
    <dxf>
      <border diagonalUp="0" diagonalDown="0">
        <left/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border>
        <top style="dashed">
          <color indexed="64"/>
        </top>
      </border>
    </dxf>
    <dxf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border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/>
        <bottom/>
        <vertical style="dashed">
          <color indexed="64"/>
        </vertical>
        <horizontal style="dashed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entury Gothic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dotted">
          <color indexed="64"/>
        </left>
        <right/>
        <top style="dotted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dotted">
          <color indexed="64"/>
        </right>
        <top style="dotted">
          <color indexed="64"/>
        </top>
        <bottom/>
      </border>
    </dxf>
    <dxf>
      <border outline="0">
        <top style="dotted">
          <color indexed="64"/>
        </top>
      </border>
    </dxf>
    <dxf>
      <border outline="0">
        <right style="dotted">
          <color indexed="64"/>
        </right>
        <bottom style="dotted">
          <color indexed="64"/>
        </bottom>
      </border>
    </dxf>
    <dxf>
      <border outline="0">
        <bottom style="dott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scheme val="none"/>
      </font>
      <alignment horizontal="left" vertical="bottom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sz val="9"/>
        <name val="Century Gothic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dotted">
          <color rgb="FF00B050"/>
        </left>
        <right/>
        <top style="dotted">
          <color rgb="FF00B050"/>
        </top>
        <bottom style="dotted">
          <color rgb="FF00B050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entury Gothic"/>
        <family val="2"/>
        <scheme val="none"/>
      </font>
      <numFmt numFmtId="165" formatCode="m/d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sz val="9"/>
        <name val="Century Gothic"/>
        <family val="2"/>
        <scheme val="none"/>
      </font>
      <numFmt numFmtId="168" formatCode="&quot;$&quot;#,##0.00"/>
      <fill>
        <patternFill patternType="none">
          <fgColor indexed="64"/>
          <bgColor auto="1"/>
        </patternFill>
      </fill>
      <border diagonalUp="0" diagonalDown="0" outline="0">
        <left style="dotted">
          <color rgb="FF00B050"/>
        </left>
        <right style="dotted">
          <color rgb="FF00B050"/>
        </right>
        <top style="dotted">
          <color rgb="FF00B050"/>
        </top>
        <bottom style="dotted">
          <color rgb="FF00B050"/>
        </bottom>
      </border>
    </dxf>
    <dxf>
      <font>
        <sz val="9"/>
        <name val="Century Gothic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dotted">
          <color rgb="FF00B050"/>
        </right>
        <top style="dotted">
          <color rgb="FF00B050"/>
        </top>
        <bottom style="dotted">
          <color rgb="FF00B050"/>
        </bottom>
        <vertical style="dotted">
          <color rgb="FF00B050"/>
        </vertical>
        <horizontal style="dotted">
          <color rgb="FF00B050"/>
        </horizontal>
      </border>
    </dxf>
    <dxf>
      <border outline="0">
        <bottom style="dotted">
          <color indexed="64"/>
        </bottom>
      </border>
    </dxf>
    <dxf>
      <fill>
        <patternFill patternType="none">
          <fgColor indexed="64"/>
          <bgColor auto="1"/>
        </patternFill>
      </fill>
    </dxf>
    <dxf>
      <border>
        <bottom style="dashed">
          <color rgb="FF00600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indexed="64"/>
          <bgColor auto="1"/>
        </patternFill>
      </fill>
      <border diagonalUp="0" diagonalDown="0">
        <left style="dotted">
          <color rgb="FF00B050"/>
        </left>
        <right style="dotted">
          <color rgb="FF00B050"/>
        </right>
        <top/>
        <bottom/>
        <vertical style="dotted">
          <color rgb="FF00B050"/>
        </vertical>
        <horizontal style="dotted">
          <color rgb="FF00B050"/>
        </horizontal>
      </border>
    </dxf>
    <dxf>
      <border diagonalUp="0" diagonalDown="0" outline="0">
        <left style="dotted">
          <color indexed="64"/>
        </left>
        <right/>
        <top style="dotted">
          <color rgb="FFFF0000"/>
        </top>
        <bottom style="dotted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family val="2"/>
        <scheme val="none"/>
      </font>
      <numFmt numFmtId="165" formatCode="m/d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dotted">
          <color rgb="FFFF0000"/>
        </left>
        <right style="dotted">
          <color indexed="64"/>
        </right>
        <top style="dotted">
          <color rgb="FFFF0000"/>
        </top>
        <bottom style="dotted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 style="dotted">
          <color rgb="FFFF0000"/>
        </right>
        <top style="dotted">
          <color rgb="FFFF0000"/>
        </top>
        <bottom style="dotted">
          <color rgb="FFFF0000"/>
        </bottom>
        <vertical style="dotted">
          <color rgb="FFFF0000"/>
        </vertical>
        <horizontal style="dotted">
          <color rgb="FFFF0000"/>
        </horizontal>
      </border>
    </dxf>
    <dxf>
      <border>
        <top style="dotted">
          <color rgb="FFFF0000"/>
        </top>
      </border>
    </dxf>
    <dxf>
      <border diagonalUp="0" diagonalDown="0">
        <left style="dotted">
          <color rgb="FFFF0000"/>
        </left>
        <right style="dotted">
          <color rgb="FFFF0000"/>
        </right>
        <top style="dotted">
          <color rgb="FFFF0000"/>
        </top>
        <bottom style="dotted">
          <color rgb="FFFF0000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entury Gothic"/>
        <family val="2"/>
        <scheme val="none"/>
      </font>
    </dxf>
    <dxf>
      <border>
        <bottom style="dotted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indexed="64"/>
          <bgColor auto="1"/>
        </patternFill>
      </fill>
      <border diagonalUp="0" diagonalDown="0">
        <left style="dotted">
          <color rgb="FFFF0000"/>
        </left>
        <right style="dotted">
          <color rgb="FFFF0000"/>
        </right>
        <top/>
        <bottom/>
        <vertical style="dotted">
          <color rgb="FFFF0000"/>
        </vertical>
        <horizontal style="dotted">
          <color rgb="FFFF0000"/>
        </horizontal>
      </border>
    </dxf>
    <dxf>
      <font>
        <strike val="0"/>
        <outline val="0"/>
        <shadow val="0"/>
        <u val="none"/>
        <vertAlign val="baseline"/>
        <sz val="9"/>
        <color rgb="FFFF0000"/>
        <name val="Century Gothic"/>
        <family val="2"/>
        <scheme val="none"/>
      </font>
      <numFmt numFmtId="164" formatCode="_(&quot;$&quot;* #,##0.00_);_(&quot;$&quot;* \(#,##0.00\);_(&quot;$&quot;* &quot;-&quot;??_);_(@_)"/>
      <border diagonalUp="0" diagonalDown="0">
        <left style="dashed">
          <color rgb="FFFF0000"/>
        </left>
        <right/>
        <top style="dashed">
          <color rgb="FFFF0000"/>
        </top>
        <bottom style="dashed">
          <color rgb="FFFF0000"/>
        </bottom>
        <vertical style="dashed">
          <color rgb="FFFF0000"/>
        </vertical>
        <horizontal style="dashed">
          <color rgb="FFFF0000"/>
        </horizontal>
      </border>
    </dxf>
    <dxf>
      <font>
        <sz val="9"/>
        <color rgb="FFFF0000"/>
        <name val="Century Gothic"/>
        <family val="2"/>
        <scheme val="none"/>
      </font>
      <numFmt numFmtId="164" formatCode="_(&quot;$&quot;* #,##0.00_);_(&quot;$&quot;* \(#,##0.00\);_(&quot;$&quot;* &quot;-&quot;??_);_(@_)"/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 style="dashed">
          <color rgb="FFFF0000"/>
        </vertical>
        <horizontal style="dashed">
          <color rgb="FFFF0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entury Gothic"/>
        <family val="2"/>
        <scheme val="none"/>
      </font>
      <alignment horizontal="left" textRotation="0" wrapText="0" indent="0" justifyLastLine="0" shrinkToFit="0" readingOrder="0"/>
      <border diagonalUp="0" diagonalDown="0" outline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</border>
    </dxf>
    <dxf>
      <font>
        <strike val="0"/>
        <outline val="0"/>
        <shadow val="0"/>
        <u val="none"/>
        <vertAlign val="baseline"/>
        <sz val="9"/>
        <color rgb="FFFF0000"/>
        <name val="Century Gothic"/>
        <family val="2"/>
        <scheme val="none"/>
      </font>
      <numFmt numFmtId="167" formatCode="dd/mm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</border>
    </dxf>
    <dxf>
      <font>
        <strike val="0"/>
        <outline val="0"/>
        <shadow val="0"/>
        <u val="none"/>
        <vertAlign val="baseline"/>
        <sz val="9"/>
        <color rgb="FFFF0000"/>
        <name val="Century Gothic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</border>
    </dxf>
    <dxf>
      <font>
        <strike val="0"/>
        <outline val="0"/>
        <shadow val="0"/>
        <u val="none"/>
        <vertAlign val="baseline"/>
        <sz val="9"/>
        <color rgb="FFFF0000"/>
        <name val="Century Gothic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 style="dashed">
          <color rgb="FFFF0000"/>
        </right>
        <top style="dashed">
          <color rgb="FFFF0000"/>
        </top>
        <bottom style="dashed">
          <color rgb="FFFF0000"/>
        </bottom>
        <vertical style="dashed">
          <color rgb="FFFF0000"/>
        </vertical>
        <horizontal style="dashed">
          <color rgb="FFFF0000"/>
        </horizontal>
      </border>
    </dxf>
    <dxf>
      <font>
        <strike val="0"/>
        <outline val="0"/>
        <shadow val="0"/>
        <u val="none"/>
        <vertAlign val="baseline"/>
        <sz val="9"/>
        <color rgb="FFFF0000"/>
        <name val="Century Gothic"/>
        <family val="2"/>
        <scheme val="none"/>
      </font>
    </dxf>
    <dxf>
      <border>
        <bottom style="dashed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entury Gothic"/>
        <family val="2"/>
        <scheme val="none"/>
      </font>
      <fill>
        <patternFill patternType="none">
          <fgColor indexed="64"/>
          <bgColor auto="1"/>
        </patternFill>
      </fill>
      <border diagonalUp="0" diagonalDown="0">
        <left style="dashed">
          <color rgb="FFFF0000"/>
        </left>
        <right style="dashed">
          <color rgb="FFFF0000"/>
        </right>
        <top/>
        <bottom/>
        <vertical style="dashed">
          <color rgb="FFFF0000"/>
        </vertical>
        <horizontal style="dashed">
          <color rgb="FFFF0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9"/>
        <name val="Century Gothic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rgb="FF006008"/>
        </left>
        <right/>
        <top style="dashed">
          <color rgb="FF006008"/>
        </top>
        <bottom style="dashed">
          <color rgb="FF006008"/>
        </bottom>
        <vertical style="dashed">
          <color rgb="FF006008"/>
        </vertical>
        <horizontal style="dashed">
          <color rgb="FF00600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9"/>
        <name val="Century Gothic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rgb="FF006008"/>
        </left>
        <right style="dashed">
          <color rgb="FF006008"/>
        </right>
        <top style="dashed">
          <color rgb="FF006008"/>
        </top>
        <bottom style="dashed">
          <color rgb="FF006008"/>
        </bottom>
        <vertical style="dashed">
          <color rgb="FF006008"/>
        </vertical>
        <horizontal style="dashed">
          <color rgb="FF00600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9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rgb="FF006008"/>
        </left>
        <right style="dashed">
          <color rgb="FF006008"/>
        </right>
        <top style="dashed">
          <color rgb="FF006008"/>
        </top>
        <bottom style="dashed">
          <color rgb="FF006008"/>
        </bottom>
        <vertical style="dashed">
          <color rgb="FF006008"/>
        </vertical>
        <horizontal style="dashed">
          <color rgb="FF006008"/>
        </horizontal>
      </border>
    </dxf>
    <dxf>
      <font>
        <strike val="0"/>
        <outline val="0"/>
        <shadow val="0"/>
        <u val="none"/>
        <vertAlign val="baseline"/>
        <sz val="9"/>
        <color theme="9"/>
        <name val="Century Gothic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dashed">
          <color rgb="FF006008"/>
        </left>
        <right style="dashed">
          <color rgb="FF006008"/>
        </right>
        <top style="dashed">
          <color rgb="FF006008"/>
        </top>
        <bottom style="dashed">
          <color rgb="FF006008"/>
        </bottom>
      </border>
    </dxf>
    <dxf>
      <font>
        <strike val="0"/>
        <outline val="0"/>
        <shadow val="0"/>
        <u val="none"/>
        <vertAlign val="baseline"/>
        <sz val="9"/>
        <color theme="9"/>
        <name val="Century Gothic"/>
        <family val="2"/>
        <scheme val="none"/>
      </font>
      <numFmt numFmtId="167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rgb="FF006008"/>
        </left>
        <right style="dashed">
          <color rgb="FF006008"/>
        </right>
        <top style="dashed">
          <color rgb="FF006008"/>
        </top>
        <bottom style="dashed">
          <color rgb="FF006008"/>
        </bottom>
      </border>
    </dxf>
    <dxf>
      <font>
        <strike val="0"/>
        <outline val="0"/>
        <shadow val="0"/>
        <u val="none"/>
        <vertAlign val="baseline"/>
        <sz val="9"/>
        <color theme="9"/>
        <name val="Century Gothic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dashed">
          <color rgb="FF006008"/>
        </left>
        <right style="dashed">
          <color rgb="FF006008"/>
        </right>
        <top style="dashed">
          <color rgb="FF006008"/>
        </top>
        <bottom style="dashed">
          <color rgb="FF006008"/>
        </bottom>
      </border>
    </dxf>
    <dxf>
      <font>
        <strike val="0"/>
        <outline val="0"/>
        <shadow val="0"/>
        <u val="none"/>
        <vertAlign val="baseline"/>
        <sz val="9"/>
        <color theme="9"/>
        <name val="Century Gothic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dashed">
          <color rgb="FF006008"/>
        </right>
        <top style="dashed">
          <color rgb="FF006008"/>
        </top>
        <bottom style="dashed">
          <color rgb="FF006008"/>
        </bottom>
        <vertical style="dashed">
          <color rgb="FF006008"/>
        </vertical>
        <horizontal style="dashed">
          <color rgb="FF006008"/>
        </horizontal>
      </border>
    </dxf>
    <dxf>
      <border>
        <top style="dashed">
          <color rgb="FF006008"/>
        </top>
      </border>
    </dxf>
    <dxf>
      <border diagonalUp="0" diagonalDown="0">
        <left style="dashed">
          <color rgb="FF006008"/>
        </left>
        <right style="dashed">
          <color rgb="FF006008"/>
        </right>
        <top style="dashed">
          <color rgb="FF006008"/>
        </top>
        <bottom style="dashed">
          <color rgb="FF006008"/>
        </bottom>
      </border>
    </dxf>
    <dxf>
      <font>
        <strike val="0"/>
        <outline val="0"/>
        <shadow val="0"/>
        <u val="none"/>
        <vertAlign val="baseline"/>
        <sz val="9"/>
        <color theme="9"/>
        <name val="Century Gothic"/>
        <family val="2"/>
        <scheme val="none"/>
      </font>
      <fill>
        <patternFill patternType="none">
          <fgColor indexed="64"/>
          <bgColor auto="1"/>
        </patternFill>
      </fill>
    </dxf>
    <dxf>
      <border>
        <bottom style="dashed">
          <color rgb="FF00600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/>
        <name val="Century Gothic"/>
        <family val="2"/>
        <scheme val="none"/>
      </font>
      <fill>
        <patternFill patternType="none">
          <fgColor indexed="64"/>
          <bgColor auto="1"/>
        </patternFill>
      </fill>
      <border diagonalUp="0" diagonalDown="0">
        <left style="dashed">
          <color rgb="FF006008"/>
        </left>
        <right style="dashed">
          <color rgb="FF006008"/>
        </right>
        <top/>
        <bottom/>
        <vertical style="dashed">
          <color rgb="FF006008"/>
        </vertical>
        <horizontal style="dashed">
          <color rgb="FF006008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entury Gothic"/>
        <family val="2"/>
        <scheme val="none"/>
      </font>
      <alignment horizontal="left" textRotation="0" wrapText="0" indent="0" justifyLastLine="0" shrinkToFit="0" readingOrder="0"/>
      <border diagonalUp="0" diagonalDown="0">
        <left style="dotted">
          <color indexed="64"/>
        </left>
        <right/>
        <top style="dotted">
          <color indexed="64"/>
        </top>
        <bottom style="dotted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entury Gothic"/>
        <family val="2"/>
        <scheme val="none"/>
      </font>
      <numFmt numFmtId="0" formatCode="General"/>
      <alignment horizontal="left" textRotation="0" wrapText="0" indent="0" justifyLastLine="0" shrinkToFit="0" readingOrder="0"/>
      <border diagonalUp="0" diagonalDown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entury Gothic"/>
        <family val="2"/>
        <scheme val="none"/>
      </font>
      <numFmt numFmtId="1" formatCode="0"/>
      <alignment horizontal="left" textRotation="0" wrapText="0" indent="0" justifyLastLine="0" shrinkToFit="0" readingOrder="0"/>
      <border diagonalUp="0" diagonalDown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entury Gothic"/>
        <family val="2"/>
        <scheme val="none"/>
      </font>
      <numFmt numFmtId="0" formatCode="General"/>
      <alignment horizontal="left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entury Gothic"/>
        <family val="2"/>
        <scheme val="none"/>
      </font>
      <numFmt numFmtId="165" formatCode="m/d/yyyy"/>
      <alignment horizontal="left" vertical="bottom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entury Gothic"/>
        <family val="2"/>
        <scheme val="none"/>
      </font>
      <numFmt numFmtId="165" formatCode="m/d/yyyy"/>
      <alignment horizontal="left" vertical="bottom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entury Gothic"/>
        <family val="2"/>
        <scheme val="none"/>
      </font>
      <numFmt numFmtId="30" formatCode="@"/>
      <alignment horizontal="left" textRotation="0" wrapText="0" indent="0" justifyLastLine="0" shrinkToFit="0" readingOrder="0"/>
      <border diagonalUp="0" diagonalDown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entury Gothic"/>
        <family val="2"/>
        <scheme val="none"/>
      </font>
      <alignment horizontal="left" textRotation="0" wrapText="0" indent="0" justifyLastLine="0" shrinkToFit="0" readingOrder="0"/>
      <border diagonalUp="0" diagonalDown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entury Gothic"/>
        <family val="2"/>
        <scheme val="none"/>
      </font>
      <alignment horizontal="left" textRotation="0" wrapText="0" indent="0" justifyLastLine="0" shrinkToFit="0" readingOrder="0"/>
      <border diagonalUp="0" diagonalDown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entury Gothic"/>
        <family val="2"/>
        <scheme val="none"/>
      </font>
      <alignment horizontal="left" textRotation="0" wrapText="0" indent="0" justifyLastLine="0" shrinkToFit="0" readingOrder="0"/>
      <border diagonalUp="0" diagonalDown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entury Gothic"/>
        <family val="2"/>
        <scheme val="none"/>
      </font>
      <alignment horizontal="left" textRotation="0" wrapText="0" indent="0" justifyLastLine="0" shrinkToFit="0" readingOrder="0"/>
      <border diagonalUp="0" diagonalDown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entury Gothic"/>
        <family val="2"/>
        <scheme val="none"/>
      </font>
      <alignment horizontal="left" textRotation="0" wrapText="0" indent="0" justifyLastLine="0" shrinkToFit="0" readingOrder="0"/>
    </dxf>
    <dxf>
      <border outline="0"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scheme val="none"/>
      </font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font>
        <strike val="0"/>
        <outline val="0"/>
        <shadow val="0"/>
        <vertAlign val="baseline"/>
        <sz val="9"/>
        <name val="Century Gothic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indexed="64"/>
        </left>
        <right/>
        <top style="dotted">
          <color indexed="64"/>
        </top>
        <bottom style="dotted">
          <color indexed="64"/>
        </bottom>
        <vertical style="dotted">
          <color indexed="64"/>
        </vertical>
        <horizontal style="dotted">
          <color indexed="64"/>
        </horizontal>
      </border>
    </dxf>
    <dxf>
      <font>
        <strike val="0"/>
        <outline val="0"/>
        <shadow val="0"/>
        <vertAlign val="baseline"/>
        <sz val="9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  <vertical style="dotted">
          <color indexed="64"/>
        </vertical>
        <horizontal style="dotted">
          <color indexed="64"/>
        </horizontal>
      </border>
    </dxf>
    <dxf>
      <font>
        <strike val="0"/>
        <outline val="0"/>
        <shadow val="0"/>
        <vertAlign val="baseline"/>
        <sz val="9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font>
        <strike val="0"/>
        <outline val="0"/>
        <shadow val="0"/>
        <vertAlign val="baseline"/>
        <sz val="9"/>
        <name val="Century Gothic"/>
        <family val="2"/>
        <scheme val="none"/>
      </font>
      <numFmt numFmtId="165" formatCode="m/d/yyyy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font>
        <strike val="0"/>
        <outline val="0"/>
        <shadow val="0"/>
        <vertAlign val="baseline"/>
        <sz val="9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font>
        <strike val="0"/>
        <outline val="0"/>
        <shadow val="0"/>
        <vertAlign val="baseline"/>
        <sz val="9"/>
        <name val="Century Gothic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font>
        <strike val="0"/>
        <outline val="0"/>
        <shadow val="0"/>
        <vertAlign val="baseline"/>
        <sz val="9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  <vertical style="dotted">
          <color indexed="64"/>
        </vertical>
        <horizontal style="dotted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  <vertical style="dotted">
          <color indexed="64"/>
        </vertical>
        <horizontal style="dotted">
          <color indexed="64"/>
        </horizontal>
      </border>
    </dxf>
    <dxf>
      <font>
        <strike val="0"/>
        <outline val="0"/>
        <shadow val="0"/>
        <vertAlign val="baseline"/>
        <sz val="9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  <vertical style="dotted">
          <color indexed="64"/>
        </vertical>
        <horizontal style="dotted">
          <color indexed="64"/>
        </horizontal>
      </border>
    </dxf>
    <dxf>
      <font>
        <strike val="0"/>
        <outline val="0"/>
        <shadow val="0"/>
        <vertAlign val="baseline"/>
        <sz val="9"/>
      </font>
      <numFmt numFmtId="0" formatCode="General"/>
      <alignment horizontal="center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font>
        <strike val="0"/>
        <outline val="0"/>
        <shadow val="0"/>
        <vertAlign val="baseline"/>
        <sz val="9"/>
        <name val="Century Gothic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font>
        <strike val="0"/>
        <outline val="0"/>
        <shadow val="0"/>
        <vertAlign val="baseline"/>
        <sz val="9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font>
        <strike val="0"/>
        <outline val="0"/>
        <shadow val="0"/>
        <vertAlign val="baseline"/>
        <sz val="9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font>
        <strike val="0"/>
        <outline val="0"/>
        <shadow val="0"/>
        <vertAlign val="baseline"/>
        <sz val="9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font>
        <strike val="0"/>
        <outline val="0"/>
        <shadow val="0"/>
        <u val="none"/>
        <vertAlign val="baseline"/>
        <sz val="9"/>
        <color auto="1"/>
        <name val="Century Gothic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entury Gothic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font>
        <strike val="0"/>
        <outline val="0"/>
        <shadow val="0"/>
        <vertAlign val="baseline"/>
        <sz val="9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border>
        <top style="dotted">
          <color indexed="64"/>
        </top>
      </border>
    </dxf>
    <dxf>
      <border diagonalUp="0" diagonalDown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font>
        <strike val="0"/>
        <outline val="0"/>
        <shadow val="0"/>
        <vertAlign val="baseline"/>
        <sz val="9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border>
        <bottom style="dotted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 style="dotted">
          <color indexed="64"/>
        </left>
        <right style="dotted">
          <color indexed="64"/>
        </right>
        <top/>
        <bottom/>
        <vertical style="dotted">
          <color indexed="64"/>
        </vertical>
        <horizontal style="dotted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numFmt numFmtId="165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entury Gothic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>
          <bgColor rgb="FFC5F6F7"/>
        </patternFill>
      </fill>
    </dxf>
    <dxf>
      <font>
        <color theme="0"/>
      </font>
      <fill>
        <patternFill>
          <bgColor rgb="FF3A4F50"/>
        </patternFill>
      </fill>
    </dxf>
  </dxfs>
  <tableStyles count="1" defaultTableStyle="TableStyleMedium2" defaultPivotStyle="PivotStyleLight16">
    <tableStyle name="negro " pivot="0" count="2" xr9:uid="{5623558D-E22D-4A80-9281-E72FE8A77314}">
      <tableStyleElement type="headerRow" dxfId="122"/>
      <tableStyleElement type="firstRowStripe" dxfId="121"/>
    </tableStyle>
  </tableStyles>
  <colors>
    <mruColors>
      <color rgb="FF006008"/>
      <color rgb="FFFFC7CE"/>
      <color rgb="FFC6EFCE"/>
      <color rgb="FFC37328"/>
      <color rgb="FFA20A25"/>
      <color rgb="FFFFEB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22" fmlaLink="$D$3" fmlaRange="$AF$1:$AF$15" sel="2" val="0"/>
</file>

<file path=xl/ctrlProps/ctrlProp3.xml><?xml version="1.0" encoding="utf-8"?>
<formControlPr xmlns="http://schemas.microsoft.com/office/spreadsheetml/2009/9/main" objectType="Radio" checked="Checked" firstButton="1" fmlaLink="$G$9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314325</xdr:colOff>
      <xdr:row>3</xdr:row>
      <xdr:rowOff>161925</xdr:rowOff>
    </xdr:from>
    <xdr:to>
      <xdr:col>16</xdr:col>
      <xdr:colOff>228600</xdr:colOff>
      <xdr:row>39</xdr:row>
      <xdr:rowOff>76200</xdr:rowOff>
    </xdr:to>
    <xdr:pic macro="[0]!inicio">
      <xdr:nvPicPr>
        <xdr:cNvPr id="5" name="Imagen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8325" y="733425"/>
          <a:ext cx="6772275" cy="67722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1819275</xdr:colOff>
          <xdr:row>15</xdr:row>
          <xdr:rowOff>57150</xdr:rowOff>
        </xdr:from>
        <xdr:to>
          <xdr:col>4</xdr:col>
          <xdr:colOff>0</xdr:colOff>
          <xdr:row>16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entury Gothic"/>
                </a:rPr>
                <a:t>ENVIAR</a:t>
              </a:r>
            </a:p>
          </xdr:txBody>
        </xdr:sp>
        <xdr:clientData fPrintsWithSheet="0"/>
      </xdr:twoCellAnchor>
    </mc:Choice>
    <mc:Fallback/>
  </mc:AlternateContent>
  <xdr:absoluteAnchor>
    <xdr:pos x="5097992" y="132292"/>
    <xdr:ext cx="259291" cy="252941"/>
    <xdr:pic macro="[0]!nada"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992" y="132292"/>
          <a:ext cx="259291" cy="252941"/>
        </a:xfrm>
        <a:prstGeom prst="rect">
          <a:avLst/>
        </a:prstGeom>
      </xdr:spPr>
    </xdr:pic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3</xdr:row>
          <xdr:rowOff>76200</xdr:rowOff>
        </xdr:from>
        <xdr:to>
          <xdr:col>6</xdr:col>
          <xdr:colOff>600075</xdr:colOff>
          <xdr:row>4</xdr:row>
          <xdr:rowOff>133350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oneCellAnchor>
    <xdr:from>
      <xdr:col>12</xdr:col>
      <xdr:colOff>514350</xdr:colOff>
      <xdr:row>1</xdr:row>
      <xdr:rowOff>400050</xdr:rowOff>
    </xdr:from>
    <xdr:ext cx="304800" cy="304800"/>
    <xdr:sp macro="" textlink="">
      <xdr:nvSpPr>
        <xdr:cNvPr id="3" name="AutoShape 12" descr="Icono Documento, download, file, interfaz en Multimedia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9658350" y="38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9</xdr:row>
          <xdr:rowOff>9525</xdr:rowOff>
        </xdr:from>
        <xdr:to>
          <xdr:col>9</xdr:col>
          <xdr:colOff>542925</xdr:colOff>
          <xdr:row>10</xdr:row>
          <xdr:rowOff>28575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5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Mensaje y Tarjeta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10</xdr:row>
          <xdr:rowOff>19050</xdr:rowOff>
        </xdr:from>
        <xdr:to>
          <xdr:col>7</xdr:col>
          <xdr:colOff>161925</xdr:colOff>
          <xdr:row>11</xdr:row>
          <xdr:rowOff>47625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Enviar SOLO LA TARJETA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47625</xdr:rowOff>
        </xdr:from>
        <xdr:to>
          <xdr:col>7</xdr:col>
          <xdr:colOff>200025</xdr:colOff>
          <xdr:row>12</xdr:row>
          <xdr:rowOff>66675</xdr:rowOff>
        </xdr:to>
        <xdr:sp macro="" textlink="">
          <xdr:nvSpPr>
            <xdr:cNvPr id="2053" name="Option 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5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Enviar SOLO EL MENSAJE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9524</xdr:colOff>
      <xdr:row>8</xdr:row>
      <xdr:rowOff>180976</xdr:rowOff>
    </xdr:from>
    <xdr:to>
      <xdr:col>9</xdr:col>
      <xdr:colOff>523874</xdr:colOff>
      <xdr:row>12</xdr:row>
      <xdr:rowOff>123825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4581524" y="1704976"/>
          <a:ext cx="2800350" cy="704849"/>
        </a:xfrm>
        <a:prstGeom prst="rect">
          <a:avLst/>
        </a:prstGeom>
        <a:noFill/>
        <a:ln w="3175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9524</xdr:colOff>
      <xdr:row>7</xdr:row>
      <xdr:rowOff>104775</xdr:rowOff>
    </xdr:from>
    <xdr:to>
      <xdr:col>9</xdr:col>
      <xdr:colOff>523874</xdr:colOff>
      <xdr:row>8</xdr:row>
      <xdr:rowOff>161925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4581524" y="1438275"/>
          <a:ext cx="2800350" cy="247650"/>
        </a:xfrm>
        <a:prstGeom prst="rect">
          <a:avLst/>
        </a:prstGeom>
        <a:solidFill>
          <a:schemeClr val="tx2"/>
        </a:solidFill>
        <a:ln w="3175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000" b="1">
              <a:solidFill>
                <a:schemeClr val="bg1"/>
              </a:solidFill>
            </a:rPr>
            <a:t>OPCIONES</a:t>
          </a:r>
          <a:r>
            <a:rPr lang="es-ES" sz="1000" b="1" baseline="0">
              <a:solidFill>
                <a:schemeClr val="bg1"/>
              </a:solidFill>
            </a:rPr>
            <a:t> DE ENVÍO</a:t>
          </a:r>
          <a:endParaRPr lang="es-ES" sz="1000" b="1">
            <a:solidFill>
              <a:schemeClr val="bg1"/>
            </a:solidFill>
          </a:endParaRPr>
        </a:p>
      </xdr:txBody>
    </xdr:sp>
    <xdr:clientData/>
  </xdr:twoCellAnchor>
  <xdr:oneCellAnchor>
    <xdr:from>
      <xdr:col>3</xdr:col>
      <xdr:colOff>647700</xdr:colOff>
      <xdr:row>1</xdr:row>
      <xdr:rowOff>57150</xdr:rowOff>
    </xdr:from>
    <xdr:ext cx="504000" cy="504000"/>
    <xdr:pic macro="[0]!nada"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33700" y="247650"/>
          <a:ext cx="504000" cy="504000"/>
        </a:xfrm>
        <a:prstGeom prst="rect">
          <a:avLst/>
        </a:prstGeom>
      </xdr:spPr>
    </xdr:pic>
    <xdr:clientData/>
  </xdr:oneCellAnchor>
  <xdr:twoCellAnchor>
    <xdr:from>
      <xdr:col>6</xdr:col>
      <xdr:colOff>9525</xdr:colOff>
      <xdr:row>13</xdr:row>
      <xdr:rowOff>38100</xdr:rowOff>
    </xdr:from>
    <xdr:to>
      <xdr:col>9</xdr:col>
      <xdr:colOff>533400</xdr:colOff>
      <xdr:row>16</xdr:row>
      <xdr:rowOff>114300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4581525" y="2514600"/>
          <a:ext cx="2809875" cy="647700"/>
        </a:xfrm>
        <a:prstGeom prst="rect">
          <a:avLst/>
        </a:prstGeom>
        <a:gradFill flip="none" rotWithShape="1">
          <a:gsLst>
            <a:gs pos="0">
              <a:srgbClr val="FF0000">
                <a:tint val="66000"/>
                <a:satMod val="160000"/>
              </a:srgbClr>
            </a:gs>
            <a:gs pos="50000">
              <a:srgbClr val="FF0000">
                <a:tint val="44500"/>
                <a:satMod val="160000"/>
              </a:srgbClr>
            </a:gs>
            <a:gs pos="100000">
              <a:srgbClr val="FF0000">
                <a:tint val="23500"/>
                <a:satMod val="160000"/>
              </a:srgbClr>
            </a:gs>
          </a:gsLst>
          <a:lin ang="5400000" scaled="1"/>
          <a:tileRect/>
        </a:gra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900" b="1">
              <a:solidFill>
                <a:schemeClr val="tx1"/>
              </a:solidFill>
              <a:latin typeface="Century Gothic" panose="020B0502020202020204" pitchFamily="34" charset="0"/>
            </a:rPr>
            <a:t>IMPORTANTE</a:t>
          </a:r>
          <a:r>
            <a:rPr lang="es-AR" sz="900" b="1" i="0" u="none" strike="noStrike">
              <a:solidFill>
                <a:schemeClr val="tx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 </a:t>
          </a:r>
        </a:p>
        <a:p>
          <a:pPr algn="ctr"/>
          <a:r>
            <a:rPr lang="es-AR" sz="900" b="0" i="0" u="none" strike="noStrike">
              <a:solidFill>
                <a:schemeClr val="tx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ANTES DE ENVIAR ASEGURESE DE TENER ABIERTA</a:t>
          </a:r>
          <a:r>
            <a:rPr lang="es-AR" sz="900" b="0" i="0" u="none" strike="noStrike" baseline="0">
              <a:solidFill>
                <a:schemeClr val="tx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 UNA VENTANA DE CHAT EN WHATSAPP DESKTOP</a:t>
          </a:r>
          <a:endParaRPr lang="es-AR" sz="900" b="0" i="0" u="none" strike="noStrike">
            <a:solidFill>
              <a:schemeClr val="tx1"/>
            </a:solidFill>
            <a:effectLst/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76200</xdr:colOff>
      <xdr:row>1</xdr:row>
      <xdr:rowOff>76200</xdr:rowOff>
    </xdr:from>
    <xdr:ext cx="391206" cy="391206"/>
    <xdr:pic macro="[0]!Ircontactos">
      <xdr:nvPicPr>
        <xdr:cNvPr id="8" name="Imagen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266700"/>
          <a:ext cx="391206" cy="3912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85725</xdr:colOff>
      <xdr:row>3</xdr:row>
      <xdr:rowOff>19049</xdr:rowOff>
    </xdr:from>
    <xdr:to>
      <xdr:col>14</xdr:col>
      <xdr:colOff>276225</xdr:colOff>
      <xdr:row>15</xdr:row>
      <xdr:rowOff>104774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05725" y="590549"/>
          <a:ext cx="3238500" cy="2371725"/>
        </a:xfrm>
        <a:prstGeom prst="round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050">
              <a:latin typeface="Century Gothic" panose="020B0502020202020204" pitchFamily="34" charset="0"/>
            </a:rPr>
            <a:t>DISEÑAR LA TARJETA DENTRO DE LOS</a:t>
          </a:r>
          <a:r>
            <a:rPr lang="es-AR" sz="1050" baseline="0">
              <a:latin typeface="Century Gothic" panose="020B0502020202020204" pitchFamily="34" charset="0"/>
            </a:rPr>
            <a:t> LIMITES ESTABLECIDOS (B2 HASTA i6).</a:t>
          </a:r>
        </a:p>
        <a:p>
          <a:pPr algn="l"/>
          <a:endParaRPr lang="es-AR" sz="1050" baseline="0">
            <a:latin typeface="Century Gothic" panose="020B0502020202020204" pitchFamily="34" charset="0"/>
          </a:endParaRPr>
        </a:p>
        <a:p>
          <a:pPr algn="l"/>
          <a:r>
            <a:rPr lang="es-AR" sz="1050" baseline="0">
              <a:latin typeface="Century Gothic" panose="020B0502020202020204" pitchFamily="34" charset="0"/>
            </a:rPr>
            <a:t>TODO LO QUE COLOQUE DENTRO DE ESE RANGO SE ENVIARÁ PEGADO COMO UNA IMAGEN.</a:t>
          </a:r>
        </a:p>
        <a:p>
          <a:pPr algn="l"/>
          <a:endParaRPr lang="es-AR" sz="1050" baseline="0">
            <a:latin typeface="Century Gothic" panose="020B0502020202020204" pitchFamily="34" charset="0"/>
          </a:endParaRPr>
        </a:p>
        <a:p>
          <a:pPr algn="l"/>
          <a:r>
            <a:rPr lang="es-AR" sz="1050" baseline="0">
              <a:latin typeface="Century Gothic" panose="020B0502020202020204" pitchFamily="34" charset="0"/>
            </a:rPr>
            <a:t>SI DESEA AMPLIAR EL RANGO PARA ENVIAR TARJETAS MAS GRANDES PUEDE HACERLO PERO ADEMÁS DE MODIFICAR ESTA PLANILLA TAMBIÉN DEBE MODIFICAR EL CÓDIGO EN LA SECCIÓN DE TARJETA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161924</xdr:colOff>
      <xdr:row>2</xdr:row>
      <xdr:rowOff>48306</xdr:rowOff>
    </xdr:from>
    <xdr:ext cx="485775" cy="485775"/>
    <xdr:pic macro="[0]!Ircontactos">
      <xdr:nvPicPr>
        <xdr:cNvPr id="2" name="Imagen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924" y="429306"/>
          <a:ext cx="485775" cy="485775"/>
        </a:xfrm>
        <a:prstGeom prst="rect">
          <a:avLst/>
        </a:prstGeom>
      </xdr:spPr>
    </xdr:pic>
    <xdr:clientData/>
  </xdr:oneCellAnchor>
  <xdr:twoCellAnchor>
    <xdr:from>
      <xdr:col>5</xdr:col>
      <xdr:colOff>619125</xdr:colOff>
      <xdr:row>10</xdr:row>
      <xdr:rowOff>28575</xdr:rowOff>
    </xdr:from>
    <xdr:to>
      <xdr:col>7</xdr:col>
      <xdr:colOff>409575</xdr:colOff>
      <xdr:row>13</xdr:row>
      <xdr:rowOff>180973</xdr:rowOff>
    </xdr:to>
    <xdr:sp macro="[0]!insertarFila" textlink="">
      <xdr:nvSpPr>
        <xdr:cNvPr id="3" name="Rectángulo redondeado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429125" y="1933575"/>
          <a:ext cx="1314450" cy="723898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/>
            <a:t>    </a:t>
          </a:r>
          <a:endParaRPr lang="es-ES" sz="1600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6</xdr:col>
      <xdr:colOff>57150</xdr:colOff>
      <xdr:row>10</xdr:row>
      <xdr:rowOff>152400</xdr:rowOff>
    </xdr:from>
    <xdr:to>
      <xdr:col>7</xdr:col>
      <xdr:colOff>495299</xdr:colOff>
      <xdr:row>13</xdr:row>
      <xdr:rowOff>85725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7277100" y="2514600"/>
          <a:ext cx="1200149" cy="504825"/>
          <a:chOff x="7277100" y="2590800"/>
          <a:chExt cx="1200149" cy="504825"/>
        </a:xfrm>
      </xdr:grpSpPr>
      <xdr:pic macro="[0]!insertarFila">
        <xdr:nvPicPr>
          <xdr:cNvPr id="5" name="Imagen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77100" y="2590800"/>
            <a:ext cx="447675" cy="447675"/>
          </a:xfrm>
          <a:prstGeom prst="rect">
            <a:avLst/>
          </a:prstGeom>
        </xdr:spPr>
      </xdr:pic>
      <xdr:sp macro="[0]!insertarFila" textlink="">
        <xdr:nvSpPr>
          <xdr:cNvPr id="6" name="CuadroTexto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 txBox="1"/>
        </xdr:nvSpPr>
        <xdr:spPr>
          <a:xfrm>
            <a:off x="7667624" y="2628900"/>
            <a:ext cx="809625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900">
                <a:solidFill>
                  <a:schemeClr val="bg1"/>
                </a:solidFill>
                <a:latin typeface="Century Gothic" panose="020B0502020202020204" pitchFamily="34" charset="0"/>
              </a:rPr>
              <a:t>Nuevo</a:t>
            </a:r>
            <a:br>
              <a:rPr lang="es-MX" sz="900">
                <a:solidFill>
                  <a:schemeClr val="bg1"/>
                </a:solidFill>
                <a:latin typeface="Century Gothic" panose="020B0502020202020204" pitchFamily="34" charset="0"/>
              </a:rPr>
            </a:br>
            <a:r>
              <a:rPr lang="es-MX" sz="900">
                <a:solidFill>
                  <a:schemeClr val="bg1"/>
                </a:solidFill>
                <a:latin typeface="Century Gothic" panose="020B0502020202020204" pitchFamily="34" charset="0"/>
              </a:rPr>
              <a:t>Contacto</a:t>
            </a:r>
          </a:p>
        </xdr:txBody>
      </xdr:sp>
    </xdr:grpSp>
    <xdr:clientData/>
  </xdr:twoCellAnchor>
  <xdr:twoCellAnchor>
    <xdr:from>
      <xdr:col>7</xdr:col>
      <xdr:colOff>561975</xdr:colOff>
      <xdr:row>10</xdr:row>
      <xdr:rowOff>38100</xdr:rowOff>
    </xdr:from>
    <xdr:to>
      <xdr:col>9</xdr:col>
      <xdr:colOff>400049</xdr:colOff>
      <xdr:row>13</xdr:row>
      <xdr:rowOff>190498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pSpPr/>
      </xdr:nvGrpSpPr>
      <xdr:grpSpPr>
        <a:xfrm>
          <a:off x="8543925" y="2400300"/>
          <a:ext cx="1362074" cy="723898"/>
          <a:chOff x="7981950" y="3962400"/>
          <a:chExt cx="1362074" cy="723898"/>
        </a:xfrm>
      </xdr:grpSpPr>
      <xdr:sp macro="[0]!vaciarTabla" textlink="">
        <xdr:nvSpPr>
          <xdr:cNvPr id="8" name="Rectángulo redondeado 3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7981950" y="3962400"/>
            <a:ext cx="1238250" cy="723898"/>
          </a:xfrm>
          <a:prstGeom prst="roundRect">
            <a:avLst/>
          </a:prstGeom>
          <a:solidFill>
            <a:srgbClr val="FF0000"/>
          </a:solidFill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600"/>
              <a:t>    </a:t>
            </a:r>
            <a:endParaRPr lang="es-ES" sz="1600">
              <a:latin typeface="Century Gothic" panose="020B0502020202020204" pitchFamily="34" charset="0"/>
            </a:endParaRPr>
          </a:p>
        </xdr:txBody>
      </xdr:sp>
      <xdr:sp macro="[0]!vaciarTabla" textlink="">
        <xdr:nvSpPr>
          <xdr:cNvPr id="9" name="CuadroTexto 8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SpPr txBox="1"/>
        </xdr:nvSpPr>
        <xdr:spPr>
          <a:xfrm>
            <a:off x="8534399" y="4133850"/>
            <a:ext cx="809625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900">
                <a:solidFill>
                  <a:schemeClr val="bg1"/>
                </a:solidFill>
                <a:latin typeface="Century Gothic" panose="020B0502020202020204" pitchFamily="34" charset="0"/>
              </a:rPr>
              <a:t>Vaciar</a:t>
            </a:r>
            <a:br>
              <a:rPr lang="es-MX" sz="900">
                <a:solidFill>
                  <a:schemeClr val="bg1"/>
                </a:solidFill>
                <a:latin typeface="Century Gothic" panose="020B0502020202020204" pitchFamily="34" charset="0"/>
              </a:rPr>
            </a:br>
            <a:r>
              <a:rPr lang="es-MX" sz="900">
                <a:solidFill>
                  <a:schemeClr val="bg1"/>
                </a:solidFill>
                <a:latin typeface="Century Gothic" panose="020B0502020202020204" pitchFamily="34" charset="0"/>
              </a:rPr>
              <a:t>Tabla</a:t>
            </a:r>
          </a:p>
        </xdr:txBody>
      </xdr:sp>
      <xdr:pic macro="[0]!vaciarTabla">
        <xdr:nvPicPr>
          <xdr:cNvPr id="10" name="Imagen 9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65275" y="4007625"/>
            <a:ext cx="573900" cy="57390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409575</xdr:colOff>
      <xdr:row>10</xdr:row>
      <xdr:rowOff>28575</xdr:rowOff>
    </xdr:from>
    <xdr:to>
      <xdr:col>11</xdr:col>
      <xdr:colOff>247649</xdr:colOff>
      <xdr:row>13</xdr:row>
      <xdr:rowOff>180973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pSpPr/>
      </xdr:nvGrpSpPr>
      <xdr:grpSpPr>
        <a:xfrm>
          <a:off x="9915525" y="2390775"/>
          <a:ext cx="1362074" cy="723898"/>
          <a:chOff x="11791950" y="3581400"/>
          <a:chExt cx="1362074" cy="723898"/>
        </a:xfrm>
      </xdr:grpSpPr>
      <xdr:sp macro="[0]!Irmensaje" textlink="">
        <xdr:nvSpPr>
          <xdr:cNvPr id="12" name="Rectángulo redondeado 3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/>
        </xdr:nvSpPr>
        <xdr:spPr>
          <a:xfrm>
            <a:off x="11791950" y="3581400"/>
            <a:ext cx="1238250" cy="723898"/>
          </a:xfrm>
          <a:prstGeom prst="roundRect">
            <a:avLst/>
          </a:prstGeom>
          <a:solidFill>
            <a:srgbClr val="00B050"/>
          </a:solidFill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600"/>
              <a:t>    </a:t>
            </a:r>
            <a:endParaRPr lang="es-ES" sz="1600">
              <a:latin typeface="Century Gothic" panose="020B0502020202020204" pitchFamily="34" charset="0"/>
            </a:endParaRPr>
          </a:p>
        </xdr:txBody>
      </xdr:sp>
      <xdr:sp macro="[0]!Irmensaje" textlink="">
        <xdr:nvSpPr>
          <xdr:cNvPr id="13" name="CuadroTexto 12"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SpPr txBox="1"/>
        </xdr:nvSpPr>
        <xdr:spPr>
          <a:xfrm>
            <a:off x="12344399" y="3752850"/>
            <a:ext cx="809625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900">
                <a:solidFill>
                  <a:schemeClr val="bg1"/>
                </a:solidFill>
                <a:latin typeface="Century Gothic" panose="020B0502020202020204" pitchFamily="34" charset="0"/>
              </a:rPr>
              <a:t>Ver</a:t>
            </a:r>
            <a:r>
              <a:rPr lang="es-MX" sz="900" baseline="0">
                <a:solidFill>
                  <a:schemeClr val="bg1"/>
                </a:solidFill>
                <a:latin typeface="Century Gothic" panose="020B0502020202020204" pitchFamily="34" charset="0"/>
              </a:rPr>
              <a:t> Mensaje</a:t>
            </a:r>
            <a:endParaRPr lang="es-MX" sz="900">
              <a:solidFill>
                <a:schemeClr val="bg1"/>
              </a:solidFill>
              <a:latin typeface="Century Gothic" panose="020B0502020202020204" pitchFamily="34" charset="0"/>
            </a:endParaRPr>
          </a:p>
        </xdr:txBody>
      </xdr:sp>
      <xdr:pic macro="[0]!Irmensaje">
        <xdr:nvPicPr>
          <xdr:cNvPr id="14" name="Imagen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934826" y="3695700"/>
            <a:ext cx="376367" cy="448056"/>
          </a:xfrm>
          <a:prstGeom prst="rect">
            <a:avLst/>
          </a:prstGeom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anton/OneDrive/Escritorio/ARCHIVOS%20PARA%20TRABAJAR/trabajo%20010%20EMPRESA%20PERU/Cuentas%20x%20cobrar%20-%20cuentas%20por%20paga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icio "/>
      <sheetName val="PROVEEDORES"/>
      <sheetName val="Empleados"/>
      <sheetName val="Nomina"/>
      <sheetName val="CLIENTES"/>
      <sheetName val="pdf"/>
      <sheetName val="Cuentas por pagar"/>
      <sheetName val="Cuentas por cobrar"/>
      <sheetName val="Pase De Lista"/>
      <sheetName val="Calculo de Pago"/>
      <sheetName val="Estatus"/>
      <sheetName val="Cuentas x cobrar - cuentas por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EE0AFCF-CFF2-4B69-B221-B8024B97CB05}" name="DESTINO" displayName="DESTINO" ref="A4:H5" insertRow="1" totalsRowShown="0" headerRowDxfId="120">
  <tableColumns count="8">
    <tableColumn id="1" xr3:uid="{0804BBA9-9010-470B-9405-FC6C6A110C7E}" name="ID" dataDxfId="119"/>
    <tableColumn id="2" xr3:uid="{1A96BC86-8677-47EF-9C88-EC6E8E999E6E}" name="Fecha" dataDxfId="118"/>
    <tableColumn id="3" xr3:uid="{E7060F0D-67D8-4573-A502-1D169609A430}" name="Cliente" dataDxfId="117"/>
    <tableColumn id="4" xr3:uid="{283BA78E-5A00-41C0-84F2-6770DD6F873D}" name="Telefono" dataDxfId="116"/>
    <tableColumn id="5" xr3:uid="{15246E5C-699C-4826-A971-6F7112710D64}" name="Correo" dataDxfId="115"/>
    <tableColumn id="6" xr3:uid="{42503929-AD47-4B0E-927B-22FDB37ED02F}" name="Pais" dataDxfId="114"/>
    <tableColumn id="7" xr3:uid="{8A69D4B9-9954-4DBC-BCCC-7357E9E43A8E}" name="Comentario" dataDxfId="113"/>
    <tableColumn id="8" xr3:uid="{F820F425-EBDE-4FA3-B6D2-F9A11059CC0F}" name="Status" dataDxfId="112">
      <calculatedColumnFormula>IF(COUNTIFS(TdatosVentas[Cliente],DESTINO[[#This Row],[Cliente]],TdatosVentas[Status Cuenta],"Activa")&gt;=1, "Activo", "Inactivo")</calculatedColumnFormula>
    </tableColumn>
  </tableColumns>
  <tableStyleInfo name="negro 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1B99EDD-16D0-4765-B3F7-25D05DCBFA58}" name="TablaCuentas" displayName="TablaCuentas" ref="H4:Y5" insertRow="1" totalsRowShown="0" headerRowDxfId="111" dataDxfId="109" headerRowBorderDxfId="110" tableBorderDxfId="108" totalsRowBorderDxfId="107">
  <tableColumns count="18">
    <tableColumn id="1" xr3:uid="{BCCE05F5-F0E9-4125-93DD-2CBF39749905}" name="Id Cuenta" dataDxfId="106"/>
    <tableColumn id="12" xr3:uid="{3C926D0E-AC26-41F1-9FE6-CDD154ECCD4C}" name="Proveedor" dataDxfId="105" dataCellStyle="Hipervínculo"/>
    <tableColumn id="11" xr3:uid="{36B30C7F-EB8B-4475-8DB4-46562D18C3B2}" name="Contacto" dataDxfId="104" dataCellStyle="Hipervínculo">
      <calculatedColumnFormula>_xlfn.XLOOKUP(TablaCuentas[[#This Row],[Proveedor]],D:D,E:E,"",0)</calculatedColumnFormula>
    </tableColumn>
    <tableColumn id="2" xr3:uid="{294E740F-7173-4136-BD5D-2020FF73EDB9}" name="Plataforma" dataDxfId="103"/>
    <tableColumn id="3" xr3:uid="{D431281F-CA0E-4198-B004-63D6BF0EC609}" name="Correo" dataDxfId="102" dataCellStyle="Hipervínculo"/>
    <tableColumn id="4" xr3:uid="{4ACDC108-F64A-4E22-BA5C-D9757233C900}" name="Contraseña" dataDxfId="101"/>
    <tableColumn id="5" xr3:uid="{9768747E-2769-4229-A094-21EBC4B47F36}" name="Perfiles" dataDxfId="100"/>
    <tableColumn id="13" xr3:uid="{C781DC77-8D46-425A-8D98-FB77D74ABACD}" name="Costo" dataDxfId="99" dataCellStyle="Moneda"/>
    <tableColumn id="8" xr3:uid="{FEAB78F0-3B47-47BD-A3AF-05CFFD3199A0}" name="Disponibles" dataDxfId="98">
      <calculatedColumnFormula>TablaCuentas[[#This Row],[Perfiles]]-TablaCuentas[[#This Row],[Perfiles en uso]]</calculatedColumnFormula>
    </tableColumn>
    <tableColumn id="6" xr3:uid="{40C57BFB-426E-40A5-AD7A-CFEA930E7C12}" name="Cunta Perfiles" dataDxfId="97">
      <calculatedColumnFormula>IFERROR(COUNTIF(AB:AB,TablaCuentas[[#This Row],[Id Cuenta]]),0)</calculatedColumnFormula>
    </tableColumn>
    <tableColumn id="10" xr3:uid="{869AFDA2-7745-468D-A121-3158EEA73FAB}" name="Cuenta Pantallas" dataDxfId="96">
      <calculatedColumnFormula>IFERROR(
    IF(
        AND(
            MATCH(H5, AB:AB, 0),
            INDEX(AC:AC, MATCH(H5, AB:AB, 0))="cuenta"
        ),
        VLOOKUP(H5, H:N, 7, FALSE),
        "0"
    ),
    "0"
)</calculatedColumnFormula>
    </tableColumn>
    <tableColumn id="14" xr3:uid="{9B6555F7-6984-453E-8DCD-5F9A4447F1A8}" name="Perfiles en uso" dataDxfId="95">
      <calculatedColumnFormula>IFERROR(
    IF(R5="0", Q5, R5),""
)</calculatedColumnFormula>
    </tableColumn>
    <tableColumn id="7" xr3:uid="{CC398C0F-F3DD-4C82-9892-AAC8DAAC9E8F}" name="Status" dataDxfId="94">
      <calculatedColumnFormula>IFERROR(IF(TablaCuentas[[#This Row],[Perfiles]]=TablaCuentas[[#This Row],[Disponibles]],"Cuenta Disponible",IF(TablaCuentas[[#This Row],[Disponibles]]=0, "Pantallas Ocupadas", "Perfiles Disponibles")),"Error")</calculatedColumnFormula>
    </tableColumn>
    <tableColumn id="9" xr3:uid="{C3B89CEA-4DCA-46B9-9A44-A1D6FDCE5CFA}" name="Fecha Pago" dataDxfId="93"/>
    <tableColumn id="15" xr3:uid="{A62E14C7-40E8-42B9-9A1F-16FD39FE586D}" name="Vencimiento" dataDxfId="92"/>
    <tableColumn id="16" xr3:uid="{9CDF9A40-1A56-4522-B872-A84C29AC31BF}" name="Dias" dataDxfId="91">
      <calculatedColumnFormula>IF(ISBLANK(TablaCuentas[[#This Row],[Vencimiento]]), "", TablaCuentas[[#This Row],[Vencimiento]]-TODAY())</calculatedColumnFormula>
    </tableColumn>
    <tableColumn id="17" xr3:uid="{FF3EAA74-F94D-4B3E-913C-0F3F304F07AC}" name="Status Pago" dataDxfId="90">
      <calculatedColumnFormula>IF(OR(ISBLANK(TablaCuentas[[#This Row],[Dias]]), TablaCuentas[[#This Row],[Dias]] = ""), "", IF(TablaCuentas[[#This Row],[Dias]] &lt;= 0, "Vencida", "Activa"))</calculatedColumnFormula>
    </tableColumn>
    <tableColumn id="18" xr3:uid="{F285FEBF-2D72-4203-A7AD-F7012348B825}" name="Dias " dataDxfId="89">
      <calculatedColumnFormula>IF(V5&lt;&gt;"", IF(V5-TODAY()&gt;0, "Vence en " &amp; (V5-TODAY()) &amp; " día(s)", "Venció hace " &amp; (TODAY()-V5) &amp; " día(s)"), "")</calculatedColumnFormula>
    </tableColumn>
  </tableColumns>
  <tableStyleInfo name="negro 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FE1BFD8-AFD2-41E7-BC82-2F4CDC6F3A3F}" name="TdatosVentas" displayName="TdatosVentas" ref="AB4:AP5" insertRow="1" totalsRowShown="0" headerRowDxfId="88" dataDxfId="86" headerRowBorderDxfId="87" tableBorderDxfId="85">
  <tableColumns count="15">
    <tableColumn id="1" xr3:uid="{B1E7BDD4-5E9F-46B0-AE64-24801A41F691}" name="Id" dataDxfId="84"/>
    <tableColumn id="11" xr3:uid="{31FADB2D-A901-441F-A88D-34A7ABC23B1B}" name="Modo" dataDxfId="83"/>
    <tableColumn id="16" xr3:uid="{C889378B-A367-4631-9458-57B2D21C8052}" name="Id venta" dataDxfId="82"/>
    <tableColumn id="12" xr3:uid="{595ACA7F-0A55-4BF2-A20B-567EB3DA7AB4}" name="Plataforma" dataDxfId="81"/>
    <tableColumn id="2" xr3:uid="{3DA9BE8E-92A0-40B6-A497-BCFEC26116F4}" name="Perfil" dataDxfId="80"/>
    <tableColumn id="3" xr3:uid="{9B6AA1F8-F1B0-41FE-9DB2-78BE888F9D72}" name="Pin" dataDxfId="79"/>
    <tableColumn id="5" xr3:uid="{871756B9-7110-43F8-803B-44D7EB92D84A}" name="Cliente" dataDxfId="78"/>
    <tableColumn id="6" xr3:uid="{F2E54364-22ED-4158-ABC1-43B914105AC1}" name="Contacto" dataDxfId="77"/>
    <tableColumn id="13" xr3:uid="{D4105332-08E9-4AA9-91AE-176A6489EE85}" name="Precio" dataDxfId="76" dataCellStyle="Moneda"/>
    <tableColumn id="7" xr3:uid="{C401A9EE-0C29-4927-B69A-DCC681772F37}" name="Ultimo Pago" dataDxfId="75"/>
    <tableColumn id="8" xr3:uid="{5029F371-9105-47C4-8C13-18FA95ACFE0A}" name="Proxima Fecha Pago" dataDxfId="74"/>
    <tableColumn id="4" xr3:uid="{44A5068F-6EB3-4495-B38D-7F3F801A220E}" name="Dias" dataDxfId="73">
      <calculatedColumnFormula>IF(TdatosVentas[[#This Row],[Proxima Fecha Pago]] &lt; TODAY(), "Venció hace " &amp; TEXT(TODAY() - TdatosVentas[[#This Row],[Proxima Fecha Pago]], "0") &amp; " días", IF(TdatosVentas[[#This Row],[Proxima Fecha Pago]] = TODAY(), "Vence hoy", "Vence en " &amp; TEXT(TdatosVentas[[#This Row],[Proxima Fecha Pago]] - TODAY(), "0") &amp; " días"))</calculatedColumnFormula>
    </tableColumn>
    <tableColumn id="10" xr3:uid="{51A145DF-0557-4514-BD93-87952163C53E}" name="Status Pago" dataDxfId="72">
      <calculatedColumnFormula>IF(TdatosVentas[[#This Row],[Proxima Fecha Pago]] &lt;= TODAY(), "Deuda", "Vigente")</calculatedColumnFormula>
    </tableColumn>
    <tableColumn id="17" xr3:uid="{CDDBE0BC-EA31-4332-BF56-314231EABE23}" name="Correo" dataDxfId="71">
      <calculatedColumnFormula>IFERROR(VLOOKUP(TdatosVentas[[#This Row],[Id]],TablaCuentas[[#All],[Id Cuenta]:[Correo]],5,FALSE),"")</calculatedColumnFormula>
    </tableColumn>
    <tableColumn id="9" xr3:uid="{6B28A140-2766-4BF5-B734-AA5011C3BDE3}" name="Status Cuenta" dataDxfId="70">
      <calculatedColumnFormula>IF(TdatosVentas[[#This Row],[Correo]]="","Cancelada","Activa")</calculatedColumnFormula>
    </tableColumn>
  </tableColumns>
  <tableStyleInfo name="negro 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8BFA49-0E16-47F8-8FA4-4C161AAE5DAC}" name="Tabla3" displayName="Tabla3" ref="AT4:AZ5" insertRow="1" totalsRowShown="0" headerRowDxfId="69" dataDxfId="67" headerRowBorderDxfId="68" tableBorderDxfId="66" totalsRowBorderDxfId="65">
  <autoFilter ref="AT4:AZ5" xr:uid="{458BFA49-0E16-47F8-8FA4-4C161AAE5DA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C2F97FBA-3F43-4450-AC1C-A65C4D073FDE}" name="Id Venta" dataDxfId="64"/>
    <tableColumn id="3" xr3:uid="{43EE7842-DE74-41B5-8A8D-35821AD68B13}" name="Monto" dataDxfId="63" dataCellStyle="Moneda"/>
    <tableColumn id="4" xr3:uid="{B242DDC0-CABF-4334-8ED8-7BED30DD9C09}" name="Fecha" dataDxfId="62"/>
    <tableColumn id="5" xr3:uid="{AA5A1966-A17C-4560-B31A-EF821876F162}" name="Forma de pago" dataDxfId="61"/>
    <tableColumn id="1" xr3:uid="{2498C8FA-2B1B-49B3-B9AE-06CB170421FB}" name="Id cuenta" dataDxfId="60"/>
    <tableColumn id="6" xr3:uid="{443CF230-90DD-4523-A373-7C2C3F5D4E61}" name="Correo" dataDxfId="59"/>
    <tableColumn id="7" xr3:uid="{736CC0D8-C8BD-4324-B7C1-7BF655680CDD}" name="Plataforma" dataDxfId="58"/>
  </tableColumns>
  <tableStyleInfo name="TableStyleLight6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24E7541-0E09-49B9-B0AE-CA7954CE74C1}" name="Tabla38" displayName="Tabla38" ref="BB4:BG5" insertRow="1" totalsRowShown="0" headerRowDxfId="57" dataDxfId="55" headerRowBorderDxfId="56">
  <autoFilter ref="BB4:BG5" xr:uid="{C24E7541-0E09-49B9-B0AE-CA7954CE74C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2" xr3:uid="{2D4FD306-51DD-42B3-8CDD-004B18905543}" name="Id Cuenta" dataDxfId="54"/>
    <tableColumn id="3" xr3:uid="{3DD973F1-01D1-46FB-BE33-F95E3CAEA086}" name="Monto" dataDxfId="53" dataCellStyle="Moneda"/>
    <tableColumn id="4" xr3:uid="{0243360F-06D7-4C82-ACC1-6ADFBFEF8C11}" name="Fecha" dataDxfId="52"/>
    <tableColumn id="6" xr3:uid="{56F7053F-7891-4DF4-AD18-2CDFF7A8F1EF}" name="Plataforma" dataDxfId="51"/>
    <tableColumn id="1" xr3:uid="{B06EEB2E-B851-4F4D-AB65-DFD59035CC08}" name="Devoluciones" dataDxfId="50"/>
    <tableColumn id="5" xr3:uid="{3C7719C0-D66A-475B-A367-3C3646F4B2F5}" name="Total" dataDxfId="49">
      <calculatedColumnFormula>Tabla38[[#This Row],[Monto]]-Tabla38[[#This Row],[Devoluciones]]</calculatedColumnFormula>
    </tableColumn>
  </tableColumns>
  <tableStyleInfo name="TableStyleLight1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852286-6DEE-43C4-9B6D-70621867BE78}" name="Tabla6" displayName="Tabla6" ref="BK4:BN5" insertRow="1" totalsRowShown="0" headerRowDxfId="48" dataDxfId="46" headerRowBorderDxfId="47" tableBorderDxfId="45" totalsRowBorderDxfId="44">
  <autoFilter ref="BK4:BN5" xr:uid="{52852286-6DEE-43C4-9B6D-70621867BE78}">
    <filterColumn colId="0" hiddenButton="1"/>
    <filterColumn colId="1" hiddenButton="1"/>
    <filterColumn colId="2" hiddenButton="1"/>
    <filterColumn colId="3" hiddenButton="1"/>
  </autoFilter>
  <tableColumns count="4">
    <tableColumn id="1" xr3:uid="{A1126E30-D884-4CB4-BA83-C77DA8B6975E}" name="Id Cuenta" dataDxfId="43"/>
    <tableColumn id="2" xr3:uid="{08ED0820-42A3-407F-B20F-06AA0F12F9AB}" name="Monto" dataDxfId="42" dataCellStyle="Moneda"/>
    <tableColumn id="3" xr3:uid="{40ABFAAF-2420-4972-B1D8-9ABECA2E535F}" name="Fecha" dataDxfId="41"/>
    <tableColumn id="4" xr3:uid="{1B683113-03AE-4956-A493-780352730496}" name="Plataforma" dataDxfId="40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1A28F8A-C2D7-4625-B91A-4E93FDADACDE}" name="Tabla69" displayName="Tabla69" ref="BQ4:BT5" insertRow="1" totalsRowShown="0" headerRowDxfId="39" dataDxfId="37" headerRowBorderDxfId="38" tableBorderDxfId="36">
  <tableColumns count="4">
    <tableColumn id="1" xr3:uid="{4ADFAE76-F09F-4810-BB19-1E7510A587A4}" name="Id Cuenta" dataDxfId="35"/>
    <tableColumn id="2" xr3:uid="{8EBBC2CC-4B0B-4759-89C3-F132277B082B}" name="Monto" dataDxfId="34" dataCellStyle="Moneda"/>
    <tableColumn id="3" xr3:uid="{71B87ED2-8D75-4F42-9AB4-4D5EDE5FEB9D}" name="Fecha" dataDxfId="33"/>
    <tableColumn id="4" xr3:uid="{16B6B899-1B21-4E45-AF25-34D3A24A1139}" name="Plataforma" dataDxfId="32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8DAF5FA-1C8D-4DA0-B159-E45E4A659759}" name="Tabla10" displayName="Tabla10" ref="D4:E5" insertRow="1" totalsRowShown="0" headerRowDxfId="31" headerRowBorderDxfId="30" tableBorderDxfId="29" totalsRowBorderDxfId="28">
  <autoFilter ref="D4:E5" xr:uid="{48DAF5FA-1C8D-4DA0-B159-E45E4A659759}">
    <filterColumn colId="0" hiddenButton="1"/>
    <filterColumn colId="1" hiddenButton="1"/>
  </autoFilter>
  <tableColumns count="2">
    <tableColumn id="1" xr3:uid="{F5ABF5C7-3CF4-4B30-A91E-271E8D0B3BD7}" name="Proveedor" dataDxfId="27"/>
    <tableColumn id="2" xr3:uid="{A3CBCFD6-5B9B-4671-B3A6-C037977ADC39}" name="Contacto" dataDxfId="26" dataCellStyle="Hipervínculo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781939F-32B2-4DA5-B5EF-7889F734EC82}" name="Tabla9" displayName="Tabla9" ref="H4:P5" insertRow="1" totalsRowShown="0" headerRowDxfId="25" headerRowBorderDxfId="24" tableBorderDxfId="23" totalsRowBorderDxfId="22">
  <autoFilter ref="H4:P5" xr:uid="{F781939F-32B2-4DA5-B5EF-7889F734EC8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2F330042-0297-437B-A7D9-B444E275503B}" name="Id" dataDxfId="21"/>
    <tableColumn id="9" xr3:uid="{485F5439-A59D-411A-A644-E5C635F55361}" name="Proovedor" dataDxfId="20"/>
    <tableColumn id="2" xr3:uid="{15325779-424F-4615-83DC-B9616D79C789}" name="Contacto_Proveedor" dataDxfId="19"/>
    <tableColumn id="3" xr3:uid="{6C41896C-B1D3-4CA2-9F0F-A3F16023277B}" name="Cliente" dataDxfId="18"/>
    <tableColumn id="4" xr3:uid="{3B6B7F91-9DA4-44E1-899F-BD99BC942A1A}" name="Contacto_Cliente" dataDxfId="17"/>
    <tableColumn id="5" xr3:uid="{5C0C8592-01D3-4ED7-A92D-26061D4D7229}" name="Fecha pago" dataDxfId="16"/>
    <tableColumn id="6" xr3:uid="{EE3DDD1E-0DE9-4231-A689-A4BF0B695D3C}" name="Costo" dataDxfId="15"/>
    <tableColumn id="7" xr3:uid="{FF2A2292-11F2-405B-A384-F887DB1FD67A}" name="Precio de venta" dataDxfId="14"/>
    <tableColumn id="8" xr3:uid="{382BB6E7-2AAD-4551-BFA0-5FEEDB262AA1}" name="Comentario" dataDxfId="13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6FD223-77FA-4FE2-A737-6BFB1012A4E4}" name="TCredenciales" displayName="TCredenciales" ref="B2:D3" totalsRowShown="0" headerRowDxfId="12" dataDxfId="10" headerRowBorderDxfId="11" tableBorderDxfId="9">
  <autoFilter ref="B2:D3" xr:uid="{62496C93-8E49-4A55-A7C7-818E7A6EB1DF}"/>
  <tableColumns count="3">
    <tableColumn id="1" xr3:uid="{7F1725C2-3E79-4100-8EE9-31A8FF251E63}" name="Usuario" dataDxfId="8"/>
    <tableColumn id="2" xr3:uid="{DA0AA3BE-63FE-494E-8044-600077F3C5AB}" name="Contraseña" dataDxfId="7"/>
    <tableColumn id="3" xr3:uid="{82A37328-077B-43D4-8B5F-9705C53023BB}" name="Nombre " dataDxfId="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2780FFA-1B5D-47EA-9F4A-0339007E7AA4}" name="listado2" displayName="listado2" ref="B4:E5" insertRow="1" totalsRowShown="0" headerRowDxfId="5" dataDxfId="4">
  <autoFilter ref="B4:E5" xr:uid="{00000000-0009-0000-0100-000001000000}">
    <filterColumn colId="0" hiddenButton="1"/>
    <filterColumn colId="1" hiddenButton="1"/>
    <filterColumn colId="2" hiddenButton="1"/>
    <filterColumn colId="3" hiddenButton="1"/>
  </autoFilter>
  <tableColumns count="4">
    <tableColumn id="4" xr3:uid="{00000000-0010-0000-0000-000004000000}" name="ý" dataDxfId="3">
      <calculatedColumnFormula>$B$4</calculatedColumnFormula>
    </tableColumn>
    <tableColumn id="1" xr3:uid="{00000000-0010-0000-0000-000001000000}" name="TELEFONO" dataDxfId="2"/>
    <tableColumn id="2" xr3:uid="{00000000-0010-0000-0000-000002000000}" name="NOMBRE" dataDxfId="1"/>
    <tableColumn id="3" xr3:uid="{00000000-0010-0000-0000-000003000000}" name="INFO. ADICIONAL" dataDxfId="0"/>
  </tableColumns>
  <tableStyleInfo name="TableStyleMedium2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1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0F0E8-AC35-483F-BEAA-FFD2A0349A33}">
  <sheetPr codeName="Hoja2"/>
  <dimension ref="A1:J13"/>
  <sheetViews>
    <sheetView workbookViewId="0">
      <selection activeCell="M17" sqref="M17"/>
    </sheetView>
  </sheetViews>
  <sheetFormatPr baseColWidth="10" defaultColWidth="11.42578125" defaultRowHeight="16.5" x14ac:dyDescent="0.3"/>
  <cols>
    <col min="1" max="1" width="3.28515625" style="1" bestFit="1" customWidth="1"/>
    <col min="2" max="2" width="9.7109375" style="1" bestFit="1" customWidth="1"/>
    <col min="3" max="3" width="32.7109375" style="5" customWidth="1"/>
    <col min="4" max="4" width="14.5703125" style="3" bestFit="1" customWidth="1"/>
    <col min="5" max="5" width="18.140625" style="4" bestFit="1" customWidth="1"/>
    <col min="6" max="6" width="32" style="3" bestFit="1" customWidth="1"/>
    <col min="7" max="7" width="54.7109375" style="1" bestFit="1" customWidth="1"/>
    <col min="8" max="8" width="11.5703125" style="1" customWidth="1"/>
    <col min="9" max="9" width="11.42578125" style="1"/>
    <col min="10" max="10" width="11.42578125" style="2"/>
    <col min="11" max="11" width="11.42578125" style="1"/>
    <col min="12" max="12" width="10" style="1" bestFit="1" customWidth="1"/>
    <col min="13" max="14" width="11.42578125" style="1"/>
    <col min="15" max="15" width="6.85546875" style="1" bestFit="1" customWidth="1"/>
    <col min="16" max="16384" width="11.42578125" style="1"/>
  </cols>
  <sheetData>
    <row r="1" spans="1:10" ht="61.5" x14ac:dyDescent="0.8">
      <c r="A1" s="16"/>
      <c r="B1" s="17" t="s">
        <v>11</v>
      </c>
      <c r="C1" s="14"/>
      <c r="D1" s="15"/>
      <c r="E1" s="14"/>
      <c r="F1" s="15"/>
      <c r="G1" s="14"/>
      <c r="I1" s="13" t="s">
        <v>10</v>
      </c>
    </row>
    <row r="2" spans="1:10" ht="18.75" customHeight="1" x14ac:dyDescent="0.8">
      <c r="C2" s="12"/>
      <c r="D2" s="10"/>
      <c r="E2" s="11"/>
      <c r="F2" s="10"/>
      <c r="I2" s="38">
        <v>1</v>
      </c>
    </row>
    <row r="3" spans="1:10" ht="15" customHeight="1" x14ac:dyDescent="0.3"/>
    <row r="4" spans="1:10" x14ac:dyDescent="0.3">
      <c r="A4" s="1" t="s">
        <v>10</v>
      </c>
      <c r="B4" s="7" t="s">
        <v>9</v>
      </c>
      <c r="C4" s="9" t="s">
        <v>5</v>
      </c>
      <c r="D4" s="7" t="s">
        <v>8</v>
      </c>
      <c r="E4" s="8" t="s">
        <v>0</v>
      </c>
      <c r="F4" s="7" t="s">
        <v>13</v>
      </c>
      <c r="G4" s="7" t="s">
        <v>12</v>
      </c>
      <c r="H4" s="7" t="s">
        <v>18</v>
      </c>
    </row>
    <row r="5" spans="1:10" s="2" customFormat="1" ht="13.5" x14ac:dyDescent="0.25">
      <c r="A5" s="152"/>
      <c r="B5" s="153"/>
      <c r="C5" s="154"/>
      <c r="D5" s="155"/>
      <c r="E5" s="155"/>
      <c r="F5" s="156"/>
      <c r="G5" s="6"/>
      <c r="H5" s="6"/>
    </row>
    <row r="6" spans="1:10" s="2" customFormat="1" x14ac:dyDescent="0.3">
      <c r="A6" s="1"/>
      <c r="B6" s="1"/>
      <c r="C6" s="5"/>
      <c r="D6" s="3"/>
      <c r="E6" s="4"/>
      <c r="F6" s="3"/>
      <c r="G6" s="1"/>
      <c r="H6" s="6"/>
    </row>
    <row r="7" spans="1:10" s="2" customFormat="1" x14ac:dyDescent="0.3">
      <c r="A7" s="1"/>
      <c r="B7" s="1"/>
      <c r="C7" s="5"/>
      <c r="D7" s="3"/>
      <c r="E7" s="4"/>
      <c r="F7" s="3"/>
      <c r="G7" s="1"/>
      <c r="H7" s="6"/>
    </row>
    <row r="8" spans="1:10" s="2" customFormat="1" x14ac:dyDescent="0.3">
      <c r="A8" s="1"/>
      <c r="B8" s="1"/>
      <c r="C8" s="5"/>
      <c r="D8" s="3"/>
      <c r="E8" s="4"/>
      <c r="F8" s="3"/>
      <c r="G8" s="1"/>
      <c r="H8" s="6"/>
    </row>
    <row r="9" spans="1:10" x14ac:dyDescent="0.3">
      <c r="H9" s="6"/>
    </row>
    <row r="10" spans="1:10" x14ac:dyDescent="0.3">
      <c r="H10" s="6"/>
    </row>
    <row r="11" spans="1:10" x14ac:dyDescent="0.3">
      <c r="H11" s="6"/>
    </row>
    <row r="13" spans="1:10" x14ac:dyDescent="0.3">
      <c r="J13" s="2" t="s">
        <v>100</v>
      </c>
    </row>
  </sheetData>
  <phoneticPr fontId="17" type="noConversion"/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791F5-BFE6-4698-BFAD-867B84AF091E}">
  <sheetPr codeName="Hoja4"/>
  <dimension ref="B1:CW17"/>
  <sheetViews>
    <sheetView showGridLines="0" zoomScaleNormal="100" workbookViewId="0">
      <selection activeCell="I11" sqref="I11"/>
    </sheetView>
  </sheetViews>
  <sheetFormatPr baseColWidth="10" defaultRowHeight="15.75" x14ac:dyDescent="0.3"/>
  <cols>
    <col min="1" max="1" width="0.85546875" customWidth="1"/>
    <col min="2" max="2" width="21" style="2" bestFit="1" customWidth="1"/>
    <col min="3" max="3" width="0.85546875" customWidth="1"/>
    <col min="4" max="4" width="19.140625" bestFit="1" customWidth="1"/>
    <col min="5" max="5" width="13" bestFit="1" customWidth="1"/>
    <col min="6" max="6" width="0.85546875" customWidth="1"/>
    <col min="7" max="7" width="2.140625" customWidth="1"/>
    <col min="8" max="8" width="10.28515625" bestFit="1" customWidth="1"/>
    <col min="9" max="9" width="19.140625" style="22" bestFit="1" customWidth="1"/>
    <col min="10" max="10" width="16.42578125" customWidth="1"/>
    <col min="11" max="11" width="12.140625" bestFit="1" customWidth="1"/>
    <col min="12" max="12" width="21.7109375" bestFit="1" customWidth="1"/>
    <col min="13" max="13" width="12.140625" bestFit="1" customWidth="1"/>
    <col min="14" max="14" width="7.5703125" style="30" bestFit="1" customWidth="1"/>
    <col min="15" max="15" width="8.7109375" style="20" bestFit="1" customWidth="1"/>
    <col min="16" max="16" width="11.42578125" style="25" bestFit="1" customWidth="1"/>
    <col min="17" max="17" width="13.85546875" bestFit="1" customWidth="1"/>
    <col min="18" max="18" width="17.140625" bestFit="1" customWidth="1"/>
    <col min="19" max="19" width="14.28515625" bestFit="1" customWidth="1"/>
    <col min="20" max="20" width="18.140625" bestFit="1" customWidth="1"/>
    <col min="21" max="21" width="12.42578125" bestFit="1" customWidth="1"/>
    <col min="22" max="22" width="13" bestFit="1" customWidth="1"/>
    <col min="23" max="23" width="4.85546875" bestFit="1" customWidth="1"/>
    <col min="24" max="24" width="12" style="25" bestFit="1" customWidth="1"/>
    <col min="25" max="25" width="19.7109375" style="25" bestFit="1" customWidth="1"/>
    <col min="26" max="27" width="0.85546875" style="2" customWidth="1"/>
    <col min="28" max="28" width="2.7109375" style="2" bestFit="1" customWidth="1"/>
    <col min="29" max="29" width="11.42578125" style="2"/>
    <col min="30" max="30" width="8.7109375" style="2" bestFit="1" customWidth="1"/>
    <col min="31" max="31" width="11.42578125" style="2"/>
    <col min="32" max="32" width="8.28515625" style="2" bestFit="1" customWidth="1"/>
    <col min="33" max="33" width="5" style="2" bestFit="1" customWidth="1"/>
    <col min="34" max="34" width="20.28515625" style="27" bestFit="1" customWidth="1"/>
    <col min="35" max="35" width="13.28515625" style="2" bestFit="1" customWidth="1"/>
    <col min="36" max="36" width="13.28515625" style="28" customWidth="1"/>
    <col min="37" max="37" width="12.42578125" style="2" bestFit="1" customWidth="1"/>
    <col min="38" max="38" width="20.5703125" style="36" bestFit="1" customWidth="1"/>
    <col min="39" max="39" width="18.7109375" style="2" bestFit="1" customWidth="1"/>
    <col min="40" max="40" width="12" style="2" bestFit="1" customWidth="1"/>
    <col min="41" max="41" width="25.85546875" style="2" bestFit="1" customWidth="1"/>
    <col min="42" max="42" width="14" style="2" bestFit="1" customWidth="1"/>
    <col min="43" max="45" width="0.85546875" style="2" customWidth="1"/>
    <col min="46" max="46" width="8.85546875" style="2" bestFit="1" customWidth="1"/>
    <col min="47" max="47" width="10.28515625" style="27" customWidth="1"/>
    <col min="48" max="48" width="10.7109375" style="2" bestFit="1" customWidth="1"/>
    <col min="49" max="49" width="15.5703125" bestFit="1" customWidth="1"/>
    <col min="50" max="50" width="9.85546875" bestFit="1" customWidth="1"/>
    <col min="51" max="51" width="25.85546875" bestFit="1" customWidth="1"/>
    <col min="52" max="52" width="11.42578125" bestFit="1" customWidth="1"/>
    <col min="53" max="53" width="3.42578125" customWidth="1"/>
    <col min="54" max="54" width="10.28515625" bestFit="1" customWidth="1"/>
    <col min="55" max="55" width="8.7109375" bestFit="1" customWidth="1"/>
    <col min="56" max="56" width="10.42578125" style="64" bestFit="1" customWidth="1"/>
    <col min="57" max="57" width="11.140625" bestFit="1" customWidth="1"/>
    <col min="58" max="58" width="13.42578125" bestFit="1" customWidth="1"/>
    <col min="59" max="59" width="7.7109375" bestFit="1" customWidth="1"/>
    <col min="60" max="62" width="0.85546875" customWidth="1"/>
    <col min="63" max="63" width="10.28515625" bestFit="1" customWidth="1"/>
    <col min="64" max="64" width="8.85546875" customWidth="1"/>
    <col min="65" max="65" width="10.7109375" bestFit="1" customWidth="1"/>
    <col min="66" max="66" width="13.28515625" customWidth="1"/>
    <col min="67" max="68" width="0.85546875" customWidth="1"/>
    <col min="69" max="69" width="10.5703125" bestFit="1" customWidth="1"/>
    <col min="70" max="70" width="9.28515625" bestFit="1" customWidth="1"/>
    <col min="71" max="71" width="12.28515625" style="86" bestFit="1" customWidth="1"/>
    <col min="72" max="72" width="11.42578125" bestFit="1" customWidth="1"/>
    <col min="73" max="75" width="0.85546875" customWidth="1"/>
    <col min="76" max="76" width="13.140625" bestFit="1" customWidth="1"/>
    <col min="77" max="77" width="11.85546875" bestFit="1" customWidth="1"/>
    <col min="79" max="79" width="11.7109375" customWidth="1"/>
    <col min="93" max="93" width="16.7109375" bestFit="1" customWidth="1"/>
    <col min="96" max="96" width="12.140625" bestFit="1" customWidth="1"/>
  </cols>
  <sheetData>
    <row r="1" spans="2:101" ht="15" x14ac:dyDescent="0.25">
      <c r="B1" s="29"/>
      <c r="R1" s="19" t="s">
        <v>10</v>
      </c>
      <c r="S1" s="24">
        <v>1</v>
      </c>
      <c r="AN1" s="19" t="s">
        <v>10</v>
      </c>
      <c r="AO1" s="24">
        <v>1</v>
      </c>
      <c r="BD1"/>
    </row>
    <row r="2" spans="2:101" ht="15" x14ac:dyDescent="0.25">
      <c r="B2" s="29"/>
      <c r="I2"/>
      <c r="BD2"/>
    </row>
    <row r="3" spans="2:101" x14ac:dyDescent="0.3">
      <c r="B3" s="18"/>
      <c r="D3" s="18"/>
      <c r="E3" s="18"/>
      <c r="H3" s="18" t="s">
        <v>16</v>
      </c>
      <c r="I3" s="18"/>
      <c r="J3" s="23"/>
      <c r="K3" s="18"/>
      <c r="L3" s="18"/>
      <c r="M3" s="18"/>
      <c r="N3" s="18"/>
      <c r="O3" s="21"/>
      <c r="P3" s="18"/>
      <c r="Q3" s="26"/>
      <c r="R3" s="18"/>
      <c r="S3" s="18"/>
      <c r="T3" s="18"/>
      <c r="U3" s="18"/>
      <c r="V3" s="18"/>
      <c r="W3" s="18"/>
      <c r="X3" s="62"/>
      <c r="Y3" s="62"/>
      <c r="Z3"/>
      <c r="AA3"/>
      <c r="AB3" s="18" t="s">
        <v>19</v>
      </c>
      <c r="AC3" s="18"/>
      <c r="AD3" s="18"/>
      <c r="AE3" s="18"/>
      <c r="AF3" s="18"/>
      <c r="AG3" s="18"/>
      <c r="AH3" s="18"/>
      <c r="AI3" s="18"/>
      <c r="AJ3" s="18"/>
      <c r="AK3" s="18"/>
      <c r="AL3" s="37"/>
      <c r="AM3" s="18"/>
      <c r="AN3" s="18"/>
      <c r="AO3" s="18"/>
      <c r="AP3" s="18"/>
      <c r="AQ3" s="27"/>
      <c r="AT3" s="55" t="s">
        <v>63</v>
      </c>
      <c r="AU3" s="56"/>
      <c r="AV3" s="56"/>
      <c r="AW3" s="56"/>
      <c r="AX3" s="56"/>
      <c r="AY3" s="56"/>
      <c r="AZ3" s="57"/>
      <c r="BB3" s="104" t="s">
        <v>64</v>
      </c>
      <c r="BC3" s="104"/>
      <c r="BD3" s="105"/>
      <c r="BE3" s="104"/>
      <c r="BF3" s="104"/>
      <c r="BG3" s="104"/>
      <c r="BK3" s="74" t="s">
        <v>65</v>
      </c>
      <c r="BL3" s="75"/>
      <c r="BM3" s="76"/>
      <c r="BN3" s="75"/>
      <c r="BQ3" s="100" t="s">
        <v>66</v>
      </c>
      <c r="BR3" s="101"/>
      <c r="BS3" s="102"/>
      <c r="BT3" s="103"/>
      <c r="BU3" s="58"/>
      <c r="BV3" s="58"/>
      <c r="BX3" s="92" t="s">
        <v>59</v>
      </c>
      <c r="BY3" s="97">
        <v>45412</v>
      </c>
      <c r="BZ3" s="92" t="s">
        <v>60</v>
      </c>
      <c r="CA3" s="97">
        <v>45412</v>
      </c>
    </row>
    <row r="4" spans="2:101" ht="17.25" x14ac:dyDescent="0.25">
      <c r="B4" s="41" t="s">
        <v>28</v>
      </c>
      <c r="D4" s="66" t="s">
        <v>14</v>
      </c>
      <c r="E4" s="119" t="s">
        <v>2</v>
      </c>
      <c r="H4" s="66" t="s">
        <v>46</v>
      </c>
      <c r="I4" s="61" t="s">
        <v>14</v>
      </c>
      <c r="J4" s="67" t="s">
        <v>2</v>
      </c>
      <c r="K4" s="61" t="s">
        <v>6</v>
      </c>
      <c r="L4" s="61" t="s">
        <v>0</v>
      </c>
      <c r="M4" s="61" t="s">
        <v>17</v>
      </c>
      <c r="N4" s="68" t="s">
        <v>4</v>
      </c>
      <c r="O4" s="69" t="s">
        <v>15</v>
      </c>
      <c r="P4" s="68" t="s">
        <v>20</v>
      </c>
      <c r="Q4" s="63" t="s">
        <v>23</v>
      </c>
      <c r="R4" s="63" t="s">
        <v>24</v>
      </c>
      <c r="S4" s="63" t="s">
        <v>22</v>
      </c>
      <c r="T4" s="61" t="s">
        <v>18</v>
      </c>
      <c r="U4" s="61" t="s">
        <v>43</v>
      </c>
      <c r="V4" s="61" t="s">
        <v>44</v>
      </c>
      <c r="W4" s="61" t="s">
        <v>3</v>
      </c>
      <c r="X4" s="63" t="s">
        <v>27</v>
      </c>
      <c r="Y4" s="65" t="s">
        <v>67</v>
      </c>
      <c r="Z4"/>
      <c r="AA4"/>
      <c r="AB4" s="88" t="s">
        <v>7</v>
      </c>
      <c r="AC4" s="89" t="s">
        <v>21</v>
      </c>
      <c r="AD4" s="89" t="s">
        <v>37</v>
      </c>
      <c r="AE4" s="89" t="s">
        <v>6</v>
      </c>
      <c r="AF4" s="89" t="s">
        <v>1</v>
      </c>
      <c r="AG4" s="89" t="s">
        <v>33</v>
      </c>
      <c r="AH4" s="89" t="s">
        <v>5</v>
      </c>
      <c r="AI4" s="89" t="s">
        <v>2</v>
      </c>
      <c r="AJ4" s="89" t="s">
        <v>34</v>
      </c>
      <c r="AK4" s="89" t="s">
        <v>39</v>
      </c>
      <c r="AL4" s="89" t="s">
        <v>38</v>
      </c>
      <c r="AM4" s="89" t="s">
        <v>3</v>
      </c>
      <c r="AN4" s="89" t="s">
        <v>27</v>
      </c>
      <c r="AO4" s="89" t="s">
        <v>0</v>
      </c>
      <c r="AP4" s="90" t="s">
        <v>41</v>
      </c>
      <c r="AT4" s="47" t="s">
        <v>40</v>
      </c>
      <c r="AU4" s="48" t="s">
        <v>25</v>
      </c>
      <c r="AV4" s="48" t="s">
        <v>9</v>
      </c>
      <c r="AW4" s="48" t="s">
        <v>26</v>
      </c>
      <c r="AX4" s="48" t="s">
        <v>42</v>
      </c>
      <c r="AY4" s="48" t="s">
        <v>0</v>
      </c>
      <c r="AZ4" s="49" t="s">
        <v>6</v>
      </c>
      <c r="BB4" s="106" t="s">
        <v>46</v>
      </c>
      <c r="BC4" s="106" t="s">
        <v>25</v>
      </c>
      <c r="BD4" s="106" t="s">
        <v>9</v>
      </c>
      <c r="BE4" s="106" t="s">
        <v>6</v>
      </c>
      <c r="BF4" s="106" t="s">
        <v>61</v>
      </c>
      <c r="BG4" s="106" t="s">
        <v>62</v>
      </c>
      <c r="BH4" s="2"/>
      <c r="BI4" s="2"/>
      <c r="BJ4" s="2"/>
      <c r="BK4" s="77" t="s">
        <v>46</v>
      </c>
      <c r="BL4" s="78" t="s">
        <v>25</v>
      </c>
      <c r="BM4" s="79" t="s">
        <v>9</v>
      </c>
      <c r="BN4" s="80" t="s">
        <v>6</v>
      </c>
      <c r="BQ4" s="98" t="s">
        <v>46</v>
      </c>
      <c r="BR4" s="98" t="s">
        <v>25</v>
      </c>
      <c r="BS4" s="99" t="s">
        <v>9</v>
      </c>
      <c r="BT4" s="98" t="s">
        <v>6</v>
      </c>
      <c r="BU4" s="59"/>
      <c r="BV4" s="59"/>
      <c r="BW4" s="39"/>
      <c r="BX4" s="92" t="s">
        <v>47</v>
      </c>
      <c r="BY4" s="92" t="s">
        <v>45</v>
      </c>
      <c r="BZ4" s="92" t="s">
        <v>48</v>
      </c>
      <c r="CA4" s="92" t="s">
        <v>49</v>
      </c>
      <c r="CB4" s="92" t="s">
        <v>68</v>
      </c>
      <c r="CC4" s="92" t="s">
        <v>50</v>
      </c>
      <c r="CD4" s="92" t="s">
        <v>51</v>
      </c>
      <c r="CE4" s="92" t="s">
        <v>52</v>
      </c>
      <c r="CF4" s="92" t="s">
        <v>53</v>
      </c>
      <c r="CG4" s="92" t="s">
        <v>54</v>
      </c>
      <c r="CH4" s="92" t="s">
        <v>55</v>
      </c>
      <c r="CI4" s="92" t="s">
        <v>56</v>
      </c>
      <c r="CJ4" s="92" t="s">
        <v>57</v>
      </c>
      <c r="CK4" s="92" t="s">
        <v>58</v>
      </c>
      <c r="CL4" s="92" t="s">
        <v>70</v>
      </c>
      <c r="CM4" s="92" t="s">
        <v>71</v>
      </c>
      <c r="CN4" s="92" t="s">
        <v>75</v>
      </c>
      <c r="CO4" s="92" t="s">
        <v>72</v>
      </c>
      <c r="CP4" s="92" t="s">
        <v>73</v>
      </c>
      <c r="CQ4" s="92" t="s">
        <v>86</v>
      </c>
      <c r="CR4" s="92" t="s">
        <v>76</v>
      </c>
      <c r="CS4" s="92" t="s">
        <v>77</v>
      </c>
      <c r="CT4" s="92" t="s">
        <v>78</v>
      </c>
      <c r="CU4" s="92" t="s">
        <v>79</v>
      </c>
      <c r="CV4" s="92" t="s">
        <v>74</v>
      </c>
      <c r="CW4" s="92" t="s">
        <v>69</v>
      </c>
    </row>
    <row r="5" spans="2:101" ht="17.25" x14ac:dyDescent="0.3">
      <c r="B5" s="40" t="str" cm="1">
        <f t="array" ref="B5">IF(ISBLANK(_xlfn.UNIQUE(Tabla10[Proveedor])), "", _xlfn.UNIQUE(Tabla10[Proveedor]))</f>
        <v/>
      </c>
      <c r="D5" s="120"/>
      <c r="E5" s="167"/>
      <c r="H5" s="151"/>
      <c r="I5" s="70"/>
      <c r="J5" s="168"/>
      <c r="K5" s="42"/>
      <c r="L5" s="71"/>
      <c r="M5" s="42"/>
      <c r="N5" s="72"/>
      <c r="O5" s="73"/>
      <c r="P5" s="161"/>
      <c r="Q5" s="161"/>
      <c r="R5" s="161"/>
      <c r="S5" s="161"/>
      <c r="T5" s="42"/>
      <c r="U5" s="87"/>
      <c r="V5" s="162"/>
      <c r="W5" s="42"/>
      <c r="X5" s="163"/>
      <c r="Y5" s="164"/>
      <c r="Z5"/>
      <c r="AA5"/>
      <c r="AB5" s="91"/>
      <c r="AC5" s="43"/>
      <c r="AD5" s="42"/>
      <c r="AE5" s="42"/>
      <c r="AF5" s="42"/>
      <c r="AG5" s="42"/>
      <c r="AH5" s="44"/>
      <c r="AI5" s="44"/>
      <c r="AJ5" s="45"/>
      <c r="AK5" s="87"/>
      <c r="AL5" s="87"/>
      <c r="AM5" s="42"/>
      <c r="AN5" s="46"/>
      <c r="AO5" s="42"/>
      <c r="AP5" s="43"/>
      <c r="AQ5" s="35"/>
      <c r="AT5" s="50"/>
      <c r="AU5" s="51"/>
      <c r="AV5" s="170"/>
      <c r="AW5" s="52"/>
      <c r="AX5" s="53"/>
      <c r="AY5" s="53"/>
      <c r="AZ5" s="54"/>
      <c r="BB5" s="165"/>
      <c r="BC5" s="107"/>
      <c r="BD5" s="169"/>
      <c r="BE5" s="108"/>
      <c r="BF5" s="109"/>
      <c r="BG5" s="166"/>
      <c r="BK5" s="81"/>
      <c r="BL5" s="82"/>
      <c r="BM5" s="87"/>
      <c r="BN5" s="83"/>
      <c r="BQ5" s="84"/>
      <c r="BR5" s="85"/>
      <c r="BS5" s="87"/>
      <c r="BT5" s="84"/>
      <c r="BU5" s="60"/>
      <c r="BV5" s="60"/>
      <c r="BW5" s="39"/>
      <c r="BX5" s="93">
        <f>SUMIFS(Tabla3[Monto], Tabla3[Plataforma], BX4, Tabla3[Fecha], "&gt;=" &amp; BY3, Tabla3[Fecha], "&lt;=" &amp; CA3)</f>
        <v>0</v>
      </c>
      <c r="BY5" s="93">
        <f>SUMIFS(Tabla3[Monto], Tabla3[Plataforma], BY4, Tabla3[Fecha], "&gt;=" &amp; BY3, Tabla3[Fecha], "&lt;=" &amp; CA3)</f>
        <v>0</v>
      </c>
      <c r="BZ5" s="93">
        <f>SUMIFS(Tabla3[Monto], Tabla3[Plataforma], BZ4, Tabla3[Fecha], "&gt;=" &amp; BY3, Tabla3[Fecha], "&lt;=" &amp; CA3)</f>
        <v>0</v>
      </c>
      <c r="CA5" s="93">
        <f>SUMIFS(Tabla3[Monto], Tabla3[Plataforma], CA4, Tabla3[Fecha], "&gt;=" &amp; BY3, Tabla3[Fecha], "&lt;=" &amp; CA3)</f>
        <v>0</v>
      </c>
      <c r="CB5" s="93">
        <f>SUMIFS(Tabla3[Monto], Tabla3[Plataforma], CB4, Tabla3[Fecha], "&gt;=" &amp; BY3, Tabla3[Fecha], "&lt;=" &amp; CA3)</f>
        <v>0</v>
      </c>
      <c r="CC5" s="93">
        <f>SUMIFS(Tabla3[Monto], Tabla3[Plataforma], CC4, Tabla3[Fecha], "&gt;=" &amp; BY3, Tabla3[Fecha], "&lt;=" &amp; CA3)</f>
        <v>0</v>
      </c>
      <c r="CD5" s="93">
        <f>SUMIFS(Tabla3[Monto], Tabla3[Plataforma], CD4, Tabla3[Fecha], "&gt;=" &amp; BY3, Tabla3[Fecha], "&lt;=" &amp; CA3)</f>
        <v>0</v>
      </c>
      <c r="CE5" s="93">
        <f>SUMIFS(Tabla3[Monto], Tabla3[Plataforma], CE4, Tabla3[Fecha], "&gt;=" &amp; BY3, Tabla3[Fecha], "&lt;=" &amp; CA3)</f>
        <v>0</v>
      </c>
      <c r="CF5" s="93">
        <f>SUMIFS(Tabla3[Monto], Tabla3[Plataforma], CF4, Tabla3[Fecha], "&gt;=" &amp; BY3, Tabla3[Fecha], "&lt;=" &amp; CA3)</f>
        <v>0</v>
      </c>
      <c r="CG5" s="93">
        <f>SUMIFS(Tabla3[Monto], Tabla3[Plataforma], CG4, Tabla3[Fecha], "&gt;=" &amp; BY3, Tabla3[Fecha], "&lt;=" &amp; CA3)</f>
        <v>0</v>
      </c>
      <c r="CH5" s="93">
        <f>SUMIFS(Tabla3[Monto], Tabla3[Plataforma], CH4, Tabla3[Fecha], "&gt;=" &amp; BY3, Tabla3[Fecha], "&lt;=" &amp; CA3)</f>
        <v>0</v>
      </c>
      <c r="CI5" s="93">
        <f>SUMIFS(Tabla3[Monto], Tabla3[Plataforma], CI4, Tabla3[Fecha], "&gt;=" &amp; BY3, Tabla3[Fecha], "&lt;=" &amp; CA3)</f>
        <v>0</v>
      </c>
      <c r="CJ5" s="93">
        <f>SUMIFS(Tabla3[Monto], Tabla3[Plataforma], CJ4, Tabla3[Fecha], "&gt;=" &amp; BY3, Tabla3[Fecha], "&lt;=" &amp; CA3)</f>
        <v>0</v>
      </c>
      <c r="CK5" s="93">
        <f>SUMIFS(Tabla3[Monto], Tabla3[Plataforma], CK4, Tabla3[Fecha], "&gt;=" &amp; BY3, Tabla3[Fecha], "&lt;=" &amp; CA3)</f>
        <v>0</v>
      </c>
      <c r="CL5" s="93">
        <f>SUMIFS(Tabla3[Monto], Tabla3[Plataforma], CL4, Tabla3[Fecha], "&gt;=" &amp; BY3, Tabla3[Fecha], "&lt;=" &amp; CA3)</f>
        <v>0</v>
      </c>
      <c r="CM5" s="93">
        <f>SUMIFS(Tabla3[Monto], Tabla3[Plataforma], CM4, Tabla3[Fecha], "&gt;=" &amp; BY3, Tabla3[Fecha], "&lt;=" &amp; CA3)</f>
        <v>0</v>
      </c>
      <c r="CN5" s="93">
        <f>SUMIFS(Tabla3[Monto], Tabla3[Plataforma], CN4, Tabla3[Fecha], "&gt;=" &amp; BY3, Tabla3[Fecha], "&lt;=" &amp; CA3)</f>
        <v>0</v>
      </c>
      <c r="CO5" s="93">
        <f>SUMIFS(Tabla3[Monto], Tabla3[Plataforma], CO4, Tabla3[Fecha], "&gt;=" &amp; BY3, Tabla3[Fecha], "&lt;=" &amp; CA3)</f>
        <v>0</v>
      </c>
      <c r="CP5" s="93">
        <f>SUMIFS(Tabla3[Monto], Tabla3[Plataforma], CP4, Tabla3[Fecha], "&gt;=" &amp; BY3, Tabla3[Fecha], "&lt;=" &amp; CA3)</f>
        <v>0</v>
      </c>
      <c r="CQ5" s="93">
        <f>SUMIFS(Tabla3[Monto], Tabla3[Plataforma], CQ4, Tabla3[Fecha], "&gt;=" &amp; BY3, Tabla3[Fecha], "&lt;=" &amp; CA3)</f>
        <v>0</v>
      </c>
      <c r="CR5" s="93">
        <f>SUMIFS(Tabla3[Monto], Tabla3[Plataforma], CR4, Tabla3[Fecha], "&gt;=" &amp; BY3, Tabla3[Fecha], "&lt;=" &amp; CA3)</f>
        <v>0</v>
      </c>
      <c r="CS5" s="93">
        <f>SUMIFS(Tabla3[Monto], Tabla3[Plataforma], CS4, Tabla3[Fecha], "&gt;=" &amp; BY3, Tabla3[Fecha], "&lt;=" &amp; CA3)</f>
        <v>0</v>
      </c>
      <c r="CT5" s="93">
        <f>SUMIFS(Tabla3[Monto], Tabla3[Plataforma], CT4, Tabla3[Fecha], "&gt;=" &amp; BY3, Tabla3[Fecha], "&lt;=" &amp; CA3)</f>
        <v>0</v>
      </c>
      <c r="CU5" s="93">
        <f>SUMIFS(Tabla3[Monto], Tabla3[Plataforma], CU4, Tabla3[Fecha], "&gt;=" &amp; BY3, Tabla3[Fecha], "&lt;=" &amp; CA3)</f>
        <v>0</v>
      </c>
      <c r="CV5" s="93">
        <f>SUMIFS(Tabla9[Precio de venta], Tabla9[Fecha pago], "&gt;=" &amp; BY3, Tabla9[Fecha pago], "&lt;=" &amp; CA3)</f>
        <v>0</v>
      </c>
      <c r="CW5" s="96">
        <f>SUM(BX5:CV5)</f>
        <v>0</v>
      </c>
    </row>
    <row r="6" spans="2:101" ht="17.25" x14ac:dyDescent="0.3">
      <c r="Z6"/>
      <c r="AA6"/>
      <c r="AQ6" s="35"/>
      <c r="BW6" s="39"/>
      <c r="BX6" s="93">
        <f>SUMIFS(Tabla69[Monto], Tabla69[Plataforma], BX4,Tabla69[Fecha], "&gt;=" &amp; BY3, Tabla69[Fecha], "&lt;=" &amp; CA3)</f>
        <v>0</v>
      </c>
      <c r="BY6" s="93">
        <f>SUMIFS(Tabla69[Monto], Tabla69[Plataforma], BY4,Tabla69[Fecha], "&gt;=" &amp; BY3, Tabla69[Fecha], "&lt;=" &amp; CA3)</f>
        <v>0</v>
      </c>
      <c r="BZ6" s="93">
        <f>SUMIFS(Tabla69[Monto], Tabla69[Plataforma], BZ4,Tabla69[Fecha], "&gt;=" &amp; BY3, Tabla69[Fecha], "&lt;=" &amp; CA3)</f>
        <v>0</v>
      </c>
      <c r="CA6" s="93">
        <f>SUMIFS(Tabla69[Monto], Tabla69[Plataforma], CA4,Tabla69[Fecha], "&gt;=" &amp; BY3, Tabla69[Fecha], "&lt;=" &amp; CA3)</f>
        <v>0</v>
      </c>
      <c r="CB6" s="93">
        <f>SUMIFS(Tabla69[Monto], Tabla69[Plataforma], CB4,Tabla69[Fecha], "&gt;=" &amp; BY3, Tabla69[Fecha], "&lt;=" &amp; CA3)</f>
        <v>0</v>
      </c>
      <c r="CC6" s="93">
        <f>SUMIFS(Tabla69[Monto], Tabla69[Plataforma], CC4,Tabla69[Fecha], "&gt;=" &amp; BY3, Tabla69[Fecha], "&lt;=" &amp; CA3)</f>
        <v>0</v>
      </c>
      <c r="CD6" s="93">
        <f>SUMIFS(Tabla69[Monto], Tabla69[Plataforma], CD4,Tabla69[Fecha], "&gt;=" &amp; BY3, Tabla69[Fecha], "&lt;=" &amp; CA3)</f>
        <v>0</v>
      </c>
      <c r="CE6" s="93">
        <f>SUMIFS(Tabla69[Monto], Tabla69[Plataforma], CE4,Tabla69[Fecha], "&gt;=" &amp; BY3, Tabla69[Fecha], "&lt;=" &amp; CA3)</f>
        <v>0</v>
      </c>
      <c r="CF6" s="93">
        <f>SUMIFS(Tabla69[Monto], Tabla69[Plataforma], CF4,Tabla69[Fecha], "&gt;=" &amp; BY3, Tabla69[Fecha], "&lt;=" &amp; CA3)</f>
        <v>0</v>
      </c>
      <c r="CG6" s="93">
        <f>SUMIFS(Tabla69[Monto], Tabla69[Plataforma], CG4,Tabla69[Fecha], "&gt;=" &amp; BY3, Tabla69[Fecha], "&lt;=" &amp; CA3)</f>
        <v>0</v>
      </c>
      <c r="CH6" s="93">
        <f>SUMIFS(Tabla69[Monto], Tabla69[Plataforma], CH4,Tabla69[Fecha], "&gt;=" &amp; BY3, Tabla69[Fecha], "&lt;=" &amp; CA3)</f>
        <v>0</v>
      </c>
      <c r="CI6" s="93">
        <f>SUMIFS(Tabla69[Monto], Tabla69[Plataforma], CI4,Tabla69[Fecha], "&gt;=" &amp; BY3, Tabla69[Fecha], "&lt;=" &amp; CA3)</f>
        <v>0</v>
      </c>
      <c r="CJ6" s="93">
        <f>SUMIFS(Tabla69[Monto], Tabla69[Plataforma], CJ4,Tabla69[Fecha], "&gt;=" &amp; BY3, Tabla69[Fecha], "&lt;=" &amp; CA3)</f>
        <v>0</v>
      </c>
      <c r="CK6" s="93">
        <f>SUMIFS(Tabla69[Monto], Tabla69[Plataforma], CK4,Tabla69[Fecha], "&gt;=" &amp; BY3, Tabla69[Fecha], "&lt;=" &amp; CA3)</f>
        <v>0</v>
      </c>
      <c r="CL6" s="93">
        <f>SUMIFS(Tabla69[Monto], Tabla69[Plataforma], CL4,Tabla69[Fecha], "&gt;=" &amp; BY3, Tabla69[Fecha], "&lt;=" &amp; CA3)</f>
        <v>0</v>
      </c>
      <c r="CM6" s="93">
        <f>SUMIFS(Tabla69[Monto], Tabla69[Plataforma], CM4,Tabla69[Fecha], "&gt;=" &amp; BY3, Tabla69[Fecha], "&lt;=" &amp; CA3)</f>
        <v>0</v>
      </c>
      <c r="CN6" s="93">
        <f>SUMIFS(Tabla69[Monto], Tabla69[Plataforma], CN4,Tabla69[Fecha], "&gt;=" &amp; BY3, Tabla69[Fecha], "&lt;=" &amp; CA3)</f>
        <v>0</v>
      </c>
      <c r="CO6" s="93">
        <f>SUMIFS(Tabla69[Monto], Tabla69[Plataforma], CO4,Tabla69[Fecha], "&gt;=" &amp; BY3, Tabla69[Fecha], "&lt;=" &amp; CA3)</f>
        <v>0</v>
      </c>
      <c r="CP6" s="93">
        <f>SUMIFS(Tabla69[Monto], Tabla69[Plataforma], CP4,Tabla69[Fecha], "&gt;=" &amp; BY3, Tabla69[Fecha], "&lt;=" &amp; CA3)</f>
        <v>0</v>
      </c>
      <c r="CQ6" s="93">
        <f>SUMIFS(Tabla69[Monto], Tabla69[Plataforma], CQ4,Tabla69[Fecha], "&gt;=" &amp; BY3, Tabla69[Fecha], "&lt;=" &amp; CA3)</f>
        <v>0</v>
      </c>
      <c r="CR6" s="93">
        <f>SUMIFS(Tabla69[Monto], Tabla69[Plataforma], CR4,Tabla69[Fecha], "&gt;=" &amp; BY3, Tabla69[Fecha], "&lt;=" &amp; CA3)</f>
        <v>0</v>
      </c>
      <c r="CS6" s="93">
        <f>SUMIFS(Tabla69[Monto], Tabla69[Plataforma], CS4,Tabla69[Fecha], "&gt;=" &amp; BY3, Tabla69[Fecha], "&lt;=" &amp; CA3)</f>
        <v>0</v>
      </c>
      <c r="CT6" s="93">
        <f>SUMIFS(Tabla69[Monto], Tabla69[Plataforma], CT4,Tabla69[Fecha], "&gt;=" &amp; BY3, Tabla69[Fecha], "&lt;=" &amp; CA3)</f>
        <v>0</v>
      </c>
      <c r="CU6" s="93">
        <f>SUMIFS(Tabla69[Monto], Tabla69[Plataforma], CU4,Tabla69[Fecha], "&gt;=" &amp; BY3, Tabla69[Fecha], "&lt;=" &amp; CA3)</f>
        <v>0</v>
      </c>
      <c r="CV6" s="93">
        <v>0</v>
      </c>
      <c r="CW6" s="96">
        <f t="shared" ref="CW6:CW11" si="0">SUM(BX6:CV6)</f>
        <v>0</v>
      </c>
    </row>
    <row r="7" spans="2:101" ht="17.25" x14ac:dyDescent="0.3">
      <c r="Z7"/>
      <c r="AA7"/>
      <c r="AQ7" s="35"/>
      <c r="BW7" s="39"/>
      <c r="BX7" s="93">
        <f>BX5+BX6</f>
        <v>0</v>
      </c>
      <c r="BY7" s="93">
        <f t="shared" ref="BY7:CU7" si="1">BY5+BY6</f>
        <v>0</v>
      </c>
      <c r="BZ7" s="93">
        <f t="shared" si="1"/>
        <v>0</v>
      </c>
      <c r="CA7" s="93">
        <f t="shared" si="1"/>
        <v>0</v>
      </c>
      <c r="CB7" s="93">
        <f t="shared" si="1"/>
        <v>0</v>
      </c>
      <c r="CC7" s="93">
        <f t="shared" si="1"/>
        <v>0</v>
      </c>
      <c r="CD7" s="93">
        <f t="shared" si="1"/>
        <v>0</v>
      </c>
      <c r="CE7" s="93">
        <f t="shared" si="1"/>
        <v>0</v>
      </c>
      <c r="CF7" s="93">
        <f t="shared" si="1"/>
        <v>0</v>
      </c>
      <c r="CG7" s="93">
        <f t="shared" si="1"/>
        <v>0</v>
      </c>
      <c r="CH7" s="93">
        <f t="shared" si="1"/>
        <v>0</v>
      </c>
      <c r="CI7" s="93">
        <f t="shared" si="1"/>
        <v>0</v>
      </c>
      <c r="CJ7" s="93">
        <f t="shared" si="1"/>
        <v>0</v>
      </c>
      <c r="CK7" s="93">
        <f t="shared" si="1"/>
        <v>0</v>
      </c>
      <c r="CL7" s="93">
        <f t="shared" si="1"/>
        <v>0</v>
      </c>
      <c r="CM7" s="93">
        <f t="shared" si="1"/>
        <v>0</v>
      </c>
      <c r="CN7" s="93">
        <f t="shared" si="1"/>
        <v>0</v>
      </c>
      <c r="CO7" s="93">
        <f t="shared" si="1"/>
        <v>0</v>
      </c>
      <c r="CP7" s="93">
        <f t="shared" si="1"/>
        <v>0</v>
      </c>
      <c r="CQ7" s="93">
        <f t="shared" si="1"/>
        <v>0</v>
      </c>
      <c r="CR7" s="93">
        <f t="shared" si="1"/>
        <v>0</v>
      </c>
      <c r="CS7" s="93">
        <f t="shared" si="1"/>
        <v>0</v>
      </c>
      <c r="CT7" s="93">
        <f t="shared" si="1"/>
        <v>0</v>
      </c>
      <c r="CU7" s="93">
        <f t="shared" si="1"/>
        <v>0</v>
      </c>
      <c r="CV7" s="93">
        <f>CV5+CV6</f>
        <v>0</v>
      </c>
      <c r="CW7" s="96">
        <f t="shared" si="0"/>
        <v>0</v>
      </c>
    </row>
    <row r="8" spans="2:101" ht="17.25" x14ac:dyDescent="0.3">
      <c r="Z8"/>
      <c r="AA8"/>
      <c r="BW8" s="39"/>
      <c r="BX8" s="94">
        <f>SUMIFS(Tabla38[Monto],Tabla38[Plataforma], BX4,Tabla38[Fecha], "&gt;=" &amp; BY3, Tabla38[Fecha], "&lt;=" &amp; CA3)</f>
        <v>0</v>
      </c>
      <c r="BY8" s="94">
        <f>SUMIFS(Tabla38[Monto],Tabla38[Plataforma], BY4,Tabla38[Fecha], "&gt;=" &amp; BY3, Tabla38[Fecha], "&lt;=" &amp; CA3)</f>
        <v>0</v>
      </c>
      <c r="BZ8" s="94">
        <f>SUMIFS(Tabla38[Monto],Tabla38[Plataforma], BZ4,Tabla38[Fecha], "&gt;=" &amp; BY3, Tabla38[Fecha], "&lt;=" &amp; CA3)</f>
        <v>0</v>
      </c>
      <c r="CA8" s="94">
        <f>SUMIFS(Tabla38[Monto],Tabla38[Plataforma], CA4,Tabla38[Fecha], "&gt;=" &amp; BY3, Tabla38[Fecha], "&lt;=" &amp; CA3)</f>
        <v>0</v>
      </c>
      <c r="CB8" s="94">
        <f>SUMIFS(Tabla38[Monto],Tabla38[Plataforma], CB4,Tabla38[Fecha], "&gt;=" &amp; BY3, Tabla38[Fecha], "&lt;=" &amp; CA3)</f>
        <v>0</v>
      </c>
      <c r="CC8" s="94">
        <f>SUMIFS(Tabla38[Monto],Tabla38[Plataforma], CC4,Tabla38[Fecha], "&gt;=" &amp; BY3, Tabla38[Fecha], "&lt;=" &amp; CA3)</f>
        <v>0</v>
      </c>
      <c r="CD8" s="94">
        <f>SUMIFS(Tabla38[Monto],Tabla38[Plataforma], CD4,Tabla38[Fecha], "&gt;=" &amp; BY3, Tabla38[Fecha], "&lt;=" &amp; CA3)</f>
        <v>0</v>
      </c>
      <c r="CE8" s="94">
        <f>SUMIFS(Tabla38[Monto],Tabla38[Plataforma], CE4,Tabla38[Fecha], "&gt;=" &amp; BY3, Tabla38[Fecha], "&lt;=" &amp; CA3)</f>
        <v>0</v>
      </c>
      <c r="CF8" s="94">
        <f>SUMIFS(Tabla38[Monto],Tabla38[Plataforma], CF4,Tabla38[Fecha], "&gt;=" &amp; BY3, Tabla38[Fecha], "&lt;=" &amp; CA3)</f>
        <v>0</v>
      </c>
      <c r="CG8" s="94">
        <f>SUMIFS(Tabla38[Monto],Tabla38[Plataforma], CG4,Tabla38[Fecha], "&gt;=" &amp; BY3, Tabla38[Fecha], "&lt;=" &amp; CA3)</f>
        <v>0</v>
      </c>
      <c r="CH8" s="94">
        <f>SUMIFS(Tabla38[Monto],Tabla38[Plataforma], CH4,Tabla38[Fecha], "&gt;=" &amp; BY3, Tabla38[Fecha], "&lt;=" &amp; CA3)</f>
        <v>0</v>
      </c>
      <c r="CI8" s="94">
        <f>SUMIFS(Tabla38[Monto],Tabla38[Plataforma], CI4,Tabla38[Fecha], "&gt;=" &amp; BY3, Tabla38[Fecha], "&lt;=" &amp; CA3)</f>
        <v>0</v>
      </c>
      <c r="CJ8" s="94">
        <f>SUMIFS(Tabla38[Monto],Tabla38[Plataforma], CJ4,Tabla38[Fecha], "&gt;=" &amp; BY3, Tabla38[Fecha], "&lt;=" &amp; CA3)</f>
        <v>0</v>
      </c>
      <c r="CK8" s="94">
        <f>SUMIFS(Tabla38[Monto],Tabla38[Plataforma], CK4,Tabla38[Fecha], "&gt;=" &amp; BY3, Tabla38[Fecha], "&lt;=" &amp; CA3)</f>
        <v>0</v>
      </c>
      <c r="CL8" s="94">
        <f>SUMIFS(Tabla38[Monto],Tabla38[Plataforma], CL4,Tabla38[Fecha], "&gt;=" &amp; BY3, Tabla38[Fecha], "&lt;=" &amp; CA3)</f>
        <v>0</v>
      </c>
      <c r="CM8" s="94">
        <f>SUMIFS(Tabla38[Monto],Tabla38[Plataforma], CM4,Tabla38[Fecha], "&gt;=" &amp; BY3, Tabla38[Fecha], "&lt;=" &amp; CA3)</f>
        <v>0</v>
      </c>
      <c r="CN8" s="94">
        <f>SUMIFS(Tabla38[Monto],Tabla38[Plataforma], CN4,Tabla38[Fecha], "&gt;=" &amp; BY3, Tabla38[Fecha], "&lt;=" &amp; CA3)</f>
        <v>0</v>
      </c>
      <c r="CO8" s="94">
        <f>SUMIFS(Tabla38[Monto],Tabla38[Plataforma], CO4,Tabla38[Fecha], "&gt;=" &amp; BY3, Tabla38[Fecha], "&lt;=" &amp; CA3)</f>
        <v>0</v>
      </c>
      <c r="CP8" s="94">
        <f>SUMIFS(Tabla38[Monto],Tabla38[Plataforma], CP4,Tabla38[Fecha], "&gt;=" &amp; BY3, Tabla38[Fecha], "&lt;=" &amp; CA3)</f>
        <v>0</v>
      </c>
      <c r="CQ8" s="94">
        <f>SUMIFS(Tabla38[Monto],Tabla38[Plataforma], CQ4,Tabla38[Fecha], "&gt;=" &amp; BY3, Tabla38[Fecha], "&lt;=" &amp; CA3)</f>
        <v>0</v>
      </c>
      <c r="CR8" s="94">
        <f>SUMIFS(Tabla38[Monto],Tabla38[Plataforma], CR4,Tabla38[Fecha], "&gt;=" &amp; BY3, Tabla38[Fecha], "&lt;=" &amp; CA3)</f>
        <v>0</v>
      </c>
      <c r="CS8" s="94">
        <f>SUMIFS(Tabla38[Monto],Tabla38[Plataforma], CS4,Tabla38[Fecha], "&gt;=" &amp; BY3, Tabla38[Fecha], "&lt;=" &amp; CA3)</f>
        <v>0</v>
      </c>
      <c r="CT8" s="94">
        <f>SUMIFS(Tabla38[Monto],Tabla38[Plataforma], CT4,Tabla38[Fecha], "&gt;=" &amp; BY3, Tabla38[Fecha], "&lt;=" &amp; CA3)</f>
        <v>0</v>
      </c>
      <c r="CU8" s="94">
        <f>SUMIFS(Tabla38[Monto],Tabla38[Plataforma], CU4,Tabla38[Fecha], "&gt;=" &amp; BY3, Tabla38[Fecha], "&lt;=" &amp; CA3)</f>
        <v>0</v>
      </c>
      <c r="CV8" s="94">
        <f>SUMIFS(Tabla9[Costo], Tabla9[Fecha pago], "&gt;=" &amp; BY3, Tabla9[Fecha pago], "&lt;=" &amp; CA3)</f>
        <v>0</v>
      </c>
      <c r="CW8" s="96">
        <f t="shared" si="0"/>
        <v>0</v>
      </c>
    </row>
    <row r="9" spans="2:101" ht="17.25" x14ac:dyDescent="0.3">
      <c r="Z9"/>
      <c r="AA9"/>
      <c r="BW9" s="39"/>
      <c r="BX9" s="94">
        <f>SUMIFS(Tabla6[Monto], Tabla6[Plataforma], BX4,Tabla6[Fecha], "&gt;=" &amp; BY3, Tabla6[Fecha], "&lt;=" &amp; CA3)</f>
        <v>0</v>
      </c>
      <c r="BY9" s="94">
        <f>SUMIFS(Tabla6[Monto], Tabla6[Plataforma], BY4,Tabla6[Fecha], "&gt;=" &amp; BY3, Tabla6[Fecha], "&lt;=" &amp; CA3)</f>
        <v>0</v>
      </c>
      <c r="BZ9" s="94">
        <f>SUMIFS(Tabla6[Monto], Tabla6[Plataforma], BZ4,Tabla6[Fecha], "&gt;=" &amp; BY3, Tabla6[Fecha], "&lt;=" &amp; CA3)</f>
        <v>0</v>
      </c>
      <c r="CA9" s="94">
        <f>SUMIFS(Tabla6[Monto], Tabla6[Plataforma], CA4,Tabla6[Fecha], "&gt;=" &amp; BY3, Tabla6[Fecha], "&lt;=" &amp; CA3)</f>
        <v>0</v>
      </c>
      <c r="CB9" s="94">
        <f>SUMIFS(Tabla6[Monto], Tabla6[Plataforma], CB4,Tabla6[Fecha], "&gt;=" &amp; BY3, Tabla6[Fecha], "&lt;=" &amp; CA3)</f>
        <v>0</v>
      </c>
      <c r="CC9" s="94">
        <f>SUMIFS(Tabla6[Monto], Tabla6[Plataforma], CC4,Tabla6[Fecha], "&gt;=" &amp; BY3, Tabla6[Fecha], "&lt;=" &amp; CA3)</f>
        <v>0</v>
      </c>
      <c r="CD9" s="94">
        <f>SUMIFS(Tabla6[Monto], Tabla6[Plataforma], CD4,Tabla6[Fecha], "&gt;=" &amp; BY3, Tabla6[Fecha], "&lt;=" &amp; CA3)</f>
        <v>0</v>
      </c>
      <c r="CE9" s="94">
        <f>SUMIFS(Tabla6[Monto], Tabla6[Plataforma], CE4,Tabla6[Fecha], "&gt;=" &amp; BY3, Tabla6[Fecha], "&lt;=" &amp; CA3)</f>
        <v>0</v>
      </c>
      <c r="CF9" s="94">
        <f>SUMIFS(Tabla6[Monto], Tabla6[Plataforma], CF4,Tabla6[Fecha], "&gt;=" &amp; BY3, Tabla6[Fecha], "&lt;=" &amp; CA3)</f>
        <v>0</v>
      </c>
      <c r="CG9" s="94">
        <f>SUMIFS(Tabla6[Monto], Tabla6[Plataforma], CG4,Tabla6[Fecha], "&gt;=" &amp; BY3, Tabla6[Fecha], "&lt;=" &amp; CA3)</f>
        <v>0</v>
      </c>
      <c r="CH9" s="94">
        <f>SUMIFS(Tabla6[Monto], Tabla6[Plataforma], CH4,Tabla6[Fecha], "&gt;=" &amp; BY3, Tabla6[Fecha], "&lt;=" &amp; CA3)</f>
        <v>0</v>
      </c>
      <c r="CI9" s="94">
        <f>SUMIFS(Tabla6[Monto], Tabla6[Plataforma], CI4,Tabla6[Fecha], "&gt;=" &amp; BY3, Tabla6[Fecha], "&lt;=" &amp; CA3)</f>
        <v>0</v>
      </c>
      <c r="CJ9" s="94">
        <f>SUMIFS(Tabla6[Monto], Tabla6[Plataforma], CJ4,Tabla6[Fecha], "&gt;=" &amp; BY3, Tabla6[Fecha], "&lt;=" &amp; CA3)</f>
        <v>0</v>
      </c>
      <c r="CK9" s="94">
        <f>SUMIFS(Tabla6[Monto], Tabla6[Plataforma], CK4,Tabla6[Fecha], "&gt;=" &amp; BY3, Tabla6[Fecha], "&lt;=" &amp; CA3)</f>
        <v>0</v>
      </c>
      <c r="CL9" s="94">
        <f>SUMIFS(Tabla6[Monto], Tabla6[Plataforma], CL4,Tabla6[Fecha], "&gt;=" &amp; BY3, Tabla6[Fecha], "&lt;=" &amp; CA3)</f>
        <v>0</v>
      </c>
      <c r="CM9" s="94">
        <f>SUMIFS(Tabla6[Monto], Tabla6[Plataforma], CM4,Tabla6[Fecha], "&gt;=" &amp; BY3, Tabla6[Fecha], "&lt;=" &amp; CA3)</f>
        <v>0</v>
      </c>
      <c r="CN9" s="94">
        <f>SUMIFS(Tabla6[Monto], Tabla6[Plataforma], CN4,Tabla6[Fecha], "&gt;=" &amp; BY3, Tabla6[Fecha], "&lt;=" &amp; CA3)</f>
        <v>0</v>
      </c>
      <c r="CO9" s="94">
        <f>SUMIFS(Tabla6[Monto], Tabla6[Plataforma], CO4,Tabla6[Fecha], "&gt;=" &amp; BY3, Tabla6[Fecha], "&lt;=" &amp; CA3)</f>
        <v>0</v>
      </c>
      <c r="CP9" s="94">
        <f>SUMIFS(Tabla6[Monto], Tabla6[Plataforma], CP4,Tabla6[Fecha], "&gt;=" &amp; BY3, Tabla6[Fecha], "&lt;=" &amp; CA3)</f>
        <v>0</v>
      </c>
      <c r="CQ9" s="94">
        <f>SUMIFS(Tabla6[Monto], Tabla6[Plataforma], CQ4,Tabla6[Fecha], "&gt;=" &amp; BY3, Tabla6[Fecha], "&lt;=" &amp; CA3)</f>
        <v>0</v>
      </c>
      <c r="CR9" s="94">
        <f>SUMIFS(Tabla6[Monto], Tabla6[Plataforma], CR4,Tabla6[Fecha], "&gt;=" &amp; BY3, Tabla6[Fecha], "&lt;=" &amp; CA3)</f>
        <v>0</v>
      </c>
      <c r="CS9" s="94">
        <f>SUMIFS(Tabla6[Monto], Tabla6[Plataforma], CS4,Tabla6[Fecha], "&gt;=" &amp; BY3, Tabla6[Fecha], "&lt;=" &amp; CA3)</f>
        <v>0</v>
      </c>
      <c r="CT9" s="94">
        <f>SUMIFS(Tabla6[Monto], Tabla6[Plataforma], CT4,Tabla6[Fecha], "&gt;=" &amp; BY3, Tabla6[Fecha], "&lt;=" &amp; CA3)</f>
        <v>0</v>
      </c>
      <c r="CU9" s="94">
        <f>SUMIFS(Tabla6[Monto], Tabla6[Plataforma], CU4,Tabla6[Fecha], "&gt;=" &amp; BY3, Tabla6[Fecha], "&lt;=" &amp; CA3)</f>
        <v>0</v>
      </c>
      <c r="CV9" s="94">
        <f>SUMIFS(Tabla6[Monto], Tabla6[Plataforma], CV4,Tabla6[Fecha], "&gt;=" &amp; BY3, Tabla6[Fecha], "&lt;=" &amp; CA3)</f>
        <v>0</v>
      </c>
      <c r="CW9" s="96">
        <f t="shared" si="0"/>
        <v>0</v>
      </c>
    </row>
    <row r="10" spans="2:101" ht="17.25" x14ac:dyDescent="0.3">
      <c r="Z10"/>
      <c r="AA10"/>
      <c r="BW10" s="39"/>
      <c r="BX10" s="94">
        <f>BX8+BX9</f>
        <v>0</v>
      </c>
      <c r="BY10" s="94">
        <f t="shared" ref="BY10:CV10" si="2">BY8+BY9</f>
        <v>0</v>
      </c>
      <c r="BZ10" s="94">
        <f t="shared" si="2"/>
        <v>0</v>
      </c>
      <c r="CA10" s="94">
        <f t="shared" si="2"/>
        <v>0</v>
      </c>
      <c r="CB10" s="94">
        <f t="shared" si="2"/>
        <v>0</v>
      </c>
      <c r="CC10" s="94">
        <f t="shared" si="2"/>
        <v>0</v>
      </c>
      <c r="CD10" s="94">
        <f t="shared" si="2"/>
        <v>0</v>
      </c>
      <c r="CE10" s="94">
        <f t="shared" si="2"/>
        <v>0</v>
      </c>
      <c r="CF10" s="94">
        <f t="shared" si="2"/>
        <v>0</v>
      </c>
      <c r="CG10" s="94">
        <f t="shared" si="2"/>
        <v>0</v>
      </c>
      <c r="CH10" s="94">
        <f t="shared" si="2"/>
        <v>0</v>
      </c>
      <c r="CI10" s="94">
        <f t="shared" si="2"/>
        <v>0</v>
      </c>
      <c r="CJ10" s="94">
        <f t="shared" si="2"/>
        <v>0</v>
      </c>
      <c r="CK10" s="94">
        <f t="shared" si="2"/>
        <v>0</v>
      </c>
      <c r="CL10" s="94">
        <f t="shared" si="2"/>
        <v>0</v>
      </c>
      <c r="CM10" s="94">
        <f t="shared" si="2"/>
        <v>0</v>
      </c>
      <c r="CN10" s="94">
        <f t="shared" si="2"/>
        <v>0</v>
      </c>
      <c r="CO10" s="94">
        <f t="shared" si="2"/>
        <v>0</v>
      </c>
      <c r="CP10" s="94">
        <f t="shared" si="2"/>
        <v>0</v>
      </c>
      <c r="CQ10" s="94">
        <f t="shared" si="2"/>
        <v>0</v>
      </c>
      <c r="CR10" s="94">
        <f t="shared" si="2"/>
        <v>0</v>
      </c>
      <c r="CS10" s="94">
        <f t="shared" si="2"/>
        <v>0</v>
      </c>
      <c r="CT10" s="94">
        <f t="shared" si="2"/>
        <v>0</v>
      </c>
      <c r="CU10" s="94">
        <f t="shared" si="2"/>
        <v>0</v>
      </c>
      <c r="CV10" s="94">
        <f t="shared" si="2"/>
        <v>0</v>
      </c>
      <c r="CW10" s="96">
        <f t="shared" si="0"/>
        <v>0</v>
      </c>
    </row>
    <row r="11" spans="2:101" ht="17.25" x14ac:dyDescent="0.3">
      <c r="Z11"/>
      <c r="AA11"/>
      <c r="BW11" s="39"/>
      <c r="BX11" s="95">
        <f>BX7-BX10</f>
        <v>0</v>
      </c>
      <c r="BY11" s="95">
        <f t="shared" ref="BY11:CV11" si="3">BY7-BY10</f>
        <v>0</v>
      </c>
      <c r="BZ11" s="95">
        <f t="shared" si="3"/>
        <v>0</v>
      </c>
      <c r="CA11" s="95">
        <f t="shared" si="3"/>
        <v>0</v>
      </c>
      <c r="CB11" s="95">
        <f t="shared" si="3"/>
        <v>0</v>
      </c>
      <c r="CC11" s="95">
        <f t="shared" si="3"/>
        <v>0</v>
      </c>
      <c r="CD11" s="95">
        <f t="shared" si="3"/>
        <v>0</v>
      </c>
      <c r="CE11" s="95">
        <f t="shared" si="3"/>
        <v>0</v>
      </c>
      <c r="CF11" s="95">
        <f t="shared" si="3"/>
        <v>0</v>
      </c>
      <c r="CG11" s="95">
        <f t="shared" si="3"/>
        <v>0</v>
      </c>
      <c r="CH11" s="95">
        <f t="shared" si="3"/>
        <v>0</v>
      </c>
      <c r="CI11" s="95">
        <f t="shared" si="3"/>
        <v>0</v>
      </c>
      <c r="CJ11" s="95">
        <f t="shared" si="3"/>
        <v>0</v>
      </c>
      <c r="CK11" s="95">
        <f t="shared" si="3"/>
        <v>0</v>
      </c>
      <c r="CL11" s="95">
        <f t="shared" si="3"/>
        <v>0</v>
      </c>
      <c r="CM11" s="95">
        <f t="shared" si="3"/>
        <v>0</v>
      </c>
      <c r="CN11" s="95">
        <f t="shared" si="3"/>
        <v>0</v>
      </c>
      <c r="CO11" s="95">
        <f t="shared" si="3"/>
        <v>0</v>
      </c>
      <c r="CP11" s="95">
        <f t="shared" si="3"/>
        <v>0</v>
      </c>
      <c r="CQ11" s="95">
        <f t="shared" si="3"/>
        <v>0</v>
      </c>
      <c r="CR11" s="95">
        <f t="shared" si="3"/>
        <v>0</v>
      </c>
      <c r="CS11" s="95">
        <f t="shared" si="3"/>
        <v>0</v>
      </c>
      <c r="CT11" s="95">
        <f t="shared" si="3"/>
        <v>0</v>
      </c>
      <c r="CU11" s="95">
        <f t="shared" si="3"/>
        <v>0</v>
      </c>
      <c r="CV11" s="95">
        <f t="shared" si="3"/>
        <v>0</v>
      </c>
      <c r="CW11" s="96">
        <f t="shared" si="0"/>
        <v>0</v>
      </c>
    </row>
    <row r="12" spans="2:101" ht="17.25" x14ac:dyDescent="0.3">
      <c r="Z12"/>
      <c r="AA12"/>
      <c r="BW12" s="39"/>
    </row>
    <row r="13" spans="2:101" ht="17.25" x14ac:dyDescent="0.3">
      <c r="Z13"/>
      <c r="AA13"/>
      <c r="BW13" s="39"/>
    </row>
    <row r="14" spans="2:101" ht="17.25" x14ac:dyDescent="0.3">
      <c r="Z14"/>
      <c r="AA14"/>
      <c r="BW14" s="39"/>
    </row>
    <row r="15" spans="2:101" ht="16.5" customHeight="1" x14ac:dyDescent="0.3">
      <c r="Z15"/>
      <c r="AA15"/>
      <c r="BW15" s="39"/>
    </row>
    <row r="16" spans="2:101" ht="17.25" x14ac:dyDescent="0.3">
      <c r="Z16"/>
      <c r="AA16"/>
      <c r="BW16" s="39"/>
    </row>
    <row r="17" spans="75:75" ht="17.25" x14ac:dyDescent="0.3">
      <c r="BW17" s="39"/>
    </row>
  </sheetData>
  <phoneticPr fontId="1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35888-D67A-4DA1-ACB3-6E5C14AA2535}">
  <sheetPr codeName="Hoja1"/>
  <dimension ref="H1:P5"/>
  <sheetViews>
    <sheetView showGridLines="0" workbookViewId="0">
      <selection activeCell="P2" sqref="P2"/>
    </sheetView>
  </sheetViews>
  <sheetFormatPr baseColWidth="10" defaultRowHeight="15" x14ac:dyDescent="0.25"/>
  <cols>
    <col min="1" max="7" width="1.7109375" customWidth="1"/>
    <col min="8" max="8" width="2.85546875" bestFit="1" customWidth="1"/>
    <col min="9" max="9" width="10.28515625" bestFit="1" customWidth="1"/>
    <col min="10" max="10" width="19.85546875" bestFit="1" customWidth="1"/>
    <col min="12" max="12" width="17.140625" bestFit="1" customWidth="1"/>
    <col min="13" max="13" width="14.28515625" customWidth="1"/>
    <col min="15" max="15" width="17.5703125" customWidth="1"/>
    <col min="16" max="16" width="55.7109375" customWidth="1"/>
    <col min="18" max="18" width="52.7109375" bestFit="1" customWidth="1"/>
  </cols>
  <sheetData>
    <row r="1" spans="8:16" x14ac:dyDescent="0.25">
      <c r="O1" s="19" t="s">
        <v>10</v>
      </c>
      <c r="P1" s="24">
        <v>1</v>
      </c>
    </row>
    <row r="3" spans="8:16" x14ac:dyDescent="0.25">
      <c r="H3" s="18" t="s">
        <v>80</v>
      </c>
      <c r="I3" s="18"/>
      <c r="J3" s="18"/>
      <c r="K3" s="23"/>
      <c r="L3" s="18"/>
      <c r="M3" s="18"/>
      <c r="N3" s="18"/>
      <c r="O3" s="18"/>
      <c r="P3" s="18"/>
    </row>
    <row r="4" spans="8:16" x14ac:dyDescent="0.25">
      <c r="H4" s="115" t="s">
        <v>7</v>
      </c>
      <c r="I4" s="115" t="s">
        <v>81</v>
      </c>
      <c r="J4" s="112" t="s">
        <v>85</v>
      </c>
      <c r="K4" s="113" t="s">
        <v>5</v>
      </c>
      <c r="L4" s="112" t="s">
        <v>84</v>
      </c>
      <c r="M4" s="112" t="s">
        <v>82</v>
      </c>
      <c r="N4" s="112" t="s">
        <v>15</v>
      </c>
      <c r="O4" s="114" t="s">
        <v>83</v>
      </c>
      <c r="P4" s="116" t="s">
        <v>12</v>
      </c>
    </row>
    <row r="5" spans="8:16" x14ac:dyDescent="0.25">
      <c r="H5" s="111"/>
      <c r="I5" s="111"/>
      <c r="J5" s="117"/>
      <c r="K5" s="117"/>
      <c r="L5" s="117"/>
      <c r="M5" s="118"/>
      <c r="N5" s="117"/>
      <c r="O5" s="117"/>
      <c r="P5" s="110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C6AE0-2147-40AE-A5C9-04832D1C2BD7}">
  <sheetPr codeName="Hoja11"/>
  <dimension ref="B2:F8"/>
  <sheetViews>
    <sheetView workbookViewId="0">
      <selection activeCell="I27" sqref="I27"/>
    </sheetView>
  </sheetViews>
  <sheetFormatPr baseColWidth="10" defaultColWidth="11.42578125" defaultRowHeight="15" x14ac:dyDescent="0.25"/>
  <cols>
    <col min="2" max="2" width="12.28515625" bestFit="1" customWidth="1"/>
    <col min="3" max="3" width="18.85546875" bestFit="1" customWidth="1"/>
    <col min="4" max="4" width="14.5703125" bestFit="1" customWidth="1"/>
    <col min="6" max="6" width="16.28515625" bestFit="1" customWidth="1"/>
  </cols>
  <sheetData>
    <row r="2" spans="2:6" ht="16.5" x14ac:dyDescent="0.3">
      <c r="B2" s="32" t="s">
        <v>32</v>
      </c>
      <c r="C2" s="32" t="s">
        <v>17</v>
      </c>
      <c r="D2" s="32" t="s">
        <v>31</v>
      </c>
      <c r="E2" s="1"/>
      <c r="F2" s="1" t="s">
        <v>30</v>
      </c>
    </row>
    <row r="3" spans="2:6" ht="17.25" x14ac:dyDescent="0.3">
      <c r="B3" s="34" t="s">
        <v>36</v>
      </c>
      <c r="C3" s="33" t="s">
        <v>35</v>
      </c>
      <c r="D3" s="31" t="s">
        <v>29</v>
      </c>
      <c r="E3" s="1"/>
      <c r="F3" s="1" t="s">
        <v>29</v>
      </c>
    </row>
    <row r="4" spans="2:6" ht="16.5" x14ac:dyDescent="0.3">
      <c r="E4" s="1"/>
    </row>
    <row r="5" spans="2:6" ht="16.5" x14ac:dyDescent="0.3">
      <c r="E5" s="1"/>
    </row>
    <row r="6" spans="2:6" ht="16.5" x14ac:dyDescent="0.3">
      <c r="E6" s="1"/>
    </row>
    <row r="7" spans="2:6" ht="16.5" x14ac:dyDescent="0.3">
      <c r="E7" s="1"/>
    </row>
    <row r="8" spans="2:6" ht="16.5" x14ac:dyDescent="0.3">
      <c r="E8" s="1"/>
    </row>
  </sheetData>
  <phoneticPr fontId="17" type="noConversion"/>
  <pageMargins left="0.7" right="0.7" top="0.75" bottom="0.75" header="0.3" footer="0.3"/>
  <pageSetup orientation="portrait" horizontalDpi="203" verticalDpi="203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065AD-3B9A-4441-AE58-4A221C58E451}">
  <sheetPr codeName="Hoja3"/>
  <dimension ref="A1"/>
  <sheetViews>
    <sheetView tabSelected="1" workbookViewId="0">
      <selection activeCell="A2" sqref="A2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11755-2EE7-4A05-9E9E-D6EE2C715F81}">
  <sheetPr codeName="Hoja6"/>
  <dimension ref="B1:AF17"/>
  <sheetViews>
    <sheetView showGridLines="0" zoomScaleNormal="100" workbookViewId="0">
      <selection activeCell="E23" sqref="E23"/>
    </sheetView>
  </sheetViews>
  <sheetFormatPr baseColWidth="10" defaultRowHeight="15" x14ac:dyDescent="0.25"/>
  <cols>
    <col min="1" max="1" width="9.140625" customWidth="1"/>
    <col min="2" max="2" width="2.28515625" customWidth="1"/>
    <col min="3" max="3" width="31.5703125" customWidth="1"/>
    <col min="4" max="4" width="16.85546875" customWidth="1"/>
    <col min="5" max="5" width="2.28515625" customWidth="1"/>
    <col min="6" max="6" width="7" customWidth="1"/>
    <col min="7" max="7" width="15.5703125" customWidth="1"/>
    <col min="8" max="8" width="3.7109375" customWidth="1"/>
    <col min="9" max="9" width="4.140625" customWidth="1"/>
    <col min="10" max="10" width="9.7109375" customWidth="1"/>
    <col min="11" max="11" width="10.85546875" customWidth="1"/>
  </cols>
  <sheetData>
    <row r="1" spans="2:32" ht="15.75" customHeight="1" thickBot="1" x14ac:dyDescent="0.3">
      <c r="C1" s="138"/>
      <c r="D1" s="138"/>
      <c r="E1" s="138"/>
      <c r="F1" s="138"/>
      <c r="G1" s="138"/>
      <c r="AF1">
        <v>1</v>
      </c>
    </row>
    <row r="2" spans="2:32" x14ac:dyDescent="0.25">
      <c r="B2" s="137"/>
      <c r="C2" s="136"/>
      <c r="D2" s="135"/>
      <c r="E2" s="134"/>
      <c r="F2" s="25"/>
      <c r="G2" s="133"/>
      <c r="H2" s="132"/>
      <c r="AF2">
        <v>2</v>
      </c>
    </row>
    <row r="3" spans="2:32" ht="15" customHeight="1" x14ac:dyDescent="0.25">
      <c r="B3" s="126"/>
      <c r="C3" s="131" t="str">
        <f>CONCATENATE(COUNTA(listado2[TELEFONO])," CONTACTOS CARGADOS")</f>
        <v>0 CONTACTOS CARGADOS</v>
      </c>
      <c r="D3" s="130">
        <v>2</v>
      </c>
      <c r="E3" s="124"/>
      <c r="G3" s="177" t="s">
        <v>88</v>
      </c>
      <c r="H3" s="178"/>
      <c r="AF3">
        <v>3</v>
      </c>
    </row>
    <row r="4" spans="2:32" ht="13.5" customHeight="1" thickBot="1" x14ac:dyDescent="0.3">
      <c r="B4" s="126"/>
      <c r="C4" s="125"/>
      <c r="D4" s="125"/>
      <c r="E4" s="129"/>
      <c r="F4" s="128"/>
      <c r="G4" s="179" t="s">
        <v>87</v>
      </c>
      <c r="H4" s="180"/>
      <c r="AF4">
        <v>4</v>
      </c>
    </row>
    <row r="5" spans="2:32" ht="15" customHeight="1" x14ac:dyDescent="0.25">
      <c r="B5" s="126"/>
      <c r="C5" s="171" t="s">
        <v>101</v>
      </c>
      <c r="D5" s="172"/>
      <c r="E5" s="124"/>
      <c r="G5" s="181"/>
      <c r="H5" s="182"/>
      <c r="AF5">
        <v>5</v>
      </c>
    </row>
    <row r="6" spans="2:32" ht="15" customHeight="1" x14ac:dyDescent="0.25">
      <c r="B6" s="126"/>
      <c r="C6" s="173"/>
      <c r="D6" s="174"/>
      <c r="E6" s="124"/>
      <c r="AF6">
        <v>6</v>
      </c>
    </row>
    <row r="7" spans="2:32" ht="15" customHeight="1" x14ac:dyDescent="0.25">
      <c r="B7" s="126"/>
      <c r="C7" s="173"/>
      <c r="D7" s="174"/>
      <c r="E7" s="124"/>
      <c r="AF7">
        <v>7</v>
      </c>
    </row>
    <row r="8" spans="2:32" ht="15" customHeight="1" x14ac:dyDescent="0.25">
      <c r="B8" s="126"/>
      <c r="C8" s="173"/>
      <c r="D8" s="174"/>
      <c r="E8" s="124"/>
      <c r="AF8">
        <v>8</v>
      </c>
    </row>
    <row r="9" spans="2:32" ht="15" customHeight="1" x14ac:dyDescent="0.25">
      <c r="B9" s="126"/>
      <c r="C9" s="173"/>
      <c r="D9" s="174"/>
      <c r="E9" s="124"/>
      <c r="G9" s="127">
        <v>1</v>
      </c>
      <c r="AF9">
        <v>9</v>
      </c>
    </row>
    <row r="10" spans="2:32" ht="15.75" customHeight="1" x14ac:dyDescent="0.25">
      <c r="B10" s="126"/>
      <c r="C10" s="173"/>
      <c r="D10" s="174"/>
      <c r="E10" s="124"/>
      <c r="G10" s="2"/>
      <c r="H10" s="2"/>
      <c r="I10" s="2"/>
      <c r="AF10">
        <v>10</v>
      </c>
    </row>
    <row r="11" spans="2:32" x14ac:dyDescent="0.25">
      <c r="B11" s="126"/>
      <c r="C11" s="173"/>
      <c r="D11" s="174"/>
      <c r="E11" s="124"/>
      <c r="G11" s="2"/>
      <c r="H11" s="2"/>
      <c r="I11" s="2"/>
      <c r="AF11">
        <v>11</v>
      </c>
    </row>
    <row r="12" spans="2:32" x14ac:dyDescent="0.25">
      <c r="B12" s="126"/>
      <c r="C12" s="173"/>
      <c r="D12" s="174"/>
      <c r="E12" s="124"/>
      <c r="G12" s="2"/>
      <c r="H12" s="2"/>
      <c r="I12" s="2"/>
      <c r="AF12">
        <v>12</v>
      </c>
    </row>
    <row r="13" spans="2:32" x14ac:dyDescent="0.25">
      <c r="B13" s="126"/>
      <c r="C13" s="173"/>
      <c r="D13" s="174"/>
      <c r="E13" s="124"/>
      <c r="AF13">
        <v>13</v>
      </c>
    </row>
    <row r="14" spans="2:32" x14ac:dyDescent="0.25">
      <c r="B14" s="126"/>
      <c r="C14" s="173"/>
      <c r="D14" s="174"/>
      <c r="E14" s="124"/>
      <c r="AF14">
        <v>14</v>
      </c>
    </row>
    <row r="15" spans="2:32" ht="15.75" thickBot="1" x14ac:dyDescent="0.3">
      <c r="B15" s="126"/>
      <c r="C15" s="175"/>
      <c r="D15" s="176"/>
      <c r="E15" s="124"/>
      <c r="AF15">
        <v>15</v>
      </c>
    </row>
    <row r="16" spans="2:32" x14ac:dyDescent="0.25">
      <c r="B16" s="126"/>
      <c r="C16" s="125"/>
      <c r="D16" s="125"/>
      <c r="E16" s="124"/>
    </row>
    <row r="17" spans="2:5" ht="15.75" thickBot="1" x14ac:dyDescent="0.3">
      <c r="B17" s="123"/>
      <c r="C17" s="122"/>
      <c r="D17" s="122"/>
      <c r="E17" s="121"/>
    </row>
  </sheetData>
  <sheetProtection selectLockedCells="1"/>
  <mergeCells count="3">
    <mergeCell ref="C5:D15"/>
    <mergeCell ref="G3:H3"/>
    <mergeCell ref="G4:H5"/>
  </mergeCells>
  <dataValidations count="2">
    <dataValidation type="textLength" operator="lessThanOrEqual" allowBlank="1" showInputMessage="1" showErrorMessage="1" errorTitle="ATENCION" error="El largo del mensaje supera los 360 caracteres permitidos. " sqref="C5" xr:uid="{00000000-0002-0000-0000-000001000000}">
      <formula1>360</formula1>
    </dataValidation>
    <dataValidation type="whole" operator="greaterThan" allowBlank="1" showInputMessage="1" showErrorMessage="1" sqref="D3" xr:uid="{00000000-0002-0000-0000-000000000000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lizarEnvioMasivo">
                <anchor moveWithCells="1" sizeWithCells="1">
                  <from>
                    <xdr:col>2</xdr:col>
                    <xdr:colOff>1819275</xdr:colOff>
                    <xdr:row>15</xdr:row>
                    <xdr:rowOff>57150</xdr:rowOff>
                  </from>
                  <to>
                    <xdr:col>4</xdr:col>
                    <xdr:colOff>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Drop Down 2">
              <controlPr locked="0" defaultSize="0" autoLine="0" autoPict="0">
                <anchor moveWithCells="1">
                  <from>
                    <xdr:col>6</xdr:col>
                    <xdr:colOff>123825</xdr:colOff>
                    <xdr:row>3</xdr:row>
                    <xdr:rowOff>76200</xdr:rowOff>
                  </from>
                  <to>
                    <xdr:col>6</xdr:col>
                    <xdr:colOff>600075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Option Button 3">
              <controlPr defaultSize="0" autoFill="0" autoLine="0" autoPict="0">
                <anchor moveWithCells="1">
                  <from>
                    <xdr:col>6</xdr:col>
                    <xdr:colOff>47625</xdr:colOff>
                    <xdr:row>9</xdr:row>
                    <xdr:rowOff>9525</xdr:rowOff>
                  </from>
                  <to>
                    <xdr:col>9</xdr:col>
                    <xdr:colOff>542925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Option Button 4">
              <controlPr defaultSize="0" autoFill="0" autoLine="0" autoPict="0">
                <anchor moveWithCells="1">
                  <from>
                    <xdr:col>6</xdr:col>
                    <xdr:colOff>47625</xdr:colOff>
                    <xdr:row>10</xdr:row>
                    <xdr:rowOff>19050</xdr:rowOff>
                  </from>
                  <to>
                    <xdr:col>7</xdr:col>
                    <xdr:colOff>161925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Option Button 5">
              <controlPr defaultSize="0" autoFill="0" autoLine="0" autoPict="0">
                <anchor moveWithCells="1">
                  <from>
                    <xdr:col>6</xdr:col>
                    <xdr:colOff>47625</xdr:colOff>
                    <xdr:row>11</xdr:row>
                    <xdr:rowOff>47625</xdr:rowOff>
                  </from>
                  <to>
                    <xdr:col>7</xdr:col>
                    <xdr:colOff>200025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424D7-E6DF-49FB-9CBB-283AE3BB0A96}">
  <sheetPr codeName="Hoja7"/>
  <dimension ref="B1:K30"/>
  <sheetViews>
    <sheetView showGridLines="0" workbookViewId="0">
      <selection activeCell="B2" sqref="B2:I26"/>
    </sheetView>
  </sheetViews>
  <sheetFormatPr baseColWidth="10" defaultRowHeight="15" x14ac:dyDescent="0.25"/>
  <sheetData>
    <row r="1" spans="2:11" ht="15.75" thickBot="1" x14ac:dyDescent="0.3"/>
    <row r="2" spans="2:11" x14ac:dyDescent="0.25">
      <c r="B2" s="183"/>
      <c r="C2" s="184"/>
      <c r="D2" s="184"/>
      <c r="E2" s="184"/>
      <c r="F2" s="184"/>
      <c r="G2" s="184"/>
      <c r="H2" s="184"/>
      <c r="I2" s="185"/>
      <c r="J2" s="127"/>
      <c r="K2" s="127"/>
    </row>
    <row r="3" spans="2:11" x14ac:dyDescent="0.25">
      <c r="B3" s="186"/>
      <c r="C3" s="187"/>
      <c r="D3" s="187"/>
      <c r="E3" s="187"/>
      <c r="F3" s="187"/>
      <c r="G3" s="187"/>
      <c r="H3" s="187"/>
      <c r="I3" s="188"/>
      <c r="J3" s="127"/>
      <c r="K3" s="127"/>
    </row>
    <row r="4" spans="2:11" x14ac:dyDescent="0.25">
      <c r="B4" s="186"/>
      <c r="C4" s="187"/>
      <c r="D4" s="187"/>
      <c r="E4" s="187"/>
      <c r="F4" s="187"/>
      <c r="G4" s="187"/>
      <c r="H4" s="187"/>
      <c r="I4" s="188"/>
      <c r="J4" s="127"/>
      <c r="K4" s="127"/>
    </row>
    <row r="5" spans="2:11" x14ac:dyDescent="0.25">
      <c r="B5" s="186"/>
      <c r="C5" s="187"/>
      <c r="D5" s="187"/>
      <c r="E5" s="187"/>
      <c r="F5" s="187"/>
      <c r="G5" s="187"/>
      <c r="H5" s="187"/>
      <c r="I5" s="188"/>
      <c r="J5" s="127"/>
      <c r="K5" s="127"/>
    </row>
    <row r="6" spans="2:11" x14ac:dyDescent="0.25">
      <c r="B6" s="186"/>
      <c r="C6" s="187"/>
      <c r="D6" s="187"/>
      <c r="E6" s="187"/>
      <c r="F6" s="187"/>
      <c r="G6" s="187"/>
      <c r="H6" s="187"/>
      <c r="I6" s="188"/>
      <c r="J6" s="127"/>
      <c r="K6" s="127"/>
    </row>
    <row r="7" spans="2:11" x14ac:dyDescent="0.25">
      <c r="B7" s="186"/>
      <c r="C7" s="187"/>
      <c r="D7" s="187"/>
      <c r="E7" s="187"/>
      <c r="F7" s="187"/>
      <c r="G7" s="187"/>
      <c r="H7" s="187"/>
      <c r="I7" s="188"/>
      <c r="J7" s="127"/>
      <c r="K7" s="127"/>
    </row>
    <row r="8" spans="2:11" x14ac:dyDescent="0.25">
      <c r="B8" s="186"/>
      <c r="C8" s="187"/>
      <c r="D8" s="187"/>
      <c r="E8" s="187"/>
      <c r="F8" s="187"/>
      <c r="G8" s="187"/>
      <c r="H8" s="187"/>
      <c r="I8" s="188"/>
      <c r="J8" s="127"/>
      <c r="K8" s="127"/>
    </row>
    <row r="9" spans="2:11" x14ac:dyDescent="0.25">
      <c r="B9" s="186"/>
      <c r="C9" s="187"/>
      <c r="D9" s="187"/>
      <c r="E9" s="187"/>
      <c r="F9" s="187"/>
      <c r="G9" s="187"/>
      <c r="H9" s="187"/>
      <c r="I9" s="188"/>
      <c r="J9" s="127"/>
      <c r="K9" s="127"/>
    </row>
    <row r="10" spans="2:11" x14ac:dyDescent="0.25">
      <c r="B10" s="186"/>
      <c r="C10" s="187"/>
      <c r="D10" s="187"/>
      <c r="E10" s="187"/>
      <c r="F10" s="187"/>
      <c r="G10" s="187"/>
      <c r="H10" s="187"/>
      <c r="I10" s="188"/>
      <c r="J10" s="127"/>
      <c r="K10" s="127"/>
    </row>
    <row r="11" spans="2:11" x14ac:dyDescent="0.25">
      <c r="B11" s="186"/>
      <c r="C11" s="187"/>
      <c r="D11" s="187"/>
      <c r="E11" s="187"/>
      <c r="F11" s="187"/>
      <c r="G11" s="187"/>
      <c r="H11" s="187"/>
      <c r="I11" s="188"/>
      <c r="J11" s="127"/>
      <c r="K11" s="127"/>
    </row>
    <row r="12" spans="2:11" x14ac:dyDescent="0.25">
      <c r="B12" s="186"/>
      <c r="C12" s="187"/>
      <c r="D12" s="187"/>
      <c r="E12" s="187"/>
      <c r="F12" s="187"/>
      <c r="G12" s="187"/>
      <c r="H12" s="187"/>
      <c r="I12" s="188"/>
      <c r="J12" s="127"/>
      <c r="K12" s="127"/>
    </row>
    <row r="13" spans="2:11" x14ac:dyDescent="0.25">
      <c r="B13" s="186"/>
      <c r="C13" s="187"/>
      <c r="D13" s="187"/>
      <c r="E13" s="187"/>
      <c r="F13" s="187"/>
      <c r="G13" s="187"/>
      <c r="H13" s="187"/>
      <c r="I13" s="188"/>
      <c r="J13" s="127"/>
      <c r="K13" s="127"/>
    </row>
    <row r="14" spans="2:11" x14ac:dyDescent="0.25">
      <c r="B14" s="186"/>
      <c r="C14" s="187"/>
      <c r="D14" s="187"/>
      <c r="E14" s="187"/>
      <c r="F14" s="187"/>
      <c r="G14" s="187"/>
      <c r="H14" s="187"/>
      <c r="I14" s="188"/>
      <c r="J14" s="127"/>
      <c r="K14" s="127"/>
    </row>
    <row r="15" spans="2:11" x14ac:dyDescent="0.25">
      <c r="B15" s="186"/>
      <c r="C15" s="187"/>
      <c r="D15" s="187"/>
      <c r="E15" s="187"/>
      <c r="F15" s="187"/>
      <c r="G15" s="187"/>
      <c r="H15" s="187"/>
      <c r="I15" s="188"/>
      <c r="J15" s="127"/>
      <c r="K15" s="127"/>
    </row>
    <row r="16" spans="2:11" x14ac:dyDescent="0.25">
      <c r="B16" s="186"/>
      <c r="C16" s="187"/>
      <c r="D16" s="187"/>
      <c r="E16" s="187"/>
      <c r="F16" s="187"/>
      <c r="G16" s="187"/>
      <c r="H16" s="187"/>
      <c r="I16" s="188"/>
      <c r="J16" s="127"/>
      <c r="K16" s="127"/>
    </row>
    <row r="17" spans="2:11" x14ac:dyDescent="0.25">
      <c r="B17" s="186"/>
      <c r="C17" s="187"/>
      <c r="D17" s="187"/>
      <c r="E17" s="187"/>
      <c r="F17" s="187"/>
      <c r="G17" s="187"/>
      <c r="H17" s="187"/>
      <c r="I17" s="188"/>
      <c r="J17" s="127"/>
      <c r="K17" s="127"/>
    </row>
    <row r="18" spans="2:11" x14ac:dyDescent="0.25">
      <c r="B18" s="186"/>
      <c r="C18" s="187"/>
      <c r="D18" s="187"/>
      <c r="E18" s="187"/>
      <c r="F18" s="187"/>
      <c r="G18" s="187"/>
      <c r="H18" s="187"/>
      <c r="I18" s="188"/>
      <c r="J18" s="127"/>
      <c r="K18" s="127"/>
    </row>
    <row r="19" spans="2:11" x14ac:dyDescent="0.25">
      <c r="B19" s="186"/>
      <c r="C19" s="187"/>
      <c r="D19" s="187"/>
      <c r="E19" s="187"/>
      <c r="F19" s="187"/>
      <c r="G19" s="187"/>
      <c r="H19" s="187"/>
      <c r="I19" s="188"/>
      <c r="J19" s="127"/>
      <c r="K19" s="127"/>
    </row>
    <row r="20" spans="2:11" x14ac:dyDescent="0.25">
      <c r="B20" s="186"/>
      <c r="C20" s="187"/>
      <c r="D20" s="187"/>
      <c r="E20" s="187"/>
      <c r="F20" s="187"/>
      <c r="G20" s="187"/>
      <c r="H20" s="187"/>
      <c r="I20" s="188"/>
      <c r="J20" s="127"/>
      <c r="K20" s="127"/>
    </row>
    <row r="21" spans="2:11" x14ac:dyDescent="0.25">
      <c r="B21" s="186"/>
      <c r="C21" s="187"/>
      <c r="D21" s="187"/>
      <c r="E21" s="187"/>
      <c r="F21" s="187"/>
      <c r="G21" s="187"/>
      <c r="H21" s="187"/>
      <c r="I21" s="188"/>
      <c r="J21" s="127"/>
      <c r="K21" s="127"/>
    </row>
    <row r="22" spans="2:11" x14ac:dyDescent="0.25">
      <c r="B22" s="186"/>
      <c r="C22" s="187"/>
      <c r="D22" s="187"/>
      <c r="E22" s="187"/>
      <c r="F22" s="187"/>
      <c r="G22" s="187"/>
      <c r="H22" s="187"/>
      <c r="I22" s="188"/>
      <c r="J22" s="127"/>
      <c r="K22" s="127"/>
    </row>
    <row r="23" spans="2:11" x14ac:dyDescent="0.25">
      <c r="B23" s="186"/>
      <c r="C23" s="187"/>
      <c r="D23" s="187"/>
      <c r="E23" s="187"/>
      <c r="F23" s="187"/>
      <c r="G23" s="187"/>
      <c r="H23" s="187"/>
      <c r="I23" s="188"/>
      <c r="J23" s="127"/>
      <c r="K23" s="127"/>
    </row>
    <row r="24" spans="2:11" x14ac:dyDescent="0.25">
      <c r="B24" s="186"/>
      <c r="C24" s="187"/>
      <c r="D24" s="187"/>
      <c r="E24" s="187"/>
      <c r="F24" s="187"/>
      <c r="G24" s="187"/>
      <c r="H24" s="187"/>
      <c r="I24" s="188"/>
      <c r="J24" s="127"/>
      <c r="K24" s="127"/>
    </row>
    <row r="25" spans="2:11" x14ac:dyDescent="0.25">
      <c r="B25" s="186"/>
      <c r="C25" s="187"/>
      <c r="D25" s="187"/>
      <c r="E25" s="187"/>
      <c r="F25" s="187"/>
      <c r="G25" s="187"/>
      <c r="H25" s="187"/>
      <c r="I25" s="188"/>
      <c r="J25" s="127"/>
      <c r="K25" s="127"/>
    </row>
    <row r="26" spans="2:11" ht="15.75" thickBot="1" x14ac:dyDescent="0.3">
      <c r="B26" s="189"/>
      <c r="C26" s="190"/>
      <c r="D26" s="190"/>
      <c r="E26" s="190"/>
      <c r="F26" s="190"/>
      <c r="G26" s="190"/>
      <c r="H26" s="190"/>
      <c r="I26" s="191"/>
      <c r="J26" s="127"/>
      <c r="K26" s="127"/>
    </row>
    <row r="27" spans="2:11" x14ac:dyDescent="0.25">
      <c r="B27" s="127"/>
      <c r="C27" s="127"/>
      <c r="D27" s="127"/>
      <c r="E27" s="127"/>
      <c r="F27" s="127"/>
      <c r="G27" s="127"/>
      <c r="H27" s="127"/>
      <c r="I27" s="127"/>
      <c r="J27" s="127"/>
      <c r="K27" s="127"/>
    </row>
    <row r="28" spans="2:11" x14ac:dyDescent="0.25">
      <c r="B28" s="127"/>
      <c r="C28" s="127"/>
      <c r="D28" s="127"/>
      <c r="E28" s="127"/>
      <c r="F28" s="127"/>
      <c r="G28" s="127"/>
      <c r="H28" s="127"/>
      <c r="I28" s="127"/>
      <c r="J28" s="127"/>
      <c r="K28" s="127"/>
    </row>
    <row r="29" spans="2:11" x14ac:dyDescent="0.25">
      <c r="B29" s="127"/>
      <c r="C29" s="127"/>
      <c r="D29" s="127"/>
      <c r="E29" s="127"/>
      <c r="F29" s="127"/>
      <c r="G29" s="127"/>
      <c r="H29" s="127"/>
      <c r="I29" s="127"/>
      <c r="J29" s="127"/>
      <c r="K29" s="127"/>
    </row>
    <row r="30" spans="2:11" x14ac:dyDescent="0.25">
      <c r="B30" s="127"/>
      <c r="C30" s="127"/>
      <c r="D30" s="127"/>
      <c r="E30" s="127"/>
      <c r="F30" s="127"/>
      <c r="G30" s="127"/>
      <c r="H30" s="127"/>
      <c r="I30" s="127"/>
      <c r="J30" s="127"/>
      <c r="K30" s="127"/>
    </row>
  </sheetData>
  <mergeCells count="1">
    <mergeCell ref="B2:I2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62D80-85E7-45DA-AB70-BE709D6130AB}">
  <sheetPr codeName="Hoja5"/>
  <dimension ref="A1:L19"/>
  <sheetViews>
    <sheetView showGridLines="0" showRowColHeaders="0" zoomScaleNormal="100" workbookViewId="0">
      <selection activeCell="C5" sqref="C5"/>
    </sheetView>
  </sheetViews>
  <sheetFormatPr baseColWidth="10" defaultRowHeight="15" x14ac:dyDescent="0.25"/>
  <cols>
    <col min="1" max="1" width="6" customWidth="1"/>
    <col min="2" max="2" width="7.28515625" customWidth="1"/>
    <col min="3" max="3" width="30" customWidth="1"/>
    <col min="4" max="4" width="28.85546875" customWidth="1"/>
    <col min="5" max="5" width="25.85546875" customWidth="1"/>
    <col min="6" max="6" width="10.28515625" customWidth="1"/>
  </cols>
  <sheetData>
    <row r="1" spans="1:12" x14ac:dyDescent="0.25">
      <c r="G1" s="194" t="s">
        <v>99</v>
      </c>
      <c r="H1" s="194"/>
    </row>
    <row r="2" spans="1:12" x14ac:dyDescent="0.25">
      <c r="G2" s="195">
        <f>COUNTA(listado2[TELEFONO])</f>
        <v>0</v>
      </c>
      <c r="H2" s="196"/>
    </row>
    <row r="3" spans="1:12" ht="46.5" x14ac:dyDescent="0.25">
      <c r="A3" s="128"/>
      <c r="B3" s="192" t="s">
        <v>98</v>
      </c>
      <c r="C3" s="193"/>
      <c r="D3" s="193"/>
      <c r="E3" s="150"/>
      <c r="G3" s="197"/>
      <c r="H3" s="198"/>
    </row>
    <row r="4" spans="1:12" ht="16.5" x14ac:dyDescent="0.25">
      <c r="B4" s="149" t="s">
        <v>90</v>
      </c>
      <c r="C4" s="148" t="s">
        <v>97</v>
      </c>
      <c r="D4" s="148" t="s">
        <v>96</v>
      </c>
      <c r="E4" s="148" t="s">
        <v>95</v>
      </c>
    </row>
    <row r="5" spans="1:12" ht="15" customHeight="1" x14ac:dyDescent="0.25">
      <c r="B5" s="157"/>
      <c r="C5" s="158"/>
      <c r="D5" s="159"/>
      <c r="E5" s="160"/>
      <c r="G5" s="146" t="s">
        <v>94</v>
      </c>
      <c r="H5" s="145"/>
      <c r="I5" s="145"/>
      <c r="J5" s="144"/>
      <c r="K5" s="144"/>
      <c r="L5" s="143"/>
    </row>
    <row r="6" spans="1:12" ht="15" customHeight="1" x14ac:dyDescent="0.25">
      <c r="G6" s="147" t="s">
        <v>93</v>
      </c>
      <c r="H6" s="141" t="s">
        <v>92</v>
      </c>
      <c r="I6" s="141"/>
      <c r="J6" s="141"/>
      <c r="K6" s="141"/>
      <c r="L6" s="140"/>
    </row>
    <row r="8" spans="1:12" x14ac:dyDescent="0.25">
      <c r="G8" s="146" t="s">
        <v>91</v>
      </c>
      <c r="H8" s="145"/>
      <c r="I8" s="145"/>
      <c r="J8" s="144"/>
      <c r="K8" s="144"/>
      <c r="L8" s="143"/>
    </row>
    <row r="9" spans="1:12" ht="18" x14ac:dyDescent="0.25">
      <c r="G9" s="142" t="s">
        <v>90</v>
      </c>
      <c r="H9" s="141" t="s">
        <v>89</v>
      </c>
      <c r="I9" s="141"/>
      <c r="J9" s="141"/>
      <c r="K9" s="141"/>
      <c r="L9" s="140"/>
    </row>
    <row r="13" spans="1:12" x14ac:dyDescent="0.25">
      <c r="J13" s="199"/>
      <c r="K13" s="199"/>
    </row>
    <row r="19" spans="7:7" x14ac:dyDescent="0.25">
      <c r="G19" s="139"/>
    </row>
  </sheetData>
  <sheetProtection selectLockedCells="1"/>
  <mergeCells count="4">
    <mergeCell ref="B3:D3"/>
    <mergeCell ref="G1:H1"/>
    <mergeCell ref="G2:H3"/>
    <mergeCell ref="J13:K13"/>
  </mergeCells>
  <dataValidations count="3">
    <dataValidation operator="greaterThan" allowBlank="1" showErrorMessage="1" errorTitle="Error" error="Numero incorrecto. Verifique que no haya escrito texto. Solo debe escribir valores numéricos." sqref="B5" xr:uid="{00000000-0002-0000-0200-000002000000}"/>
    <dataValidation type="textLength" operator="greaterThan" allowBlank="1" showInputMessage="1" showErrorMessage="1" sqref="D5" xr:uid="{00000000-0002-0000-0200-000001000000}">
      <formula1>0</formula1>
    </dataValidation>
    <dataValidation type="whole" operator="greaterThan" allowBlank="1" showErrorMessage="1" errorTitle="Error" error="Numero incorrecto. Verifique que no haya escrito texto. Solo debe escribir valores numéricos." sqref="C5" xr:uid="{00000000-0002-0000-0200-000000000000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Clientes</vt:lpstr>
      <vt:lpstr>Base Cuentas</vt:lpstr>
      <vt:lpstr>Base Servicios</vt:lpstr>
      <vt:lpstr>Credenciales</vt:lpstr>
      <vt:lpstr>Inicio</vt:lpstr>
      <vt:lpstr>MENSAJE</vt:lpstr>
      <vt:lpstr>TARJETA</vt:lpstr>
      <vt:lpstr>CONTACTOS</vt:lpstr>
      <vt:lpstr>carcaza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 Hernandez</dc:creator>
  <cp:lastModifiedBy>andres castañeda lopez</cp:lastModifiedBy>
  <dcterms:created xsi:type="dcterms:W3CDTF">2015-06-05T18:19:34Z</dcterms:created>
  <dcterms:modified xsi:type="dcterms:W3CDTF">2025-05-10T02:49:01Z</dcterms:modified>
</cp:coreProperties>
</file>