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10" windowWidth="15120" windowHeight="8010" firstSheet="2" activeTab="4"/>
  </bookViews>
  <sheets>
    <sheet name="Лист1" sheetId="1" r:id="rId1"/>
    <sheet name="предельные нагрузки дороги" sheetId="2" r:id="rId2"/>
    <sheet name="10 на ось" sheetId="3" r:id="rId3"/>
    <sheet name="общ пер" sheetId="9" r:id="rId4"/>
    <sheet name="основания отказа" sheetId="10" r:id="rId5"/>
    <sheet name="11,5 на ось" sheetId="4" r:id="rId6"/>
    <sheet name="общая масса" sheetId="5" r:id="rId7"/>
    <sheet name="расчет на ось" sheetId="6" r:id="rId8"/>
    <sheet name="для расчета общей массы" sheetId="7" r:id="rId9"/>
    <sheet name="данные для расчета" sheetId="8" r:id="rId10"/>
  </sheets>
  <definedNames>
    <definedName name="_xlnm.Print_Area" localSheetId="7">'расчет на ось'!$A$1:$N$24</definedName>
  </definedNames>
  <calcPr calcId="162913"/>
</workbook>
</file>

<file path=xl/calcChain.xml><?xml version="1.0" encoding="utf-8"?>
<calcChain xmlns="http://schemas.openxmlformats.org/spreadsheetml/2006/main">
  <c r="J14" i="6" l="1"/>
  <c r="G20" i="6" s="1"/>
  <c r="M17" i="2" l="1"/>
  <c r="P36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L12" i="2"/>
  <c r="L13" i="2"/>
  <c r="L14" i="2"/>
  <c r="L11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M7" i="2"/>
  <c r="N7" i="2"/>
  <c r="O7" i="2"/>
  <c r="P7" i="2"/>
  <c r="Q7" i="2"/>
  <c r="L7" i="2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A5" i="3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</calcChain>
</file>

<file path=xl/sharedStrings.xml><?xml version="1.0" encoding="utf-8"?>
<sst xmlns="http://schemas.openxmlformats.org/spreadsheetml/2006/main" count="436" uniqueCount="251">
  <si>
    <t>Допустимые осевые нагрузки транспортных средств</t>
  </si>
  <si>
    <t>Расположение осей транспортного средства</t>
  </si>
  <si>
    <t>Расстояние между сближенными осями</t>
  </si>
  <si>
    <t>(метров)</t>
  </si>
  <si>
    <t>Допустимые осевые нагрузки колесных транспортных средств в зависимости от нормативной (расчетной) осевой нагрузки (тонн) и числа колес на оси</t>
  </si>
  <si>
    <t>для автомобильных дорог, рассчитанных на осевую нагрузку 6 тонн/ось*</t>
  </si>
  <si>
    <t>для автомобильных дорог, рассчитанных на осевую нагрузку 10 тонн/ось</t>
  </si>
  <si>
    <t>для автомобильных дорог, рассчитанных на осевую нагрузку 11,5 тонны/ось</t>
  </si>
  <si>
    <t>Одиночные</t>
  </si>
  <si>
    <t>свыше 2,5</t>
  </si>
  <si>
    <t>5,5 (6)</t>
  </si>
  <si>
    <t>9 (10)</t>
  </si>
  <si>
    <t>10,5 (11,5)</t>
  </si>
  <si>
    <t>Сдвоенные оси прицепов, полуприцепов, грузовых автомобилей, автомобилей-тягачей, седельных тягачей при расстоянии между осями (нагрузка на тележку, сумма осевых масс)</t>
  </si>
  <si>
    <t>до 1 (включительно)</t>
  </si>
  <si>
    <t>8 (9)</t>
  </si>
  <si>
    <t>10 (11)</t>
  </si>
  <si>
    <t>11,5 (12,5)</t>
  </si>
  <si>
    <t>свыше 1 до 1,3 (включительно)</t>
  </si>
  <si>
    <t>13 (14)</t>
  </si>
  <si>
    <t>14 (16)</t>
  </si>
  <si>
    <t>свыше 1,3 до 1,8 (включительно)</t>
  </si>
  <si>
    <t>15 (16)</t>
  </si>
  <si>
    <t>17 (18)</t>
  </si>
  <si>
    <t>свыше 1,8 до 2,5 (включительно)</t>
  </si>
  <si>
    <t>11 (12)</t>
  </si>
  <si>
    <t>18 (20)</t>
  </si>
  <si>
    <t>Строенные оси прицепов, полуприцепов, грузовых автомобилей, автомобилей-тягачей, седельных тягачей при расстоянии между осями (нагрузка на тележку, сумма осевых масс)</t>
  </si>
  <si>
    <t>15 (16,5)</t>
  </si>
  <si>
    <t>12 (13)</t>
  </si>
  <si>
    <t>18 (19,5)</t>
  </si>
  <si>
    <t>20 (21)</t>
  </si>
  <si>
    <t>13,5 (15)</t>
  </si>
  <si>
    <t>21 (22,5**)</t>
  </si>
  <si>
    <t>23,5 (24)</t>
  </si>
  <si>
    <t>22 (23)</t>
  </si>
  <si>
    <t>25 (26)</t>
  </si>
  <si>
    <t>Сближенные оси грузовых автомобилей, автомобилей-тягачей, седельных тягачей, прицепов и полуприцепов с количеством осей более трех при расстоянии между осями (нагрузка на одну ось)</t>
  </si>
  <si>
    <t>3,5 (4)</t>
  </si>
  <si>
    <t>5 (5,5)</t>
  </si>
  <si>
    <t>4 (4,5)</t>
  </si>
  <si>
    <t>6 (6,5)</t>
  </si>
  <si>
    <t>6,5 (7)</t>
  </si>
  <si>
    <t>4,5 (5)</t>
  </si>
  <si>
    <t>7,5 (8)</t>
  </si>
  <si>
    <t>7 (7,5)</t>
  </si>
  <si>
    <t>8,5 (9)</t>
  </si>
  <si>
    <t>Сближенные оси транспортных средств, имеющих на каждой оси по восемь и более колес (нагрузка на одну ось)</t>
  </si>
  <si>
    <t>Расположение осей транспортного средства &lt;*&gt;</t>
  </si>
  <si>
    <t>Расстояние между сближенными осями, м</t>
  </si>
  <si>
    <t>Допустимая нагрузка на ось &lt;**&gt; колесного транспортного средства для автомобильной дороги, тс</t>
  </si>
  <si>
    <t>для автомобильной дороги, рассчитанной на нормативную нагрузку 6 тс на ось &lt;***&gt;</t>
  </si>
  <si>
    <t>для автомобильной дороги, рассчитанной на нормативную нагрузку 10 тс на ось</t>
  </si>
  <si>
    <t>для автомобильной дороги, рассчитанной на нормативную нагрузку 11,5 тс на ось</t>
  </si>
  <si>
    <t>Одиночная ось</t>
  </si>
  <si>
    <t>Группа сближенных сдвоенных осей</t>
  </si>
  <si>
    <t>Группа сближенных строенных осей</t>
  </si>
  <si>
    <t>Превышение фактических нагрузок на ось транспортного средства над допустимыми (процентов)</t>
  </si>
  <si>
    <t>Федеральный округ</t>
  </si>
  <si>
    <t>Центральный</t>
  </si>
  <si>
    <t>Северо-Западный</t>
  </si>
  <si>
    <t>Южный</t>
  </si>
  <si>
    <t>Приволжский</t>
  </si>
  <si>
    <t>Уральский</t>
  </si>
  <si>
    <t>Сибирский</t>
  </si>
  <si>
    <t>Дальневосточный</t>
  </si>
  <si>
    <t>Северо-Кавказский</t>
  </si>
  <si>
    <t>свыше 2 до 3</t>
  </si>
  <si>
    <t>от 3 (включительно) до 4</t>
  </si>
  <si>
    <t>от 4 (включительно) до 5</t>
  </si>
  <si>
    <t>от 5 (включительно) до 6</t>
  </si>
  <si>
    <t>от 6 (включительно) до 7</t>
  </si>
  <si>
    <t>от 7 (включительно) до 8</t>
  </si>
  <si>
    <t>от 8 (включительно) до 9</t>
  </si>
  <si>
    <t>от 9 (включительно) до 10</t>
  </si>
  <si>
    <t>от 10 (включительно) до 11</t>
  </si>
  <si>
    <t>от 11 (включительно) до 12</t>
  </si>
  <si>
    <t>от 12 (включительно) до 13</t>
  </si>
  <si>
    <t>от 13 (включительно) до 14</t>
  </si>
  <si>
    <t>от 14 (включительно) до 15</t>
  </si>
  <si>
    <t>от 15 (включительно) до 16</t>
  </si>
  <si>
    <t>от 16 (включительно) до 17</t>
  </si>
  <si>
    <t>от 17 (включительно) до 18</t>
  </si>
  <si>
    <t>от 18 (включительно) до 19</t>
  </si>
  <si>
    <t>от 19 (включительно) до 20</t>
  </si>
  <si>
    <t>от 20 (включительно) до 21</t>
  </si>
  <si>
    <t>от 21 (включительно) до 22</t>
  </si>
  <si>
    <t>от 22 (включительно) до 23</t>
  </si>
  <si>
    <t>от 23 (включительно) до 24</t>
  </si>
  <si>
    <t>от 24 (включительно) до 25</t>
  </si>
  <si>
    <t>от 25 (включительно) до 26</t>
  </si>
  <si>
    <t>от 26 (включительно) до 27</t>
  </si>
  <si>
    <t>от 27 (включительно) до 28</t>
  </si>
  <si>
    <t>от 28 (включительно) до 29</t>
  </si>
  <si>
    <t>от 29 (включительно) до 30</t>
  </si>
  <si>
    <t>от 30 (включительно) до 31</t>
  </si>
  <si>
    <t>от 31 (включительно) до 32</t>
  </si>
  <si>
    <t>от 32 (включительно) до 33</t>
  </si>
  <si>
    <t>от 33 (включительно) до 34</t>
  </si>
  <si>
    <t>от 34 (включительно) до 35</t>
  </si>
  <si>
    <t>от 35 (включительно) до 36</t>
  </si>
  <si>
    <t>от 36 (включительно) до 37</t>
  </si>
  <si>
    <t>от 37 (включительно) до 38</t>
  </si>
  <si>
    <t>от 38 (включительно) до 39</t>
  </si>
  <si>
    <t>от 39 (включительно) до 40</t>
  </si>
  <si>
    <t>от 40 (включительно) до 41</t>
  </si>
  <si>
    <t>от 41 (включительно) до 42</t>
  </si>
  <si>
    <t>от 42 (включительно) до 43</t>
  </si>
  <si>
    <t>от 43 (включительно) до 44</t>
  </si>
  <si>
    <t>от 44 (включительно) до 45</t>
  </si>
  <si>
    <t>от 45 (включительно) до 46</t>
  </si>
  <si>
    <t>от 46 (включительно) до 47</t>
  </si>
  <si>
    <t>от 47 (включительно) до 48</t>
  </si>
  <si>
    <t>от 48 (включительно) до 49</t>
  </si>
  <si>
    <t>от 49 (включительно) до 50</t>
  </si>
  <si>
    <t>от 50 (включительно) до 51</t>
  </si>
  <si>
    <t>от 51 (включительно) до 52</t>
  </si>
  <si>
    <t>от 52 (включительно) до 53</t>
  </si>
  <si>
    <t>от 53 (включительно) до 54</t>
  </si>
  <si>
    <t>от 54 (включительно) до 55</t>
  </si>
  <si>
    <t>от 55 (включительно) до 56</t>
  </si>
  <si>
    <t>от 56 (включительно) до 57</t>
  </si>
  <si>
    <t>от 57 (включительно) до 58</t>
  </si>
  <si>
    <t>от 58 (включительно) до 59</t>
  </si>
  <si>
    <t>от 59 (включительно) до 60</t>
  </si>
  <si>
    <t>от 60 (включительно) и выше</t>
  </si>
  <si>
    <t>рассчитывается по формулам, приведенным в методике расчета размера вреда, причиняемого тяжеловесными транспортными средствами, предусмотренной приложением к Правилам возмещения вреда, причиняемого тяжеловесными транспортными средствами, утвержденным постановлением Правительства Российской Федерации от 31 января 2020 г. N 67</t>
  </si>
  <si>
    <t>нагрузку 10 тс, от превышения допустимых нагрузок на каждую ось транспортного средства</t>
  </si>
  <si>
    <t>нагрузку 11,5 тс, от превышения допустимых осевых нагрузок на ось </t>
  </si>
  <si>
    <t>от 52 ((включительно)) до 53</t>
  </si>
  <si>
    <t>от 53 ((включительно)) до 54</t>
  </si>
  <si>
    <t>от 54 ((включительно)) до 55</t>
  </si>
  <si>
    <t>от 55 ((включительно)) до 56</t>
  </si>
  <si>
    <t>от 56 ((включительно)) до 57</t>
  </si>
  <si>
    <t>от 57 ((включительно)) до 58</t>
  </si>
  <si>
    <t>от 58 ((включительно)) до 59</t>
  </si>
  <si>
    <t>от 59 ((включительно)) до 60</t>
  </si>
  <si>
    <t>от 60 ((включительно)) и выше</t>
  </si>
  <si>
    <t>от превышения допустимой для автомобильной дороги общей  массы ТС</t>
  </si>
  <si>
    <t>Превышение фактической массы транспортного средства над допустимой (процентов)</t>
  </si>
  <si>
    <t>более</t>
  </si>
  <si>
    <t>на оси менее  4  односкатных или двускатных колеса</t>
  </si>
  <si>
    <t>на оси  4  и более односкатных или двускатных колеса</t>
  </si>
  <si>
    <t xml:space="preserve">Группа сближенных осей с количеством осей 2 и более </t>
  </si>
  <si>
    <t>Группа сближенных осей с количеством осей более 3</t>
  </si>
  <si>
    <t>мин</t>
  </si>
  <si>
    <t>мах</t>
  </si>
  <si>
    <t>1-скатные</t>
  </si>
  <si>
    <t>2-скатные</t>
  </si>
  <si>
    <r>
      <t>Р</t>
    </r>
    <r>
      <rPr>
        <vertAlign val="subscript"/>
        <sz val="16"/>
        <color rgb="FF333333"/>
        <rFont val="Arial"/>
        <family val="2"/>
        <charset val="204"/>
      </rPr>
      <t>помi</t>
    </r>
    <r>
      <rPr>
        <sz val="16"/>
        <color rgb="FF333333"/>
        <rFont val="Arial"/>
        <family val="2"/>
        <charset val="204"/>
      </rPr>
      <t> = К</t>
    </r>
    <r>
      <rPr>
        <vertAlign val="subscript"/>
        <sz val="16"/>
        <color rgb="FF333333"/>
        <rFont val="Arial"/>
        <family val="2"/>
        <charset val="204"/>
      </rPr>
      <t>дкз</t>
    </r>
    <r>
      <rPr>
        <sz val="16"/>
        <color rgb="FF333333"/>
        <rFont val="Arial"/>
        <family val="2"/>
        <charset val="204"/>
      </rPr>
      <t> x К</t>
    </r>
    <r>
      <rPr>
        <vertAlign val="subscript"/>
        <sz val="16"/>
        <color rgb="FF333333"/>
        <rFont val="Arial"/>
        <family val="2"/>
        <charset val="204"/>
      </rPr>
      <t>кап.рем</t>
    </r>
    <r>
      <rPr>
        <sz val="16"/>
        <color rgb="FF333333"/>
        <rFont val="Arial"/>
        <family val="2"/>
        <charset val="204"/>
      </rPr>
      <t> x К</t>
    </r>
    <r>
      <rPr>
        <vertAlign val="subscript"/>
        <sz val="16"/>
        <color rgb="FF333333"/>
        <rFont val="Arial"/>
        <family val="2"/>
        <charset val="204"/>
      </rPr>
      <t>сез</t>
    </r>
    <r>
      <rPr>
        <sz val="16"/>
        <color rgb="FF333333"/>
        <rFont val="Arial"/>
        <family val="2"/>
        <charset val="204"/>
      </rPr>
      <t> x Р</t>
    </r>
    <r>
      <rPr>
        <vertAlign val="subscript"/>
        <sz val="16"/>
        <color rgb="FF333333"/>
        <rFont val="Arial"/>
        <family val="2"/>
        <charset val="204"/>
      </rPr>
      <t>исх.ось</t>
    </r>
    <r>
      <rPr>
        <sz val="16"/>
        <color rgb="FF333333"/>
        <rFont val="Arial"/>
        <family val="2"/>
        <charset val="204"/>
      </rPr>
      <t> x  (1 + 0,2 x Пось</t>
    </r>
    <r>
      <rPr>
        <sz val="16"/>
        <color rgb="FF333333"/>
        <rFont val="Arial"/>
        <family val="2"/>
        <charset val="204"/>
      </rPr>
      <t> x (a / Н - b))</t>
    </r>
  </si>
  <si>
    <r>
      <rPr>
        <b/>
        <sz val="14"/>
        <color theme="3"/>
        <rFont val="Calibri"/>
        <family val="2"/>
        <charset val="204"/>
        <scheme val="minor"/>
      </rPr>
      <t>Кдкз</t>
    </r>
    <r>
      <rPr>
        <sz val="14"/>
        <color theme="3"/>
        <rFont val="Calibri"/>
        <family val="2"/>
        <charset val="204"/>
        <scheme val="minor"/>
      </rPr>
      <t> </t>
    </r>
    <r>
      <rPr>
        <sz val="14"/>
        <color theme="1"/>
        <rFont val="Calibri"/>
        <family val="2"/>
        <charset val="204"/>
        <scheme val="minor"/>
      </rPr>
      <t>- коэффициент, учитывающий условия дорожно-климатических зон, приведенный в таблице 1;</t>
    </r>
  </si>
  <si>
    <r>
      <rPr>
        <b/>
        <sz val="14"/>
        <color theme="3"/>
        <rFont val="Calibri"/>
        <family val="2"/>
        <charset val="204"/>
        <scheme val="minor"/>
      </rPr>
      <t>Ккап.рем </t>
    </r>
    <r>
      <rPr>
        <sz val="14"/>
        <color theme="1"/>
        <rFont val="Calibri"/>
        <family val="2"/>
        <charset val="204"/>
        <scheme val="minor"/>
      </rPr>
      <t>- коэффициент, учитывающий относительную стоимость выполнения работ по капитальному ремонту и ремонту в зависимости от расположения автомобильной дороги на территории Российской Федерации, приведенный в таблице 1;</t>
    </r>
  </si>
  <si>
    <r>
      <rPr>
        <b/>
        <sz val="14"/>
        <color theme="3"/>
        <rFont val="Arial"/>
        <family val="2"/>
        <charset val="204"/>
      </rPr>
      <t>К</t>
    </r>
    <r>
      <rPr>
        <b/>
        <vertAlign val="subscript"/>
        <sz val="14"/>
        <color theme="3"/>
        <rFont val="Arial"/>
        <family val="2"/>
        <charset val="204"/>
      </rPr>
      <t>сез</t>
    </r>
    <r>
      <rPr>
        <b/>
        <sz val="14"/>
        <color theme="3"/>
        <rFont val="Arial"/>
        <family val="2"/>
        <charset val="204"/>
      </rPr>
      <t> </t>
    </r>
    <r>
      <rPr>
        <sz val="14"/>
        <color rgb="FF333333"/>
        <rFont val="Arial"/>
        <family val="2"/>
        <charset val="204"/>
      </rPr>
      <t>- коэффициент, учитывающий природно-климатические условия, равный 1 при неблагоприятных природно-климатических условиях, в остальное время равный 0,35;</t>
    </r>
  </si>
  <si>
    <r>
      <rPr>
        <b/>
        <sz val="14"/>
        <color theme="3"/>
        <rFont val="Calibri"/>
        <family val="2"/>
        <charset val="204"/>
        <scheme val="minor"/>
      </rPr>
      <t>Рисх.ось </t>
    </r>
    <r>
      <rPr>
        <sz val="14"/>
        <color theme="1"/>
        <rFont val="Calibri"/>
        <family val="2"/>
        <charset val="204"/>
        <scheme val="minor"/>
      </rPr>
      <t>- исходное значение размера вреда при превышении допустимых нагрузок на ось транспортного средства для автомобильной дороги, приведенное в таблице 2;</t>
    </r>
  </si>
  <si>
    <r>
      <rPr>
        <b/>
        <sz val="14"/>
        <color theme="3"/>
        <rFont val="Calibri"/>
        <family val="2"/>
        <charset val="204"/>
        <scheme val="minor"/>
      </rPr>
      <t xml:space="preserve">a, b </t>
    </r>
    <r>
      <rPr>
        <sz val="14"/>
        <color theme="1"/>
        <rFont val="Calibri"/>
        <family val="2"/>
        <charset val="204"/>
        <scheme val="minor"/>
      </rPr>
      <t>- постоянные коэффициенты, приведенные в таблице 2;</t>
    </r>
  </si>
  <si>
    <t>руб./100 км</t>
  </si>
  <si>
    <t>Постоянные коэффициенты</t>
  </si>
  <si>
    <t>a</t>
  </si>
  <si>
    <t>b</t>
  </si>
  <si>
    <r>
      <t>К</t>
    </r>
    <r>
      <rPr>
        <b/>
        <vertAlign val="subscript"/>
        <sz val="14"/>
        <color theme="3"/>
        <rFont val="Arial"/>
        <family val="2"/>
        <charset val="204"/>
      </rPr>
      <t>дкз</t>
    </r>
  </si>
  <si>
    <r>
      <t>К</t>
    </r>
    <r>
      <rPr>
        <b/>
        <vertAlign val="subscript"/>
        <sz val="14"/>
        <color theme="3"/>
        <rFont val="Arial"/>
        <family val="2"/>
        <charset val="204"/>
      </rPr>
      <t>кап.рем</t>
    </r>
  </si>
  <si>
    <r>
      <t>К</t>
    </r>
    <r>
      <rPr>
        <b/>
        <vertAlign val="subscript"/>
        <sz val="14"/>
        <color theme="3"/>
        <rFont val="Arial"/>
        <family val="2"/>
        <charset val="204"/>
      </rPr>
      <t>пм</t>
    </r>
  </si>
  <si>
    <r>
      <rPr>
        <sz val="14"/>
        <color theme="3"/>
        <rFont val="Arial"/>
        <family val="2"/>
        <charset val="204"/>
      </rPr>
      <t>Н</t>
    </r>
    <r>
      <rPr>
        <sz val="10"/>
        <color theme="3"/>
        <rFont val="Arial"/>
        <family val="2"/>
        <charset val="204"/>
      </rPr>
      <t>, тс</t>
    </r>
  </si>
  <si>
    <r>
      <t>Р</t>
    </r>
    <r>
      <rPr>
        <vertAlign val="subscript"/>
        <sz val="14"/>
        <color theme="3"/>
        <rFont val="Arial"/>
        <family val="2"/>
        <charset val="204"/>
      </rPr>
      <t>исх.ось</t>
    </r>
    <r>
      <rPr>
        <sz val="14"/>
        <color theme="3"/>
        <rFont val="Arial"/>
        <family val="2"/>
        <charset val="204"/>
      </rPr>
      <t>,</t>
    </r>
  </si>
  <si>
    <r>
      <rPr>
        <b/>
        <sz val="14"/>
        <color theme="3"/>
        <rFont val="Arial"/>
        <family val="2"/>
        <charset val="204"/>
      </rPr>
      <t>Н</t>
    </r>
    <r>
      <rPr>
        <sz val="14"/>
        <color rgb="FF333333"/>
        <rFont val="Arial"/>
        <family val="2"/>
        <charset val="204"/>
      </rPr>
      <t xml:space="preserve"> - нормативная нагрузка на ось транспортного средства для автомобильной дороги,(6;10;10,5) тс;</t>
    </r>
  </si>
  <si>
    <r>
      <t>Р</t>
    </r>
    <r>
      <rPr>
        <vertAlign val="subscript"/>
        <sz val="16"/>
        <color rgb="FF333333"/>
        <rFont val="Arial"/>
        <family val="2"/>
        <charset val="204"/>
      </rPr>
      <t>пм</t>
    </r>
    <r>
      <rPr>
        <sz val="16"/>
        <color rgb="FF333333"/>
        <rFont val="Arial"/>
        <family val="2"/>
        <charset val="204"/>
      </rPr>
      <t> = К</t>
    </r>
    <r>
      <rPr>
        <vertAlign val="subscript"/>
        <sz val="16"/>
        <color rgb="FF333333"/>
        <rFont val="Arial"/>
        <family val="2"/>
        <charset val="204"/>
      </rPr>
      <t>кап.рем</t>
    </r>
    <r>
      <rPr>
        <sz val="16"/>
        <color rgb="FF333333"/>
        <rFont val="Arial"/>
        <family val="2"/>
        <charset val="204"/>
      </rPr>
      <t> x К</t>
    </r>
    <r>
      <rPr>
        <vertAlign val="subscript"/>
        <sz val="16"/>
        <color rgb="FF333333"/>
        <rFont val="Arial"/>
        <family val="2"/>
        <charset val="204"/>
      </rPr>
      <t>пм</t>
    </r>
    <r>
      <rPr>
        <sz val="16"/>
        <color rgb="FF333333"/>
        <rFont val="Arial"/>
        <family val="2"/>
        <charset val="204"/>
      </rPr>
      <t> x Р</t>
    </r>
    <r>
      <rPr>
        <vertAlign val="subscript"/>
        <sz val="16"/>
        <color rgb="FF333333"/>
        <rFont val="Arial"/>
        <family val="2"/>
        <charset val="204"/>
      </rPr>
      <t>исх.пм</t>
    </r>
    <r>
      <rPr>
        <sz val="16"/>
        <color rgb="FF333333"/>
        <rFont val="Arial"/>
        <family val="2"/>
        <charset val="204"/>
      </rPr>
      <t> x (1 + c x П</t>
    </r>
    <r>
      <rPr>
        <vertAlign val="subscript"/>
        <sz val="16"/>
        <color rgb="FF333333"/>
        <rFont val="Arial"/>
        <family val="2"/>
        <charset val="204"/>
      </rPr>
      <t>пм</t>
    </r>
    <r>
      <rPr>
        <sz val="16"/>
        <color rgb="FF333333"/>
        <rFont val="Arial"/>
        <family val="2"/>
        <charset val="204"/>
      </rPr>
      <t>),</t>
    </r>
  </si>
  <si>
    <r>
      <rPr>
        <sz val="14"/>
        <color theme="3"/>
        <rFont val="Calibri"/>
        <family val="2"/>
        <charset val="204"/>
        <scheme val="minor"/>
      </rPr>
      <t>Ккап.рем </t>
    </r>
    <r>
      <rPr>
        <sz val="14"/>
        <color theme="1"/>
        <rFont val="Calibri"/>
        <family val="2"/>
        <charset val="204"/>
        <scheme val="minor"/>
      </rPr>
      <t>- коэффициент, учитывающий относительную стоимость выполнения работ по капитальному ремонту и ремонту в зависимости от расположения автомобильной дороги на территории Российской Федерации, приведенный в таблице 1;</t>
    </r>
  </si>
  <si>
    <r>
      <rPr>
        <sz val="14"/>
        <color theme="3"/>
        <rFont val="Arial"/>
        <family val="2"/>
        <charset val="204"/>
      </rPr>
      <t>c</t>
    </r>
    <r>
      <rPr>
        <sz val="14"/>
        <color rgb="FF333333"/>
        <rFont val="Arial"/>
        <family val="2"/>
        <charset val="204"/>
      </rPr>
      <t xml:space="preserve"> - коэффициент учета превышения массы, равный 0,01675;</t>
    </r>
  </si>
  <si>
    <r>
      <rPr>
        <sz val="14"/>
        <color theme="3"/>
        <rFont val="Arial"/>
        <family val="2"/>
        <charset val="204"/>
      </rPr>
      <t>П</t>
    </r>
    <r>
      <rPr>
        <vertAlign val="subscript"/>
        <sz val="14"/>
        <color theme="3"/>
        <rFont val="Arial"/>
        <family val="2"/>
        <charset val="204"/>
      </rPr>
      <t>пм</t>
    </r>
    <r>
      <rPr>
        <sz val="14"/>
        <color rgb="FF333333"/>
        <rFont val="Arial"/>
        <family val="2"/>
        <charset val="204"/>
      </rPr>
      <t> - величина превышения фактической массы транспортного средства над допустимой, процентов.</t>
    </r>
  </si>
  <si>
    <r>
      <rPr>
        <sz val="14"/>
        <color theme="3"/>
        <rFont val="Arial"/>
        <family val="2"/>
        <charset val="204"/>
      </rPr>
      <t>Рисх.пм</t>
    </r>
    <r>
      <rPr>
        <sz val="14"/>
        <color rgb="FF333333"/>
        <rFont val="Arial"/>
        <family val="2"/>
        <charset val="204"/>
      </rPr>
      <t> - исходное значение размера вреда при превышении допустимой массы транспортного средства для автомобильной дороги, равное 7365 руб./100 км;</t>
    </r>
  </si>
  <si>
    <r>
      <rPr>
        <sz val="14"/>
        <color theme="3"/>
        <rFont val="Calibri"/>
        <family val="2"/>
        <charset val="204"/>
        <scheme val="minor"/>
      </rPr>
      <t>Кпм</t>
    </r>
    <r>
      <rPr>
        <sz val="14"/>
        <color theme="1"/>
        <rFont val="Calibri"/>
        <family val="2"/>
        <charset val="204"/>
        <scheme val="minor"/>
      </rPr>
      <t> - коэффициент влияния массы транспортного средства в зависимости от расположения автомобильной дороги на территории Российской Федерации, приведенный в таблице 1;</t>
    </r>
  </si>
  <si>
    <t>таблице 1</t>
  </si>
  <si>
    <t>таблице 2</t>
  </si>
  <si>
    <r>
      <rPr>
        <b/>
        <sz val="14"/>
        <color theme="3"/>
        <rFont val="Arial"/>
        <family val="2"/>
        <charset val="204"/>
      </rPr>
      <t>П</t>
    </r>
    <r>
      <rPr>
        <b/>
        <vertAlign val="subscript"/>
        <sz val="14"/>
        <color theme="3"/>
        <rFont val="Arial"/>
        <family val="2"/>
        <charset val="204"/>
      </rPr>
      <t>ось</t>
    </r>
    <r>
      <rPr>
        <sz val="14"/>
        <color rgb="FF333333"/>
        <rFont val="Arial"/>
        <family val="2"/>
        <charset val="204"/>
      </rPr>
      <t> - величина превышения фактической нагрузки на ось транспортного средства над допустимой для автомобильной дороги, тс; принимается как  разница значения таблици 3 и фактической нагрузки на ось</t>
    </r>
  </si>
  <si>
    <t>таблица 3</t>
  </si>
  <si>
    <t>скатность</t>
  </si>
  <si>
    <t>Примечание. При превышении допустимой массы транспортного средства от 2 до 15 процентов (включительно) к размеру вреда при превышении значений допустимой массы применяются следующие коэффициенты:</t>
  </si>
  <si>
    <t>по 31 декабря 2020 г. (включительно) - 0,2;</t>
  </si>
  <si>
    <t>с 1 января 2021 г. по 31 декабря 2021 г. (включительно) - 0,4;</t>
  </si>
  <si>
    <t>с 1 января 2022 г. по 31 декабря 2022 г. (включительно) - 0,6;</t>
  </si>
  <si>
    <t>с 1 января 2023 г. по 31 декабря 2023 г. (включительно) - 0,8.</t>
  </si>
  <si>
    <t>колличестов колес на оси</t>
  </si>
  <si>
    <t>межосевое растояние, м</t>
  </si>
  <si>
    <t>осевая нагрузка, м</t>
  </si>
  <si>
    <t>общая масса с грузом, т</t>
  </si>
  <si>
    <t>трехосные</t>
  </si>
  <si>
    <t>четырехосные</t>
  </si>
  <si>
    <t>пятиосные</t>
  </si>
  <si>
    <t>шестиосные и более</t>
  </si>
  <si>
    <t>Автопоезда седельные и прицепные</t>
  </si>
  <si>
    <t>Одиночные автомобили</t>
  </si>
  <si>
    <t>двухосные</t>
  </si>
  <si>
    <t>пятиосные и более</t>
  </si>
  <si>
    <t xml:space="preserve"> </t>
  </si>
  <si>
    <t>если 6 тон</t>
  </si>
  <si>
    <t>если 10 тон</t>
  </si>
  <si>
    <t>если 11,5 тон</t>
  </si>
  <si>
    <t>если 1 скатные</t>
  </si>
  <si>
    <t>если 2 скатные</t>
  </si>
  <si>
    <t>если одиночная</t>
  </si>
  <si>
    <t>если 2</t>
  </si>
  <si>
    <t>если 3</t>
  </si>
  <si>
    <t>на оси колос &lt;4</t>
  </si>
  <si>
    <t>иначе</t>
  </si>
  <si>
    <t>на оси колос &gt;3</t>
  </si>
  <si>
    <t>0?2</t>
  </si>
  <si>
    <t>naOsi_Kol</t>
  </si>
  <si>
    <t>maxdor_</t>
  </si>
  <si>
    <t>skatn_</t>
  </si>
  <si>
    <t xml:space="preserve"> kol_osiG_</t>
  </si>
  <si>
    <t>прев</t>
  </si>
  <si>
    <t>ждп</t>
  </si>
  <si>
    <t>ширина =&gt;</t>
  </si>
  <si>
    <t>высота  =&gt;</t>
  </si>
  <si>
    <t xml:space="preserve">длина  =&gt; </t>
  </si>
  <si>
    <t>прицепов  =&gt;</t>
  </si>
  <si>
    <t>скорость движения &lt;</t>
  </si>
  <si>
    <t>соглосовывается с собственниками железнодорожных перездов в течении</t>
  </si>
  <si>
    <t>запрос направляется в течении</t>
  </si>
  <si>
    <t>рабочего дня</t>
  </si>
  <si>
    <t xml:space="preserve">согласовывется собств ЖДП </t>
  </si>
  <si>
    <t>раб дня</t>
  </si>
  <si>
    <t>м</t>
  </si>
  <si>
    <t>шт</t>
  </si>
  <si>
    <t>км/ч</t>
  </si>
  <si>
    <t>12. Уполномоченный орган (подведомственное учреждение (организация)) отказывает в регистрации заявления в случае, если:</t>
  </si>
  <si>
    <t>1) заявление подписано лицом, не имеющим полномочий на подписание данного заявления;</t>
  </si>
  <si>
    <t>2) заявление не содержит сведений, установленных пунктом 8 настоящего Порядка;</t>
  </si>
  <si>
    <t>Уполномоченный орган (подведомственное учреждение (организация)), принявший решение об отказе в регистрации заявления, обязан в течение одного рабочего дня с даты поступления заявления и прилагаемых к нему документов посредством почтового отправления, электронной почты либо по телефону, указанному в заявлении, проинформировать заявителя о принятом решении с указанием оснований принятия данного решения.</t>
  </si>
  <si>
    <t>39. Уполномоченный орган принимает решение об отказе в выдаче специального разрешения в случае, если:</t>
  </si>
  <si>
    <t>1) не вправе согласно настоящему Порядку выдавать специальные разрешения по заявленному маршруту;</t>
  </si>
  <si>
    <t>2) информация о государственной регистрации в качестве индивидуального предпринимателя или юридического лица не совпадает с соответствующей информацией, указанной в заявлении;</t>
  </si>
  <si>
    <t>3) сведения, предоставленные в заявлении и документах, не соответствуют техническим характеристикам транспортного средства и груза, а также технической возможности осуществления заявленной перевозки;</t>
  </si>
  <si>
    <t>4) установленные требования о перевозке делимого груза не соблюдены;</t>
  </si>
  <si>
    <t>5) при согласовании маршрута установлена невозможность осуществления движения по заявленному маршруту тяжеловесного и (или) крупногабаритного транспортного средства с заявленными техническими характеристиками в связи с техническим состоянием автомобильной дороги, искусственного сооружения или инженерных коммуникаций, а также по требованиям безопасности дорожного движения;</t>
  </si>
  <si>
    <t>6) отсутствует согласие заявителя на:</t>
  </si>
  <si>
    <t>проведение оценки технического состояния автомобильной дороги согласно пункту 27 настоящего Порядка;</t>
  </si>
  <si>
    <t>принятие специальных мер по обустройству пересекающих автомобильную дорогу сооружений и инженерных коммуникаций, определенных согласно проведенной оценке технического состояния автомобильной дороги и в установленных законодательством случаях;</t>
  </si>
  <si>
    <t>укрепление автомобильных дорог или принятие специальных мер по обустройству автомобильных дорог или их участков, определенных согласно проведенной оценке технического состояния автомобильной дороги и в установленных законодательством случаях;</t>
  </si>
  <si>
    <t>7) заявитель не произвел оплату оценки технического состояния автомобильных дорог, их укрепления в случае, если такие работы были проведены по согласованию с заявителем и не предоставил копии платежных документов, подтверждающих такую оплату 8;</t>
  </si>
  <si>
    <t>8) заявитель не произвел оплату принятия специальных мер по обустройству автомобильных дорог, их участков, а также пересекающих автомобильную дорогу сооружений и инженерных коммуникаций, если такие работы были проведены по согласованию с заявителем и не предоставил копии платежных документов, подтверждающих такую оплату 9;</t>
  </si>
  <si>
    <t>9) заявитель не внес плату в счет возмещения вреда, причиняемого автомобильным дорогам тяжеловесным транспортным средством и не предоставил копии платежных документов, подтверждающих такую оплату 10;</t>
  </si>
  <si>
    <t>10) отсутствуют оригиналы заявления и схемы автопоезда на момент выдачи специального разрешения, заверенных регистрационных документов транспортного средства в случае, если заявление и документы направлялись в уполномоченный орган с использованием факсимильной связи;</t>
  </si>
  <si>
    <t>11) отсутствует согласование владельцев автомобильных дорог или согласующих организаций, если не требуется разработка специального проекта и (или) проекта организации дорожного движения;</t>
  </si>
  <si>
    <t>12) отсутствует специальный проект, проект организации дорожного движения (при необходимости);</t>
  </si>
  <si>
    <t>13) крупногабаритная сельскохозяйственная техника (комбайн, трактор) в случае повторной подачи заявления в соответствии с подпунктом 5 пункта 9 настоящего Порядка является тяжеловесным транспортным средством.</t>
  </si>
  <si>
    <t>Уполномоченный орган, принявший решение об отказе в выдаче специального разрешения, посредством почтового отправления, электронной почты либо по телефону, указанному в заявлении, информирует заявителя о принятом решении, указав основания принятия данного решения.</t>
  </si>
  <si>
    <t>Уполномоченный орган в случае принятия решения об отказе в выдаче специального разрешения по основаниям, указанным в подпунктах 1 - 4 настоящего пункта, посредством почтового отправления, электронной почты либо по телефону, указанному в заявлении, информирует заявителя в течение четырех рабочих дней со дня регистрации заявления.</t>
  </si>
  <si>
    <t>40. Специальное разрешение в случае, если требуется согласование только владельцев автомобильных дорог, и при наличии соответствующих согласований выдается в срок, не превышающий 11 рабочих дней с даты регистрации заявления, в случае необходимости согласования маршрута транспортного средства с Госавтоинспекцией - в течение 15 рабочих дней с даты регистрации заявления.</t>
  </si>
  <si>
    <t>В случае если для осуществления движения тяжеловесных и (или) крупногабаритных транспортных средств требуется оценка технического состояния автомобильных дорог, их укрепление или принятие специальных мер по обустройству автомобильных дорог, их участков, а также пересекающих автомобильную дорогу сооружений и инженерных коммуникаций, срок выдачи специального разрешения увеличивается на срок проведения указанных мероприятий.</t>
  </si>
  <si>
    <r>
      <t>3) прилагаемые к заявлению документы не соответствуют требованиям </t>
    </r>
    <r>
      <rPr>
        <sz val="8"/>
        <color rgb="FF551A8B"/>
        <rFont val="Arial"/>
        <family val="2"/>
        <charset val="204"/>
      </rPr>
      <t>пунктов 9</t>
    </r>
    <r>
      <rPr>
        <sz val="8"/>
        <color rgb="FF22272F"/>
        <rFont val="Arial"/>
        <family val="2"/>
        <charset val="204"/>
      </rPr>
      <t>, </t>
    </r>
    <r>
      <rPr>
        <sz val="8"/>
        <color rgb="FF551A8B"/>
        <rFont val="Arial"/>
        <family val="2"/>
        <charset val="204"/>
      </rPr>
      <t>10</t>
    </r>
    <r>
      <rPr>
        <sz val="8"/>
        <color rgb="FF22272F"/>
        <rFont val="Arial"/>
        <family val="2"/>
        <charset val="204"/>
      </rPr>
      <t> настоящего Порядка (за исключением случаев, установленных </t>
    </r>
    <r>
      <rPr>
        <sz val="8"/>
        <color rgb="FF551A8B"/>
        <rFont val="Arial"/>
        <family val="2"/>
        <charset val="204"/>
      </rPr>
      <t>подпунктами 4</t>
    </r>
    <r>
      <rPr>
        <sz val="8"/>
        <color rgb="FF22272F"/>
        <rFont val="Arial"/>
        <family val="2"/>
        <charset val="204"/>
      </rPr>
      <t> и </t>
    </r>
    <r>
      <rPr>
        <sz val="8"/>
        <color rgb="FF551A8B"/>
        <rFont val="Arial"/>
        <family val="2"/>
        <charset val="204"/>
      </rPr>
      <t>5 пункта 9</t>
    </r>
    <r>
      <rPr>
        <sz val="8"/>
        <color rgb="FF22272F"/>
        <rFont val="Arial"/>
        <family val="2"/>
        <charset val="204"/>
      </rPr>
      <t> настоящего порядка).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</si>
</sst>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5" x14ac:knownFonts="1">
    <font>
      <sz val="11"/>
      <color theme="1"/>
      <name val="Calibri"/>
      <family val="2"/>
      <charset val="204"/>
      <scheme val="minor"/>
    </font>
    <font>
      <b/>
      <sz val="15"/>
      <color rgb="FF22272F"/>
      <name val="Times New Roman"/>
      <family val="1"/>
      <charset val="204"/>
    </font>
    <font>
      <sz val="11"/>
      <color rgb="FF22272F"/>
      <name val="Times New Roman"/>
      <family val="1"/>
      <charset val="204"/>
    </font>
    <font>
      <sz val="12"/>
      <color rgb="FF464C55"/>
      <name val="Times New Roman"/>
      <family val="1"/>
      <charset val="204"/>
    </font>
    <font>
      <sz val="12"/>
      <color rgb="FF22272F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2"/>
      <color rgb="FF333333"/>
      <name val="Arial"/>
      <family val="2"/>
      <charset val="204"/>
    </font>
    <font>
      <sz val="10"/>
      <color theme="1"/>
      <name val="Arial"/>
      <family val="2"/>
      <charset val="204"/>
    </font>
    <font>
      <sz val="16"/>
      <color rgb="FF333333"/>
      <name val="Arial"/>
      <family val="2"/>
      <charset val="204"/>
    </font>
    <font>
      <vertAlign val="subscript"/>
      <sz val="16"/>
      <color rgb="FF333333"/>
      <name val="Arial"/>
      <family val="2"/>
      <charset val="204"/>
    </font>
    <font>
      <sz val="14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b/>
      <sz val="12"/>
      <color theme="3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sz val="14"/>
      <color theme="3"/>
      <name val="Calibri"/>
      <family val="2"/>
      <charset val="204"/>
      <scheme val="minor"/>
    </font>
    <font>
      <b/>
      <sz val="14"/>
      <color theme="3"/>
      <name val="Arial"/>
      <family val="2"/>
      <charset val="204"/>
    </font>
    <font>
      <b/>
      <vertAlign val="subscript"/>
      <sz val="14"/>
      <color theme="3"/>
      <name val="Arial"/>
      <family val="2"/>
      <charset val="204"/>
    </font>
    <font>
      <sz val="10"/>
      <color theme="3"/>
      <name val="Arial"/>
      <family val="2"/>
      <charset val="204"/>
    </font>
    <font>
      <sz val="14"/>
      <color theme="3"/>
      <name val="Arial"/>
      <family val="2"/>
      <charset val="204"/>
    </font>
    <font>
      <vertAlign val="subscript"/>
      <sz val="14"/>
      <color theme="3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3" tint="-0.249977111117893"/>
      <name val="Calibri"/>
      <family val="2"/>
      <charset val="204"/>
      <scheme val="minor"/>
    </font>
    <font>
      <b/>
      <sz val="10"/>
      <color theme="3" tint="-0.249977111117893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b/>
      <sz val="7"/>
      <color rgb="FF333333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22272F"/>
      <name val="Arial"/>
      <family val="2"/>
      <charset val="204"/>
    </font>
    <font>
      <sz val="8"/>
      <color rgb="FF551A8B"/>
      <name val="Arial"/>
      <family val="2"/>
      <charset val="204"/>
    </font>
    <font>
      <b/>
      <sz val="8"/>
      <color rgb="FF22272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0" fillId="2" borderId="2" xfId="0" applyFill="1" applyBorder="1"/>
    <xf numFmtId="0" fontId="5" fillId="2" borderId="2" xfId="1" applyFill="1" applyBorder="1" applyAlignment="1" applyProtection="1">
      <alignment horizontal="center" wrapText="1"/>
    </xf>
    <xf numFmtId="0" fontId="2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1" applyFill="1" applyBorder="1" applyAlignment="1" applyProtection="1">
      <alignment horizontal="center" vertical="top" wrapText="1"/>
    </xf>
    <xf numFmtId="0" fontId="6" fillId="0" borderId="0" xfId="0" applyFont="1" applyAlignment="1">
      <alignment horizontal="justify" wrapText="1"/>
    </xf>
    <xf numFmtId="0" fontId="7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top" wrapText="1"/>
    </xf>
    <xf numFmtId="0" fontId="0" fillId="0" borderId="0" xfId="0" applyBorder="1"/>
    <xf numFmtId="0" fontId="6" fillId="0" borderId="0" xfId="0" applyFont="1" applyBorder="1" applyAlignment="1">
      <alignment horizontal="justify" wrapText="1"/>
    </xf>
    <xf numFmtId="0" fontId="6" fillId="0" borderId="0" xfId="0" applyFont="1" applyAlignment="1">
      <alignment horizontal="center" wrapText="1"/>
    </xf>
    <xf numFmtId="0" fontId="6" fillId="0" borderId="3" xfId="0" applyFont="1" applyBorder="1" applyAlignment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21" fillId="0" borderId="0" xfId="0" applyFont="1"/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4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26" fillId="2" borderId="2" xfId="0" applyFont="1" applyFill="1" applyBorder="1" applyAlignment="1">
      <alignment horizontal="center" vertical="center" wrapText="1"/>
    </xf>
    <xf numFmtId="0" fontId="27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29" fillId="0" borderId="0" xfId="0" applyFont="1" applyFill="1" applyBorder="1"/>
    <xf numFmtId="0" fontId="29" fillId="0" borderId="0" xfId="0" applyFont="1" applyBorder="1"/>
    <xf numFmtId="164" fontId="0" fillId="0" borderId="0" xfId="0" applyNumberFormat="1"/>
    <xf numFmtId="0" fontId="0" fillId="0" borderId="14" xfId="0" applyBorder="1"/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7" fillId="2" borderId="9" xfId="0" applyFont="1" applyFill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textRotation="90"/>
    </xf>
    <xf numFmtId="0" fontId="11" fillId="0" borderId="9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top" wrapText="1"/>
    </xf>
    <xf numFmtId="0" fontId="5" fillId="2" borderId="2" xfId="1" applyFill="1" applyBorder="1" applyAlignment="1" applyProtection="1">
      <alignment horizontal="left" vertical="top" wrapText="1"/>
    </xf>
    <xf numFmtId="0" fontId="28" fillId="2" borderId="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22" fillId="0" borderId="0" xfId="0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7" fillId="2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8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wrapText="1"/>
    </xf>
    <xf numFmtId="0" fontId="31" fillId="0" borderId="2" xfId="0" applyFont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wrapText="1"/>
    </xf>
    <xf numFmtId="0" fontId="30" fillId="2" borderId="11" xfId="0" applyFont="1" applyFill="1" applyBorder="1" applyAlignment="1">
      <alignment horizontal="center" wrapText="1"/>
    </xf>
    <xf numFmtId="0" fontId="30" fillId="2" borderId="10" xfId="0" applyFont="1" applyFill="1" applyBorder="1" applyAlignment="1">
      <alignment horizontal="center" wrapText="1"/>
    </xf>
    <xf numFmtId="0" fontId="3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 wrapText="1"/>
    </xf>
    <xf numFmtId="0" fontId="30" fillId="0" borderId="0" xfId="0" applyFont="1" applyAlignment="1">
      <alignment wrapText="1"/>
    </xf>
    <xf numFmtId="0" fontId="30" fillId="2" borderId="0" xfId="0" applyFont="1" applyFill="1" applyAlignment="1">
      <alignment horizontal="justify" vertical="center" wrapText="1"/>
    </xf>
    <xf numFmtId="0" fontId="34" fillId="0" borderId="0" xfId="0" applyFont="1" applyAlignment="1">
      <alignment horizontal="justify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ase.garant.ru/55171139/8adfa13753d4970b68e00081c8bcff06/" TargetMode="External"/><Relationship Id="rId1" Type="http://schemas.openxmlformats.org/officeDocument/2006/relationships/hyperlink" Target="http://base.garant.ru/55171139/8adfa13753d4970b68e00081c8bcff0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sultant.ru/document/cons_doc_LAW_344436/6f29a6ad5a4d5978875de70f263fed67e88d5ba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onsultant.ru/document/cons_doc_LAW_344436/6f29a6ad5a4d5978875de70f263fed67e88d5ba0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onsultant.ru/document/cons_doc_LAW_344436/6f29a6ad5a4d5978875de70f263fed67e88d5ba0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view="pageBreakPreview" zoomScale="60" workbookViewId="0">
      <selection activeCell="E23" sqref="E23:F23"/>
    </sheetView>
  </sheetViews>
  <sheetFormatPr defaultRowHeight="14.5" x14ac:dyDescent="0.35"/>
  <cols>
    <col min="1" max="1" width="34.26953125" customWidth="1"/>
    <col min="2" max="2" width="36.7265625" customWidth="1"/>
    <col min="3" max="3" width="29.26953125" customWidth="1"/>
    <col min="4" max="4" width="36.81640625" customWidth="1"/>
    <col min="5" max="5" width="30.453125" customWidth="1"/>
  </cols>
  <sheetData>
    <row r="2" spans="1:6" ht="57" x14ac:dyDescent="0.4">
      <c r="A2" s="1" t="s">
        <v>0</v>
      </c>
      <c r="B2" s="2"/>
      <c r="C2" s="2"/>
      <c r="D2" s="2"/>
      <c r="E2" s="2"/>
      <c r="F2" s="2"/>
    </row>
    <row r="3" spans="1:6" x14ac:dyDescent="0.35">
      <c r="A3" s="3"/>
      <c r="B3" s="2"/>
      <c r="C3" s="2"/>
      <c r="D3" s="2"/>
      <c r="E3" s="2"/>
      <c r="F3" s="2"/>
    </row>
    <row r="4" spans="1:6" ht="31" x14ac:dyDescent="0.35">
      <c r="A4" s="52" t="s">
        <v>1</v>
      </c>
      <c r="B4" s="4" t="s">
        <v>2</v>
      </c>
      <c r="C4" s="52" t="s">
        <v>4</v>
      </c>
      <c r="D4" s="52"/>
      <c r="E4" s="52"/>
      <c r="F4" s="5"/>
    </row>
    <row r="5" spans="1:6" ht="46.5" x14ac:dyDescent="0.35">
      <c r="A5" s="52"/>
      <c r="B5" s="4" t="s">
        <v>3</v>
      </c>
      <c r="C5" s="6" t="s">
        <v>5</v>
      </c>
      <c r="D5" s="4" t="s">
        <v>6</v>
      </c>
      <c r="E5" s="52" t="s">
        <v>7</v>
      </c>
      <c r="F5" s="52"/>
    </row>
    <row r="6" spans="1:6" x14ac:dyDescent="0.35">
      <c r="A6" s="7"/>
      <c r="B6" s="7"/>
      <c r="C6" s="7"/>
      <c r="D6" s="7"/>
      <c r="E6" s="53"/>
      <c r="F6" s="53"/>
    </row>
    <row r="7" spans="1:6" ht="15.5" x14ac:dyDescent="0.35">
      <c r="A7" s="8" t="s">
        <v>8</v>
      </c>
      <c r="B7" s="9" t="s">
        <v>9</v>
      </c>
      <c r="C7" s="9" t="s">
        <v>10</v>
      </c>
      <c r="D7" s="9" t="s">
        <v>11</v>
      </c>
      <c r="E7" s="51" t="s">
        <v>12</v>
      </c>
      <c r="F7" s="51"/>
    </row>
    <row r="8" spans="1:6" ht="15.5" x14ac:dyDescent="0.35">
      <c r="A8" s="50" t="s">
        <v>13</v>
      </c>
      <c r="B8" s="9" t="s">
        <v>14</v>
      </c>
      <c r="C8" s="9" t="s">
        <v>15</v>
      </c>
      <c r="D8" s="9" t="s">
        <v>16</v>
      </c>
      <c r="E8" s="51" t="s">
        <v>17</v>
      </c>
      <c r="F8" s="51"/>
    </row>
    <row r="9" spans="1:6" ht="15.5" x14ac:dyDescent="0.35">
      <c r="A9" s="50"/>
      <c r="B9" s="9" t="s">
        <v>18</v>
      </c>
      <c r="C9" s="9" t="s">
        <v>11</v>
      </c>
      <c r="D9" s="9" t="s">
        <v>19</v>
      </c>
      <c r="E9" s="51" t="s">
        <v>20</v>
      </c>
      <c r="F9" s="51"/>
    </row>
    <row r="10" spans="1:6" ht="15.5" x14ac:dyDescent="0.35">
      <c r="A10" s="50"/>
      <c r="B10" s="9" t="s">
        <v>21</v>
      </c>
      <c r="C10" s="9" t="s">
        <v>16</v>
      </c>
      <c r="D10" s="9" t="s">
        <v>22</v>
      </c>
      <c r="E10" s="51" t="s">
        <v>23</v>
      </c>
      <c r="F10" s="51"/>
    </row>
    <row r="11" spans="1:6" ht="15.5" x14ac:dyDescent="0.35">
      <c r="A11" s="50"/>
      <c r="B11" s="9" t="s">
        <v>24</v>
      </c>
      <c r="C11" s="9" t="s">
        <v>25</v>
      </c>
      <c r="D11" s="9" t="s">
        <v>23</v>
      </c>
      <c r="E11" s="51" t="s">
        <v>26</v>
      </c>
      <c r="F11" s="51"/>
    </row>
    <row r="12" spans="1:6" ht="15.5" x14ac:dyDescent="0.35">
      <c r="A12" s="50" t="s">
        <v>27</v>
      </c>
      <c r="B12" s="9" t="s">
        <v>14</v>
      </c>
      <c r="C12" s="9" t="s">
        <v>25</v>
      </c>
      <c r="D12" s="9" t="s">
        <v>28</v>
      </c>
      <c r="E12" s="51" t="s">
        <v>23</v>
      </c>
      <c r="F12" s="51"/>
    </row>
    <row r="13" spans="1:6" ht="15.5" x14ac:dyDescent="0.35">
      <c r="A13" s="50"/>
      <c r="B13" s="9" t="s">
        <v>18</v>
      </c>
      <c r="C13" s="9" t="s">
        <v>29</v>
      </c>
      <c r="D13" s="9" t="s">
        <v>30</v>
      </c>
      <c r="E13" s="51" t="s">
        <v>31</v>
      </c>
      <c r="F13" s="51"/>
    </row>
    <row r="14" spans="1:6" ht="15.5" x14ac:dyDescent="0.35">
      <c r="A14" s="50"/>
      <c r="B14" s="9" t="s">
        <v>21</v>
      </c>
      <c r="C14" s="9" t="s">
        <v>32</v>
      </c>
      <c r="D14" s="10" t="s">
        <v>33</v>
      </c>
      <c r="E14" s="51" t="s">
        <v>34</v>
      </c>
      <c r="F14" s="51"/>
    </row>
    <row r="15" spans="1:6" ht="15.5" x14ac:dyDescent="0.35">
      <c r="A15" s="50"/>
      <c r="B15" s="9" t="s">
        <v>24</v>
      </c>
      <c r="C15" s="9" t="s">
        <v>22</v>
      </c>
      <c r="D15" s="9" t="s">
        <v>35</v>
      </c>
      <c r="E15" s="51" t="s">
        <v>36</v>
      </c>
      <c r="F15" s="51"/>
    </row>
    <row r="16" spans="1:6" ht="15.5" x14ac:dyDescent="0.35">
      <c r="A16" s="50" t="s">
        <v>37</v>
      </c>
      <c r="B16" s="9" t="s">
        <v>14</v>
      </c>
      <c r="C16" s="9" t="s">
        <v>38</v>
      </c>
      <c r="D16" s="9" t="s">
        <v>39</v>
      </c>
      <c r="E16" s="51" t="s">
        <v>10</v>
      </c>
      <c r="F16" s="51"/>
    </row>
    <row r="17" spans="1:6" ht="15.5" x14ac:dyDescent="0.35">
      <c r="A17" s="50"/>
      <c r="B17" s="9" t="s">
        <v>18</v>
      </c>
      <c r="C17" s="9" t="s">
        <v>40</v>
      </c>
      <c r="D17" s="9" t="s">
        <v>41</v>
      </c>
      <c r="E17" s="51" t="s">
        <v>42</v>
      </c>
      <c r="F17" s="51"/>
    </row>
    <row r="18" spans="1:6" ht="15.5" x14ac:dyDescent="0.35">
      <c r="A18" s="50"/>
      <c r="B18" s="9" t="s">
        <v>21</v>
      </c>
      <c r="C18" s="9" t="s">
        <v>43</v>
      </c>
      <c r="D18" s="9" t="s">
        <v>42</v>
      </c>
      <c r="E18" s="51" t="s">
        <v>44</v>
      </c>
      <c r="F18" s="51"/>
    </row>
    <row r="19" spans="1:6" ht="15.5" x14ac:dyDescent="0.35">
      <c r="A19" s="50"/>
      <c r="B19" s="9" t="s">
        <v>24</v>
      </c>
      <c r="C19" s="9" t="s">
        <v>39</v>
      </c>
      <c r="D19" s="9" t="s">
        <v>45</v>
      </c>
      <c r="E19" s="51" t="s">
        <v>46</v>
      </c>
      <c r="F19" s="51"/>
    </row>
    <row r="20" spans="1:6" ht="15.5" x14ac:dyDescent="0.35">
      <c r="A20" s="50" t="s">
        <v>47</v>
      </c>
      <c r="B20" s="9" t="s">
        <v>14</v>
      </c>
      <c r="C20" s="9">
        <v>6</v>
      </c>
      <c r="D20" s="9">
        <v>9.5</v>
      </c>
      <c r="E20" s="51">
        <v>11</v>
      </c>
      <c r="F20" s="51"/>
    </row>
    <row r="21" spans="1:6" ht="15.5" x14ac:dyDescent="0.35">
      <c r="A21" s="50"/>
      <c r="B21" s="9" t="s">
        <v>18</v>
      </c>
      <c r="C21" s="9">
        <v>6.5</v>
      </c>
      <c r="D21" s="9">
        <v>10.5</v>
      </c>
      <c r="E21" s="51">
        <v>12</v>
      </c>
      <c r="F21" s="51"/>
    </row>
    <row r="22" spans="1:6" ht="15.5" x14ac:dyDescent="0.35">
      <c r="A22" s="50"/>
      <c r="B22" s="9" t="s">
        <v>21</v>
      </c>
      <c r="C22" s="9">
        <v>7.5</v>
      </c>
      <c r="D22" s="9">
        <v>12</v>
      </c>
      <c r="E22" s="51">
        <v>14</v>
      </c>
      <c r="F22" s="51"/>
    </row>
    <row r="23" spans="1:6" ht="15.5" x14ac:dyDescent="0.35">
      <c r="A23" s="50"/>
      <c r="B23" s="9" t="s">
        <v>24</v>
      </c>
      <c r="C23" s="9">
        <v>8.5</v>
      </c>
      <c r="D23" s="9">
        <v>13.5</v>
      </c>
      <c r="E23" s="51">
        <v>16</v>
      </c>
      <c r="F23" s="51"/>
    </row>
  </sheetData>
  <mergeCells count="25">
    <mergeCell ref="A20:A23"/>
    <mergeCell ref="E20:F20"/>
    <mergeCell ref="E21:F21"/>
    <mergeCell ref="E22:F22"/>
    <mergeCell ref="E23:F23"/>
    <mergeCell ref="A12:A15"/>
    <mergeCell ref="E12:F12"/>
    <mergeCell ref="E13:F13"/>
    <mergeCell ref="E14:F14"/>
    <mergeCell ref="E15:F15"/>
    <mergeCell ref="A16:A19"/>
    <mergeCell ref="E16:F16"/>
    <mergeCell ref="E17:F17"/>
    <mergeCell ref="E18:F18"/>
    <mergeCell ref="E19:F19"/>
    <mergeCell ref="A4:A5"/>
    <mergeCell ref="C4:E4"/>
    <mergeCell ref="E5:F5"/>
    <mergeCell ref="E6:F6"/>
    <mergeCell ref="E7:F7"/>
    <mergeCell ref="A8:A11"/>
    <mergeCell ref="E8:F8"/>
    <mergeCell ref="E9:F9"/>
    <mergeCell ref="E10:F10"/>
    <mergeCell ref="E11:F11"/>
  </mergeCells>
  <hyperlinks>
    <hyperlink ref="C5" r:id="rId1" location="block_1111" display="http://base.garant.ru/55171139/8adfa13753d4970b68e00081c8bcff06/ - block_1111"/>
    <hyperlink ref="D14" r:id="rId2" location="block_1113" display="http://base.garant.ru/55171139/8adfa13753d4970b68e00081c8bcff06/ - block_1113"/>
  </hyperlinks>
  <pageMargins left="0.7" right="0.7" top="0.75" bottom="0.75" header="0.3" footer="0.3"/>
  <pageSetup paperSize="9" scale="47" orientation="portrait" horizontalDpi="180" verticalDpi="18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"/>
  <sheetViews>
    <sheetView zoomScale="130" zoomScaleNormal="130" workbookViewId="0">
      <selection activeCell="B19" sqref="B19"/>
    </sheetView>
  </sheetViews>
  <sheetFormatPr defaultRowHeight="14.5" x14ac:dyDescent="0.35"/>
  <cols>
    <col min="1" max="1" width="24.453125" customWidth="1"/>
    <col min="2" max="17" width="4.54296875" customWidth="1"/>
  </cols>
  <sheetData>
    <row r="2" spans="1:18" x14ac:dyDescent="0.35">
      <c r="A2" t="s">
        <v>184</v>
      </c>
      <c r="B2" s="87"/>
      <c r="C2" s="88"/>
    </row>
    <row r="3" spans="1:18" x14ac:dyDescent="0.35">
      <c r="B3" s="40"/>
    </row>
    <row r="4" spans="1:18" x14ac:dyDescent="0.35">
      <c r="A4" s="18" t="s">
        <v>182</v>
      </c>
      <c r="B4" s="33"/>
      <c r="C4" s="89">
        <v>23.34</v>
      </c>
      <c r="D4" s="90"/>
      <c r="E4" s="90">
        <v>45.56</v>
      </c>
      <c r="F4" s="90"/>
      <c r="G4" s="90">
        <v>23.5</v>
      </c>
      <c r="H4" s="90"/>
      <c r="I4" s="41"/>
      <c r="J4" s="41"/>
      <c r="K4" s="41"/>
      <c r="L4" s="41"/>
      <c r="M4" s="41"/>
      <c r="N4" s="41"/>
      <c r="O4" s="41"/>
      <c r="P4" s="41"/>
      <c r="Q4" s="33"/>
      <c r="R4" s="18"/>
    </row>
    <row r="5" spans="1:18" x14ac:dyDescent="0.35">
      <c r="A5" s="18" t="s">
        <v>183</v>
      </c>
      <c r="B5" s="90">
        <v>34.450000000000003</v>
      </c>
      <c r="C5" s="90"/>
      <c r="D5" s="90">
        <v>45.6</v>
      </c>
      <c r="E5" s="90"/>
      <c r="F5" s="90">
        <v>345</v>
      </c>
      <c r="G5" s="90"/>
      <c r="H5" s="90">
        <v>34.6</v>
      </c>
      <c r="I5" s="90"/>
      <c r="J5" s="41"/>
      <c r="K5" s="41"/>
      <c r="L5" s="41"/>
      <c r="M5" s="41"/>
      <c r="N5" s="41"/>
      <c r="O5" s="41"/>
      <c r="P5" s="41"/>
      <c r="Q5" s="41"/>
    </row>
    <row r="6" spans="1:18" x14ac:dyDescent="0.35">
      <c r="A6" t="s">
        <v>175</v>
      </c>
      <c r="B6" s="86">
        <v>1</v>
      </c>
      <c r="C6" s="86"/>
      <c r="D6" s="86">
        <v>1</v>
      </c>
      <c r="E6" s="86"/>
      <c r="F6" s="86">
        <v>1</v>
      </c>
      <c r="G6" s="86"/>
      <c r="H6" s="86">
        <v>1</v>
      </c>
      <c r="I6" s="86"/>
      <c r="J6" s="34"/>
      <c r="K6" s="34"/>
      <c r="L6" s="34"/>
      <c r="M6" s="34"/>
      <c r="N6" s="34"/>
      <c r="O6" s="34"/>
      <c r="P6" s="34"/>
      <c r="Q6" s="34"/>
    </row>
    <row r="7" spans="1:18" x14ac:dyDescent="0.35">
      <c r="A7" t="s">
        <v>181</v>
      </c>
      <c r="B7" s="86">
        <v>2</v>
      </c>
      <c r="C7" s="86"/>
      <c r="D7" s="86">
        <v>2</v>
      </c>
      <c r="E7" s="86"/>
      <c r="F7" s="86">
        <v>2</v>
      </c>
      <c r="G7" s="86"/>
      <c r="H7" s="86">
        <v>2</v>
      </c>
      <c r="I7" s="86"/>
      <c r="J7" s="34"/>
      <c r="K7" s="34"/>
      <c r="L7" s="34"/>
      <c r="M7" s="34"/>
      <c r="N7" s="34"/>
      <c r="O7" s="34"/>
      <c r="P7" s="34"/>
      <c r="Q7" s="34"/>
    </row>
  </sheetData>
  <mergeCells count="16">
    <mergeCell ref="B7:C7"/>
    <mergeCell ref="D7:E7"/>
    <mergeCell ref="F7:G7"/>
    <mergeCell ref="H7:I7"/>
    <mergeCell ref="B2:C2"/>
    <mergeCell ref="B6:C6"/>
    <mergeCell ref="D6:E6"/>
    <mergeCell ref="F6:G6"/>
    <mergeCell ref="H6:I6"/>
    <mergeCell ref="C4:D4"/>
    <mergeCell ref="E4:F4"/>
    <mergeCell ref="G4:H4"/>
    <mergeCell ref="B5:C5"/>
    <mergeCell ref="D5:E5"/>
    <mergeCell ref="F5:G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36"/>
  <sheetViews>
    <sheetView workbookViewId="0">
      <selection activeCell="M20" sqref="M20"/>
    </sheetView>
  </sheetViews>
  <sheetFormatPr defaultRowHeight="14.5" x14ac:dyDescent="0.35"/>
  <cols>
    <col min="2" max="2" width="22" style="18" customWidth="1"/>
    <col min="3" max="3" width="27" style="18" customWidth="1"/>
    <col min="4" max="6" width="10.7265625" style="18" customWidth="1"/>
    <col min="7" max="7" width="15.453125" style="18" customWidth="1"/>
    <col min="8" max="8" width="12.26953125" style="18" customWidth="1"/>
    <col min="9" max="9" width="14.7265625" style="18" customWidth="1"/>
    <col min="10" max="10" width="15" style="18" customWidth="1"/>
    <col min="11" max="11" width="13" style="18" customWidth="1"/>
  </cols>
  <sheetData>
    <row r="2" spans="1:17" ht="15.5" x14ac:dyDescent="0.35">
      <c r="B2" s="19"/>
      <c r="K2" s="18" t="s">
        <v>174</v>
      </c>
    </row>
    <row r="3" spans="1:17" ht="15" customHeight="1" x14ac:dyDescent="0.35">
      <c r="A3" s="65" t="s">
        <v>193</v>
      </c>
      <c r="B3" s="63" t="s">
        <v>48</v>
      </c>
      <c r="C3" s="57" t="s">
        <v>49</v>
      </c>
      <c r="D3" s="58"/>
      <c r="E3" s="59"/>
      <c r="F3" s="54" t="s">
        <v>50</v>
      </c>
      <c r="G3" s="56"/>
      <c r="H3" s="56"/>
      <c r="I3" s="56"/>
      <c r="J3" s="56"/>
      <c r="K3" s="55"/>
    </row>
    <row r="4" spans="1:17" ht="52.5" customHeight="1" x14ac:dyDescent="0.35">
      <c r="A4" s="65"/>
      <c r="B4" s="64"/>
      <c r="C4" s="60"/>
      <c r="D4" s="61"/>
      <c r="E4" s="62"/>
      <c r="F4" s="54" t="s">
        <v>51</v>
      </c>
      <c r="G4" s="55"/>
      <c r="H4" s="54" t="s">
        <v>52</v>
      </c>
      <c r="I4" s="55"/>
      <c r="J4" s="54" t="s">
        <v>53</v>
      </c>
      <c r="K4" s="55"/>
    </row>
    <row r="5" spans="1:17" x14ac:dyDescent="0.35">
      <c r="A5" s="65"/>
      <c r="B5" s="16"/>
      <c r="C5" s="16"/>
      <c r="D5" s="16" t="s">
        <v>145</v>
      </c>
      <c r="E5" s="16" t="s">
        <v>146</v>
      </c>
      <c r="F5" s="16" t="s">
        <v>147</v>
      </c>
      <c r="G5" s="16" t="s">
        <v>148</v>
      </c>
      <c r="H5" s="16" t="s">
        <v>147</v>
      </c>
      <c r="I5" s="16" t="s">
        <v>148</v>
      </c>
      <c r="J5" s="16" t="s">
        <v>147</v>
      </c>
      <c r="K5" s="16" t="s">
        <v>148</v>
      </c>
    </row>
    <row r="6" spans="1:17" x14ac:dyDescent="0.35">
      <c r="A6" s="69" t="s">
        <v>141</v>
      </c>
      <c r="B6" s="17" t="s">
        <v>54</v>
      </c>
      <c r="C6" s="17" t="s">
        <v>9</v>
      </c>
      <c r="D6" s="17">
        <v>2.5</v>
      </c>
      <c r="E6" s="17">
        <v>-1</v>
      </c>
      <c r="F6" s="17">
        <v>5.5</v>
      </c>
      <c r="G6" s="16">
        <v>6</v>
      </c>
      <c r="H6" s="16">
        <v>9</v>
      </c>
      <c r="I6" s="16">
        <v>10</v>
      </c>
      <c r="J6" s="16">
        <v>10.5</v>
      </c>
      <c r="K6" s="16">
        <v>11.5</v>
      </c>
    </row>
    <row r="7" spans="1:17" x14ac:dyDescent="0.35">
      <c r="A7" s="69"/>
      <c r="B7" s="66" t="s">
        <v>55</v>
      </c>
      <c r="C7" s="17" t="s">
        <v>14</v>
      </c>
      <c r="D7" s="17">
        <v>0</v>
      </c>
      <c r="E7" s="17">
        <v>1</v>
      </c>
      <c r="F7" s="17">
        <v>8</v>
      </c>
      <c r="G7" s="16">
        <v>9</v>
      </c>
      <c r="H7" s="16">
        <v>10</v>
      </c>
      <c r="I7" s="16">
        <v>11</v>
      </c>
      <c r="J7" s="16">
        <v>11.5</v>
      </c>
      <c r="K7" s="16">
        <v>12.5</v>
      </c>
      <c r="L7" s="48">
        <f>F7/2</f>
        <v>4</v>
      </c>
      <c r="M7" s="48">
        <f t="shared" ref="M7:Q7" si="0">G7/2</f>
        <v>4.5</v>
      </c>
      <c r="N7" s="48">
        <f t="shared" si="0"/>
        <v>5</v>
      </c>
      <c r="O7" s="48">
        <f t="shared" si="0"/>
        <v>5.5</v>
      </c>
      <c r="P7" s="48">
        <f t="shared" si="0"/>
        <v>5.75</v>
      </c>
      <c r="Q7" s="48">
        <f t="shared" si="0"/>
        <v>6.25</v>
      </c>
    </row>
    <row r="8" spans="1:17" ht="25" x14ac:dyDescent="0.35">
      <c r="A8" s="69"/>
      <c r="B8" s="66"/>
      <c r="C8" s="17" t="s">
        <v>18</v>
      </c>
      <c r="D8" s="17">
        <v>1</v>
      </c>
      <c r="E8" s="17">
        <v>1.3</v>
      </c>
      <c r="F8" s="17">
        <v>9</v>
      </c>
      <c r="G8" s="16">
        <v>10</v>
      </c>
      <c r="H8" s="16">
        <v>13</v>
      </c>
      <c r="I8" s="16">
        <v>14</v>
      </c>
      <c r="J8" s="16">
        <v>14</v>
      </c>
      <c r="K8" s="16">
        <v>16</v>
      </c>
      <c r="L8" s="48">
        <f t="shared" ref="L8:L10" si="1">F8/2</f>
        <v>4.5</v>
      </c>
      <c r="M8" s="48">
        <f t="shared" ref="M8:M10" si="2">G8/2</f>
        <v>5</v>
      </c>
      <c r="N8" s="48">
        <f t="shared" ref="N8:N10" si="3">H8/2</f>
        <v>6.5</v>
      </c>
      <c r="O8" s="48">
        <f t="shared" ref="O8:O10" si="4">I8/2</f>
        <v>7</v>
      </c>
      <c r="P8" s="48">
        <f t="shared" ref="P8:P10" si="5">J8/2</f>
        <v>7</v>
      </c>
      <c r="Q8" s="48">
        <f t="shared" ref="Q8:Q10" si="6">K8/2</f>
        <v>8</v>
      </c>
    </row>
    <row r="9" spans="1:17" ht="25" x14ac:dyDescent="0.35">
      <c r="A9" s="69"/>
      <c r="B9" s="66"/>
      <c r="C9" s="17" t="s">
        <v>21</v>
      </c>
      <c r="D9" s="17">
        <v>1.3</v>
      </c>
      <c r="E9" s="17">
        <v>1.8</v>
      </c>
      <c r="F9" s="17">
        <v>10</v>
      </c>
      <c r="G9" s="16">
        <v>11</v>
      </c>
      <c r="H9" s="16">
        <v>15</v>
      </c>
      <c r="I9" s="16">
        <v>16</v>
      </c>
      <c r="J9" s="16">
        <v>17</v>
      </c>
      <c r="K9" s="16">
        <v>18</v>
      </c>
      <c r="L9" s="48">
        <f t="shared" si="1"/>
        <v>5</v>
      </c>
      <c r="M9" s="48">
        <f t="shared" si="2"/>
        <v>5.5</v>
      </c>
      <c r="N9" s="48">
        <f t="shared" si="3"/>
        <v>7.5</v>
      </c>
      <c r="O9" s="48">
        <f t="shared" si="4"/>
        <v>8</v>
      </c>
      <c r="P9" s="48">
        <f t="shared" si="5"/>
        <v>8.5</v>
      </c>
      <c r="Q9" s="48">
        <f t="shared" si="6"/>
        <v>9</v>
      </c>
    </row>
    <row r="10" spans="1:17" ht="25" x14ac:dyDescent="0.35">
      <c r="A10" s="69"/>
      <c r="B10" s="66"/>
      <c r="C10" s="17" t="s">
        <v>24</v>
      </c>
      <c r="D10" s="17">
        <v>1.8</v>
      </c>
      <c r="E10" s="17">
        <v>2.5</v>
      </c>
      <c r="F10" s="17">
        <v>11</v>
      </c>
      <c r="G10" s="16">
        <v>12</v>
      </c>
      <c r="H10" s="16">
        <v>17</v>
      </c>
      <c r="I10" s="16">
        <v>18</v>
      </c>
      <c r="J10" s="16">
        <v>18</v>
      </c>
      <c r="K10" s="16">
        <v>20</v>
      </c>
      <c r="L10" s="48">
        <f t="shared" si="1"/>
        <v>5.5</v>
      </c>
      <c r="M10" s="48">
        <f t="shared" si="2"/>
        <v>6</v>
      </c>
      <c r="N10" s="48">
        <f t="shared" si="3"/>
        <v>8.5</v>
      </c>
      <c r="O10" s="48">
        <f t="shared" si="4"/>
        <v>9</v>
      </c>
      <c r="P10" s="48">
        <f t="shared" si="5"/>
        <v>9</v>
      </c>
      <c r="Q10" s="48">
        <f t="shared" si="6"/>
        <v>10</v>
      </c>
    </row>
    <row r="11" spans="1:17" x14ac:dyDescent="0.35">
      <c r="A11" s="69"/>
      <c r="B11" s="66" t="s">
        <v>56</v>
      </c>
      <c r="C11" s="17" t="s">
        <v>14</v>
      </c>
      <c r="D11" s="17">
        <v>0</v>
      </c>
      <c r="E11" s="17">
        <v>1</v>
      </c>
      <c r="F11" s="17">
        <v>11</v>
      </c>
      <c r="G11" s="16">
        <v>12</v>
      </c>
      <c r="H11" s="16">
        <v>15</v>
      </c>
      <c r="I11" s="16">
        <v>16.5</v>
      </c>
      <c r="J11" s="16">
        <v>17</v>
      </c>
      <c r="K11" s="16">
        <v>18</v>
      </c>
      <c r="L11" s="48">
        <f>F11/3</f>
        <v>3.6666666666666665</v>
      </c>
      <c r="M11" s="48">
        <f t="shared" ref="M11:Q14" si="7">G11/3</f>
        <v>4</v>
      </c>
      <c r="N11" s="48">
        <f t="shared" si="7"/>
        <v>5</v>
      </c>
      <c r="O11" s="48">
        <f t="shared" si="7"/>
        <v>5.5</v>
      </c>
      <c r="P11" s="48">
        <f t="shared" si="7"/>
        <v>5.666666666666667</v>
      </c>
      <c r="Q11" s="48">
        <f t="shared" si="7"/>
        <v>6</v>
      </c>
    </row>
    <row r="12" spans="1:17" ht="25" x14ac:dyDescent="0.35">
      <c r="A12" s="69"/>
      <c r="B12" s="66"/>
      <c r="C12" s="17" t="s">
        <v>18</v>
      </c>
      <c r="D12" s="17">
        <v>1</v>
      </c>
      <c r="E12" s="17">
        <v>1.3</v>
      </c>
      <c r="F12" s="17">
        <v>12</v>
      </c>
      <c r="G12" s="16">
        <v>13</v>
      </c>
      <c r="H12" s="16">
        <v>18</v>
      </c>
      <c r="I12" s="16">
        <v>19.5</v>
      </c>
      <c r="J12" s="16">
        <v>20</v>
      </c>
      <c r="K12" s="16">
        <v>21</v>
      </c>
      <c r="L12" s="48">
        <f t="shared" ref="L12:L14" si="8">F12/3</f>
        <v>4</v>
      </c>
      <c r="M12" s="48">
        <f t="shared" si="7"/>
        <v>4.333333333333333</v>
      </c>
      <c r="N12" s="48">
        <f t="shared" si="7"/>
        <v>6</v>
      </c>
      <c r="O12" s="48">
        <f t="shared" si="7"/>
        <v>6.5</v>
      </c>
      <c r="P12" s="48">
        <f t="shared" si="7"/>
        <v>6.666666666666667</v>
      </c>
      <c r="Q12" s="48">
        <f t="shared" si="7"/>
        <v>7</v>
      </c>
    </row>
    <row r="13" spans="1:17" ht="25" x14ac:dyDescent="0.35">
      <c r="A13" s="69"/>
      <c r="B13" s="66"/>
      <c r="C13" s="17" t="s">
        <v>21</v>
      </c>
      <c r="D13" s="17">
        <v>1.3</v>
      </c>
      <c r="E13" s="17">
        <v>1.8</v>
      </c>
      <c r="F13" s="17">
        <v>13.5</v>
      </c>
      <c r="G13" s="16">
        <v>15</v>
      </c>
      <c r="H13" s="16">
        <v>21</v>
      </c>
      <c r="I13" s="16">
        <v>22.5</v>
      </c>
      <c r="J13" s="16">
        <v>23.5</v>
      </c>
      <c r="K13" s="16">
        <v>24</v>
      </c>
      <c r="L13" s="48">
        <f t="shared" si="8"/>
        <v>4.5</v>
      </c>
      <c r="M13" s="48">
        <f t="shared" si="7"/>
        <v>5</v>
      </c>
      <c r="N13" s="48">
        <f t="shared" si="7"/>
        <v>7</v>
      </c>
      <c r="O13" s="48">
        <f t="shared" si="7"/>
        <v>7.5</v>
      </c>
      <c r="P13" s="48">
        <f t="shared" si="7"/>
        <v>7.833333333333333</v>
      </c>
      <c r="Q13" s="48">
        <f t="shared" si="7"/>
        <v>8</v>
      </c>
    </row>
    <row r="14" spans="1:17" ht="25" x14ac:dyDescent="0.35">
      <c r="A14" s="69"/>
      <c r="B14" s="66"/>
      <c r="C14" s="17" t="s">
        <v>24</v>
      </c>
      <c r="D14" s="17">
        <v>1.8</v>
      </c>
      <c r="E14" s="17">
        <v>2.5</v>
      </c>
      <c r="F14" s="17">
        <v>15</v>
      </c>
      <c r="G14" s="16">
        <v>16</v>
      </c>
      <c r="H14" s="16">
        <v>22</v>
      </c>
      <c r="I14" s="16">
        <v>23</v>
      </c>
      <c r="J14" s="16">
        <v>25</v>
      </c>
      <c r="K14" s="16">
        <v>26</v>
      </c>
      <c r="L14" s="48">
        <f t="shared" si="8"/>
        <v>5</v>
      </c>
      <c r="M14" s="48">
        <f t="shared" si="7"/>
        <v>5.333333333333333</v>
      </c>
      <c r="N14" s="48">
        <f t="shared" si="7"/>
        <v>7.333333333333333</v>
      </c>
      <c r="O14" s="48">
        <f t="shared" si="7"/>
        <v>7.666666666666667</v>
      </c>
      <c r="P14" s="48">
        <f t="shared" si="7"/>
        <v>8.3333333333333339</v>
      </c>
      <c r="Q14" s="48">
        <f t="shared" si="7"/>
        <v>8.6666666666666661</v>
      </c>
    </row>
    <row r="15" spans="1:17" x14ac:dyDescent="0.35">
      <c r="A15" s="69"/>
      <c r="B15" s="66" t="s">
        <v>144</v>
      </c>
      <c r="C15" s="17" t="s">
        <v>14</v>
      </c>
      <c r="D15" s="17">
        <v>0</v>
      </c>
      <c r="E15" s="17">
        <v>1</v>
      </c>
      <c r="F15" s="17">
        <v>3.5</v>
      </c>
      <c r="G15" s="16">
        <v>4</v>
      </c>
      <c r="H15" s="16">
        <v>5</v>
      </c>
      <c r="I15" s="16">
        <v>5.5</v>
      </c>
      <c r="J15" s="16">
        <v>5.5</v>
      </c>
      <c r="K15" s="16">
        <v>6</v>
      </c>
    </row>
    <row r="16" spans="1:17" ht="25" x14ac:dyDescent="0.35">
      <c r="A16" s="69"/>
      <c r="B16" s="66"/>
      <c r="C16" s="17" t="s">
        <v>18</v>
      </c>
      <c r="D16" s="17">
        <v>1</v>
      </c>
      <c r="E16" s="17">
        <v>1.3</v>
      </c>
      <c r="F16" s="17">
        <v>4</v>
      </c>
      <c r="G16" s="16">
        <v>4.5</v>
      </c>
      <c r="H16" s="16">
        <v>6</v>
      </c>
      <c r="I16" s="16">
        <v>6.5</v>
      </c>
      <c r="J16" s="16">
        <v>6.5</v>
      </c>
      <c r="K16" s="16">
        <v>7</v>
      </c>
    </row>
    <row r="17" spans="1:16" ht="25" x14ac:dyDescent="0.35">
      <c r="A17" s="69"/>
      <c r="B17" s="66"/>
      <c r="C17" s="17" t="s">
        <v>21</v>
      </c>
      <c r="D17" s="17">
        <v>1.3</v>
      </c>
      <c r="E17" s="17">
        <v>1.8</v>
      </c>
      <c r="F17" s="17">
        <v>4.5</v>
      </c>
      <c r="G17" s="16">
        <v>5</v>
      </c>
      <c r="H17" s="16">
        <v>6.5</v>
      </c>
      <c r="I17" s="16">
        <v>7</v>
      </c>
      <c r="J17" s="16">
        <v>7.5</v>
      </c>
      <c r="K17" s="16">
        <v>8</v>
      </c>
      <c r="M17">
        <f>26/3</f>
        <v>8.6666666666666661</v>
      </c>
    </row>
    <row r="18" spans="1:16" ht="25" x14ac:dyDescent="0.35">
      <c r="A18" s="69"/>
      <c r="B18" s="66"/>
      <c r="C18" s="17" t="s">
        <v>24</v>
      </c>
      <c r="D18" s="17">
        <v>1.8</v>
      </c>
      <c r="E18" s="17">
        <v>2.5</v>
      </c>
      <c r="F18" s="17">
        <v>5</v>
      </c>
      <c r="G18" s="16">
        <v>5.5</v>
      </c>
      <c r="H18" s="16">
        <v>7</v>
      </c>
      <c r="I18" s="16">
        <v>7.5</v>
      </c>
      <c r="J18" s="16">
        <v>8.5</v>
      </c>
      <c r="K18" s="16">
        <v>9</v>
      </c>
      <c r="P18">
        <v>3</v>
      </c>
    </row>
    <row r="19" spans="1:16" ht="30" customHeight="1" x14ac:dyDescent="0.35">
      <c r="A19" s="65" t="s">
        <v>142</v>
      </c>
      <c r="B19" s="66" t="s">
        <v>143</v>
      </c>
      <c r="C19" s="17" t="s">
        <v>14</v>
      </c>
      <c r="D19" s="17">
        <v>0</v>
      </c>
      <c r="E19" s="17">
        <v>1</v>
      </c>
      <c r="F19" s="17">
        <v>6</v>
      </c>
      <c r="G19" s="16">
        <v>6.5</v>
      </c>
      <c r="H19" s="16">
        <v>9.5</v>
      </c>
      <c r="I19" s="16">
        <v>10</v>
      </c>
      <c r="J19" s="16">
        <v>11</v>
      </c>
      <c r="K19" s="16">
        <v>11.5</v>
      </c>
    </row>
    <row r="20" spans="1:16" ht="30" customHeight="1" x14ac:dyDescent="0.35">
      <c r="A20" s="65"/>
      <c r="B20" s="66"/>
      <c r="C20" s="17" t="s">
        <v>18</v>
      </c>
      <c r="D20" s="17">
        <v>1</v>
      </c>
      <c r="E20" s="17">
        <v>1.3</v>
      </c>
      <c r="F20" s="17">
        <v>6.5</v>
      </c>
      <c r="G20" s="16">
        <v>7</v>
      </c>
      <c r="H20" s="16">
        <v>10.5</v>
      </c>
      <c r="I20" s="16">
        <v>11</v>
      </c>
      <c r="J20" s="16">
        <v>12</v>
      </c>
      <c r="K20" s="16">
        <v>12.5</v>
      </c>
      <c r="P20">
        <v>8.6666666666666696</v>
      </c>
    </row>
    <row r="21" spans="1:16" ht="30" customHeight="1" x14ac:dyDescent="0.35">
      <c r="A21" s="65"/>
      <c r="B21" s="66"/>
      <c r="C21" s="17" t="s">
        <v>21</v>
      </c>
      <c r="D21" s="17">
        <v>1.3</v>
      </c>
      <c r="E21" s="17">
        <v>1.8</v>
      </c>
      <c r="F21" s="17">
        <v>7.5</v>
      </c>
      <c r="G21" s="16">
        <v>8</v>
      </c>
      <c r="H21" s="16">
        <v>12</v>
      </c>
      <c r="I21" s="16">
        <v>12.5</v>
      </c>
      <c r="J21" s="16">
        <v>14</v>
      </c>
      <c r="K21" s="16">
        <v>14.5</v>
      </c>
    </row>
    <row r="22" spans="1:16" ht="30" customHeight="1" x14ac:dyDescent="0.35">
      <c r="A22" s="65"/>
      <c r="B22" s="66"/>
      <c r="C22" s="17" t="s">
        <v>24</v>
      </c>
      <c r="D22" s="17">
        <v>1.8</v>
      </c>
      <c r="E22" s="17">
        <v>2.5</v>
      </c>
      <c r="F22" s="17">
        <v>8.5</v>
      </c>
      <c r="G22" s="16">
        <v>9</v>
      </c>
      <c r="H22" s="16">
        <v>13.5</v>
      </c>
      <c r="I22" s="16">
        <v>14</v>
      </c>
      <c r="J22" s="16">
        <v>16</v>
      </c>
      <c r="K22" s="16">
        <v>16.5</v>
      </c>
      <c r="P22">
        <v>8.6666666666666696</v>
      </c>
    </row>
    <row r="24" spans="1:16" x14ac:dyDescent="0.35">
      <c r="B24" s="47" t="s">
        <v>207</v>
      </c>
      <c r="P24">
        <v>8.6666666666666696</v>
      </c>
    </row>
    <row r="25" spans="1:16" x14ac:dyDescent="0.35">
      <c r="B25" s="18" t="s">
        <v>194</v>
      </c>
      <c r="C25" s="18">
        <v>2</v>
      </c>
    </row>
    <row r="26" spans="1:16" x14ac:dyDescent="0.35">
      <c r="B26" s="18" t="s">
        <v>195</v>
      </c>
      <c r="C26" s="18">
        <v>4</v>
      </c>
      <c r="P26">
        <v>7</v>
      </c>
    </row>
    <row r="27" spans="1:16" x14ac:dyDescent="0.35">
      <c r="B27" s="18" t="s">
        <v>196</v>
      </c>
      <c r="C27" s="18">
        <v>6</v>
      </c>
    </row>
    <row r="28" spans="1:16" x14ac:dyDescent="0.35">
      <c r="B28" s="46" t="s">
        <v>208</v>
      </c>
      <c r="P28">
        <v>8.5</v>
      </c>
    </row>
    <row r="29" spans="1:16" x14ac:dyDescent="0.35">
      <c r="B29" s="44" t="s">
        <v>197</v>
      </c>
      <c r="C29" s="44">
        <v>0</v>
      </c>
    </row>
    <row r="30" spans="1:16" x14ac:dyDescent="0.35">
      <c r="B30" s="44" t="s">
        <v>198</v>
      </c>
      <c r="C30" s="44">
        <v>1</v>
      </c>
      <c r="P30">
        <v>8.5</v>
      </c>
    </row>
    <row r="31" spans="1:16" x14ac:dyDescent="0.35">
      <c r="A31" t="s">
        <v>206</v>
      </c>
      <c r="B31" s="44" t="s">
        <v>209</v>
      </c>
    </row>
    <row r="32" spans="1:16" x14ac:dyDescent="0.35">
      <c r="A32" s="67" t="s">
        <v>202</v>
      </c>
      <c r="B32" s="44" t="s">
        <v>199</v>
      </c>
      <c r="C32" s="44">
        <v>0</v>
      </c>
      <c r="P32">
        <v>9</v>
      </c>
    </row>
    <row r="33" spans="1:16" x14ac:dyDescent="0.35">
      <c r="A33" s="67"/>
      <c r="B33" s="45" t="s">
        <v>200</v>
      </c>
      <c r="C33" s="44">
        <v>1</v>
      </c>
    </row>
    <row r="34" spans="1:16" x14ac:dyDescent="0.35">
      <c r="A34" s="67"/>
      <c r="B34" s="44" t="s">
        <v>201</v>
      </c>
      <c r="C34" s="44">
        <v>5</v>
      </c>
      <c r="P34">
        <v>11</v>
      </c>
    </row>
    <row r="35" spans="1:16" x14ac:dyDescent="0.35">
      <c r="A35" s="67"/>
      <c r="B35" s="44" t="s">
        <v>203</v>
      </c>
      <c r="C35" s="44">
        <v>9</v>
      </c>
    </row>
    <row r="36" spans="1:16" x14ac:dyDescent="0.35">
      <c r="A36" s="68" t="s">
        <v>204</v>
      </c>
      <c r="B36" s="68"/>
      <c r="C36" s="44">
        <v>13</v>
      </c>
      <c r="P36">
        <f>SUM(P18:P35)</f>
        <v>73</v>
      </c>
    </row>
  </sheetData>
  <mergeCells count="15">
    <mergeCell ref="A32:A35"/>
    <mergeCell ref="A36:B36"/>
    <mergeCell ref="B19:B22"/>
    <mergeCell ref="A6:A18"/>
    <mergeCell ref="A19:A22"/>
    <mergeCell ref="A3:A5"/>
    <mergeCell ref="F4:G4"/>
    <mergeCell ref="B7:B10"/>
    <mergeCell ref="B11:B14"/>
    <mergeCell ref="B15:B18"/>
    <mergeCell ref="H4:I4"/>
    <mergeCell ref="F3:K3"/>
    <mergeCell ref="J4:K4"/>
    <mergeCell ref="C3:E4"/>
    <mergeCell ref="B3:B4"/>
  </mergeCells>
  <pageMargins left="0.70866141732283472" right="0.70866141732283472" top="0.74803149606299213" bottom="0.74803149606299213" header="0.31496062992125984" footer="0.31496062992125984"/>
  <pageSetup paperSize="9" scale="81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3"/>
  <sheetViews>
    <sheetView view="pageBreakPreview" zoomScale="85" zoomScaleSheetLayoutView="85" workbookViewId="0">
      <selection activeCell="M31" sqref="M31"/>
    </sheetView>
  </sheetViews>
  <sheetFormatPr defaultRowHeight="14.5" x14ac:dyDescent="0.35"/>
  <cols>
    <col min="3" max="3" width="27.1796875" customWidth="1"/>
    <col min="4" max="6" width="0" hidden="1" customWidth="1"/>
    <col min="8" max="11" width="0" hidden="1" customWidth="1"/>
    <col min="13" max="13" width="10.7265625" customWidth="1"/>
  </cols>
  <sheetData>
    <row r="1" spans="1:11" ht="36.75" customHeight="1" x14ac:dyDescent="0.35">
      <c r="A1" s="70" t="s">
        <v>127</v>
      </c>
      <c r="B1" s="71"/>
      <c r="C1" s="71"/>
      <c r="D1" s="71"/>
      <c r="E1" s="71"/>
      <c r="F1" s="71"/>
      <c r="G1" s="72"/>
      <c r="H1" s="21"/>
      <c r="I1" s="21"/>
      <c r="J1" s="21"/>
      <c r="K1" s="22"/>
    </row>
    <row r="2" spans="1:11" ht="16.5" customHeight="1" x14ac:dyDescent="0.35">
      <c r="A2" s="73" t="s">
        <v>57</v>
      </c>
      <c r="B2" s="73"/>
      <c r="C2" s="73"/>
      <c r="D2" s="73" t="s">
        <v>58</v>
      </c>
      <c r="E2" s="73"/>
      <c r="F2" s="73"/>
      <c r="G2" s="73"/>
      <c r="H2" s="73"/>
      <c r="I2" s="73"/>
      <c r="J2" s="73"/>
      <c r="K2" s="73"/>
    </row>
    <row r="3" spans="1:11" ht="19.5" customHeight="1" x14ac:dyDescent="0.35">
      <c r="A3" s="73"/>
      <c r="B3" s="73"/>
      <c r="C3" s="73"/>
      <c r="D3" s="16" t="s">
        <v>59</v>
      </c>
      <c r="E3" s="16" t="s">
        <v>60</v>
      </c>
      <c r="F3" s="16" t="s">
        <v>61</v>
      </c>
      <c r="G3" s="16" t="s">
        <v>62</v>
      </c>
      <c r="H3" s="16" t="s">
        <v>63</v>
      </c>
      <c r="I3" s="16" t="s">
        <v>64</v>
      </c>
      <c r="J3" s="16" t="s">
        <v>65</v>
      </c>
      <c r="K3" s="16" t="s">
        <v>66</v>
      </c>
    </row>
    <row r="4" spans="1:11" x14ac:dyDescent="0.35">
      <c r="A4" s="2">
        <v>2</v>
      </c>
      <c r="B4" s="2">
        <v>3</v>
      </c>
      <c r="C4" s="16" t="s">
        <v>67</v>
      </c>
      <c r="D4" s="16">
        <v>1350</v>
      </c>
      <c r="E4" s="16">
        <v>1493</v>
      </c>
      <c r="F4" s="16">
        <v>995</v>
      </c>
      <c r="G4" s="16">
        <v>1024</v>
      </c>
      <c r="H4" s="16">
        <v>1410</v>
      </c>
      <c r="I4" s="16">
        <v>1357</v>
      </c>
      <c r="J4" s="16">
        <v>1884</v>
      </c>
      <c r="K4" s="16">
        <v>926</v>
      </c>
    </row>
    <row r="5" spans="1:11" x14ac:dyDescent="0.35">
      <c r="A5" s="2">
        <f>A4+1</f>
        <v>3</v>
      </c>
      <c r="B5" s="2">
        <f>B4+1</f>
        <v>4</v>
      </c>
      <c r="C5" s="16" t="s">
        <v>68</v>
      </c>
      <c r="D5" s="16">
        <v>1369</v>
      </c>
      <c r="E5" s="16">
        <v>1515</v>
      </c>
      <c r="F5" s="16">
        <v>1010</v>
      </c>
      <c r="G5" s="16">
        <v>1038</v>
      </c>
      <c r="H5" s="16">
        <v>1431</v>
      </c>
      <c r="I5" s="16">
        <v>1376</v>
      </c>
      <c r="J5" s="16">
        <v>1911</v>
      </c>
      <c r="K5" s="16">
        <v>940</v>
      </c>
    </row>
    <row r="6" spans="1:11" x14ac:dyDescent="0.35">
      <c r="A6" s="2">
        <f t="shared" ref="A6:A61" si="0">A5+1</f>
        <v>4</v>
      </c>
      <c r="B6" s="2">
        <f t="shared" ref="B6:B61" si="1">B5+1</f>
        <v>5</v>
      </c>
      <c r="C6" s="16" t="s">
        <v>69</v>
      </c>
      <c r="D6" s="16">
        <v>1396</v>
      </c>
      <c r="E6" s="16">
        <v>1544</v>
      </c>
      <c r="F6" s="16">
        <v>1029</v>
      </c>
      <c r="G6" s="16">
        <v>1059</v>
      </c>
      <c r="H6" s="16">
        <v>1459</v>
      </c>
      <c r="I6" s="16">
        <v>1403</v>
      </c>
      <c r="J6" s="16">
        <v>1948</v>
      </c>
      <c r="K6" s="16">
        <v>958</v>
      </c>
    </row>
    <row r="7" spans="1:11" x14ac:dyDescent="0.35">
      <c r="A7" s="2">
        <f t="shared" si="0"/>
        <v>5</v>
      </c>
      <c r="B7" s="2">
        <f t="shared" si="1"/>
        <v>6</v>
      </c>
      <c r="C7" s="16" t="s">
        <v>70</v>
      </c>
      <c r="D7" s="16">
        <v>1430</v>
      </c>
      <c r="E7" s="16">
        <v>1581</v>
      </c>
      <c r="F7" s="16">
        <v>1054</v>
      </c>
      <c r="G7" s="16">
        <v>1084</v>
      </c>
      <c r="H7" s="16">
        <v>1494</v>
      </c>
      <c r="I7" s="16">
        <v>1437</v>
      </c>
      <c r="J7" s="16">
        <v>1995</v>
      </c>
      <c r="K7" s="16">
        <v>981</v>
      </c>
    </row>
    <row r="8" spans="1:11" x14ac:dyDescent="0.35">
      <c r="A8" s="2">
        <f t="shared" si="0"/>
        <v>6</v>
      </c>
      <c r="B8" s="2">
        <f t="shared" si="1"/>
        <v>7</v>
      </c>
      <c r="C8" s="16" t="s">
        <v>71</v>
      </c>
      <c r="D8" s="16">
        <v>1470</v>
      </c>
      <c r="E8" s="16">
        <v>1626</v>
      </c>
      <c r="F8" s="16">
        <v>1084</v>
      </c>
      <c r="G8" s="16">
        <v>1115</v>
      </c>
      <c r="H8" s="16">
        <v>1536</v>
      </c>
      <c r="I8" s="16">
        <v>1478</v>
      </c>
      <c r="J8" s="16">
        <v>2052</v>
      </c>
      <c r="K8" s="16">
        <v>1009</v>
      </c>
    </row>
    <row r="9" spans="1:11" x14ac:dyDescent="0.35">
      <c r="A9" s="2">
        <f t="shared" si="0"/>
        <v>7</v>
      </c>
      <c r="B9" s="2">
        <f t="shared" si="1"/>
        <v>8</v>
      </c>
      <c r="C9" s="16" t="s">
        <v>72</v>
      </c>
      <c r="D9" s="16">
        <v>1517</v>
      </c>
      <c r="E9" s="16">
        <v>1678</v>
      </c>
      <c r="F9" s="16">
        <v>1119</v>
      </c>
      <c r="G9" s="16">
        <v>1151</v>
      </c>
      <c r="H9" s="16">
        <v>1585</v>
      </c>
      <c r="I9" s="16">
        <v>1525</v>
      </c>
      <c r="J9" s="16">
        <v>2118</v>
      </c>
      <c r="K9" s="16">
        <v>1041</v>
      </c>
    </row>
    <row r="10" spans="1:11" x14ac:dyDescent="0.35">
      <c r="A10" s="2">
        <f t="shared" si="0"/>
        <v>8</v>
      </c>
      <c r="B10" s="2">
        <f t="shared" si="1"/>
        <v>9</v>
      </c>
      <c r="C10" s="16" t="s">
        <v>73</v>
      </c>
      <c r="D10" s="16">
        <v>1571</v>
      </c>
      <c r="E10" s="16">
        <v>1738</v>
      </c>
      <c r="F10" s="16">
        <v>1158</v>
      </c>
      <c r="G10" s="16">
        <v>1191</v>
      </c>
      <c r="H10" s="16">
        <v>1642</v>
      </c>
      <c r="I10" s="16">
        <v>1579</v>
      </c>
      <c r="J10" s="16">
        <v>2193</v>
      </c>
      <c r="K10" s="16">
        <v>1078</v>
      </c>
    </row>
    <row r="11" spans="1:11" x14ac:dyDescent="0.35">
      <c r="A11" s="2">
        <f t="shared" si="0"/>
        <v>9</v>
      </c>
      <c r="B11" s="2">
        <f t="shared" si="1"/>
        <v>10</v>
      </c>
      <c r="C11" s="16" t="s">
        <v>74</v>
      </c>
      <c r="D11" s="16">
        <v>1631</v>
      </c>
      <c r="E11" s="16">
        <v>1805</v>
      </c>
      <c r="F11" s="16">
        <v>1203</v>
      </c>
      <c r="G11" s="16">
        <v>1237</v>
      </c>
      <c r="H11" s="16">
        <v>1705</v>
      </c>
      <c r="I11" s="16">
        <v>1640</v>
      </c>
      <c r="J11" s="16">
        <v>2277</v>
      </c>
      <c r="K11" s="16">
        <v>1120</v>
      </c>
    </row>
    <row r="12" spans="1:11" x14ac:dyDescent="0.35">
      <c r="A12" s="2">
        <f t="shared" si="0"/>
        <v>10</v>
      </c>
      <c r="B12" s="2">
        <f t="shared" si="1"/>
        <v>11</v>
      </c>
      <c r="C12" s="16" t="s">
        <v>75</v>
      </c>
      <c r="D12" s="16">
        <v>1698</v>
      </c>
      <c r="E12" s="16">
        <v>1879</v>
      </c>
      <c r="F12" s="16">
        <v>1252</v>
      </c>
      <c r="G12" s="16">
        <v>1288</v>
      </c>
      <c r="H12" s="16">
        <v>1775</v>
      </c>
      <c r="I12" s="16">
        <v>1707</v>
      </c>
      <c r="J12" s="16">
        <v>2370</v>
      </c>
      <c r="K12" s="16">
        <v>1166</v>
      </c>
    </row>
    <row r="13" spans="1:11" x14ac:dyDescent="0.35">
      <c r="A13" s="2">
        <f t="shared" si="0"/>
        <v>11</v>
      </c>
      <c r="B13" s="2">
        <f t="shared" si="1"/>
        <v>12</v>
      </c>
      <c r="C13" s="16" t="s">
        <v>76</v>
      </c>
      <c r="D13" s="16">
        <v>1772</v>
      </c>
      <c r="E13" s="16">
        <v>1960</v>
      </c>
      <c r="F13" s="16">
        <v>1306</v>
      </c>
      <c r="G13" s="16">
        <v>1344</v>
      </c>
      <c r="H13" s="16">
        <v>1851</v>
      </c>
      <c r="I13" s="16">
        <v>1781</v>
      </c>
      <c r="J13" s="16">
        <v>2473</v>
      </c>
      <c r="K13" s="16">
        <v>1216</v>
      </c>
    </row>
    <row r="14" spans="1:11" x14ac:dyDescent="0.35">
      <c r="A14" s="2">
        <f t="shared" si="0"/>
        <v>12</v>
      </c>
      <c r="B14" s="2">
        <f t="shared" si="1"/>
        <v>13</v>
      </c>
      <c r="C14" s="16" t="s">
        <v>77</v>
      </c>
      <c r="D14" s="16">
        <v>1851</v>
      </c>
      <c r="E14" s="16">
        <v>2048</v>
      </c>
      <c r="F14" s="16">
        <v>1365</v>
      </c>
      <c r="G14" s="16">
        <v>1404</v>
      </c>
      <c r="H14" s="16">
        <v>1935</v>
      </c>
      <c r="I14" s="16">
        <v>1861</v>
      </c>
      <c r="J14" s="16">
        <v>2584</v>
      </c>
      <c r="K14" s="16">
        <v>1271</v>
      </c>
    </row>
    <row r="15" spans="1:11" x14ac:dyDescent="0.35">
      <c r="A15" s="2">
        <f t="shared" si="0"/>
        <v>13</v>
      </c>
      <c r="B15" s="2">
        <f t="shared" si="1"/>
        <v>14</v>
      </c>
      <c r="C15" s="16" t="s">
        <v>78</v>
      </c>
      <c r="D15" s="16">
        <v>1938</v>
      </c>
      <c r="E15" s="16">
        <v>2143</v>
      </c>
      <c r="F15" s="16">
        <v>1429</v>
      </c>
      <c r="G15" s="16">
        <v>1469</v>
      </c>
      <c r="H15" s="16">
        <v>2025</v>
      </c>
      <c r="I15" s="16">
        <v>1947</v>
      </c>
      <c r="J15" s="16">
        <v>2704</v>
      </c>
      <c r="K15" s="16">
        <v>1330</v>
      </c>
    </row>
    <row r="16" spans="1:11" x14ac:dyDescent="0.35">
      <c r="A16" s="2">
        <f t="shared" si="0"/>
        <v>14</v>
      </c>
      <c r="B16" s="2">
        <f t="shared" si="1"/>
        <v>15</v>
      </c>
      <c r="C16" s="16" t="s">
        <v>79</v>
      </c>
      <c r="D16" s="16">
        <v>2030</v>
      </c>
      <c r="E16" s="16">
        <v>2246</v>
      </c>
      <c r="F16" s="16">
        <v>1497</v>
      </c>
      <c r="G16" s="16">
        <v>1539</v>
      </c>
      <c r="H16" s="16">
        <v>2121</v>
      </c>
      <c r="I16" s="16">
        <v>2040</v>
      </c>
      <c r="J16" s="16">
        <v>2833</v>
      </c>
      <c r="K16" s="16">
        <v>1393</v>
      </c>
    </row>
    <row r="17" spans="1:11" x14ac:dyDescent="0.35">
      <c r="A17" s="2">
        <f t="shared" si="0"/>
        <v>15</v>
      </c>
      <c r="B17" s="2">
        <f t="shared" si="1"/>
        <v>16</v>
      </c>
      <c r="C17" s="16" t="s">
        <v>80</v>
      </c>
      <c r="D17" s="16">
        <v>2129</v>
      </c>
      <c r="E17" s="16">
        <v>2355</v>
      </c>
      <c r="F17" s="16">
        <v>1570</v>
      </c>
      <c r="G17" s="16">
        <v>1614</v>
      </c>
      <c r="H17" s="16">
        <v>2224</v>
      </c>
      <c r="I17" s="16">
        <v>2140</v>
      </c>
      <c r="J17" s="16">
        <v>2971</v>
      </c>
      <c r="K17" s="16">
        <v>1461</v>
      </c>
    </row>
    <row r="18" spans="1:11" x14ac:dyDescent="0.35">
      <c r="A18" s="2">
        <f t="shared" si="0"/>
        <v>16</v>
      </c>
      <c r="B18" s="2">
        <f t="shared" si="1"/>
        <v>17</v>
      </c>
      <c r="C18" s="16" t="s">
        <v>81</v>
      </c>
      <c r="D18" s="16">
        <v>2234</v>
      </c>
      <c r="E18" s="16">
        <v>2471</v>
      </c>
      <c r="F18" s="16">
        <v>1647</v>
      </c>
      <c r="G18" s="16">
        <v>1694</v>
      </c>
      <c r="H18" s="16">
        <v>2334</v>
      </c>
      <c r="I18" s="16">
        <v>2245</v>
      </c>
      <c r="J18" s="16">
        <v>3117</v>
      </c>
      <c r="K18" s="16">
        <v>1533</v>
      </c>
    </row>
    <row r="19" spans="1:11" x14ac:dyDescent="0.35">
      <c r="A19" s="2">
        <f t="shared" si="0"/>
        <v>17</v>
      </c>
      <c r="B19" s="2">
        <f t="shared" si="1"/>
        <v>18</v>
      </c>
      <c r="C19" s="16" t="s">
        <v>82</v>
      </c>
      <c r="D19" s="16">
        <v>2345</v>
      </c>
      <c r="E19" s="16">
        <v>2594</v>
      </c>
      <c r="F19" s="16">
        <v>1729</v>
      </c>
      <c r="G19" s="16">
        <v>1778</v>
      </c>
      <c r="H19" s="16">
        <v>2450</v>
      </c>
      <c r="I19" s="16">
        <v>2357</v>
      </c>
      <c r="J19" s="16">
        <v>3273</v>
      </c>
      <c r="K19" s="16">
        <v>1609</v>
      </c>
    </row>
    <row r="20" spans="1:11" x14ac:dyDescent="0.35">
      <c r="A20" s="2">
        <f t="shared" si="0"/>
        <v>18</v>
      </c>
      <c r="B20" s="2">
        <f t="shared" si="1"/>
        <v>19</v>
      </c>
      <c r="C20" s="16" t="s">
        <v>83</v>
      </c>
      <c r="D20" s="16">
        <v>2462</v>
      </c>
      <c r="E20" s="16">
        <v>2724</v>
      </c>
      <c r="F20" s="16">
        <v>1816</v>
      </c>
      <c r="G20" s="16">
        <v>1867</v>
      </c>
      <c r="H20" s="16">
        <v>2573</v>
      </c>
      <c r="I20" s="16">
        <v>2475</v>
      </c>
      <c r="J20" s="16">
        <v>3436</v>
      </c>
      <c r="K20" s="16">
        <v>1690</v>
      </c>
    </row>
    <row r="21" spans="1:11" x14ac:dyDescent="0.35">
      <c r="A21" s="2">
        <f t="shared" si="0"/>
        <v>19</v>
      </c>
      <c r="B21" s="2">
        <f t="shared" si="1"/>
        <v>20</v>
      </c>
      <c r="C21" s="16" t="s">
        <v>84</v>
      </c>
      <c r="D21" s="16">
        <v>2586</v>
      </c>
      <c r="E21" s="16">
        <v>2860</v>
      </c>
      <c r="F21" s="16">
        <v>1907</v>
      </c>
      <c r="G21" s="16">
        <v>1961</v>
      </c>
      <c r="H21" s="16">
        <v>2702</v>
      </c>
      <c r="I21" s="16">
        <v>2599</v>
      </c>
      <c r="J21" s="16">
        <v>3609</v>
      </c>
      <c r="K21" s="16">
        <v>1775</v>
      </c>
    </row>
    <row r="22" spans="1:11" x14ac:dyDescent="0.35">
      <c r="A22" s="2">
        <f t="shared" si="0"/>
        <v>20</v>
      </c>
      <c r="B22" s="2">
        <f t="shared" si="1"/>
        <v>21</v>
      </c>
      <c r="C22" s="16" t="s">
        <v>85</v>
      </c>
      <c r="D22" s="16">
        <v>2715</v>
      </c>
      <c r="E22" s="16">
        <v>3004</v>
      </c>
      <c r="F22" s="16">
        <v>2002</v>
      </c>
      <c r="G22" s="16">
        <v>2059</v>
      </c>
      <c r="H22" s="16">
        <v>2837</v>
      </c>
      <c r="I22" s="16">
        <v>2729</v>
      </c>
      <c r="J22" s="16">
        <v>3790</v>
      </c>
      <c r="K22" s="16">
        <v>1864</v>
      </c>
    </row>
    <row r="23" spans="1:11" x14ac:dyDescent="0.35">
      <c r="A23" s="2">
        <f t="shared" si="0"/>
        <v>21</v>
      </c>
      <c r="B23" s="2">
        <f t="shared" si="1"/>
        <v>22</v>
      </c>
      <c r="C23" s="16" t="s">
        <v>86</v>
      </c>
      <c r="D23" s="16">
        <v>2851</v>
      </c>
      <c r="E23" s="16">
        <v>3154</v>
      </c>
      <c r="F23" s="16">
        <v>2102</v>
      </c>
      <c r="G23" s="16">
        <v>2162</v>
      </c>
      <c r="H23" s="16">
        <v>2979</v>
      </c>
      <c r="I23" s="16">
        <v>2866</v>
      </c>
      <c r="J23" s="16">
        <v>3979</v>
      </c>
      <c r="K23" s="16">
        <v>1957</v>
      </c>
    </row>
    <row r="24" spans="1:11" x14ac:dyDescent="0.35">
      <c r="A24" s="2">
        <f t="shared" si="0"/>
        <v>22</v>
      </c>
      <c r="B24" s="2">
        <f t="shared" si="1"/>
        <v>23</v>
      </c>
      <c r="C24" s="16" t="s">
        <v>87</v>
      </c>
      <c r="D24" s="16">
        <v>2993</v>
      </c>
      <c r="E24" s="16">
        <v>3311</v>
      </c>
      <c r="F24" s="16">
        <v>2207</v>
      </c>
      <c r="G24" s="16">
        <v>2270</v>
      </c>
      <c r="H24" s="16">
        <v>3127</v>
      </c>
      <c r="I24" s="16">
        <v>3008</v>
      </c>
      <c r="J24" s="16">
        <v>4177</v>
      </c>
      <c r="K24" s="16">
        <v>2054</v>
      </c>
    </row>
    <row r="25" spans="1:11" x14ac:dyDescent="0.35">
      <c r="A25" s="2">
        <f t="shared" si="0"/>
        <v>23</v>
      </c>
      <c r="B25" s="2">
        <f t="shared" si="1"/>
        <v>24</v>
      </c>
      <c r="C25" s="16" t="s">
        <v>88</v>
      </c>
      <c r="D25" s="16">
        <v>3141</v>
      </c>
      <c r="E25" s="16">
        <v>3474</v>
      </c>
      <c r="F25" s="16">
        <v>2316</v>
      </c>
      <c r="G25" s="16">
        <v>2382</v>
      </c>
      <c r="H25" s="16">
        <v>3282</v>
      </c>
      <c r="I25" s="16">
        <v>3157</v>
      </c>
      <c r="J25" s="16">
        <v>4383</v>
      </c>
      <c r="K25" s="16">
        <v>2156</v>
      </c>
    </row>
    <row r="26" spans="1:11" x14ac:dyDescent="0.35">
      <c r="A26" s="2">
        <f t="shared" si="0"/>
        <v>24</v>
      </c>
      <c r="B26" s="2">
        <f t="shared" si="1"/>
        <v>25</v>
      </c>
      <c r="C26" s="16" t="s">
        <v>89</v>
      </c>
      <c r="D26" s="16">
        <v>3295</v>
      </c>
      <c r="E26" s="16">
        <v>3645</v>
      </c>
      <c r="F26" s="16">
        <v>2429</v>
      </c>
      <c r="G26" s="16">
        <v>2499</v>
      </c>
      <c r="H26" s="16">
        <v>3443</v>
      </c>
      <c r="I26" s="16">
        <v>3312</v>
      </c>
      <c r="J26" s="16">
        <v>4598</v>
      </c>
      <c r="K26" s="16">
        <v>2261</v>
      </c>
    </row>
    <row r="27" spans="1:11" x14ac:dyDescent="0.35">
      <c r="A27" s="2">
        <f t="shared" si="0"/>
        <v>25</v>
      </c>
      <c r="B27" s="2">
        <f t="shared" si="1"/>
        <v>26</v>
      </c>
      <c r="C27" s="16" t="s">
        <v>90</v>
      </c>
      <c r="D27" s="16">
        <v>3455</v>
      </c>
      <c r="E27" s="16">
        <v>3821</v>
      </c>
      <c r="F27" s="16">
        <v>2547</v>
      </c>
      <c r="G27" s="16">
        <v>2620</v>
      </c>
      <c r="H27" s="16">
        <v>3610</v>
      </c>
      <c r="I27" s="16">
        <v>3472</v>
      </c>
      <c r="J27" s="16">
        <v>4821</v>
      </c>
      <c r="K27" s="16">
        <v>2371</v>
      </c>
    </row>
    <row r="28" spans="1:11" x14ac:dyDescent="0.35">
      <c r="A28" s="2">
        <f t="shared" si="0"/>
        <v>26</v>
      </c>
      <c r="B28" s="2">
        <f t="shared" si="1"/>
        <v>27</v>
      </c>
      <c r="C28" s="16" t="s">
        <v>91</v>
      </c>
      <c r="D28" s="16">
        <v>3621</v>
      </c>
      <c r="E28" s="16">
        <v>4005</v>
      </c>
      <c r="F28" s="16">
        <v>2670</v>
      </c>
      <c r="G28" s="16">
        <v>2746</v>
      </c>
      <c r="H28" s="16">
        <v>3783</v>
      </c>
      <c r="I28" s="16">
        <v>3639</v>
      </c>
      <c r="J28" s="16">
        <v>5053</v>
      </c>
      <c r="K28" s="16">
        <v>2485</v>
      </c>
    </row>
    <row r="29" spans="1:11" x14ac:dyDescent="0.35">
      <c r="A29" s="2">
        <f t="shared" si="0"/>
        <v>27</v>
      </c>
      <c r="B29" s="2">
        <f t="shared" si="1"/>
        <v>28</v>
      </c>
      <c r="C29" s="16" t="s">
        <v>92</v>
      </c>
      <c r="D29" s="16">
        <v>3792</v>
      </c>
      <c r="E29" s="16">
        <v>4195</v>
      </c>
      <c r="F29" s="16">
        <v>2797</v>
      </c>
      <c r="G29" s="16">
        <v>2876</v>
      </c>
      <c r="H29" s="16">
        <v>3963</v>
      </c>
      <c r="I29" s="16">
        <v>3812</v>
      </c>
      <c r="J29" s="16">
        <v>5293</v>
      </c>
      <c r="K29" s="16">
        <v>2603</v>
      </c>
    </row>
    <row r="30" spans="1:11" x14ac:dyDescent="0.35">
      <c r="A30" s="2">
        <f t="shared" si="0"/>
        <v>28</v>
      </c>
      <c r="B30" s="2">
        <f t="shared" si="1"/>
        <v>29</v>
      </c>
      <c r="C30" s="16" t="s">
        <v>93</v>
      </c>
      <c r="D30" s="16">
        <v>3970</v>
      </c>
      <c r="E30" s="16">
        <v>4392</v>
      </c>
      <c r="F30" s="16">
        <v>2928</v>
      </c>
      <c r="G30" s="16">
        <v>3011</v>
      </c>
      <c r="H30" s="16">
        <v>4149</v>
      </c>
      <c r="I30" s="16">
        <v>3991</v>
      </c>
      <c r="J30" s="16">
        <v>5541</v>
      </c>
      <c r="K30" s="16">
        <v>2725</v>
      </c>
    </row>
    <row r="31" spans="1:11" x14ac:dyDescent="0.35">
      <c r="A31" s="2">
        <f t="shared" si="0"/>
        <v>29</v>
      </c>
      <c r="B31" s="2">
        <f t="shared" si="1"/>
        <v>30</v>
      </c>
      <c r="C31" s="16" t="s">
        <v>94</v>
      </c>
      <c r="D31" s="16">
        <v>4154</v>
      </c>
      <c r="E31" s="16">
        <v>4595</v>
      </c>
      <c r="F31" s="16">
        <v>3063</v>
      </c>
      <c r="G31" s="16">
        <v>3150</v>
      </c>
      <c r="H31" s="16">
        <v>4341</v>
      </c>
      <c r="I31" s="16">
        <v>4175</v>
      </c>
      <c r="J31" s="16">
        <v>5798</v>
      </c>
      <c r="K31" s="16">
        <v>2851</v>
      </c>
    </row>
    <row r="32" spans="1:11" x14ac:dyDescent="0.35">
      <c r="A32" s="2">
        <f t="shared" si="0"/>
        <v>30</v>
      </c>
      <c r="B32" s="2">
        <f t="shared" si="1"/>
        <v>31</v>
      </c>
      <c r="C32" s="16" t="s">
        <v>95</v>
      </c>
      <c r="D32" s="16">
        <v>4344</v>
      </c>
      <c r="E32" s="16">
        <v>4805</v>
      </c>
      <c r="F32" s="16">
        <v>3203</v>
      </c>
      <c r="G32" s="16">
        <v>3294</v>
      </c>
      <c r="H32" s="16">
        <v>4539</v>
      </c>
      <c r="I32" s="16">
        <v>4366</v>
      </c>
      <c r="J32" s="16">
        <v>6063</v>
      </c>
      <c r="K32" s="16">
        <v>2982</v>
      </c>
    </row>
    <row r="33" spans="1:11" x14ac:dyDescent="0.35">
      <c r="A33" s="2">
        <f t="shared" si="0"/>
        <v>31</v>
      </c>
      <c r="B33" s="2">
        <f t="shared" si="1"/>
        <v>32</v>
      </c>
      <c r="C33" s="16" t="s">
        <v>96</v>
      </c>
      <c r="D33" s="16">
        <v>4540</v>
      </c>
      <c r="E33" s="16">
        <v>5022</v>
      </c>
      <c r="F33" s="16">
        <v>3347</v>
      </c>
      <c r="G33" s="16">
        <v>3443</v>
      </c>
      <c r="H33" s="16">
        <v>4743</v>
      </c>
      <c r="I33" s="16">
        <v>4563</v>
      </c>
      <c r="J33" s="16">
        <v>6336</v>
      </c>
      <c r="K33" s="16">
        <v>3116</v>
      </c>
    </row>
    <row r="34" spans="1:11" x14ac:dyDescent="0.35">
      <c r="A34" s="2">
        <f t="shared" si="0"/>
        <v>32</v>
      </c>
      <c r="B34" s="2">
        <f t="shared" si="1"/>
        <v>33</v>
      </c>
      <c r="C34" s="16" t="s">
        <v>97</v>
      </c>
      <c r="D34" s="16">
        <v>4741</v>
      </c>
      <c r="E34" s="16">
        <v>5244</v>
      </c>
      <c r="F34" s="16">
        <v>3496</v>
      </c>
      <c r="G34" s="16">
        <v>3595</v>
      </c>
      <c r="H34" s="16">
        <v>4954</v>
      </c>
      <c r="I34" s="16">
        <v>4765</v>
      </c>
      <c r="J34" s="16">
        <v>6617</v>
      </c>
      <c r="K34" s="16">
        <v>3254</v>
      </c>
    </row>
    <row r="35" spans="1:11" x14ac:dyDescent="0.35">
      <c r="A35" s="2">
        <f t="shared" si="0"/>
        <v>33</v>
      </c>
      <c r="B35" s="2">
        <f t="shared" si="1"/>
        <v>34</v>
      </c>
      <c r="C35" s="16" t="s">
        <v>98</v>
      </c>
      <c r="D35" s="16">
        <v>4948</v>
      </c>
      <c r="E35" s="16">
        <v>5474</v>
      </c>
      <c r="F35" s="16">
        <v>3649</v>
      </c>
      <c r="G35" s="16">
        <v>3753</v>
      </c>
      <c r="H35" s="16">
        <v>5171</v>
      </c>
      <c r="I35" s="16">
        <v>4974</v>
      </c>
      <c r="J35" s="16">
        <v>6906</v>
      </c>
      <c r="K35" s="16">
        <v>3397</v>
      </c>
    </row>
    <row r="36" spans="1:11" x14ac:dyDescent="0.35">
      <c r="A36" s="2">
        <f t="shared" si="0"/>
        <v>34</v>
      </c>
      <c r="B36" s="2">
        <f t="shared" si="1"/>
        <v>35</v>
      </c>
      <c r="C36" s="16" t="s">
        <v>99</v>
      </c>
      <c r="D36" s="16">
        <v>5162</v>
      </c>
      <c r="E36" s="16">
        <v>5710</v>
      </c>
      <c r="F36" s="16">
        <v>3806</v>
      </c>
      <c r="G36" s="16">
        <v>3914</v>
      </c>
      <c r="H36" s="16">
        <v>5394</v>
      </c>
      <c r="I36" s="16">
        <v>5188</v>
      </c>
      <c r="J36" s="16">
        <v>7204</v>
      </c>
      <c r="K36" s="16">
        <v>3543</v>
      </c>
    </row>
    <row r="37" spans="1:11" x14ac:dyDescent="0.35">
      <c r="A37" s="2">
        <f t="shared" si="0"/>
        <v>35</v>
      </c>
      <c r="B37" s="2">
        <f t="shared" si="1"/>
        <v>36</v>
      </c>
      <c r="C37" s="16" t="s">
        <v>100</v>
      </c>
      <c r="D37" s="16">
        <v>5381</v>
      </c>
      <c r="E37" s="16">
        <v>5952</v>
      </c>
      <c r="F37" s="16">
        <v>3968</v>
      </c>
      <c r="G37" s="16">
        <v>4081</v>
      </c>
      <c r="H37" s="16">
        <v>5623</v>
      </c>
      <c r="I37" s="16">
        <v>5408</v>
      </c>
      <c r="J37" s="16">
        <v>7510</v>
      </c>
      <c r="K37" s="16">
        <v>3693</v>
      </c>
    </row>
    <row r="38" spans="1:11" x14ac:dyDescent="0.35">
      <c r="A38" s="2">
        <f t="shared" si="0"/>
        <v>36</v>
      </c>
      <c r="B38" s="2">
        <f t="shared" si="1"/>
        <v>37</v>
      </c>
      <c r="C38" s="16" t="s">
        <v>101</v>
      </c>
      <c r="D38" s="16">
        <v>5606</v>
      </c>
      <c r="E38" s="16">
        <v>6201</v>
      </c>
      <c r="F38" s="16">
        <v>4134</v>
      </c>
      <c r="G38" s="16">
        <v>4251</v>
      </c>
      <c r="H38" s="16">
        <v>5858</v>
      </c>
      <c r="I38" s="16">
        <v>5635</v>
      </c>
      <c r="J38" s="16">
        <v>7824</v>
      </c>
      <c r="K38" s="16">
        <v>3848</v>
      </c>
    </row>
    <row r="39" spans="1:11" x14ac:dyDescent="0.35">
      <c r="A39" s="2">
        <f t="shared" si="0"/>
        <v>37</v>
      </c>
      <c r="B39" s="2">
        <f t="shared" si="1"/>
        <v>38</v>
      </c>
      <c r="C39" s="16" t="s">
        <v>102</v>
      </c>
      <c r="D39" s="16">
        <v>5837</v>
      </c>
      <c r="E39" s="16">
        <v>6456</v>
      </c>
      <c r="F39" s="16">
        <v>4304</v>
      </c>
      <c r="G39" s="16">
        <v>4426</v>
      </c>
      <c r="H39" s="16">
        <v>6099</v>
      </c>
      <c r="I39" s="16">
        <v>5867</v>
      </c>
      <c r="J39" s="16">
        <v>8146</v>
      </c>
      <c r="K39" s="16">
        <v>4006</v>
      </c>
    </row>
    <row r="40" spans="1:11" x14ac:dyDescent="0.35">
      <c r="A40" s="2">
        <f t="shared" si="0"/>
        <v>38</v>
      </c>
      <c r="B40" s="2">
        <f t="shared" si="1"/>
        <v>39</v>
      </c>
      <c r="C40" s="16" t="s">
        <v>103</v>
      </c>
      <c r="D40" s="16">
        <v>6073</v>
      </c>
      <c r="E40" s="16">
        <v>6718</v>
      </c>
      <c r="F40" s="16">
        <v>4478</v>
      </c>
      <c r="G40" s="16">
        <v>4606</v>
      </c>
      <c r="H40" s="16">
        <v>6346</v>
      </c>
      <c r="I40" s="16">
        <v>6104</v>
      </c>
      <c r="J40" s="16">
        <v>8476</v>
      </c>
      <c r="K40" s="16">
        <v>4169</v>
      </c>
    </row>
    <row r="41" spans="1:11" x14ac:dyDescent="0.35">
      <c r="A41" s="2">
        <f t="shared" si="0"/>
        <v>39</v>
      </c>
      <c r="B41" s="2">
        <f t="shared" si="1"/>
        <v>40</v>
      </c>
      <c r="C41" s="16" t="s">
        <v>104</v>
      </c>
      <c r="D41" s="16">
        <v>6316</v>
      </c>
      <c r="E41" s="16">
        <v>6986</v>
      </c>
      <c r="F41" s="16">
        <v>4657</v>
      </c>
      <c r="G41" s="16">
        <v>4789</v>
      </c>
      <c r="H41" s="16">
        <v>6599</v>
      </c>
      <c r="I41" s="16">
        <v>6348</v>
      </c>
      <c r="J41" s="16">
        <v>8814</v>
      </c>
      <c r="K41" s="16">
        <v>4335</v>
      </c>
    </row>
    <row r="42" spans="1:11" x14ac:dyDescent="0.35">
      <c r="A42" s="2">
        <f t="shared" si="0"/>
        <v>40</v>
      </c>
      <c r="B42" s="2">
        <f t="shared" si="1"/>
        <v>41</v>
      </c>
      <c r="C42" s="16" t="s">
        <v>105</v>
      </c>
      <c r="D42" s="16">
        <v>6564</v>
      </c>
      <c r="E42" s="16">
        <v>7261</v>
      </c>
      <c r="F42" s="16">
        <v>4840</v>
      </c>
      <c r="G42" s="16">
        <v>4978</v>
      </c>
      <c r="H42" s="16">
        <v>6859</v>
      </c>
      <c r="I42" s="16">
        <v>6597</v>
      </c>
      <c r="J42" s="16">
        <v>9161</v>
      </c>
      <c r="K42" s="16">
        <v>4505</v>
      </c>
    </row>
    <row r="43" spans="1:11" x14ac:dyDescent="0.35">
      <c r="A43" s="2">
        <f t="shared" si="0"/>
        <v>41</v>
      </c>
      <c r="B43" s="2">
        <f t="shared" si="1"/>
        <v>42</v>
      </c>
      <c r="C43" s="16" t="s">
        <v>106</v>
      </c>
      <c r="D43" s="16">
        <v>6818</v>
      </c>
      <c r="E43" s="16">
        <v>7542</v>
      </c>
      <c r="F43" s="16">
        <v>5027</v>
      </c>
      <c r="G43" s="16">
        <v>5170</v>
      </c>
      <c r="H43" s="16">
        <v>7124</v>
      </c>
      <c r="I43" s="16">
        <v>6853</v>
      </c>
      <c r="J43" s="16">
        <v>9515</v>
      </c>
      <c r="K43" s="16">
        <v>4680</v>
      </c>
    </row>
    <row r="44" spans="1:11" x14ac:dyDescent="0.35">
      <c r="A44" s="2">
        <f t="shared" si="0"/>
        <v>42</v>
      </c>
      <c r="B44" s="2">
        <f t="shared" si="1"/>
        <v>43</v>
      </c>
      <c r="C44" s="16" t="s">
        <v>107</v>
      </c>
      <c r="D44" s="16">
        <v>7077</v>
      </c>
      <c r="E44" s="16">
        <v>7829</v>
      </c>
      <c r="F44" s="16">
        <v>5219</v>
      </c>
      <c r="G44" s="16">
        <v>5367</v>
      </c>
      <c r="H44" s="16">
        <v>7395</v>
      </c>
      <c r="I44" s="16">
        <v>7114</v>
      </c>
      <c r="J44" s="16">
        <v>9878</v>
      </c>
      <c r="K44" s="16">
        <v>4858</v>
      </c>
    </row>
    <row r="45" spans="1:11" x14ac:dyDescent="0.35">
      <c r="A45" s="2">
        <f t="shared" si="0"/>
        <v>43</v>
      </c>
      <c r="B45" s="2">
        <f t="shared" si="1"/>
        <v>44</v>
      </c>
      <c r="C45" s="16" t="s">
        <v>108</v>
      </c>
      <c r="D45" s="16">
        <v>7343</v>
      </c>
      <c r="E45" s="16">
        <v>8123</v>
      </c>
      <c r="F45" s="16">
        <v>5415</v>
      </c>
      <c r="G45" s="16">
        <v>5569</v>
      </c>
      <c r="H45" s="16">
        <v>7673</v>
      </c>
      <c r="I45" s="16">
        <v>7381</v>
      </c>
      <c r="J45" s="16">
        <v>10248</v>
      </c>
      <c r="K45" s="16">
        <v>5040</v>
      </c>
    </row>
    <row r="46" spans="1:11" x14ac:dyDescent="0.35">
      <c r="A46" s="2">
        <f t="shared" si="0"/>
        <v>44</v>
      </c>
      <c r="B46" s="2">
        <f t="shared" si="1"/>
        <v>45</v>
      </c>
      <c r="C46" s="16" t="s">
        <v>109</v>
      </c>
      <c r="D46" s="16">
        <v>7614</v>
      </c>
      <c r="E46" s="16">
        <v>8423</v>
      </c>
      <c r="F46" s="16">
        <v>5615</v>
      </c>
      <c r="G46" s="16">
        <v>5774</v>
      </c>
      <c r="H46" s="16">
        <v>7956</v>
      </c>
      <c r="I46" s="16">
        <v>7653</v>
      </c>
      <c r="J46" s="16">
        <v>10627</v>
      </c>
      <c r="K46" s="16">
        <v>5226</v>
      </c>
    </row>
    <row r="47" spans="1:11" x14ac:dyDescent="0.35">
      <c r="A47" s="2">
        <f t="shared" si="0"/>
        <v>45</v>
      </c>
      <c r="B47" s="2">
        <f t="shared" si="1"/>
        <v>46</v>
      </c>
      <c r="C47" s="16" t="s">
        <v>110</v>
      </c>
      <c r="D47" s="16">
        <v>7891</v>
      </c>
      <c r="E47" s="16">
        <v>8729</v>
      </c>
      <c r="F47" s="16">
        <v>5819</v>
      </c>
      <c r="G47" s="16">
        <v>5984</v>
      </c>
      <c r="H47" s="16">
        <v>8246</v>
      </c>
      <c r="I47" s="16">
        <v>7932</v>
      </c>
      <c r="J47" s="16">
        <v>11013</v>
      </c>
      <c r="K47" s="16">
        <v>5416</v>
      </c>
    </row>
    <row r="48" spans="1:11" x14ac:dyDescent="0.35">
      <c r="A48" s="2">
        <f t="shared" si="0"/>
        <v>46</v>
      </c>
      <c r="B48" s="2">
        <f t="shared" si="1"/>
        <v>47</v>
      </c>
      <c r="C48" s="16" t="s">
        <v>111</v>
      </c>
      <c r="D48" s="16">
        <v>8174</v>
      </c>
      <c r="E48" s="16">
        <v>9042</v>
      </c>
      <c r="F48" s="16">
        <v>6027</v>
      </c>
      <c r="G48" s="16">
        <v>6199</v>
      </c>
      <c r="H48" s="16">
        <v>8541</v>
      </c>
      <c r="I48" s="16">
        <v>8216</v>
      </c>
      <c r="J48" s="16">
        <v>11408</v>
      </c>
      <c r="K48" s="16">
        <v>5610</v>
      </c>
    </row>
    <row r="49" spans="1:11" x14ac:dyDescent="0.35">
      <c r="A49" s="2">
        <f t="shared" si="0"/>
        <v>47</v>
      </c>
      <c r="B49" s="2">
        <f t="shared" si="1"/>
        <v>48</v>
      </c>
      <c r="C49" s="16" t="s">
        <v>112</v>
      </c>
      <c r="D49" s="16">
        <v>8462</v>
      </c>
      <c r="E49" s="16">
        <v>9361</v>
      </c>
      <c r="F49" s="16">
        <v>6240</v>
      </c>
      <c r="G49" s="16">
        <v>6417</v>
      </c>
      <c r="H49" s="16">
        <v>8842</v>
      </c>
      <c r="I49" s="16">
        <v>8506</v>
      </c>
      <c r="J49" s="16">
        <v>11810</v>
      </c>
      <c r="K49" s="16">
        <v>5808</v>
      </c>
    </row>
    <row r="50" spans="1:11" x14ac:dyDescent="0.35">
      <c r="A50" s="2">
        <f t="shared" si="0"/>
        <v>48</v>
      </c>
      <c r="B50" s="2">
        <f t="shared" si="1"/>
        <v>49</v>
      </c>
      <c r="C50" s="16" t="s">
        <v>113</v>
      </c>
      <c r="D50" s="16">
        <v>8756</v>
      </c>
      <c r="E50" s="16">
        <v>9686</v>
      </c>
      <c r="F50" s="16">
        <v>6457</v>
      </c>
      <c r="G50" s="16">
        <v>6640</v>
      </c>
      <c r="H50" s="16">
        <v>9150</v>
      </c>
      <c r="I50" s="16">
        <v>8801</v>
      </c>
      <c r="J50" s="16">
        <v>12221</v>
      </c>
      <c r="K50" s="16">
        <v>6010</v>
      </c>
    </row>
    <row r="51" spans="1:11" x14ac:dyDescent="0.35">
      <c r="A51" s="2">
        <f t="shared" si="0"/>
        <v>49</v>
      </c>
      <c r="B51" s="2">
        <f t="shared" si="1"/>
        <v>50</v>
      </c>
      <c r="C51" s="16" t="s">
        <v>114</v>
      </c>
      <c r="D51" s="16">
        <v>9056</v>
      </c>
      <c r="E51" s="16">
        <v>10018</v>
      </c>
      <c r="F51" s="16">
        <v>6678</v>
      </c>
      <c r="G51" s="16">
        <v>6868</v>
      </c>
      <c r="H51" s="16">
        <v>9463</v>
      </c>
      <c r="I51" s="16">
        <v>9102</v>
      </c>
      <c r="J51" s="16">
        <v>12639</v>
      </c>
      <c r="K51" s="16">
        <v>6216</v>
      </c>
    </row>
    <row r="52" spans="1:11" x14ac:dyDescent="0.35">
      <c r="A52" s="2">
        <f t="shared" si="0"/>
        <v>50</v>
      </c>
      <c r="B52" s="2">
        <f t="shared" si="1"/>
        <v>51</v>
      </c>
      <c r="C52" s="16" t="s">
        <v>115</v>
      </c>
      <c r="D52" s="16">
        <v>9361</v>
      </c>
      <c r="E52" s="16">
        <v>10356</v>
      </c>
      <c r="F52" s="16">
        <v>6903</v>
      </c>
      <c r="G52" s="16">
        <v>7099</v>
      </c>
      <c r="H52" s="16">
        <v>9782</v>
      </c>
      <c r="I52" s="16">
        <v>9409</v>
      </c>
      <c r="J52" s="16">
        <v>13065</v>
      </c>
      <c r="K52" s="16">
        <v>6426</v>
      </c>
    </row>
    <row r="53" spans="1:11" x14ac:dyDescent="0.35">
      <c r="A53" s="2">
        <f t="shared" si="0"/>
        <v>51</v>
      </c>
      <c r="B53" s="2">
        <f t="shared" si="1"/>
        <v>52</v>
      </c>
      <c r="C53" s="16" t="s">
        <v>116</v>
      </c>
      <c r="D53" s="16">
        <v>9673</v>
      </c>
      <c r="E53" s="16">
        <v>10700</v>
      </c>
      <c r="F53" s="16">
        <v>7132</v>
      </c>
      <c r="G53" s="16">
        <v>7335</v>
      </c>
      <c r="H53" s="16">
        <v>10107</v>
      </c>
      <c r="I53" s="16">
        <v>9722</v>
      </c>
      <c r="J53" s="16">
        <v>13500</v>
      </c>
      <c r="K53" s="16">
        <v>6639</v>
      </c>
    </row>
    <row r="54" spans="1:11" x14ac:dyDescent="0.35">
      <c r="A54" s="2">
        <f t="shared" si="0"/>
        <v>52</v>
      </c>
      <c r="B54" s="2">
        <f t="shared" si="1"/>
        <v>53</v>
      </c>
      <c r="C54" s="16" t="s">
        <v>117</v>
      </c>
      <c r="D54" s="16">
        <v>9989</v>
      </c>
      <c r="E54" s="16">
        <v>11050</v>
      </c>
      <c r="F54" s="16">
        <v>7366</v>
      </c>
      <c r="G54" s="16">
        <v>7576</v>
      </c>
      <c r="H54" s="16">
        <v>10438</v>
      </c>
      <c r="I54" s="16">
        <v>10041</v>
      </c>
      <c r="J54" s="16">
        <v>13942</v>
      </c>
      <c r="K54" s="16">
        <v>6856</v>
      </c>
    </row>
    <row r="55" spans="1:11" x14ac:dyDescent="0.35">
      <c r="A55" s="2">
        <f t="shared" si="0"/>
        <v>53</v>
      </c>
      <c r="B55" s="2">
        <f t="shared" si="1"/>
        <v>54</v>
      </c>
      <c r="C55" s="16" t="s">
        <v>118</v>
      </c>
      <c r="D55" s="16">
        <v>10312</v>
      </c>
      <c r="E55" s="16">
        <v>11407</v>
      </c>
      <c r="F55" s="16">
        <v>7604</v>
      </c>
      <c r="G55" s="16">
        <v>7820</v>
      </c>
      <c r="H55" s="16">
        <v>10775</v>
      </c>
      <c r="I55" s="16">
        <v>10365</v>
      </c>
      <c r="J55" s="16">
        <v>14392</v>
      </c>
      <c r="K55" s="16">
        <v>7078</v>
      </c>
    </row>
    <row r="56" spans="1:11" x14ac:dyDescent="0.35">
      <c r="A56" s="2">
        <f t="shared" si="0"/>
        <v>54</v>
      </c>
      <c r="B56" s="2">
        <f t="shared" si="1"/>
        <v>55</v>
      </c>
      <c r="C56" s="16" t="s">
        <v>119</v>
      </c>
      <c r="D56" s="16">
        <v>10640</v>
      </c>
      <c r="E56" s="16">
        <v>11770</v>
      </c>
      <c r="F56" s="16">
        <v>7846</v>
      </c>
      <c r="G56" s="16">
        <v>8069</v>
      </c>
      <c r="H56" s="16">
        <v>11118</v>
      </c>
      <c r="I56" s="16">
        <v>10694</v>
      </c>
      <c r="J56" s="16">
        <v>14850</v>
      </c>
      <c r="K56" s="16">
        <v>7303</v>
      </c>
    </row>
    <row r="57" spans="1:11" x14ac:dyDescent="0.35">
      <c r="A57" s="2">
        <f t="shared" si="0"/>
        <v>55</v>
      </c>
      <c r="B57" s="2">
        <f t="shared" si="1"/>
        <v>56</v>
      </c>
      <c r="C57" s="16" t="s">
        <v>120</v>
      </c>
      <c r="D57" s="16">
        <v>10974</v>
      </c>
      <c r="E57" s="16">
        <v>12139</v>
      </c>
      <c r="F57" s="16">
        <v>8092</v>
      </c>
      <c r="G57" s="16">
        <v>8322</v>
      </c>
      <c r="H57" s="16">
        <v>11467</v>
      </c>
      <c r="I57" s="16">
        <v>11030</v>
      </c>
      <c r="J57" s="16">
        <v>15315</v>
      </c>
      <c r="K57" s="16">
        <v>7532</v>
      </c>
    </row>
    <row r="58" spans="1:11" x14ac:dyDescent="0.35">
      <c r="A58" s="2">
        <f t="shared" si="0"/>
        <v>56</v>
      </c>
      <c r="B58" s="2">
        <f t="shared" si="1"/>
        <v>57</v>
      </c>
      <c r="C58" s="16" t="s">
        <v>121</v>
      </c>
      <c r="D58" s="16">
        <v>11313</v>
      </c>
      <c r="E58" s="16">
        <v>12514</v>
      </c>
      <c r="F58" s="16">
        <v>8342</v>
      </c>
      <c r="G58" s="16">
        <v>8579</v>
      </c>
      <c r="H58" s="16">
        <v>11821</v>
      </c>
      <c r="I58" s="16">
        <v>11371</v>
      </c>
      <c r="J58" s="16">
        <v>15789</v>
      </c>
      <c r="K58" s="16">
        <v>7765</v>
      </c>
    </row>
    <row r="59" spans="1:11" x14ac:dyDescent="0.35">
      <c r="A59" s="2">
        <f t="shared" si="0"/>
        <v>57</v>
      </c>
      <c r="B59" s="2">
        <f t="shared" si="1"/>
        <v>58</v>
      </c>
      <c r="C59" s="16" t="s">
        <v>122</v>
      </c>
      <c r="D59" s="16">
        <v>11658</v>
      </c>
      <c r="E59" s="16">
        <v>12896</v>
      </c>
      <c r="F59" s="16">
        <v>8597</v>
      </c>
      <c r="G59" s="16">
        <v>8841</v>
      </c>
      <c r="H59" s="16">
        <v>12182</v>
      </c>
      <c r="I59" s="16">
        <v>11718</v>
      </c>
      <c r="J59" s="16">
        <v>16271</v>
      </c>
      <c r="K59" s="16">
        <v>8002</v>
      </c>
    </row>
    <row r="60" spans="1:11" x14ac:dyDescent="0.35">
      <c r="A60" s="2">
        <f t="shared" si="0"/>
        <v>58</v>
      </c>
      <c r="B60" s="2">
        <f t="shared" si="1"/>
        <v>59</v>
      </c>
      <c r="C60" s="16" t="s">
        <v>123</v>
      </c>
      <c r="D60" s="16">
        <v>12009</v>
      </c>
      <c r="E60" s="16">
        <v>13284</v>
      </c>
      <c r="F60" s="16">
        <v>8855</v>
      </c>
      <c r="G60" s="16">
        <v>9107</v>
      </c>
      <c r="H60" s="16">
        <v>12548</v>
      </c>
      <c r="I60" s="16">
        <v>12070</v>
      </c>
      <c r="J60" s="16">
        <v>16760</v>
      </c>
      <c r="K60" s="16">
        <v>8242</v>
      </c>
    </row>
    <row r="61" spans="1:11" x14ac:dyDescent="0.35">
      <c r="A61" s="2">
        <f t="shared" si="0"/>
        <v>59</v>
      </c>
      <c r="B61" s="2">
        <f t="shared" si="1"/>
        <v>60</v>
      </c>
      <c r="C61" s="16" t="s">
        <v>124</v>
      </c>
      <c r="D61" s="16">
        <v>12365</v>
      </c>
      <c r="E61" s="16">
        <v>13678</v>
      </c>
      <c r="F61" s="16">
        <v>9118</v>
      </c>
      <c r="G61" s="16">
        <v>9377</v>
      </c>
      <c r="H61" s="16">
        <v>12920</v>
      </c>
      <c r="I61" s="16">
        <v>12428</v>
      </c>
      <c r="J61" s="16">
        <v>17257</v>
      </c>
      <c r="K61" s="16">
        <v>8487</v>
      </c>
    </row>
    <row r="62" spans="1:11" x14ac:dyDescent="0.35">
      <c r="A62" s="2">
        <v>60</v>
      </c>
      <c r="B62" s="2"/>
      <c r="C62" s="16" t="s">
        <v>125</v>
      </c>
      <c r="D62" s="74" t="s">
        <v>126</v>
      </c>
      <c r="E62" s="74"/>
      <c r="F62" s="74"/>
      <c r="G62" s="74"/>
      <c r="H62" s="74"/>
      <c r="I62" s="74"/>
      <c r="J62" s="74"/>
      <c r="K62" s="74"/>
    </row>
    <row r="65" ht="18" customHeight="1" x14ac:dyDescent="0.35"/>
    <row r="67" s="23" customFormat="1" ht="33.75" customHeight="1" x14ac:dyDescent="0.35"/>
    <row r="68" s="23" customFormat="1" ht="41.25" customHeight="1" x14ac:dyDescent="0.35"/>
    <row r="69" s="23" customFormat="1" ht="50.25" customHeight="1" x14ac:dyDescent="0.35"/>
    <row r="70" s="23" customFormat="1" ht="31.5" customHeight="1" x14ac:dyDescent="0.35"/>
    <row r="71" s="23" customFormat="1" ht="38.25" customHeight="1" x14ac:dyDescent="0.35"/>
    <row r="72" s="23" customFormat="1" ht="39" customHeight="1" x14ac:dyDescent="0.35"/>
    <row r="73" s="23" customFormat="1" ht="21" customHeight="1" x14ac:dyDescent="0.35"/>
  </sheetData>
  <mergeCells count="4">
    <mergeCell ref="A1:G1"/>
    <mergeCell ref="D2:K2"/>
    <mergeCell ref="D62:K62"/>
    <mergeCell ref="A2:C3"/>
  </mergeCells>
  <hyperlinks>
    <hyperlink ref="D62" r:id="rId1" location="dst100047" display="http://www.consultant.ru/document/cons_doc_LAW_344436/6f29a6ad5a4d5978875de70f263fed67e88d5ba0/ - dst100047"/>
  </hyperlinks>
  <pageMargins left="0.70866141732283472" right="0.70866141732283472" top="0.74803149606299213" bottom="0.74803149606299213" header="0.31496062992125984" footer="0.31496062992125984"/>
  <pageSetup paperSize="9" scale="78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C24" sqref="C24"/>
    </sheetView>
  </sheetViews>
  <sheetFormatPr defaultRowHeight="14.5" x14ac:dyDescent="0.35"/>
  <cols>
    <col min="1" max="1" width="18.453125" customWidth="1"/>
  </cols>
  <sheetData>
    <row r="2" spans="1:3" x14ac:dyDescent="0.35">
      <c r="A2" s="43" t="s">
        <v>189</v>
      </c>
    </row>
    <row r="3" spans="1:3" x14ac:dyDescent="0.35">
      <c r="A3" s="42" t="s">
        <v>185</v>
      </c>
      <c r="B3" s="42" t="s">
        <v>211</v>
      </c>
    </row>
    <row r="4" spans="1:3" x14ac:dyDescent="0.35">
      <c r="A4" s="42" t="s">
        <v>186</v>
      </c>
      <c r="B4" s="42">
        <v>36</v>
      </c>
    </row>
    <row r="5" spans="1:3" x14ac:dyDescent="0.35">
      <c r="A5" s="42" t="s">
        <v>187</v>
      </c>
      <c r="B5" s="42">
        <v>40</v>
      </c>
    </row>
    <row r="6" spans="1:3" x14ac:dyDescent="0.35">
      <c r="A6" s="42" t="s">
        <v>188</v>
      </c>
      <c r="B6" s="42">
        <v>44</v>
      </c>
    </row>
    <row r="8" spans="1:3" x14ac:dyDescent="0.35">
      <c r="A8" s="75" t="s">
        <v>190</v>
      </c>
      <c r="B8" s="75"/>
    </row>
    <row r="9" spans="1:3" x14ac:dyDescent="0.35">
      <c r="A9" s="42" t="s">
        <v>191</v>
      </c>
      <c r="B9" s="42">
        <v>18</v>
      </c>
    </row>
    <row r="10" spans="1:3" x14ac:dyDescent="0.35">
      <c r="A10" s="42" t="s">
        <v>185</v>
      </c>
      <c r="B10" s="42">
        <v>25</v>
      </c>
    </row>
    <row r="11" spans="1:3" x14ac:dyDescent="0.35">
      <c r="A11" s="42" t="s">
        <v>186</v>
      </c>
      <c r="B11" s="42">
        <v>32</v>
      </c>
    </row>
    <row r="12" spans="1:3" x14ac:dyDescent="0.35">
      <c r="A12" s="42" t="s">
        <v>192</v>
      </c>
      <c r="B12" s="42">
        <v>38</v>
      </c>
    </row>
    <row r="14" spans="1:3" ht="24" customHeight="1" x14ac:dyDescent="0.35">
      <c r="A14" s="94" t="s">
        <v>217</v>
      </c>
      <c r="B14" s="95"/>
      <c r="C14" s="96"/>
    </row>
    <row r="15" spans="1:3" x14ac:dyDescent="0.35">
      <c r="A15" s="91" t="s">
        <v>212</v>
      </c>
      <c r="B15" s="91">
        <v>5</v>
      </c>
      <c r="C15" s="92" t="s">
        <v>222</v>
      </c>
    </row>
    <row r="16" spans="1:3" x14ac:dyDescent="0.35">
      <c r="A16" s="91" t="s">
        <v>213</v>
      </c>
      <c r="B16" s="91">
        <v>4.5</v>
      </c>
      <c r="C16" s="92" t="s">
        <v>222</v>
      </c>
    </row>
    <row r="17" spans="1:3" x14ac:dyDescent="0.35">
      <c r="A17" s="91" t="s">
        <v>214</v>
      </c>
      <c r="B17" s="93">
        <v>22</v>
      </c>
      <c r="C17" s="92" t="s">
        <v>222</v>
      </c>
    </row>
    <row r="18" spans="1:3" x14ac:dyDescent="0.35">
      <c r="A18" s="91" t="s">
        <v>215</v>
      </c>
      <c r="B18" s="93">
        <v>2</v>
      </c>
      <c r="C18" s="92" t="s">
        <v>223</v>
      </c>
    </row>
    <row r="19" spans="1:3" x14ac:dyDescent="0.35">
      <c r="A19" s="91" t="s">
        <v>216</v>
      </c>
      <c r="B19" s="93">
        <v>8</v>
      </c>
      <c r="C19" s="92" t="s">
        <v>224</v>
      </c>
    </row>
    <row r="20" spans="1:3" ht="22" x14ac:dyDescent="0.35">
      <c r="A20" s="91" t="s">
        <v>218</v>
      </c>
      <c r="B20" s="93">
        <v>1</v>
      </c>
      <c r="C20" s="92" t="s">
        <v>219</v>
      </c>
    </row>
    <row r="21" spans="1:3" ht="20" x14ac:dyDescent="0.35">
      <c r="A21" s="91" t="s">
        <v>220</v>
      </c>
      <c r="B21" s="93">
        <v>3</v>
      </c>
      <c r="C21" s="92" t="s">
        <v>221</v>
      </c>
    </row>
  </sheetData>
  <mergeCells count="2">
    <mergeCell ref="A8:B8"/>
    <mergeCell ref="A14:C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abSelected="1" workbookViewId="0">
      <selection activeCell="A22" sqref="A22"/>
    </sheetView>
  </sheetViews>
  <sheetFormatPr defaultRowHeight="14.5" x14ac:dyDescent="0.35"/>
  <cols>
    <col min="1" max="1" width="95.7265625" style="99" customWidth="1"/>
  </cols>
  <sheetData>
    <row r="1" spans="1:1" ht="21" x14ac:dyDescent="0.35">
      <c r="A1" s="101" t="s">
        <v>225</v>
      </c>
    </row>
    <row r="2" spans="1:1" x14ac:dyDescent="0.35">
      <c r="A2" s="98"/>
    </row>
    <row r="3" spans="1:1" x14ac:dyDescent="0.35">
      <c r="A3" s="97" t="s">
        <v>226</v>
      </c>
    </row>
    <row r="4" spans="1:1" x14ac:dyDescent="0.35">
      <c r="A4" s="98"/>
    </row>
    <row r="5" spans="1:1" x14ac:dyDescent="0.35">
      <c r="A5" s="99" t="s">
        <v>227</v>
      </c>
    </row>
    <row r="6" spans="1:1" x14ac:dyDescent="0.35">
      <c r="A6" s="98"/>
    </row>
    <row r="7" spans="1:1" ht="20" x14ac:dyDescent="0.35">
      <c r="A7" s="97" t="s">
        <v>250</v>
      </c>
    </row>
    <row r="9" spans="1:1" ht="40" x14ac:dyDescent="0.35">
      <c r="A9" s="97" t="s">
        <v>228</v>
      </c>
    </row>
    <row r="12" spans="1:1" x14ac:dyDescent="0.35">
      <c r="A12" s="101" t="s">
        <v>229</v>
      </c>
    </row>
    <row r="13" spans="1:1" x14ac:dyDescent="0.35">
      <c r="A13" s="98"/>
    </row>
    <row r="14" spans="1:1" x14ac:dyDescent="0.35">
      <c r="A14" s="97" t="s">
        <v>230</v>
      </c>
    </row>
    <row r="15" spans="1:1" x14ac:dyDescent="0.35">
      <c r="A15" s="98"/>
    </row>
    <row r="16" spans="1:1" ht="20" x14ac:dyDescent="0.35">
      <c r="A16" s="97" t="s">
        <v>231</v>
      </c>
    </row>
    <row r="17" spans="1:1" x14ac:dyDescent="0.35">
      <c r="A17" s="98"/>
    </row>
    <row r="18" spans="1:1" ht="20" x14ac:dyDescent="0.35">
      <c r="A18" s="97" t="s">
        <v>232</v>
      </c>
    </row>
    <row r="19" spans="1:1" x14ac:dyDescent="0.35">
      <c r="A19" s="98"/>
    </row>
    <row r="20" spans="1:1" x14ac:dyDescent="0.35">
      <c r="A20" s="97" t="s">
        <v>233</v>
      </c>
    </row>
    <row r="21" spans="1:1" x14ac:dyDescent="0.35">
      <c r="A21" s="98"/>
    </row>
    <row r="22" spans="1:1" ht="40" x14ac:dyDescent="0.35">
      <c r="A22" s="97" t="s">
        <v>234</v>
      </c>
    </row>
    <row r="23" spans="1:1" x14ac:dyDescent="0.35">
      <c r="A23" s="98"/>
    </row>
    <row r="24" spans="1:1" x14ac:dyDescent="0.35">
      <c r="A24" s="97" t="s">
        <v>235</v>
      </c>
    </row>
    <row r="25" spans="1:1" x14ac:dyDescent="0.35">
      <c r="A25" s="98"/>
    </row>
    <row r="26" spans="1:1" x14ac:dyDescent="0.35">
      <c r="A26" s="99" t="s">
        <v>236</v>
      </c>
    </row>
    <row r="27" spans="1:1" x14ac:dyDescent="0.35">
      <c r="A27" s="98"/>
    </row>
    <row r="28" spans="1:1" ht="20" x14ac:dyDescent="0.35">
      <c r="A28" s="97" t="s">
        <v>237</v>
      </c>
    </row>
    <row r="29" spans="1:1" x14ac:dyDescent="0.35">
      <c r="A29" s="98"/>
    </row>
    <row r="30" spans="1:1" ht="20" x14ac:dyDescent="0.35">
      <c r="A30" s="97" t="s">
        <v>238</v>
      </c>
    </row>
    <row r="31" spans="1:1" x14ac:dyDescent="0.35">
      <c r="A31" s="98"/>
    </row>
    <row r="32" spans="1:1" ht="21.5" x14ac:dyDescent="0.35">
      <c r="A32" s="99" t="s">
        <v>239</v>
      </c>
    </row>
    <row r="33" spans="1:1" x14ac:dyDescent="0.35">
      <c r="A33" s="98"/>
    </row>
    <row r="34" spans="1:1" ht="31.5" x14ac:dyDescent="0.35">
      <c r="A34" s="99" t="s">
        <v>240</v>
      </c>
    </row>
    <row r="35" spans="1:1" x14ac:dyDescent="0.35">
      <c r="A35" s="98"/>
    </row>
    <row r="36" spans="1:1" ht="21.5" x14ac:dyDescent="0.35">
      <c r="A36" s="99" t="s">
        <v>241</v>
      </c>
    </row>
    <row r="37" spans="1:1" x14ac:dyDescent="0.35">
      <c r="A37" s="98"/>
    </row>
    <row r="38" spans="1:1" ht="30" x14ac:dyDescent="0.35">
      <c r="A38" s="97" t="s">
        <v>242</v>
      </c>
    </row>
    <row r="39" spans="1:1" x14ac:dyDescent="0.35">
      <c r="A39" s="98"/>
    </row>
    <row r="40" spans="1:1" ht="20" x14ac:dyDescent="0.35">
      <c r="A40" s="97" t="s">
        <v>243</v>
      </c>
    </row>
    <row r="41" spans="1:1" x14ac:dyDescent="0.35">
      <c r="A41" s="98"/>
    </row>
    <row r="42" spans="1:1" x14ac:dyDescent="0.35">
      <c r="A42" s="97" t="s">
        <v>244</v>
      </c>
    </row>
    <row r="43" spans="1:1" x14ac:dyDescent="0.35">
      <c r="A43" s="98"/>
    </row>
    <row r="44" spans="1:1" ht="21.5" x14ac:dyDescent="0.35">
      <c r="A44" s="99" t="s">
        <v>245</v>
      </c>
    </row>
    <row r="45" spans="1:1" x14ac:dyDescent="0.35">
      <c r="A45" s="100"/>
    </row>
    <row r="46" spans="1:1" ht="30" x14ac:dyDescent="0.35">
      <c r="A46" s="97" t="s">
        <v>246</v>
      </c>
    </row>
    <row r="47" spans="1:1" x14ac:dyDescent="0.35">
      <c r="A47" s="100"/>
    </row>
    <row r="48" spans="1:1" ht="31.5" x14ac:dyDescent="0.35">
      <c r="A48" s="99" t="s">
        <v>247</v>
      </c>
    </row>
    <row r="49" spans="1:1" x14ac:dyDescent="0.35">
      <c r="A49" s="98"/>
    </row>
    <row r="50" spans="1:1" ht="40" x14ac:dyDescent="0.35">
      <c r="A50" s="97" t="s">
        <v>248</v>
      </c>
    </row>
    <row r="51" spans="1:1" x14ac:dyDescent="0.35">
      <c r="A51" s="100"/>
    </row>
    <row r="52" spans="1:1" ht="40" x14ac:dyDescent="0.35">
      <c r="A52" s="97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workbookViewId="0">
      <selection activeCell="G4" sqref="G4:G61"/>
    </sheetView>
  </sheetViews>
  <sheetFormatPr defaultRowHeight="14.5" x14ac:dyDescent="0.35"/>
  <cols>
    <col min="3" max="3" width="26.26953125" customWidth="1"/>
    <col min="4" max="6" width="0" hidden="1" customWidth="1"/>
    <col min="8" max="11" width="0" hidden="1" customWidth="1"/>
  </cols>
  <sheetData>
    <row r="1" spans="1:11" ht="33.75" customHeight="1" x14ac:dyDescent="0.35">
      <c r="A1" s="76" t="s">
        <v>128</v>
      </c>
      <c r="B1" s="76"/>
      <c r="C1" s="76"/>
      <c r="D1" s="76"/>
      <c r="E1" s="76"/>
      <c r="F1" s="76"/>
      <c r="G1" s="76"/>
    </row>
    <row r="2" spans="1:11" x14ac:dyDescent="0.35">
      <c r="A2" s="2"/>
      <c r="B2" s="2"/>
      <c r="C2" s="73" t="s">
        <v>57</v>
      </c>
      <c r="D2" s="73" t="s">
        <v>58</v>
      </c>
      <c r="E2" s="73"/>
      <c r="F2" s="73"/>
      <c r="G2" s="73"/>
      <c r="H2" s="73"/>
      <c r="I2" s="73"/>
      <c r="J2" s="73"/>
      <c r="K2" s="73"/>
    </row>
    <row r="3" spans="1:11" ht="37.5" x14ac:dyDescent="0.35">
      <c r="A3" s="2"/>
      <c r="B3" s="2"/>
      <c r="C3" s="73"/>
      <c r="D3" s="16" t="s">
        <v>59</v>
      </c>
      <c r="E3" s="16" t="s">
        <v>60</v>
      </c>
      <c r="F3" s="16" t="s">
        <v>61</v>
      </c>
      <c r="G3" s="16" t="s">
        <v>62</v>
      </c>
      <c r="H3" s="16" t="s">
        <v>63</v>
      </c>
      <c r="I3" s="16" t="s">
        <v>64</v>
      </c>
      <c r="J3" s="16" t="s">
        <v>65</v>
      </c>
      <c r="K3" s="16" t="s">
        <v>66</v>
      </c>
    </row>
    <row r="4" spans="1:11" x14ac:dyDescent="0.35">
      <c r="A4" s="2">
        <v>2</v>
      </c>
      <c r="B4" s="2">
        <v>3</v>
      </c>
      <c r="C4" s="16" t="s">
        <v>67</v>
      </c>
      <c r="D4" s="16">
        <v>614</v>
      </c>
      <c r="E4" s="16">
        <v>679</v>
      </c>
      <c r="F4" s="16">
        <v>453</v>
      </c>
      <c r="G4" s="16">
        <v>466</v>
      </c>
      <c r="H4" s="16">
        <v>641</v>
      </c>
      <c r="I4" s="16">
        <v>617</v>
      </c>
      <c r="J4" s="16">
        <v>857</v>
      </c>
      <c r="K4" s="16">
        <v>421</v>
      </c>
    </row>
    <row r="5" spans="1:11" x14ac:dyDescent="0.35">
      <c r="A5" s="2">
        <f>A4+1</f>
        <v>3</v>
      </c>
      <c r="B5" s="2">
        <f>B4+1</f>
        <v>4</v>
      </c>
      <c r="C5" s="16" t="s">
        <v>68</v>
      </c>
      <c r="D5" s="16">
        <v>620</v>
      </c>
      <c r="E5" s="16">
        <v>686</v>
      </c>
      <c r="F5" s="16">
        <v>457</v>
      </c>
      <c r="G5" s="16">
        <v>470</v>
      </c>
      <c r="H5" s="16">
        <v>648</v>
      </c>
      <c r="I5" s="16">
        <v>623</v>
      </c>
      <c r="J5" s="16">
        <v>866</v>
      </c>
      <c r="K5" s="16">
        <v>426</v>
      </c>
    </row>
    <row r="6" spans="1:11" x14ac:dyDescent="0.35">
      <c r="A6" s="2">
        <f t="shared" ref="A6:A62" si="0">A5+1</f>
        <v>4</v>
      </c>
      <c r="B6" s="2">
        <f t="shared" ref="B6:B61" si="1">B5+1</f>
        <v>5</v>
      </c>
      <c r="C6" s="16" t="s">
        <v>69</v>
      </c>
      <c r="D6" s="16">
        <v>629</v>
      </c>
      <c r="E6" s="16">
        <v>695</v>
      </c>
      <c r="F6" s="16">
        <v>464</v>
      </c>
      <c r="G6" s="16">
        <v>477</v>
      </c>
      <c r="H6" s="16">
        <v>657</v>
      </c>
      <c r="I6" s="16">
        <v>632</v>
      </c>
      <c r="J6" s="16">
        <v>877</v>
      </c>
      <c r="K6" s="16">
        <v>432</v>
      </c>
    </row>
    <row r="7" spans="1:11" x14ac:dyDescent="0.35">
      <c r="A7" s="2">
        <f t="shared" si="0"/>
        <v>5</v>
      </c>
      <c r="B7" s="2">
        <f t="shared" si="1"/>
        <v>6</v>
      </c>
      <c r="C7" s="16" t="s">
        <v>70</v>
      </c>
      <c r="D7" s="16">
        <v>639</v>
      </c>
      <c r="E7" s="16">
        <v>707</v>
      </c>
      <c r="F7" s="16">
        <v>472</v>
      </c>
      <c r="G7" s="16">
        <v>485</v>
      </c>
      <c r="H7" s="16">
        <v>668</v>
      </c>
      <c r="I7" s="16">
        <v>643</v>
      </c>
      <c r="J7" s="16">
        <v>893</v>
      </c>
      <c r="K7" s="16">
        <v>439</v>
      </c>
    </row>
    <row r="8" spans="1:11" x14ac:dyDescent="0.35">
      <c r="A8" s="2">
        <f t="shared" si="0"/>
        <v>6</v>
      </c>
      <c r="B8" s="2">
        <f t="shared" si="1"/>
        <v>7</v>
      </c>
      <c r="C8" s="16" t="s">
        <v>71</v>
      </c>
      <c r="D8" s="16">
        <v>652</v>
      </c>
      <c r="E8" s="16">
        <v>722</v>
      </c>
      <c r="F8" s="16">
        <v>481</v>
      </c>
      <c r="G8" s="16">
        <v>495</v>
      </c>
      <c r="H8" s="16">
        <v>682</v>
      </c>
      <c r="I8" s="16">
        <v>656</v>
      </c>
      <c r="J8" s="16">
        <v>911</v>
      </c>
      <c r="K8" s="16">
        <v>448</v>
      </c>
    </row>
    <row r="9" spans="1:11" x14ac:dyDescent="0.35">
      <c r="A9" s="2">
        <f t="shared" si="0"/>
        <v>7</v>
      </c>
      <c r="B9" s="2">
        <f t="shared" si="1"/>
        <v>8</v>
      </c>
      <c r="C9" s="16" t="s">
        <v>72</v>
      </c>
      <c r="D9" s="16">
        <v>668</v>
      </c>
      <c r="E9" s="16">
        <v>738</v>
      </c>
      <c r="F9" s="16">
        <v>492</v>
      </c>
      <c r="G9" s="16">
        <v>506</v>
      </c>
      <c r="H9" s="16">
        <v>698</v>
      </c>
      <c r="I9" s="16">
        <v>671</v>
      </c>
      <c r="J9" s="16">
        <v>932</v>
      </c>
      <c r="K9" s="16">
        <v>458</v>
      </c>
    </row>
    <row r="10" spans="1:11" x14ac:dyDescent="0.35">
      <c r="A10" s="2">
        <f t="shared" si="0"/>
        <v>8</v>
      </c>
      <c r="B10" s="2">
        <f t="shared" si="1"/>
        <v>9</v>
      </c>
      <c r="C10" s="16" t="s">
        <v>73</v>
      </c>
      <c r="D10" s="16">
        <v>685</v>
      </c>
      <c r="E10" s="16">
        <v>757</v>
      </c>
      <c r="F10" s="16">
        <v>505</v>
      </c>
      <c r="G10" s="16">
        <v>519</v>
      </c>
      <c r="H10" s="16">
        <v>716</v>
      </c>
      <c r="I10" s="16">
        <v>688</v>
      </c>
      <c r="J10" s="16">
        <v>956</v>
      </c>
      <c r="K10" s="16">
        <v>470</v>
      </c>
    </row>
    <row r="11" spans="1:11" x14ac:dyDescent="0.35">
      <c r="A11" s="2">
        <f t="shared" si="0"/>
        <v>9</v>
      </c>
      <c r="B11" s="2">
        <f t="shared" si="1"/>
        <v>10</v>
      </c>
      <c r="C11" s="16" t="s">
        <v>74</v>
      </c>
      <c r="D11" s="16">
        <v>704</v>
      </c>
      <c r="E11" s="16">
        <v>779</v>
      </c>
      <c r="F11" s="16">
        <v>519</v>
      </c>
      <c r="G11" s="16">
        <v>534</v>
      </c>
      <c r="H11" s="16">
        <v>736</v>
      </c>
      <c r="I11" s="16">
        <v>708</v>
      </c>
      <c r="J11" s="16">
        <v>983</v>
      </c>
      <c r="K11" s="16">
        <v>483</v>
      </c>
    </row>
    <row r="12" spans="1:11" x14ac:dyDescent="0.35">
      <c r="A12" s="2">
        <f t="shared" si="0"/>
        <v>10</v>
      </c>
      <c r="B12" s="2">
        <f t="shared" si="1"/>
        <v>11</v>
      </c>
      <c r="C12" s="16" t="s">
        <v>75</v>
      </c>
      <c r="D12" s="16">
        <v>726</v>
      </c>
      <c r="E12" s="16">
        <v>803</v>
      </c>
      <c r="F12" s="16">
        <v>535</v>
      </c>
      <c r="G12" s="16">
        <v>550</v>
      </c>
      <c r="H12" s="16">
        <v>758</v>
      </c>
      <c r="I12" s="16">
        <v>729</v>
      </c>
      <c r="J12" s="16">
        <v>1013</v>
      </c>
      <c r="K12" s="16">
        <v>498</v>
      </c>
    </row>
    <row r="13" spans="1:11" x14ac:dyDescent="0.35">
      <c r="A13" s="2">
        <f t="shared" si="0"/>
        <v>11</v>
      </c>
      <c r="B13" s="2">
        <f t="shared" si="1"/>
        <v>12</v>
      </c>
      <c r="C13" s="16" t="s">
        <v>76</v>
      </c>
      <c r="D13" s="16">
        <v>749</v>
      </c>
      <c r="E13" s="16">
        <v>829</v>
      </c>
      <c r="F13" s="16">
        <v>552</v>
      </c>
      <c r="G13" s="16">
        <v>568</v>
      </c>
      <c r="H13" s="16">
        <v>783</v>
      </c>
      <c r="I13" s="16">
        <v>753</v>
      </c>
      <c r="J13" s="16">
        <v>1045</v>
      </c>
      <c r="K13" s="16">
        <v>514</v>
      </c>
    </row>
    <row r="14" spans="1:11" x14ac:dyDescent="0.35">
      <c r="A14" s="2">
        <f t="shared" si="0"/>
        <v>12</v>
      </c>
      <c r="B14" s="2">
        <f t="shared" si="1"/>
        <v>13</v>
      </c>
      <c r="C14" s="16" t="s">
        <v>77</v>
      </c>
      <c r="D14" s="16">
        <v>775</v>
      </c>
      <c r="E14" s="16">
        <v>857</v>
      </c>
      <c r="F14" s="16">
        <v>571</v>
      </c>
      <c r="G14" s="16">
        <v>587</v>
      </c>
      <c r="H14" s="16">
        <v>809</v>
      </c>
      <c r="I14" s="16">
        <v>779</v>
      </c>
      <c r="J14" s="16">
        <v>1081</v>
      </c>
      <c r="K14" s="16">
        <v>532</v>
      </c>
    </row>
    <row r="15" spans="1:11" x14ac:dyDescent="0.35">
      <c r="A15" s="2">
        <f t="shared" si="0"/>
        <v>13</v>
      </c>
      <c r="B15" s="2">
        <f t="shared" si="1"/>
        <v>14</v>
      </c>
      <c r="C15" s="16" t="s">
        <v>78</v>
      </c>
      <c r="D15" s="16">
        <v>802</v>
      </c>
      <c r="E15" s="16">
        <v>887</v>
      </c>
      <c r="F15" s="16">
        <v>591</v>
      </c>
      <c r="G15" s="16">
        <v>608</v>
      </c>
      <c r="H15" s="16">
        <v>838</v>
      </c>
      <c r="I15" s="16">
        <v>806</v>
      </c>
      <c r="J15" s="16">
        <v>1120</v>
      </c>
      <c r="K15" s="16">
        <v>551</v>
      </c>
    </row>
    <row r="16" spans="1:11" x14ac:dyDescent="0.35">
      <c r="A16" s="2">
        <f t="shared" si="0"/>
        <v>14</v>
      </c>
      <c r="B16" s="2">
        <f t="shared" si="1"/>
        <v>15</v>
      </c>
      <c r="C16" s="16" t="s">
        <v>79</v>
      </c>
      <c r="D16" s="16">
        <v>832</v>
      </c>
      <c r="E16" s="16">
        <v>920</v>
      </c>
      <c r="F16" s="16">
        <v>613</v>
      </c>
      <c r="G16" s="16">
        <v>631</v>
      </c>
      <c r="H16" s="16">
        <v>869</v>
      </c>
      <c r="I16" s="16">
        <v>836</v>
      </c>
      <c r="J16" s="16">
        <v>1161</v>
      </c>
      <c r="K16" s="16">
        <v>571</v>
      </c>
    </row>
    <row r="17" spans="1:11" x14ac:dyDescent="0.35">
      <c r="A17" s="2">
        <f t="shared" si="0"/>
        <v>15</v>
      </c>
      <c r="B17" s="2">
        <f t="shared" si="1"/>
        <v>16</v>
      </c>
      <c r="C17" s="16" t="s">
        <v>80</v>
      </c>
      <c r="D17" s="16">
        <v>863</v>
      </c>
      <c r="E17" s="16">
        <v>955</v>
      </c>
      <c r="F17" s="16">
        <v>637</v>
      </c>
      <c r="G17" s="16">
        <v>655</v>
      </c>
      <c r="H17" s="16">
        <v>902</v>
      </c>
      <c r="I17" s="16">
        <v>868</v>
      </c>
      <c r="J17" s="16">
        <v>1205</v>
      </c>
      <c r="K17" s="16">
        <v>593</v>
      </c>
    </row>
    <row r="18" spans="1:11" x14ac:dyDescent="0.35">
      <c r="A18" s="2">
        <f t="shared" si="0"/>
        <v>16</v>
      </c>
      <c r="B18" s="2">
        <f t="shared" si="1"/>
        <v>17</v>
      </c>
      <c r="C18" s="16" t="s">
        <v>81</v>
      </c>
      <c r="D18" s="16">
        <v>897</v>
      </c>
      <c r="E18" s="16">
        <v>992</v>
      </c>
      <c r="F18" s="16">
        <v>661</v>
      </c>
      <c r="G18" s="16">
        <v>680</v>
      </c>
      <c r="H18" s="16">
        <v>937</v>
      </c>
      <c r="I18" s="16">
        <v>902</v>
      </c>
      <c r="J18" s="16">
        <v>1252</v>
      </c>
      <c r="K18" s="16">
        <v>616</v>
      </c>
    </row>
    <row r="19" spans="1:11" x14ac:dyDescent="0.35">
      <c r="A19" s="2">
        <f t="shared" si="0"/>
        <v>17</v>
      </c>
      <c r="B19" s="2">
        <f t="shared" si="1"/>
        <v>18</v>
      </c>
      <c r="C19" s="16" t="s">
        <v>82</v>
      </c>
      <c r="D19" s="16">
        <v>933</v>
      </c>
      <c r="E19" s="16">
        <v>1032</v>
      </c>
      <c r="F19" s="16">
        <v>688</v>
      </c>
      <c r="G19" s="16">
        <v>707</v>
      </c>
      <c r="H19" s="16">
        <v>974</v>
      </c>
      <c r="I19" s="16">
        <v>937</v>
      </c>
      <c r="J19" s="16">
        <v>1302</v>
      </c>
      <c r="K19" s="16">
        <v>640</v>
      </c>
    </row>
    <row r="20" spans="1:11" x14ac:dyDescent="0.35">
      <c r="A20" s="2">
        <f t="shared" si="0"/>
        <v>18</v>
      </c>
      <c r="B20" s="2">
        <f t="shared" si="1"/>
        <v>19</v>
      </c>
      <c r="C20" s="16" t="s">
        <v>83</v>
      </c>
      <c r="D20" s="16">
        <v>970</v>
      </c>
      <c r="E20" s="16">
        <v>1073</v>
      </c>
      <c r="F20" s="16">
        <v>715</v>
      </c>
      <c r="G20" s="16">
        <v>736</v>
      </c>
      <c r="H20" s="16">
        <v>1014</v>
      </c>
      <c r="I20" s="16">
        <v>975</v>
      </c>
      <c r="J20" s="16">
        <v>1354</v>
      </c>
      <c r="K20" s="16">
        <v>666</v>
      </c>
    </row>
    <row r="21" spans="1:11" x14ac:dyDescent="0.35">
      <c r="A21" s="2">
        <f t="shared" si="0"/>
        <v>19</v>
      </c>
      <c r="B21" s="2">
        <f t="shared" si="1"/>
        <v>20</v>
      </c>
      <c r="C21" s="16" t="s">
        <v>84</v>
      </c>
      <c r="D21" s="16">
        <v>1010</v>
      </c>
      <c r="E21" s="16">
        <v>1117</v>
      </c>
      <c r="F21" s="16">
        <v>745</v>
      </c>
      <c r="G21" s="16">
        <v>766</v>
      </c>
      <c r="H21" s="16">
        <v>1055</v>
      </c>
      <c r="I21" s="16">
        <v>1015</v>
      </c>
      <c r="J21" s="16">
        <v>1409</v>
      </c>
      <c r="K21" s="16">
        <v>693</v>
      </c>
    </row>
    <row r="22" spans="1:11" x14ac:dyDescent="0.35">
      <c r="A22" s="2">
        <f t="shared" si="0"/>
        <v>20</v>
      </c>
      <c r="B22" s="2">
        <f t="shared" si="1"/>
        <v>21</v>
      </c>
      <c r="C22" s="16" t="s">
        <v>85</v>
      </c>
      <c r="D22" s="16">
        <v>1051</v>
      </c>
      <c r="E22" s="16">
        <v>1163</v>
      </c>
      <c r="F22" s="16">
        <v>775</v>
      </c>
      <c r="G22" s="16">
        <v>797</v>
      </c>
      <c r="H22" s="16">
        <v>1098</v>
      </c>
      <c r="I22" s="16">
        <v>1057</v>
      </c>
      <c r="J22" s="16">
        <v>1467</v>
      </c>
      <c r="K22" s="16">
        <v>722</v>
      </c>
    </row>
    <row r="23" spans="1:11" x14ac:dyDescent="0.35">
      <c r="A23" s="2">
        <f t="shared" si="0"/>
        <v>21</v>
      </c>
      <c r="B23" s="2">
        <f t="shared" si="1"/>
        <v>22</v>
      </c>
      <c r="C23" s="16" t="s">
        <v>86</v>
      </c>
      <c r="D23" s="16">
        <v>1095</v>
      </c>
      <c r="E23" s="16">
        <v>1211</v>
      </c>
      <c r="F23" s="16">
        <v>807</v>
      </c>
      <c r="G23" s="16">
        <v>830</v>
      </c>
      <c r="H23" s="16">
        <v>1144</v>
      </c>
      <c r="I23" s="16">
        <v>1100</v>
      </c>
      <c r="J23" s="16">
        <v>1528</v>
      </c>
      <c r="K23" s="16">
        <v>751</v>
      </c>
    </row>
    <row r="24" spans="1:11" x14ac:dyDescent="0.35">
      <c r="A24" s="2">
        <f t="shared" si="0"/>
        <v>22</v>
      </c>
      <c r="B24" s="2">
        <f t="shared" si="1"/>
        <v>23</v>
      </c>
      <c r="C24" s="16" t="s">
        <v>87</v>
      </c>
      <c r="D24" s="16">
        <v>1140</v>
      </c>
      <c r="E24" s="16">
        <v>1261</v>
      </c>
      <c r="F24" s="16">
        <v>841</v>
      </c>
      <c r="G24" s="16">
        <v>865</v>
      </c>
      <c r="H24" s="16">
        <v>1191</v>
      </c>
      <c r="I24" s="16">
        <v>1146</v>
      </c>
      <c r="J24" s="16">
        <v>1591</v>
      </c>
      <c r="K24" s="16">
        <v>783</v>
      </c>
    </row>
    <row r="25" spans="1:11" x14ac:dyDescent="0.35">
      <c r="A25" s="2">
        <f t="shared" si="0"/>
        <v>23</v>
      </c>
      <c r="B25" s="2">
        <f t="shared" si="1"/>
        <v>24</v>
      </c>
      <c r="C25" s="16" t="s">
        <v>88</v>
      </c>
      <c r="D25" s="16">
        <v>1187</v>
      </c>
      <c r="E25" s="16">
        <v>1314</v>
      </c>
      <c r="F25" s="16">
        <v>876</v>
      </c>
      <c r="G25" s="16">
        <v>900</v>
      </c>
      <c r="H25" s="16">
        <v>1241</v>
      </c>
      <c r="I25" s="16">
        <v>1194</v>
      </c>
      <c r="J25" s="16">
        <v>1657</v>
      </c>
      <c r="K25" s="16">
        <v>815</v>
      </c>
    </row>
    <row r="26" spans="1:11" x14ac:dyDescent="0.35">
      <c r="A26" s="2">
        <f t="shared" si="0"/>
        <v>24</v>
      </c>
      <c r="B26" s="2">
        <f t="shared" si="1"/>
        <v>25</v>
      </c>
      <c r="C26" s="16" t="s">
        <v>89</v>
      </c>
      <c r="D26" s="16">
        <v>1237</v>
      </c>
      <c r="E26" s="16">
        <v>1368</v>
      </c>
      <c r="F26" s="16">
        <v>912</v>
      </c>
      <c r="G26" s="16">
        <v>938</v>
      </c>
      <c r="H26" s="16">
        <v>1292</v>
      </c>
      <c r="I26" s="16">
        <v>1243</v>
      </c>
      <c r="J26" s="16">
        <v>1726</v>
      </c>
      <c r="K26" s="16">
        <v>849</v>
      </c>
    </row>
    <row r="27" spans="1:11" x14ac:dyDescent="0.35">
      <c r="A27" s="2">
        <f t="shared" si="0"/>
        <v>25</v>
      </c>
      <c r="B27" s="2">
        <f t="shared" si="1"/>
        <v>26</v>
      </c>
      <c r="C27" s="16" t="s">
        <v>90</v>
      </c>
      <c r="D27" s="16">
        <v>1288</v>
      </c>
      <c r="E27" s="16">
        <v>1425</v>
      </c>
      <c r="F27" s="16">
        <v>950</v>
      </c>
      <c r="G27" s="16">
        <v>977</v>
      </c>
      <c r="H27" s="16">
        <v>1346</v>
      </c>
      <c r="I27" s="16">
        <v>1295</v>
      </c>
      <c r="J27" s="16">
        <v>1797</v>
      </c>
      <c r="K27" s="16">
        <v>884</v>
      </c>
    </row>
    <row r="28" spans="1:11" x14ac:dyDescent="0.35">
      <c r="A28" s="2">
        <f t="shared" si="0"/>
        <v>26</v>
      </c>
      <c r="B28" s="2">
        <f t="shared" si="1"/>
        <v>27</v>
      </c>
      <c r="C28" s="16" t="s">
        <v>91</v>
      </c>
      <c r="D28" s="16">
        <v>1341</v>
      </c>
      <c r="E28" s="16">
        <v>1483</v>
      </c>
      <c r="F28" s="16">
        <v>989</v>
      </c>
      <c r="G28" s="16">
        <v>1017</v>
      </c>
      <c r="H28" s="16">
        <v>1401</v>
      </c>
      <c r="I28" s="16">
        <v>1348</v>
      </c>
      <c r="J28" s="16">
        <v>1872</v>
      </c>
      <c r="K28" s="16">
        <v>920</v>
      </c>
    </row>
    <row r="29" spans="1:11" x14ac:dyDescent="0.35">
      <c r="A29" s="2">
        <f t="shared" si="0"/>
        <v>27</v>
      </c>
      <c r="B29" s="2">
        <f t="shared" si="1"/>
        <v>28</v>
      </c>
      <c r="C29" s="16" t="s">
        <v>92</v>
      </c>
      <c r="D29" s="16">
        <v>1396</v>
      </c>
      <c r="E29" s="16">
        <v>1544</v>
      </c>
      <c r="F29" s="16">
        <v>1029</v>
      </c>
      <c r="G29" s="16">
        <v>1059</v>
      </c>
      <c r="H29" s="16">
        <v>1459</v>
      </c>
      <c r="I29" s="16">
        <v>1403</v>
      </c>
      <c r="J29" s="16">
        <v>1948</v>
      </c>
      <c r="K29" s="16">
        <v>958</v>
      </c>
    </row>
    <row r="30" spans="1:11" x14ac:dyDescent="0.35">
      <c r="A30" s="2">
        <f t="shared" si="0"/>
        <v>28</v>
      </c>
      <c r="B30" s="2">
        <f t="shared" si="1"/>
        <v>29</v>
      </c>
      <c r="C30" s="16" t="s">
        <v>93</v>
      </c>
      <c r="D30" s="16">
        <v>1453</v>
      </c>
      <c r="E30" s="16">
        <v>1607</v>
      </c>
      <c r="F30" s="16">
        <v>1071</v>
      </c>
      <c r="G30" s="16">
        <v>1102</v>
      </c>
      <c r="H30" s="16">
        <v>1518</v>
      </c>
      <c r="I30" s="16">
        <v>1461</v>
      </c>
      <c r="J30" s="16">
        <v>2028</v>
      </c>
      <c r="K30" s="16">
        <v>997</v>
      </c>
    </row>
    <row r="31" spans="1:11" x14ac:dyDescent="0.35">
      <c r="A31" s="2">
        <f t="shared" si="0"/>
        <v>29</v>
      </c>
      <c r="B31" s="2">
        <f t="shared" si="1"/>
        <v>30</v>
      </c>
      <c r="C31" s="16" t="s">
        <v>94</v>
      </c>
      <c r="D31" s="16">
        <v>1512</v>
      </c>
      <c r="E31" s="16">
        <v>1672</v>
      </c>
      <c r="F31" s="16">
        <v>1115</v>
      </c>
      <c r="G31" s="16">
        <v>1147</v>
      </c>
      <c r="H31" s="16">
        <v>1580</v>
      </c>
      <c r="I31" s="16">
        <v>1520</v>
      </c>
      <c r="J31" s="16">
        <v>2110</v>
      </c>
      <c r="K31" s="16">
        <v>1038</v>
      </c>
    </row>
    <row r="32" spans="1:11" x14ac:dyDescent="0.35">
      <c r="A32" s="2">
        <f t="shared" si="0"/>
        <v>30</v>
      </c>
      <c r="B32" s="2">
        <f t="shared" si="1"/>
        <v>31</v>
      </c>
      <c r="C32" s="16" t="s">
        <v>95</v>
      </c>
      <c r="D32" s="16">
        <v>1573</v>
      </c>
      <c r="E32" s="16">
        <v>1740</v>
      </c>
      <c r="F32" s="16">
        <v>1160</v>
      </c>
      <c r="G32" s="16">
        <v>1193</v>
      </c>
      <c r="H32" s="16">
        <v>1643</v>
      </c>
      <c r="I32" s="16">
        <v>1581</v>
      </c>
      <c r="J32" s="16">
        <v>2195</v>
      </c>
      <c r="K32" s="16">
        <v>1079</v>
      </c>
    </row>
    <row r="33" spans="1:11" x14ac:dyDescent="0.35">
      <c r="A33" s="2">
        <f t="shared" si="0"/>
        <v>31</v>
      </c>
      <c r="B33" s="2">
        <f t="shared" si="1"/>
        <v>32</v>
      </c>
      <c r="C33" s="16" t="s">
        <v>96</v>
      </c>
      <c r="D33" s="16">
        <v>1635</v>
      </c>
      <c r="E33" s="16">
        <v>1809</v>
      </c>
      <c r="F33" s="16">
        <v>1206</v>
      </c>
      <c r="G33" s="16">
        <v>1240</v>
      </c>
      <c r="H33" s="16">
        <v>1709</v>
      </c>
      <c r="I33" s="16">
        <v>1644</v>
      </c>
      <c r="J33" s="16">
        <v>2282</v>
      </c>
      <c r="K33" s="16">
        <v>1122</v>
      </c>
    </row>
    <row r="34" spans="1:11" x14ac:dyDescent="0.35">
      <c r="A34" s="2">
        <f t="shared" si="0"/>
        <v>32</v>
      </c>
      <c r="B34" s="2">
        <f t="shared" si="1"/>
        <v>33</v>
      </c>
      <c r="C34" s="16" t="s">
        <v>97</v>
      </c>
      <c r="D34" s="16">
        <v>1700</v>
      </c>
      <c r="E34" s="16">
        <v>1880</v>
      </c>
      <c r="F34" s="16">
        <v>1253</v>
      </c>
      <c r="G34" s="16">
        <v>1289</v>
      </c>
      <c r="H34" s="16">
        <v>1776</v>
      </c>
      <c r="I34" s="16">
        <v>1709</v>
      </c>
      <c r="J34" s="16">
        <v>2372</v>
      </c>
      <c r="K34" s="16">
        <v>1167</v>
      </c>
    </row>
    <row r="35" spans="1:11" x14ac:dyDescent="0.35">
      <c r="A35" s="2">
        <f t="shared" si="0"/>
        <v>33</v>
      </c>
      <c r="B35" s="2">
        <f t="shared" si="1"/>
        <v>34</v>
      </c>
      <c r="C35" s="16" t="s">
        <v>98</v>
      </c>
      <c r="D35" s="16">
        <v>1766</v>
      </c>
      <c r="E35" s="16">
        <v>1954</v>
      </c>
      <c r="F35" s="16">
        <v>1302</v>
      </c>
      <c r="G35" s="16">
        <v>1339</v>
      </c>
      <c r="H35" s="16">
        <v>1846</v>
      </c>
      <c r="I35" s="16">
        <v>1775</v>
      </c>
      <c r="J35" s="16">
        <v>2465</v>
      </c>
      <c r="K35" s="16">
        <v>1212</v>
      </c>
    </row>
    <row r="36" spans="1:11" x14ac:dyDescent="0.35">
      <c r="A36" s="2">
        <f t="shared" si="0"/>
        <v>34</v>
      </c>
      <c r="B36" s="2">
        <f t="shared" si="1"/>
        <v>35</v>
      </c>
      <c r="C36" s="16" t="s">
        <v>99</v>
      </c>
      <c r="D36" s="16">
        <v>1835</v>
      </c>
      <c r="E36" s="16">
        <v>2029</v>
      </c>
      <c r="F36" s="16">
        <v>1353</v>
      </c>
      <c r="G36" s="16">
        <v>1391</v>
      </c>
      <c r="H36" s="16">
        <v>1917</v>
      </c>
      <c r="I36" s="16">
        <v>1844</v>
      </c>
      <c r="J36" s="16">
        <v>2560</v>
      </c>
      <c r="K36" s="16">
        <v>1259</v>
      </c>
    </row>
    <row r="37" spans="1:11" x14ac:dyDescent="0.35">
      <c r="A37" s="2">
        <f t="shared" si="0"/>
        <v>35</v>
      </c>
      <c r="B37" s="2">
        <f t="shared" si="1"/>
        <v>36</v>
      </c>
      <c r="C37" s="16" t="s">
        <v>100</v>
      </c>
      <c r="D37" s="16">
        <v>1905</v>
      </c>
      <c r="E37" s="16">
        <v>2107</v>
      </c>
      <c r="F37" s="16">
        <v>1405</v>
      </c>
      <c r="G37" s="16">
        <v>1444</v>
      </c>
      <c r="H37" s="16">
        <v>1990</v>
      </c>
      <c r="I37" s="16">
        <v>1914</v>
      </c>
      <c r="J37" s="16">
        <v>2658</v>
      </c>
      <c r="K37" s="16">
        <v>1307</v>
      </c>
    </row>
    <row r="38" spans="1:11" x14ac:dyDescent="0.35">
      <c r="A38" s="2">
        <f t="shared" si="0"/>
        <v>36</v>
      </c>
      <c r="B38" s="2">
        <f t="shared" si="1"/>
        <v>37</v>
      </c>
      <c r="C38" s="16" t="s">
        <v>101</v>
      </c>
      <c r="D38" s="16">
        <v>1977</v>
      </c>
      <c r="E38" s="16">
        <v>2187</v>
      </c>
      <c r="F38" s="16">
        <v>1458</v>
      </c>
      <c r="G38" s="16">
        <v>1499</v>
      </c>
      <c r="H38" s="16">
        <v>2066</v>
      </c>
      <c r="I38" s="16">
        <v>1987</v>
      </c>
      <c r="J38" s="16">
        <v>2759</v>
      </c>
      <c r="K38" s="16">
        <v>1357</v>
      </c>
    </row>
    <row r="39" spans="1:11" x14ac:dyDescent="0.35">
      <c r="A39" s="2">
        <f t="shared" si="0"/>
        <v>37</v>
      </c>
      <c r="B39" s="2">
        <f t="shared" si="1"/>
        <v>38</v>
      </c>
      <c r="C39" s="16" t="s">
        <v>102</v>
      </c>
      <c r="D39" s="16">
        <v>2051</v>
      </c>
      <c r="E39" s="16">
        <v>2268</v>
      </c>
      <c r="F39" s="16">
        <v>1512</v>
      </c>
      <c r="G39" s="16">
        <v>1555</v>
      </c>
      <c r="H39" s="16">
        <v>2143</v>
      </c>
      <c r="I39" s="16">
        <v>2061</v>
      </c>
      <c r="J39" s="16">
        <v>2862</v>
      </c>
      <c r="K39" s="16">
        <v>1408</v>
      </c>
    </row>
    <row r="40" spans="1:11" x14ac:dyDescent="0.35">
      <c r="A40" s="2">
        <f t="shared" si="0"/>
        <v>38</v>
      </c>
      <c r="B40" s="2">
        <f t="shared" si="1"/>
        <v>39</v>
      </c>
      <c r="C40" s="16" t="s">
        <v>103</v>
      </c>
      <c r="D40" s="16">
        <v>2126</v>
      </c>
      <c r="E40" s="16">
        <v>2352</v>
      </c>
      <c r="F40" s="16">
        <v>1568</v>
      </c>
      <c r="G40" s="16">
        <v>1613</v>
      </c>
      <c r="H40" s="16">
        <v>2222</v>
      </c>
      <c r="I40" s="16">
        <v>2137</v>
      </c>
      <c r="J40" s="16">
        <v>2968</v>
      </c>
      <c r="K40" s="16">
        <v>1460</v>
      </c>
    </row>
    <row r="41" spans="1:11" x14ac:dyDescent="0.35">
      <c r="A41" s="2">
        <f t="shared" si="0"/>
        <v>39</v>
      </c>
      <c r="B41" s="2">
        <f t="shared" si="1"/>
        <v>40</v>
      </c>
      <c r="C41" s="16" t="s">
        <v>104</v>
      </c>
      <c r="D41" s="16">
        <v>2204</v>
      </c>
      <c r="E41" s="16">
        <v>2438</v>
      </c>
      <c r="F41" s="16">
        <v>1625</v>
      </c>
      <c r="G41" s="16">
        <v>1671</v>
      </c>
      <c r="H41" s="16">
        <v>2303</v>
      </c>
      <c r="I41" s="16">
        <v>2215</v>
      </c>
      <c r="J41" s="16">
        <v>3076</v>
      </c>
      <c r="K41" s="16">
        <v>1513</v>
      </c>
    </row>
    <row r="42" spans="1:11" x14ac:dyDescent="0.35">
      <c r="A42" s="2">
        <f t="shared" si="0"/>
        <v>40</v>
      </c>
      <c r="B42" s="2">
        <f t="shared" si="1"/>
        <v>41</v>
      </c>
      <c r="C42" s="16" t="s">
        <v>105</v>
      </c>
      <c r="D42" s="16">
        <v>2284</v>
      </c>
      <c r="E42" s="16">
        <v>2526</v>
      </c>
      <c r="F42" s="16">
        <v>1684</v>
      </c>
      <c r="G42" s="16">
        <v>1732</v>
      </c>
      <c r="H42" s="16">
        <v>2386</v>
      </c>
      <c r="I42" s="16">
        <v>2295</v>
      </c>
      <c r="J42" s="16">
        <v>3187</v>
      </c>
      <c r="K42" s="16">
        <v>1567</v>
      </c>
    </row>
    <row r="43" spans="1:11" x14ac:dyDescent="0.35">
      <c r="A43" s="2">
        <f t="shared" si="0"/>
        <v>41</v>
      </c>
      <c r="B43" s="2">
        <f t="shared" si="1"/>
        <v>42</v>
      </c>
      <c r="C43" s="16" t="s">
        <v>106</v>
      </c>
      <c r="D43" s="16">
        <v>2365</v>
      </c>
      <c r="E43" s="16">
        <v>2616</v>
      </c>
      <c r="F43" s="16">
        <v>1744</v>
      </c>
      <c r="G43" s="16">
        <v>1793</v>
      </c>
      <c r="H43" s="16">
        <v>2471</v>
      </c>
      <c r="I43" s="16">
        <v>2377</v>
      </c>
      <c r="J43" s="16">
        <v>3301</v>
      </c>
      <c r="K43" s="16">
        <v>1623</v>
      </c>
    </row>
    <row r="44" spans="1:11" x14ac:dyDescent="0.35">
      <c r="A44" s="2">
        <f t="shared" si="0"/>
        <v>42</v>
      </c>
      <c r="B44" s="2">
        <f t="shared" si="1"/>
        <v>43</v>
      </c>
      <c r="C44" s="16" t="s">
        <v>107</v>
      </c>
      <c r="D44" s="16">
        <v>2448</v>
      </c>
      <c r="E44" s="16">
        <v>2708</v>
      </c>
      <c r="F44" s="16">
        <v>1805</v>
      </c>
      <c r="G44" s="16">
        <v>1856</v>
      </c>
      <c r="H44" s="16">
        <v>2558</v>
      </c>
      <c r="I44" s="16">
        <v>2461</v>
      </c>
      <c r="J44" s="16">
        <v>3417</v>
      </c>
      <c r="K44" s="16">
        <v>1680</v>
      </c>
    </row>
    <row r="45" spans="1:11" x14ac:dyDescent="0.35">
      <c r="A45" s="2">
        <f t="shared" si="0"/>
        <v>43</v>
      </c>
      <c r="B45" s="2">
        <f t="shared" si="1"/>
        <v>44</v>
      </c>
      <c r="C45" s="16" t="s">
        <v>108</v>
      </c>
      <c r="D45" s="16">
        <v>2533</v>
      </c>
      <c r="E45" s="16">
        <v>2802</v>
      </c>
      <c r="F45" s="16">
        <v>1868</v>
      </c>
      <c r="G45" s="16">
        <v>1921</v>
      </c>
      <c r="H45" s="16">
        <v>2647</v>
      </c>
      <c r="I45" s="16">
        <v>2546</v>
      </c>
      <c r="J45" s="16">
        <v>3535</v>
      </c>
      <c r="K45" s="16">
        <v>1739</v>
      </c>
    </row>
    <row r="46" spans="1:11" x14ac:dyDescent="0.35">
      <c r="A46" s="2">
        <f t="shared" si="0"/>
        <v>44</v>
      </c>
      <c r="B46" s="2">
        <f t="shared" si="1"/>
        <v>45</v>
      </c>
      <c r="C46" s="16" t="s">
        <v>109</v>
      </c>
      <c r="D46" s="16">
        <v>2620</v>
      </c>
      <c r="E46" s="16">
        <v>2898</v>
      </c>
      <c r="F46" s="16">
        <v>1932</v>
      </c>
      <c r="G46" s="16">
        <v>1987</v>
      </c>
      <c r="H46" s="16">
        <v>2738</v>
      </c>
      <c r="I46" s="16">
        <v>2633</v>
      </c>
      <c r="J46" s="16">
        <v>3656</v>
      </c>
      <c r="K46" s="16">
        <v>1798</v>
      </c>
    </row>
    <row r="47" spans="1:11" x14ac:dyDescent="0.35">
      <c r="A47" s="2">
        <f t="shared" si="0"/>
        <v>45</v>
      </c>
      <c r="B47" s="2">
        <f t="shared" si="1"/>
        <v>46</v>
      </c>
      <c r="C47" s="16" t="s">
        <v>110</v>
      </c>
      <c r="D47" s="16">
        <v>2709</v>
      </c>
      <c r="E47" s="16">
        <v>2996</v>
      </c>
      <c r="F47" s="16">
        <v>1997</v>
      </c>
      <c r="G47" s="16">
        <v>2054</v>
      </c>
      <c r="H47" s="16">
        <v>2830</v>
      </c>
      <c r="I47" s="16">
        <v>2722</v>
      </c>
      <c r="J47" s="16">
        <v>3780</v>
      </c>
      <c r="K47" s="16">
        <v>1859</v>
      </c>
    </row>
    <row r="48" spans="1:11" x14ac:dyDescent="0.35">
      <c r="A48" s="2">
        <f t="shared" si="0"/>
        <v>46</v>
      </c>
      <c r="B48" s="2">
        <f t="shared" si="1"/>
        <v>47</v>
      </c>
      <c r="C48" s="16" t="s">
        <v>111</v>
      </c>
      <c r="D48" s="16">
        <v>2799</v>
      </c>
      <c r="E48" s="16">
        <v>3096</v>
      </c>
      <c r="F48" s="16">
        <v>2064</v>
      </c>
      <c r="G48" s="16">
        <v>2123</v>
      </c>
      <c r="H48" s="16">
        <v>2925</v>
      </c>
      <c r="I48" s="16">
        <v>2813</v>
      </c>
      <c r="J48" s="16">
        <v>3907</v>
      </c>
      <c r="K48" s="16">
        <v>1921</v>
      </c>
    </row>
    <row r="49" spans="1:11" x14ac:dyDescent="0.35">
      <c r="A49" s="2">
        <f t="shared" si="0"/>
        <v>47</v>
      </c>
      <c r="B49" s="2">
        <f t="shared" si="1"/>
        <v>48</v>
      </c>
      <c r="C49" s="16" t="s">
        <v>112</v>
      </c>
      <c r="D49" s="16">
        <v>2891</v>
      </c>
      <c r="E49" s="16">
        <v>3198</v>
      </c>
      <c r="F49" s="16">
        <v>2132</v>
      </c>
      <c r="G49" s="16">
        <v>2193</v>
      </c>
      <c r="H49" s="16">
        <v>3021</v>
      </c>
      <c r="I49" s="16">
        <v>2906</v>
      </c>
      <c r="J49" s="16">
        <v>4035</v>
      </c>
      <c r="K49" s="16">
        <v>1985</v>
      </c>
    </row>
    <row r="50" spans="1:11" x14ac:dyDescent="0.35">
      <c r="A50" s="2">
        <f t="shared" si="0"/>
        <v>48</v>
      </c>
      <c r="B50" s="2">
        <f t="shared" si="1"/>
        <v>49</v>
      </c>
      <c r="C50" s="16" t="s">
        <v>113</v>
      </c>
      <c r="D50" s="16">
        <v>2986</v>
      </c>
      <c r="E50" s="16">
        <v>3303</v>
      </c>
      <c r="F50" s="16">
        <v>2202</v>
      </c>
      <c r="G50" s="16">
        <v>2264</v>
      </c>
      <c r="H50" s="16">
        <v>3120</v>
      </c>
      <c r="I50" s="16">
        <v>3001</v>
      </c>
      <c r="J50" s="16">
        <v>4167</v>
      </c>
      <c r="K50" s="16">
        <v>2049</v>
      </c>
    </row>
    <row r="51" spans="1:11" x14ac:dyDescent="0.35">
      <c r="A51" s="2">
        <f t="shared" si="0"/>
        <v>49</v>
      </c>
      <c r="B51" s="2">
        <f t="shared" si="1"/>
        <v>50</v>
      </c>
      <c r="C51" s="16" t="s">
        <v>114</v>
      </c>
      <c r="D51" s="16">
        <v>3082</v>
      </c>
      <c r="E51" s="16">
        <v>3409</v>
      </c>
      <c r="F51" s="16">
        <v>2272</v>
      </c>
      <c r="G51" s="16">
        <v>2337</v>
      </c>
      <c r="H51" s="16">
        <v>3220</v>
      </c>
      <c r="I51" s="16">
        <v>3097</v>
      </c>
      <c r="J51" s="16">
        <v>4301</v>
      </c>
      <c r="K51" s="16">
        <v>2115</v>
      </c>
    </row>
    <row r="52" spans="1:11" x14ac:dyDescent="0.35">
      <c r="A52" s="2">
        <f t="shared" si="0"/>
        <v>50</v>
      </c>
      <c r="B52" s="2">
        <f t="shared" si="1"/>
        <v>51</v>
      </c>
      <c r="C52" s="16" t="s">
        <v>115</v>
      </c>
      <c r="D52" s="16">
        <v>3179</v>
      </c>
      <c r="E52" s="16">
        <v>3517</v>
      </c>
      <c r="F52" s="16">
        <v>2344</v>
      </c>
      <c r="G52" s="16">
        <v>2411</v>
      </c>
      <c r="H52" s="16">
        <v>3322</v>
      </c>
      <c r="I52" s="16">
        <v>3196</v>
      </c>
      <c r="J52" s="16">
        <v>4437</v>
      </c>
      <c r="K52" s="16">
        <v>2182</v>
      </c>
    </row>
    <row r="53" spans="1:11" x14ac:dyDescent="0.35">
      <c r="A53" s="2">
        <f t="shared" si="0"/>
        <v>51</v>
      </c>
      <c r="B53" s="2">
        <f t="shared" si="1"/>
        <v>52</v>
      </c>
      <c r="C53" s="16" t="s">
        <v>116</v>
      </c>
      <c r="D53" s="16">
        <v>3279</v>
      </c>
      <c r="E53" s="16">
        <v>3627</v>
      </c>
      <c r="F53" s="16">
        <v>2418</v>
      </c>
      <c r="G53" s="16">
        <v>2487</v>
      </c>
      <c r="H53" s="16">
        <v>3426</v>
      </c>
      <c r="I53" s="16">
        <v>3296</v>
      </c>
      <c r="J53" s="16">
        <v>4576</v>
      </c>
      <c r="K53" s="16">
        <v>2251</v>
      </c>
    </row>
    <row r="54" spans="1:11" x14ac:dyDescent="0.35">
      <c r="A54" s="2">
        <f t="shared" si="0"/>
        <v>52</v>
      </c>
      <c r="B54" s="2">
        <f t="shared" si="1"/>
        <v>53</v>
      </c>
      <c r="C54" s="16" t="s">
        <v>129</v>
      </c>
      <c r="D54" s="16">
        <v>3380</v>
      </c>
      <c r="E54" s="16">
        <v>3739</v>
      </c>
      <c r="F54" s="16">
        <v>2493</v>
      </c>
      <c r="G54" s="16">
        <v>2564</v>
      </c>
      <c r="H54" s="16">
        <v>3532</v>
      </c>
      <c r="I54" s="16">
        <v>3398</v>
      </c>
      <c r="J54" s="16">
        <v>4718</v>
      </c>
      <c r="K54" s="16">
        <v>2320</v>
      </c>
    </row>
    <row r="55" spans="1:11" x14ac:dyDescent="0.35">
      <c r="A55" s="2">
        <f t="shared" si="0"/>
        <v>53</v>
      </c>
      <c r="B55" s="2">
        <f t="shared" si="1"/>
        <v>54</v>
      </c>
      <c r="C55" s="16" t="s">
        <v>130</v>
      </c>
      <c r="D55" s="16">
        <v>3484</v>
      </c>
      <c r="E55" s="16">
        <v>3854</v>
      </c>
      <c r="F55" s="16">
        <v>2569</v>
      </c>
      <c r="G55" s="16">
        <v>2642</v>
      </c>
      <c r="H55" s="16">
        <v>3640</v>
      </c>
      <c r="I55" s="16">
        <v>3502</v>
      </c>
      <c r="J55" s="16">
        <v>4862</v>
      </c>
      <c r="K55" s="16">
        <v>2391</v>
      </c>
    </row>
    <row r="56" spans="1:11" x14ac:dyDescent="0.35">
      <c r="A56" s="2">
        <f t="shared" si="0"/>
        <v>54</v>
      </c>
      <c r="B56" s="2">
        <f t="shared" si="1"/>
        <v>55</v>
      </c>
      <c r="C56" s="16" t="s">
        <v>131</v>
      </c>
      <c r="D56" s="16">
        <v>3589</v>
      </c>
      <c r="E56" s="16">
        <v>3970</v>
      </c>
      <c r="F56" s="16">
        <v>2646</v>
      </c>
      <c r="G56" s="16">
        <v>2722</v>
      </c>
      <c r="H56" s="16">
        <v>3750</v>
      </c>
      <c r="I56" s="16">
        <v>3607</v>
      </c>
      <c r="J56" s="16">
        <v>5009</v>
      </c>
      <c r="K56" s="16">
        <v>2463</v>
      </c>
    </row>
    <row r="57" spans="1:11" x14ac:dyDescent="0.35">
      <c r="A57" s="2">
        <f t="shared" si="0"/>
        <v>55</v>
      </c>
      <c r="B57" s="2">
        <f t="shared" si="1"/>
        <v>56</v>
      </c>
      <c r="C57" s="16" t="s">
        <v>132</v>
      </c>
      <c r="D57" s="16">
        <v>3696</v>
      </c>
      <c r="E57" s="16">
        <v>4088</v>
      </c>
      <c r="F57" s="16">
        <v>2725</v>
      </c>
      <c r="G57" s="16">
        <v>2803</v>
      </c>
      <c r="H57" s="16">
        <v>3862</v>
      </c>
      <c r="I57" s="16">
        <v>3715</v>
      </c>
      <c r="J57" s="16">
        <v>5158</v>
      </c>
      <c r="K57" s="16">
        <v>2537</v>
      </c>
    </row>
    <row r="58" spans="1:11" x14ac:dyDescent="0.35">
      <c r="A58" s="2">
        <f t="shared" si="0"/>
        <v>56</v>
      </c>
      <c r="B58" s="2">
        <f t="shared" si="1"/>
        <v>57</v>
      </c>
      <c r="C58" s="16" t="s">
        <v>133</v>
      </c>
      <c r="D58" s="16">
        <v>3804</v>
      </c>
      <c r="E58" s="16">
        <v>4208</v>
      </c>
      <c r="F58" s="16">
        <v>2805</v>
      </c>
      <c r="G58" s="16">
        <v>2885</v>
      </c>
      <c r="H58" s="16">
        <v>3975</v>
      </c>
      <c r="I58" s="16">
        <v>3824</v>
      </c>
      <c r="J58" s="16">
        <v>5309</v>
      </c>
      <c r="K58" s="16">
        <v>2611</v>
      </c>
    </row>
    <row r="59" spans="1:11" x14ac:dyDescent="0.35">
      <c r="A59" s="2">
        <f t="shared" si="0"/>
        <v>57</v>
      </c>
      <c r="B59" s="2">
        <f t="shared" si="1"/>
        <v>58</v>
      </c>
      <c r="C59" s="16" t="s">
        <v>134</v>
      </c>
      <c r="D59" s="16">
        <v>3915</v>
      </c>
      <c r="E59" s="16">
        <v>4330</v>
      </c>
      <c r="F59" s="16">
        <v>2887</v>
      </c>
      <c r="G59" s="16">
        <v>2969</v>
      </c>
      <c r="H59" s="16">
        <v>4091</v>
      </c>
      <c r="I59" s="16">
        <v>3935</v>
      </c>
      <c r="J59" s="16">
        <v>5464</v>
      </c>
      <c r="K59" s="16">
        <v>2687</v>
      </c>
    </row>
    <row r="60" spans="1:11" x14ac:dyDescent="0.35">
      <c r="A60" s="2">
        <f t="shared" si="0"/>
        <v>58</v>
      </c>
      <c r="B60" s="2">
        <f t="shared" si="1"/>
        <v>59</v>
      </c>
      <c r="C60" s="16" t="s">
        <v>135</v>
      </c>
      <c r="D60" s="16">
        <v>4027</v>
      </c>
      <c r="E60" s="16">
        <v>4455</v>
      </c>
      <c r="F60" s="16">
        <v>2969</v>
      </c>
      <c r="G60" s="16">
        <v>3054</v>
      </c>
      <c r="H60" s="16">
        <v>4208</v>
      </c>
      <c r="I60" s="16">
        <v>4048</v>
      </c>
      <c r="J60" s="16">
        <v>5620</v>
      </c>
      <c r="K60" s="16">
        <v>2764</v>
      </c>
    </row>
    <row r="61" spans="1:11" x14ac:dyDescent="0.35">
      <c r="A61" s="2">
        <f t="shared" si="0"/>
        <v>59</v>
      </c>
      <c r="B61" s="2">
        <f t="shared" si="1"/>
        <v>60</v>
      </c>
      <c r="C61" s="16" t="s">
        <v>136</v>
      </c>
      <c r="D61" s="16">
        <v>4141</v>
      </c>
      <c r="E61" s="16">
        <v>4581</v>
      </c>
      <c r="F61" s="16">
        <v>3054</v>
      </c>
      <c r="G61" s="16">
        <v>3140</v>
      </c>
      <c r="H61" s="16">
        <v>4327</v>
      </c>
      <c r="I61" s="16">
        <v>4162</v>
      </c>
      <c r="J61" s="16">
        <v>5780</v>
      </c>
      <c r="K61" s="16">
        <v>2842</v>
      </c>
    </row>
    <row r="62" spans="1:11" ht="34.5" customHeight="1" x14ac:dyDescent="0.35">
      <c r="A62" s="2">
        <f t="shared" si="0"/>
        <v>60</v>
      </c>
      <c r="B62" s="2"/>
      <c r="C62" s="16" t="s">
        <v>137</v>
      </c>
      <c r="D62" s="74" t="s">
        <v>126</v>
      </c>
      <c r="E62" s="74"/>
      <c r="F62" s="74"/>
      <c r="G62" s="74"/>
      <c r="H62" s="74"/>
      <c r="I62" s="74"/>
      <c r="J62" s="74"/>
      <c r="K62" s="74"/>
    </row>
  </sheetData>
  <mergeCells count="4">
    <mergeCell ref="C2:C3"/>
    <mergeCell ref="D2:K2"/>
    <mergeCell ref="D62:K62"/>
    <mergeCell ref="A1:G1"/>
  </mergeCells>
  <hyperlinks>
    <hyperlink ref="D62" r:id="rId1" location="dst100047" display="http://www.consultant.ru/document/cons_doc_LAW_344436/6f29a6ad5a4d5978875de70f263fed67e88d5ba0/ - dst100047"/>
  </hyperlinks>
  <pageMargins left="0.70866141732283472" right="0.70866141732283472" top="0.74803149606299213" bottom="0.74803149606299213" header="0.31496062992125984" footer="0.31496062992125984"/>
  <pageSetup paperSize="9" scale="76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workbookViewId="0">
      <selection activeCell="G4" sqref="G4:G61"/>
    </sheetView>
  </sheetViews>
  <sheetFormatPr defaultRowHeight="14.5" x14ac:dyDescent="0.35"/>
  <cols>
    <col min="1" max="2" width="9.1796875" style="35"/>
    <col min="3" max="3" width="27.26953125" style="35" customWidth="1"/>
    <col min="4" max="6" width="0" style="35" hidden="1" customWidth="1"/>
    <col min="7" max="7" width="9.1796875" style="35"/>
    <col min="8" max="11" width="0" hidden="1" customWidth="1"/>
  </cols>
  <sheetData>
    <row r="1" spans="1:16" x14ac:dyDescent="0.35">
      <c r="A1" s="77" t="s">
        <v>138</v>
      </c>
      <c r="B1" s="77"/>
      <c r="C1" s="77"/>
      <c r="D1" s="77"/>
      <c r="E1" s="77"/>
      <c r="F1" s="77"/>
      <c r="G1" s="77"/>
    </row>
    <row r="2" spans="1:16" ht="25.5" customHeight="1" x14ac:dyDescent="0.35">
      <c r="A2" s="80" t="s">
        <v>139</v>
      </c>
      <c r="B2" s="80"/>
      <c r="C2" s="80"/>
      <c r="D2" s="73" t="s">
        <v>58</v>
      </c>
      <c r="E2" s="73"/>
      <c r="F2" s="73"/>
      <c r="G2" s="73"/>
      <c r="H2" s="73"/>
      <c r="I2" s="73"/>
      <c r="J2" s="73"/>
      <c r="K2" s="73"/>
    </row>
    <row r="3" spans="1:16" ht="37.5" hidden="1" x14ac:dyDescent="0.35">
      <c r="A3" s="80"/>
      <c r="B3" s="80"/>
      <c r="C3" s="80"/>
      <c r="D3" s="17" t="s">
        <v>59</v>
      </c>
      <c r="E3" s="17" t="s">
        <v>60</v>
      </c>
      <c r="F3" s="17" t="s">
        <v>61</v>
      </c>
      <c r="G3" s="17" t="s">
        <v>62</v>
      </c>
      <c r="H3" s="16" t="s">
        <v>63</v>
      </c>
      <c r="I3" s="16" t="s">
        <v>64</v>
      </c>
      <c r="J3" s="16" t="s">
        <v>65</v>
      </c>
      <c r="K3" s="16" t="s">
        <v>66</v>
      </c>
    </row>
    <row r="4" spans="1:16" x14ac:dyDescent="0.35">
      <c r="A4" s="36">
        <v>2</v>
      </c>
      <c r="B4" s="36">
        <v>3</v>
      </c>
      <c r="C4" s="37" t="s">
        <v>67</v>
      </c>
      <c r="D4" s="37">
        <v>7611</v>
      </c>
      <c r="E4" s="37">
        <v>6825</v>
      </c>
      <c r="F4" s="37">
        <v>9170</v>
      </c>
      <c r="G4" s="37">
        <v>3563</v>
      </c>
      <c r="H4" s="16">
        <v>3339</v>
      </c>
      <c r="I4" s="16">
        <v>3098</v>
      </c>
      <c r="J4" s="16">
        <v>5220</v>
      </c>
      <c r="K4" s="16">
        <v>4347</v>
      </c>
    </row>
    <row r="5" spans="1:16" x14ac:dyDescent="0.35">
      <c r="A5" s="36">
        <f>A4+1</f>
        <v>3</v>
      </c>
      <c r="B5" s="36">
        <f>B4+1</f>
        <v>4</v>
      </c>
      <c r="C5" s="37" t="s">
        <v>68</v>
      </c>
      <c r="D5" s="37">
        <v>7735</v>
      </c>
      <c r="E5" s="37">
        <v>6935</v>
      </c>
      <c r="F5" s="37">
        <v>9319</v>
      </c>
      <c r="G5" s="37">
        <v>3620</v>
      </c>
      <c r="H5" s="16">
        <v>3394</v>
      </c>
      <c r="I5" s="16">
        <v>3148</v>
      </c>
      <c r="J5" s="16">
        <v>5304</v>
      </c>
      <c r="K5" s="16">
        <v>4418</v>
      </c>
    </row>
    <row r="6" spans="1:16" x14ac:dyDescent="0.35">
      <c r="A6" s="36">
        <f t="shared" ref="A6:A62" si="0">A5+1</f>
        <v>4</v>
      </c>
      <c r="B6" s="36">
        <f t="shared" ref="B6:B61" si="1">B5+1</f>
        <v>5</v>
      </c>
      <c r="C6" s="37" t="s">
        <v>69</v>
      </c>
      <c r="D6" s="37">
        <v>7858</v>
      </c>
      <c r="E6" s="37">
        <v>7046</v>
      </c>
      <c r="F6" s="37">
        <v>9467</v>
      </c>
      <c r="G6" s="37">
        <v>3678</v>
      </c>
      <c r="H6" s="16">
        <v>3448</v>
      </c>
      <c r="I6" s="16">
        <v>3198</v>
      </c>
      <c r="J6" s="16">
        <v>5389</v>
      </c>
      <c r="K6" s="16">
        <v>4488</v>
      </c>
    </row>
    <row r="7" spans="1:16" x14ac:dyDescent="0.35">
      <c r="A7" s="36">
        <f t="shared" si="0"/>
        <v>5</v>
      </c>
      <c r="B7" s="36">
        <f t="shared" si="1"/>
        <v>6</v>
      </c>
      <c r="C7" s="37" t="s">
        <v>70</v>
      </c>
      <c r="D7" s="37">
        <v>7981</v>
      </c>
      <c r="E7" s="37">
        <v>7156</v>
      </c>
      <c r="F7" s="37">
        <v>9616</v>
      </c>
      <c r="G7" s="37">
        <v>3736</v>
      </c>
      <c r="H7" s="16">
        <v>3502</v>
      </c>
      <c r="I7" s="16">
        <v>3248</v>
      </c>
      <c r="J7" s="16">
        <v>5473</v>
      </c>
      <c r="K7" s="16">
        <v>4559</v>
      </c>
    </row>
    <row r="8" spans="1:16" x14ac:dyDescent="0.35">
      <c r="A8" s="36">
        <f t="shared" si="0"/>
        <v>6</v>
      </c>
      <c r="B8" s="36">
        <f t="shared" si="1"/>
        <v>7</v>
      </c>
      <c r="C8" s="37" t="s">
        <v>71</v>
      </c>
      <c r="D8" s="37">
        <v>8105</v>
      </c>
      <c r="E8" s="37">
        <v>7267</v>
      </c>
      <c r="F8" s="37">
        <v>9765</v>
      </c>
      <c r="G8" s="37">
        <v>3794</v>
      </c>
      <c r="H8" s="16">
        <v>3556</v>
      </c>
      <c r="I8" s="16">
        <v>3299</v>
      </c>
      <c r="J8" s="16">
        <v>5558</v>
      </c>
      <c r="K8" s="16">
        <v>4629</v>
      </c>
    </row>
    <row r="9" spans="1:16" x14ac:dyDescent="0.35">
      <c r="A9" s="36">
        <f t="shared" si="0"/>
        <v>7</v>
      </c>
      <c r="B9" s="36">
        <f t="shared" si="1"/>
        <v>8</v>
      </c>
      <c r="C9" s="37" t="s">
        <v>72</v>
      </c>
      <c r="D9" s="37">
        <v>8228</v>
      </c>
      <c r="E9" s="37">
        <v>7378</v>
      </c>
      <c r="F9" s="37">
        <v>9913</v>
      </c>
      <c r="G9" s="37">
        <v>3851</v>
      </c>
      <c r="H9" s="16">
        <v>3610</v>
      </c>
      <c r="I9" s="16">
        <v>3349</v>
      </c>
      <c r="J9" s="16">
        <v>5643</v>
      </c>
      <c r="K9" s="16">
        <v>4700</v>
      </c>
    </row>
    <row r="10" spans="1:16" x14ac:dyDescent="0.35">
      <c r="A10" s="36">
        <f t="shared" si="0"/>
        <v>8</v>
      </c>
      <c r="B10" s="36">
        <f t="shared" si="1"/>
        <v>9</v>
      </c>
      <c r="C10" s="37" t="s">
        <v>73</v>
      </c>
      <c r="D10" s="37">
        <v>8351</v>
      </c>
      <c r="E10" s="37">
        <v>7488</v>
      </c>
      <c r="F10" s="37">
        <v>10062</v>
      </c>
      <c r="G10" s="37">
        <v>3909</v>
      </c>
      <c r="H10" s="16">
        <v>3664</v>
      </c>
      <c r="I10" s="16">
        <v>3399</v>
      </c>
      <c r="J10" s="16">
        <v>5727</v>
      </c>
      <c r="K10" s="16">
        <v>4770</v>
      </c>
    </row>
    <row r="11" spans="1:16" x14ac:dyDescent="0.35">
      <c r="A11" s="36">
        <f t="shared" si="0"/>
        <v>9</v>
      </c>
      <c r="B11" s="36">
        <f t="shared" si="1"/>
        <v>10</v>
      </c>
      <c r="C11" s="37" t="s">
        <v>74</v>
      </c>
      <c r="D11" s="37">
        <v>8475</v>
      </c>
      <c r="E11" s="37">
        <v>7599</v>
      </c>
      <c r="F11" s="37">
        <v>10211</v>
      </c>
      <c r="G11" s="37">
        <v>3967</v>
      </c>
      <c r="H11" s="16">
        <v>3718</v>
      </c>
      <c r="I11" s="16">
        <v>3449</v>
      </c>
      <c r="J11" s="16">
        <v>5812</v>
      </c>
      <c r="K11" s="16">
        <v>4841</v>
      </c>
    </row>
    <row r="12" spans="1:16" x14ac:dyDescent="0.35">
      <c r="A12" s="36">
        <f t="shared" si="0"/>
        <v>10</v>
      </c>
      <c r="B12" s="36">
        <f t="shared" si="1"/>
        <v>11</v>
      </c>
      <c r="C12" s="37" t="s">
        <v>75</v>
      </c>
      <c r="D12" s="37">
        <v>8598</v>
      </c>
      <c r="E12" s="37">
        <v>7710</v>
      </c>
      <c r="F12" s="37">
        <v>10359</v>
      </c>
      <c r="G12" s="37">
        <v>4025</v>
      </c>
      <c r="H12" s="16">
        <v>3772</v>
      </c>
      <c r="I12" s="16">
        <v>3499</v>
      </c>
      <c r="J12" s="16">
        <v>5896</v>
      </c>
      <c r="K12" s="16">
        <v>4911</v>
      </c>
    </row>
    <row r="13" spans="1:16" x14ac:dyDescent="0.35">
      <c r="A13" s="36">
        <f t="shared" si="0"/>
        <v>11</v>
      </c>
      <c r="B13" s="36">
        <f t="shared" si="1"/>
        <v>12</v>
      </c>
      <c r="C13" s="37" t="s">
        <v>76</v>
      </c>
      <c r="D13" s="37">
        <v>8722</v>
      </c>
      <c r="E13" s="37">
        <v>7820</v>
      </c>
      <c r="F13" s="37">
        <v>10508</v>
      </c>
      <c r="G13" s="37">
        <v>4082</v>
      </c>
      <c r="H13" s="16">
        <v>3827</v>
      </c>
      <c r="I13" s="16">
        <v>3550</v>
      </c>
      <c r="J13" s="16">
        <v>5981</v>
      </c>
      <c r="K13" s="16">
        <v>4982</v>
      </c>
    </row>
    <row r="14" spans="1:16" x14ac:dyDescent="0.35">
      <c r="A14" s="36">
        <f t="shared" si="0"/>
        <v>12</v>
      </c>
      <c r="B14" s="36">
        <f t="shared" si="1"/>
        <v>13</v>
      </c>
      <c r="C14" s="37" t="s">
        <v>77</v>
      </c>
      <c r="D14" s="37">
        <v>8845</v>
      </c>
      <c r="E14" s="37">
        <v>7931</v>
      </c>
      <c r="F14" s="37">
        <v>10656</v>
      </c>
      <c r="G14" s="37">
        <v>4140</v>
      </c>
      <c r="H14" s="16">
        <v>3881</v>
      </c>
      <c r="I14" s="16">
        <v>3600</v>
      </c>
      <c r="J14" s="16">
        <v>6066</v>
      </c>
      <c r="K14" s="16">
        <v>5052</v>
      </c>
      <c r="P14" s="30"/>
    </row>
    <row r="15" spans="1:16" x14ac:dyDescent="0.35">
      <c r="A15" s="36">
        <f t="shared" si="0"/>
        <v>13</v>
      </c>
      <c r="B15" s="36">
        <f t="shared" si="1"/>
        <v>14</v>
      </c>
      <c r="C15" s="37" t="s">
        <v>78</v>
      </c>
      <c r="D15" s="37">
        <v>8968</v>
      </c>
      <c r="E15" s="37">
        <v>8041</v>
      </c>
      <c r="F15" s="37">
        <v>10805</v>
      </c>
      <c r="G15" s="37">
        <v>4198</v>
      </c>
      <c r="H15" s="16">
        <v>3935</v>
      </c>
      <c r="I15" s="16">
        <v>3650</v>
      </c>
      <c r="J15" s="16">
        <v>6150</v>
      </c>
      <c r="K15" s="16">
        <v>5122</v>
      </c>
    </row>
    <row r="16" spans="1:16" x14ac:dyDescent="0.35">
      <c r="A16" s="36">
        <f t="shared" si="0"/>
        <v>14</v>
      </c>
      <c r="B16" s="36">
        <f t="shared" si="1"/>
        <v>15</v>
      </c>
      <c r="C16" s="37" t="s">
        <v>79</v>
      </c>
      <c r="D16" s="37">
        <v>9092</v>
      </c>
      <c r="E16" s="37">
        <v>8152</v>
      </c>
      <c r="F16" s="37">
        <v>10954</v>
      </c>
      <c r="G16" s="37">
        <v>4256</v>
      </c>
      <c r="H16" s="16">
        <v>3989</v>
      </c>
      <c r="I16" s="16">
        <v>3700</v>
      </c>
      <c r="J16" s="16">
        <v>6235</v>
      </c>
      <c r="K16" s="16">
        <v>5193</v>
      </c>
    </row>
    <row r="17" spans="1:11" x14ac:dyDescent="0.35">
      <c r="A17" s="36">
        <f t="shared" si="0"/>
        <v>15</v>
      </c>
      <c r="B17" s="36">
        <f t="shared" si="1"/>
        <v>16</v>
      </c>
      <c r="C17" s="37" t="s">
        <v>80</v>
      </c>
      <c r="D17" s="37">
        <v>9215</v>
      </c>
      <c r="E17" s="37">
        <v>8263</v>
      </c>
      <c r="F17" s="37">
        <v>11102</v>
      </c>
      <c r="G17" s="37">
        <v>4313</v>
      </c>
      <c r="H17" s="16">
        <v>4043</v>
      </c>
      <c r="I17" s="16">
        <v>3750</v>
      </c>
      <c r="J17" s="16">
        <v>6319</v>
      </c>
      <c r="K17" s="16">
        <v>5263</v>
      </c>
    </row>
    <row r="18" spans="1:11" x14ac:dyDescent="0.35">
      <c r="A18" s="38">
        <f t="shared" si="0"/>
        <v>16</v>
      </c>
      <c r="B18" s="38">
        <f t="shared" si="1"/>
        <v>17</v>
      </c>
      <c r="C18" s="17" t="s">
        <v>81</v>
      </c>
      <c r="D18" s="17">
        <v>9338</v>
      </c>
      <c r="E18" s="17">
        <v>8373</v>
      </c>
      <c r="F18" s="17">
        <v>11251</v>
      </c>
      <c r="G18" s="17">
        <v>4371</v>
      </c>
      <c r="H18" s="16">
        <v>4097</v>
      </c>
      <c r="I18" s="16">
        <v>3801</v>
      </c>
      <c r="J18" s="16">
        <v>6404</v>
      </c>
      <c r="K18" s="16">
        <v>5334</v>
      </c>
    </row>
    <row r="19" spans="1:11" x14ac:dyDescent="0.35">
      <c r="A19" s="38">
        <f t="shared" si="0"/>
        <v>17</v>
      </c>
      <c r="B19" s="38">
        <f t="shared" si="1"/>
        <v>18</v>
      </c>
      <c r="C19" s="17" t="s">
        <v>82</v>
      </c>
      <c r="D19" s="17">
        <v>9462</v>
      </c>
      <c r="E19" s="17">
        <v>8484</v>
      </c>
      <c r="F19" s="17">
        <v>11400</v>
      </c>
      <c r="G19" s="17">
        <v>4429</v>
      </c>
      <c r="H19" s="16">
        <v>4151</v>
      </c>
      <c r="I19" s="16">
        <v>3851</v>
      </c>
      <c r="J19" s="16">
        <v>6489</v>
      </c>
      <c r="K19" s="16">
        <v>5404</v>
      </c>
    </row>
    <row r="20" spans="1:11" x14ac:dyDescent="0.35">
      <c r="A20" s="38">
        <f t="shared" si="0"/>
        <v>18</v>
      </c>
      <c r="B20" s="38">
        <f t="shared" si="1"/>
        <v>19</v>
      </c>
      <c r="C20" s="17" t="s">
        <v>83</v>
      </c>
      <c r="D20" s="17">
        <v>9585</v>
      </c>
      <c r="E20" s="17">
        <v>8594</v>
      </c>
      <c r="F20" s="17">
        <v>11548</v>
      </c>
      <c r="G20" s="17">
        <v>4487</v>
      </c>
      <c r="H20" s="16">
        <v>4205</v>
      </c>
      <c r="I20" s="16">
        <v>3901</v>
      </c>
      <c r="J20" s="16">
        <v>6573</v>
      </c>
      <c r="K20" s="16">
        <v>5475</v>
      </c>
    </row>
    <row r="21" spans="1:11" x14ac:dyDescent="0.35">
      <c r="A21" s="38">
        <f t="shared" si="0"/>
        <v>19</v>
      </c>
      <c r="B21" s="38">
        <f t="shared" si="1"/>
        <v>20</v>
      </c>
      <c r="C21" s="17" t="s">
        <v>84</v>
      </c>
      <c r="D21" s="17">
        <v>9708</v>
      </c>
      <c r="E21" s="17">
        <v>8705</v>
      </c>
      <c r="F21" s="17">
        <v>11697</v>
      </c>
      <c r="G21" s="17">
        <v>4544</v>
      </c>
      <c r="H21" s="16">
        <v>4260</v>
      </c>
      <c r="I21" s="16">
        <v>3951</v>
      </c>
      <c r="J21" s="16">
        <v>6658</v>
      </c>
      <c r="K21" s="16">
        <v>5545</v>
      </c>
    </row>
    <row r="22" spans="1:11" x14ac:dyDescent="0.35">
      <c r="A22" s="38">
        <f t="shared" si="0"/>
        <v>20</v>
      </c>
      <c r="B22" s="38">
        <f t="shared" si="1"/>
        <v>21</v>
      </c>
      <c r="C22" s="17" t="s">
        <v>85</v>
      </c>
      <c r="D22" s="17">
        <v>9832</v>
      </c>
      <c r="E22" s="17">
        <v>8816</v>
      </c>
      <c r="F22" s="17">
        <v>11845</v>
      </c>
      <c r="G22" s="17">
        <v>4602</v>
      </c>
      <c r="H22" s="16">
        <v>4314</v>
      </c>
      <c r="I22" s="16">
        <v>4002</v>
      </c>
      <c r="J22" s="16">
        <v>6742</v>
      </c>
      <c r="K22" s="16">
        <v>5616</v>
      </c>
    </row>
    <row r="23" spans="1:11" x14ac:dyDescent="0.35">
      <c r="A23" s="38">
        <f t="shared" si="0"/>
        <v>21</v>
      </c>
      <c r="B23" s="38">
        <f t="shared" si="1"/>
        <v>22</v>
      </c>
      <c r="C23" s="17" t="s">
        <v>86</v>
      </c>
      <c r="D23" s="17">
        <v>9955</v>
      </c>
      <c r="E23" s="17">
        <v>8926</v>
      </c>
      <c r="F23" s="17">
        <v>11994</v>
      </c>
      <c r="G23" s="17">
        <v>4660</v>
      </c>
      <c r="H23" s="16">
        <v>4368</v>
      </c>
      <c r="I23" s="16">
        <v>4052</v>
      </c>
      <c r="J23" s="16">
        <v>6827</v>
      </c>
      <c r="K23" s="16">
        <v>5686</v>
      </c>
    </row>
    <row r="24" spans="1:11" x14ac:dyDescent="0.35">
      <c r="A24" s="38">
        <f t="shared" si="0"/>
        <v>22</v>
      </c>
      <c r="B24" s="38">
        <f t="shared" si="1"/>
        <v>23</v>
      </c>
      <c r="C24" s="17" t="s">
        <v>87</v>
      </c>
      <c r="D24" s="17">
        <v>10079</v>
      </c>
      <c r="E24" s="17">
        <v>9037</v>
      </c>
      <c r="F24" s="17">
        <v>12143</v>
      </c>
      <c r="G24" s="17">
        <v>4718</v>
      </c>
      <c r="H24" s="16">
        <v>4422</v>
      </c>
      <c r="I24" s="16">
        <v>4102</v>
      </c>
      <c r="J24" s="16">
        <v>6912</v>
      </c>
      <c r="K24" s="16">
        <v>5757</v>
      </c>
    </row>
    <row r="25" spans="1:11" x14ac:dyDescent="0.35">
      <c r="A25" s="38">
        <f t="shared" si="0"/>
        <v>23</v>
      </c>
      <c r="B25" s="38">
        <f t="shared" si="1"/>
        <v>24</v>
      </c>
      <c r="C25" s="17" t="s">
        <v>88</v>
      </c>
      <c r="D25" s="17">
        <v>10202</v>
      </c>
      <c r="E25" s="17">
        <v>9148</v>
      </c>
      <c r="F25" s="17">
        <v>12291</v>
      </c>
      <c r="G25" s="17">
        <v>4775</v>
      </c>
      <c r="H25" s="16">
        <v>4476</v>
      </c>
      <c r="I25" s="16">
        <v>4152</v>
      </c>
      <c r="J25" s="16">
        <v>6996</v>
      </c>
      <c r="K25" s="16">
        <v>5827</v>
      </c>
    </row>
    <row r="26" spans="1:11" x14ac:dyDescent="0.35">
      <c r="A26" s="38">
        <f t="shared" si="0"/>
        <v>24</v>
      </c>
      <c r="B26" s="38">
        <f t="shared" si="1"/>
        <v>25</v>
      </c>
      <c r="C26" s="17" t="s">
        <v>89</v>
      </c>
      <c r="D26" s="17">
        <v>10325</v>
      </c>
      <c r="E26" s="17">
        <v>9258</v>
      </c>
      <c r="F26" s="17">
        <v>12440</v>
      </c>
      <c r="G26" s="17">
        <v>4833</v>
      </c>
      <c r="H26" s="16">
        <v>4530</v>
      </c>
      <c r="I26" s="16">
        <v>4202</v>
      </c>
      <c r="J26" s="16">
        <v>7081</v>
      </c>
      <c r="K26" s="16">
        <v>5898</v>
      </c>
    </row>
    <row r="27" spans="1:11" x14ac:dyDescent="0.35">
      <c r="A27" s="38">
        <f t="shared" si="0"/>
        <v>25</v>
      </c>
      <c r="B27" s="38">
        <f t="shared" si="1"/>
        <v>26</v>
      </c>
      <c r="C27" s="17" t="s">
        <v>90</v>
      </c>
      <c r="D27" s="17">
        <v>10449</v>
      </c>
      <c r="E27" s="17">
        <v>9369</v>
      </c>
      <c r="F27" s="17">
        <v>12589</v>
      </c>
      <c r="G27" s="17">
        <v>4891</v>
      </c>
      <c r="H27" s="16">
        <v>4584</v>
      </c>
      <c r="I27" s="16">
        <v>4253</v>
      </c>
      <c r="J27" s="16">
        <v>7165</v>
      </c>
      <c r="K27" s="16">
        <v>5968</v>
      </c>
    </row>
    <row r="28" spans="1:11" x14ac:dyDescent="0.35">
      <c r="A28" s="38">
        <f t="shared" si="0"/>
        <v>26</v>
      </c>
      <c r="B28" s="38">
        <f t="shared" si="1"/>
        <v>27</v>
      </c>
      <c r="C28" s="17" t="s">
        <v>91</v>
      </c>
      <c r="D28" s="17">
        <v>10572</v>
      </c>
      <c r="E28" s="17">
        <v>9479</v>
      </c>
      <c r="F28" s="17">
        <v>12737</v>
      </c>
      <c r="G28" s="17">
        <v>4949</v>
      </c>
      <c r="H28" s="16">
        <v>4638</v>
      </c>
      <c r="I28" s="16">
        <v>4303</v>
      </c>
      <c r="J28" s="16">
        <v>7250</v>
      </c>
      <c r="K28" s="16">
        <v>6038</v>
      </c>
    </row>
    <row r="29" spans="1:11" x14ac:dyDescent="0.35">
      <c r="A29" s="38">
        <f t="shared" si="0"/>
        <v>27</v>
      </c>
      <c r="B29" s="38">
        <f t="shared" si="1"/>
        <v>28</v>
      </c>
      <c r="C29" s="17" t="s">
        <v>92</v>
      </c>
      <c r="D29" s="17">
        <v>10695</v>
      </c>
      <c r="E29" s="17">
        <v>9590</v>
      </c>
      <c r="F29" s="17">
        <v>12886</v>
      </c>
      <c r="G29" s="17">
        <v>5006</v>
      </c>
      <c r="H29" s="16">
        <v>4693</v>
      </c>
      <c r="I29" s="16">
        <v>4353</v>
      </c>
      <c r="J29" s="16">
        <v>7335</v>
      </c>
      <c r="K29" s="16">
        <v>6109</v>
      </c>
    </row>
    <row r="30" spans="1:11" x14ac:dyDescent="0.35">
      <c r="A30" s="38">
        <f t="shared" si="0"/>
        <v>28</v>
      </c>
      <c r="B30" s="38">
        <f t="shared" si="1"/>
        <v>29</v>
      </c>
      <c r="C30" s="17" t="s">
        <v>93</v>
      </c>
      <c r="D30" s="17">
        <v>10819</v>
      </c>
      <c r="E30" s="17">
        <v>9701</v>
      </c>
      <c r="F30" s="17">
        <v>13034</v>
      </c>
      <c r="G30" s="17">
        <v>5064</v>
      </c>
      <c r="H30" s="16">
        <v>4747</v>
      </c>
      <c r="I30" s="16">
        <v>4403</v>
      </c>
      <c r="J30" s="16">
        <v>7419</v>
      </c>
      <c r="K30" s="16">
        <v>6179</v>
      </c>
    </row>
    <row r="31" spans="1:11" x14ac:dyDescent="0.35">
      <c r="A31" s="38">
        <f t="shared" si="0"/>
        <v>29</v>
      </c>
      <c r="B31" s="38">
        <f t="shared" si="1"/>
        <v>30</v>
      </c>
      <c r="C31" s="17" t="s">
        <v>94</v>
      </c>
      <c r="D31" s="17">
        <v>10942</v>
      </c>
      <c r="E31" s="17">
        <v>9811</v>
      </c>
      <c r="F31" s="17">
        <v>13183</v>
      </c>
      <c r="G31" s="17">
        <v>5122</v>
      </c>
      <c r="H31" s="16">
        <v>4801</v>
      </c>
      <c r="I31" s="16">
        <v>4453</v>
      </c>
      <c r="J31" s="16">
        <v>7504</v>
      </c>
      <c r="K31" s="16">
        <v>6250</v>
      </c>
    </row>
    <row r="32" spans="1:11" x14ac:dyDescent="0.35">
      <c r="A32" s="38">
        <f t="shared" si="0"/>
        <v>30</v>
      </c>
      <c r="B32" s="38">
        <f t="shared" si="1"/>
        <v>31</v>
      </c>
      <c r="C32" s="17" t="s">
        <v>95</v>
      </c>
      <c r="D32" s="17">
        <v>11065</v>
      </c>
      <c r="E32" s="17">
        <v>9922</v>
      </c>
      <c r="F32" s="17">
        <v>13332</v>
      </c>
      <c r="G32" s="17">
        <v>5180</v>
      </c>
      <c r="H32" s="16">
        <v>4855</v>
      </c>
      <c r="I32" s="16">
        <v>4504</v>
      </c>
      <c r="J32" s="16">
        <v>7589</v>
      </c>
      <c r="K32" s="16">
        <v>6320</v>
      </c>
    </row>
    <row r="33" spans="1:11" x14ac:dyDescent="0.35">
      <c r="A33" s="38">
        <f t="shared" si="0"/>
        <v>31</v>
      </c>
      <c r="B33" s="38">
        <f t="shared" si="1"/>
        <v>32</v>
      </c>
      <c r="C33" s="17" t="s">
        <v>96</v>
      </c>
      <c r="D33" s="17">
        <v>11189</v>
      </c>
      <c r="E33" s="17">
        <v>10032</v>
      </c>
      <c r="F33" s="17">
        <v>13480</v>
      </c>
      <c r="G33" s="17">
        <v>5237</v>
      </c>
      <c r="H33" s="16">
        <v>4909</v>
      </c>
      <c r="I33" s="16">
        <v>4554</v>
      </c>
      <c r="J33" s="16">
        <v>7673</v>
      </c>
      <c r="K33" s="16">
        <v>6391</v>
      </c>
    </row>
    <row r="34" spans="1:11" x14ac:dyDescent="0.35">
      <c r="A34" s="38">
        <f t="shared" si="0"/>
        <v>32</v>
      </c>
      <c r="B34" s="38">
        <f t="shared" si="1"/>
        <v>33</v>
      </c>
      <c r="C34" s="17" t="s">
        <v>97</v>
      </c>
      <c r="D34" s="17">
        <v>11312</v>
      </c>
      <c r="E34" s="17">
        <v>10143</v>
      </c>
      <c r="F34" s="17">
        <v>13629</v>
      </c>
      <c r="G34" s="17">
        <v>5295</v>
      </c>
      <c r="H34" s="16">
        <v>4963</v>
      </c>
      <c r="I34" s="16">
        <v>4604</v>
      </c>
      <c r="J34" s="16">
        <v>7758</v>
      </c>
      <c r="K34" s="16">
        <v>6461</v>
      </c>
    </row>
    <row r="35" spans="1:11" x14ac:dyDescent="0.35">
      <c r="A35" s="38">
        <f t="shared" si="0"/>
        <v>33</v>
      </c>
      <c r="B35" s="38">
        <f t="shared" si="1"/>
        <v>34</v>
      </c>
      <c r="C35" s="17" t="s">
        <v>98</v>
      </c>
      <c r="D35" s="17">
        <v>11436</v>
      </c>
      <c r="E35" s="17">
        <v>10254</v>
      </c>
      <c r="F35" s="17">
        <v>13778</v>
      </c>
      <c r="G35" s="17">
        <v>5353</v>
      </c>
      <c r="H35" s="16">
        <v>5017</v>
      </c>
      <c r="I35" s="16">
        <v>4654</v>
      </c>
      <c r="J35" s="16">
        <v>7842</v>
      </c>
      <c r="K35" s="16">
        <v>6532</v>
      </c>
    </row>
    <row r="36" spans="1:11" x14ac:dyDescent="0.35">
      <c r="A36" s="38">
        <f t="shared" si="0"/>
        <v>34</v>
      </c>
      <c r="B36" s="38">
        <f t="shared" si="1"/>
        <v>35</v>
      </c>
      <c r="C36" s="17" t="s">
        <v>99</v>
      </c>
      <c r="D36" s="17">
        <v>11559</v>
      </c>
      <c r="E36" s="17">
        <v>10364</v>
      </c>
      <c r="F36" s="17">
        <v>13926</v>
      </c>
      <c r="G36" s="17">
        <v>5411</v>
      </c>
      <c r="H36" s="16">
        <v>5072</v>
      </c>
      <c r="I36" s="16">
        <v>4705</v>
      </c>
      <c r="J36" s="16">
        <v>7927</v>
      </c>
      <c r="K36" s="16">
        <v>6602</v>
      </c>
    </row>
    <row r="37" spans="1:11" x14ac:dyDescent="0.35">
      <c r="A37" s="38">
        <f t="shared" si="0"/>
        <v>35</v>
      </c>
      <c r="B37" s="38">
        <f t="shared" si="1"/>
        <v>36</v>
      </c>
      <c r="C37" s="17" t="s">
        <v>100</v>
      </c>
      <c r="D37" s="17">
        <v>11682</v>
      </c>
      <c r="E37" s="17">
        <v>10475</v>
      </c>
      <c r="F37" s="17">
        <v>14075</v>
      </c>
      <c r="G37" s="17">
        <v>5468</v>
      </c>
      <c r="H37" s="16">
        <v>5126</v>
      </c>
      <c r="I37" s="16">
        <v>4755</v>
      </c>
      <c r="J37" s="16">
        <v>8012</v>
      </c>
      <c r="K37" s="16">
        <v>6673</v>
      </c>
    </row>
    <row r="38" spans="1:11" x14ac:dyDescent="0.35">
      <c r="A38" s="38">
        <f t="shared" si="0"/>
        <v>36</v>
      </c>
      <c r="B38" s="38">
        <f t="shared" si="1"/>
        <v>37</v>
      </c>
      <c r="C38" s="17" t="s">
        <v>101</v>
      </c>
      <c r="D38" s="17">
        <v>11806</v>
      </c>
      <c r="E38" s="17">
        <v>10586</v>
      </c>
      <c r="F38" s="17">
        <v>14223</v>
      </c>
      <c r="G38" s="17">
        <v>5526</v>
      </c>
      <c r="H38" s="16">
        <v>5180</v>
      </c>
      <c r="I38" s="16">
        <v>4805</v>
      </c>
      <c r="J38" s="16">
        <v>8096</v>
      </c>
      <c r="K38" s="16">
        <v>6743</v>
      </c>
    </row>
    <row r="39" spans="1:11" x14ac:dyDescent="0.35">
      <c r="A39" s="38">
        <f t="shared" si="0"/>
        <v>37</v>
      </c>
      <c r="B39" s="38">
        <f t="shared" si="1"/>
        <v>38</v>
      </c>
      <c r="C39" s="17" t="s">
        <v>102</v>
      </c>
      <c r="D39" s="17">
        <v>11929</v>
      </c>
      <c r="E39" s="17">
        <v>10696</v>
      </c>
      <c r="F39" s="17">
        <v>14372</v>
      </c>
      <c r="G39" s="17">
        <v>5584</v>
      </c>
      <c r="H39" s="16">
        <v>5234</v>
      </c>
      <c r="I39" s="16">
        <v>4855</v>
      </c>
      <c r="J39" s="16">
        <v>8181</v>
      </c>
      <c r="K39" s="16">
        <v>6814</v>
      </c>
    </row>
    <row r="40" spans="1:11" x14ac:dyDescent="0.35">
      <c r="A40" s="38">
        <f t="shared" si="0"/>
        <v>38</v>
      </c>
      <c r="B40" s="38">
        <f t="shared" si="1"/>
        <v>39</v>
      </c>
      <c r="C40" s="17" t="s">
        <v>103</v>
      </c>
      <c r="D40" s="17">
        <v>12052</v>
      </c>
      <c r="E40" s="17">
        <v>10807</v>
      </c>
      <c r="F40" s="17">
        <v>14521</v>
      </c>
      <c r="G40" s="17">
        <v>5642</v>
      </c>
      <c r="H40" s="16">
        <v>5288</v>
      </c>
      <c r="I40" s="16">
        <v>4905</v>
      </c>
      <c r="J40" s="16">
        <v>8265</v>
      </c>
      <c r="K40" s="16">
        <v>6884</v>
      </c>
    </row>
    <row r="41" spans="1:11" x14ac:dyDescent="0.35">
      <c r="A41" s="38">
        <f t="shared" si="0"/>
        <v>39</v>
      </c>
      <c r="B41" s="38">
        <f t="shared" si="1"/>
        <v>40</v>
      </c>
      <c r="C41" s="17" t="s">
        <v>104</v>
      </c>
      <c r="D41" s="17">
        <v>12176</v>
      </c>
      <c r="E41" s="17">
        <v>10917</v>
      </c>
      <c r="F41" s="17">
        <v>14669</v>
      </c>
      <c r="G41" s="17">
        <v>5699</v>
      </c>
      <c r="H41" s="16">
        <v>5342</v>
      </c>
      <c r="I41" s="16">
        <v>4956</v>
      </c>
      <c r="J41" s="16">
        <v>8350</v>
      </c>
      <c r="K41" s="16">
        <v>6955</v>
      </c>
    </row>
    <row r="42" spans="1:11" x14ac:dyDescent="0.35">
      <c r="A42" s="38">
        <f t="shared" si="0"/>
        <v>40</v>
      </c>
      <c r="B42" s="38">
        <f t="shared" si="1"/>
        <v>41</v>
      </c>
      <c r="C42" s="17" t="s">
        <v>105</v>
      </c>
      <c r="D42" s="17">
        <v>12299</v>
      </c>
      <c r="E42" s="17">
        <v>11028</v>
      </c>
      <c r="F42" s="17">
        <v>14818</v>
      </c>
      <c r="G42" s="17">
        <v>5757</v>
      </c>
      <c r="H42" s="16">
        <v>5396</v>
      </c>
      <c r="I42" s="16">
        <v>5006</v>
      </c>
      <c r="J42" s="16">
        <v>8435</v>
      </c>
      <c r="K42" s="16">
        <v>7025</v>
      </c>
    </row>
    <row r="43" spans="1:11" x14ac:dyDescent="0.35">
      <c r="A43" s="38">
        <f t="shared" si="0"/>
        <v>41</v>
      </c>
      <c r="B43" s="38">
        <f t="shared" si="1"/>
        <v>42</v>
      </c>
      <c r="C43" s="17" t="s">
        <v>106</v>
      </c>
      <c r="D43" s="17">
        <v>12422</v>
      </c>
      <c r="E43" s="17">
        <v>11139</v>
      </c>
      <c r="F43" s="17">
        <v>14967</v>
      </c>
      <c r="G43" s="17">
        <v>5815</v>
      </c>
      <c r="H43" s="16">
        <v>5450</v>
      </c>
      <c r="I43" s="16">
        <v>5056</v>
      </c>
      <c r="J43" s="16">
        <v>8519</v>
      </c>
      <c r="K43" s="16">
        <v>7095</v>
      </c>
    </row>
    <row r="44" spans="1:11" x14ac:dyDescent="0.35">
      <c r="A44" s="38">
        <f t="shared" si="0"/>
        <v>42</v>
      </c>
      <c r="B44" s="38">
        <f t="shared" si="1"/>
        <v>43</v>
      </c>
      <c r="C44" s="17" t="s">
        <v>107</v>
      </c>
      <c r="D44" s="17">
        <v>12546</v>
      </c>
      <c r="E44" s="17">
        <v>11249</v>
      </c>
      <c r="F44" s="17">
        <v>15115</v>
      </c>
      <c r="G44" s="17">
        <v>5873</v>
      </c>
      <c r="H44" s="16">
        <v>5505</v>
      </c>
      <c r="I44" s="16">
        <v>5106</v>
      </c>
      <c r="J44" s="16">
        <v>8604</v>
      </c>
      <c r="K44" s="16">
        <v>7166</v>
      </c>
    </row>
    <row r="45" spans="1:11" x14ac:dyDescent="0.35">
      <c r="A45" s="38">
        <f t="shared" si="0"/>
        <v>43</v>
      </c>
      <c r="B45" s="38">
        <f t="shared" si="1"/>
        <v>44</v>
      </c>
      <c r="C45" s="17" t="s">
        <v>108</v>
      </c>
      <c r="D45" s="17">
        <v>12669</v>
      </c>
      <c r="E45" s="17">
        <v>11360</v>
      </c>
      <c r="F45" s="17">
        <v>15264</v>
      </c>
      <c r="G45" s="17">
        <v>5930</v>
      </c>
      <c r="H45" s="16">
        <v>5559</v>
      </c>
      <c r="I45" s="16">
        <v>5156</v>
      </c>
      <c r="J45" s="16">
        <v>8688</v>
      </c>
      <c r="K45" s="16">
        <v>7236</v>
      </c>
    </row>
    <row r="46" spans="1:11" x14ac:dyDescent="0.35">
      <c r="A46" s="38">
        <f t="shared" si="0"/>
        <v>44</v>
      </c>
      <c r="B46" s="38">
        <f t="shared" si="1"/>
        <v>45</v>
      </c>
      <c r="C46" s="17" t="s">
        <v>109</v>
      </c>
      <c r="D46" s="17">
        <v>12793</v>
      </c>
      <c r="E46" s="17">
        <v>11470</v>
      </c>
      <c r="F46" s="17">
        <v>15413</v>
      </c>
      <c r="G46" s="17">
        <v>5988</v>
      </c>
      <c r="H46" s="16">
        <v>5613</v>
      </c>
      <c r="I46" s="16">
        <v>5207</v>
      </c>
      <c r="J46" s="16">
        <v>8773</v>
      </c>
      <c r="K46" s="16">
        <v>7307</v>
      </c>
    </row>
    <row r="47" spans="1:11" x14ac:dyDescent="0.35">
      <c r="A47" s="38">
        <f t="shared" si="0"/>
        <v>45</v>
      </c>
      <c r="B47" s="38">
        <f t="shared" si="1"/>
        <v>46</v>
      </c>
      <c r="C47" s="17" t="s">
        <v>110</v>
      </c>
      <c r="D47" s="17">
        <v>12916</v>
      </c>
      <c r="E47" s="17">
        <v>11581</v>
      </c>
      <c r="F47" s="17">
        <v>15561</v>
      </c>
      <c r="G47" s="17">
        <v>6046</v>
      </c>
      <c r="H47" s="16">
        <v>5667</v>
      </c>
      <c r="I47" s="16">
        <v>5257</v>
      </c>
      <c r="J47" s="16">
        <v>8858</v>
      </c>
      <c r="K47" s="16">
        <v>7377</v>
      </c>
    </row>
    <row r="48" spans="1:11" x14ac:dyDescent="0.35">
      <c r="A48" s="38">
        <f t="shared" si="0"/>
        <v>46</v>
      </c>
      <c r="B48" s="38">
        <f t="shared" si="1"/>
        <v>47</v>
      </c>
      <c r="C48" s="17" t="s">
        <v>111</v>
      </c>
      <c r="D48" s="17">
        <v>13039</v>
      </c>
      <c r="E48" s="17">
        <v>11692</v>
      </c>
      <c r="F48" s="17">
        <v>15710</v>
      </c>
      <c r="G48" s="17">
        <v>6104</v>
      </c>
      <c r="H48" s="16">
        <v>5721</v>
      </c>
      <c r="I48" s="16">
        <v>5307</v>
      </c>
      <c r="J48" s="16">
        <v>8942</v>
      </c>
      <c r="K48" s="16">
        <v>7448</v>
      </c>
    </row>
    <row r="49" spans="1:14" x14ac:dyDescent="0.35">
      <c r="A49" s="38">
        <f t="shared" si="0"/>
        <v>47</v>
      </c>
      <c r="B49" s="38">
        <f t="shared" si="1"/>
        <v>48</v>
      </c>
      <c r="C49" s="17" t="s">
        <v>112</v>
      </c>
      <c r="D49" s="17">
        <v>13163</v>
      </c>
      <c r="E49" s="17">
        <v>11802</v>
      </c>
      <c r="F49" s="17">
        <v>15858</v>
      </c>
      <c r="G49" s="17">
        <v>6161</v>
      </c>
      <c r="H49" s="16">
        <v>5775</v>
      </c>
      <c r="I49" s="16">
        <v>5357</v>
      </c>
      <c r="J49" s="16">
        <v>9027</v>
      </c>
      <c r="K49" s="16">
        <v>7518</v>
      </c>
    </row>
    <row r="50" spans="1:14" x14ac:dyDescent="0.35">
      <c r="A50" s="38">
        <f t="shared" si="0"/>
        <v>48</v>
      </c>
      <c r="B50" s="38">
        <f t="shared" si="1"/>
        <v>49</v>
      </c>
      <c r="C50" s="17" t="s">
        <v>113</v>
      </c>
      <c r="D50" s="17">
        <v>13286</v>
      </c>
      <c r="E50" s="17">
        <v>11913</v>
      </c>
      <c r="F50" s="17">
        <v>16007</v>
      </c>
      <c r="G50" s="17">
        <v>6219</v>
      </c>
      <c r="H50" s="16">
        <v>5829</v>
      </c>
      <c r="I50" s="16">
        <v>5407</v>
      </c>
      <c r="J50" s="16">
        <v>9111</v>
      </c>
      <c r="K50" s="16">
        <v>7589</v>
      </c>
    </row>
    <row r="51" spans="1:14" x14ac:dyDescent="0.35">
      <c r="A51" s="38">
        <f t="shared" si="0"/>
        <v>49</v>
      </c>
      <c r="B51" s="38">
        <f t="shared" si="1"/>
        <v>50</v>
      </c>
      <c r="C51" s="17" t="s">
        <v>114</v>
      </c>
      <c r="D51" s="17">
        <v>13409</v>
      </c>
      <c r="E51" s="17">
        <v>12024</v>
      </c>
      <c r="F51" s="17">
        <v>16156</v>
      </c>
      <c r="G51" s="17">
        <v>6277</v>
      </c>
      <c r="H51" s="16">
        <v>5883</v>
      </c>
      <c r="I51" s="16">
        <v>5458</v>
      </c>
      <c r="J51" s="16">
        <v>9196</v>
      </c>
      <c r="K51" s="16">
        <v>7659</v>
      </c>
    </row>
    <row r="52" spans="1:14" x14ac:dyDescent="0.35">
      <c r="A52" s="38">
        <f t="shared" si="0"/>
        <v>50</v>
      </c>
      <c r="B52" s="38">
        <f t="shared" si="1"/>
        <v>51</v>
      </c>
      <c r="C52" s="17" t="s">
        <v>115</v>
      </c>
      <c r="D52" s="17">
        <v>13533</v>
      </c>
      <c r="E52" s="17">
        <v>12134</v>
      </c>
      <c r="F52" s="17">
        <v>16304</v>
      </c>
      <c r="G52" s="17">
        <v>6335</v>
      </c>
      <c r="H52" s="16">
        <v>5938</v>
      </c>
      <c r="I52" s="16">
        <v>5508</v>
      </c>
      <c r="J52" s="16">
        <v>9281</v>
      </c>
      <c r="K52" s="16">
        <v>7730</v>
      </c>
    </row>
    <row r="53" spans="1:14" x14ac:dyDescent="0.35">
      <c r="A53" s="38">
        <f t="shared" si="0"/>
        <v>51</v>
      </c>
      <c r="B53" s="38">
        <f t="shared" si="1"/>
        <v>52</v>
      </c>
      <c r="C53" s="17" t="s">
        <v>116</v>
      </c>
      <c r="D53" s="17">
        <v>13656</v>
      </c>
      <c r="E53" s="17">
        <v>12245</v>
      </c>
      <c r="F53" s="17">
        <v>16453</v>
      </c>
      <c r="G53" s="17">
        <v>6392</v>
      </c>
      <c r="H53" s="16">
        <v>5992</v>
      </c>
      <c r="I53" s="16">
        <v>5558</v>
      </c>
      <c r="J53" s="16">
        <v>9365</v>
      </c>
      <c r="K53" s="16">
        <v>7800</v>
      </c>
    </row>
    <row r="54" spans="1:14" x14ac:dyDescent="0.35">
      <c r="A54" s="38">
        <f t="shared" si="0"/>
        <v>52</v>
      </c>
      <c r="B54" s="38">
        <f t="shared" si="1"/>
        <v>53</v>
      </c>
      <c r="C54" s="17" t="s">
        <v>117</v>
      </c>
      <c r="D54" s="17">
        <v>13779</v>
      </c>
      <c r="E54" s="17">
        <v>12355</v>
      </c>
      <c r="F54" s="17">
        <v>16602</v>
      </c>
      <c r="G54" s="17">
        <v>6450</v>
      </c>
      <c r="H54" s="16">
        <v>6046</v>
      </c>
      <c r="I54" s="16">
        <v>5608</v>
      </c>
      <c r="J54" s="16">
        <v>9450</v>
      </c>
      <c r="K54" s="16">
        <v>7871</v>
      </c>
    </row>
    <row r="55" spans="1:14" x14ac:dyDescent="0.35">
      <c r="A55" s="38">
        <f t="shared" si="0"/>
        <v>53</v>
      </c>
      <c r="B55" s="38">
        <f t="shared" si="1"/>
        <v>54</v>
      </c>
      <c r="C55" s="17" t="s">
        <v>118</v>
      </c>
      <c r="D55" s="17">
        <v>13903</v>
      </c>
      <c r="E55" s="17">
        <v>12466</v>
      </c>
      <c r="F55" s="17">
        <v>16750</v>
      </c>
      <c r="G55" s="17">
        <v>6508</v>
      </c>
      <c r="H55" s="16">
        <v>6100</v>
      </c>
      <c r="I55" s="16">
        <v>5659</v>
      </c>
      <c r="J55" s="16">
        <v>9534</v>
      </c>
      <c r="K55" s="16">
        <v>7941</v>
      </c>
    </row>
    <row r="56" spans="1:14" x14ac:dyDescent="0.35">
      <c r="A56" s="38">
        <f t="shared" si="0"/>
        <v>54</v>
      </c>
      <c r="B56" s="38">
        <f t="shared" si="1"/>
        <v>55</v>
      </c>
      <c r="C56" s="17" t="s">
        <v>119</v>
      </c>
      <c r="D56" s="17">
        <v>14026</v>
      </c>
      <c r="E56" s="17">
        <v>12577</v>
      </c>
      <c r="F56" s="17">
        <v>16899</v>
      </c>
      <c r="G56" s="17">
        <v>6566</v>
      </c>
      <c r="H56" s="16">
        <v>6154</v>
      </c>
      <c r="I56" s="16">
        <v>5709</v>
      </c>
      <c r="J56" s="16">
        <v>9619</v>
      </c>
      <c r="K56" s="16">
        <v>8012</v>
      </c>
    </row>
    <row r="57" spans="1:14" x14ac:dyDescent="0.35">
      <c r="A57" s="38">
        <f t="shared" si="0"/>
        <v>55</v>
      </c>
      <c r="B57" s="38">
        <f t="shared" si="1"/>
        <v>56</v>
      </c>
      <c r="C57" s="17" t="s">
        <v>120</v>
      </c>
      <c r="D57" s="17">
        <v>14150</v>
      </c>
      <c r="E57" s="17">
        <v>12687</v>
      </c>
      <c r="F57" s="17">
        <v>17047</v>
      </c>
      <c r="G57" s="17">
        <v>6623</v>
      </c>
      <c r="H57" s="16">
        <v>6208</v>
      </c>
      <c r="I57" s="16">
        <v>5759</v>
      </c>
      <c r="J57" s="16">
        <v>9704</v>
      </c>
      <c r="K57" s="16">
        <v>8082</v>
      </c>
    </row>
    <row r="58" spans="1:14" x14ac:dyDescent="0.35">
      <c r="A58" s="38">
        <f t="shared" si="0"/>
        <v>56</v>
      </c>
      <c r="B58" s="38">
        <f t="shared" si="1"/>
        <v>57</v>
      </c>
      <c r="C58" s="17" t="s">
        <v>121</v>
      </c>
      <c r="D58" s="17">
        <v>14273</v>
      </c>
      <c r="E58" s="17">
        <v>12798</v>
      </c>
      <c r="F58" s="17">
        <v>17196</v>
      </c>
      <c r="G58" s="17">
        <v>6681</v>
      </c>
      <c r="H58" s="16">
        <v>6262</v>
      </c>
      <c r="I58" s="16">
        <v>5809</v>
      </c>
      <c r="J58" s="16">
        <v>9788</v>
      </c>
      <c r="K58" s="16">
        <v>8152</v>
      </c>
    </row>
    <row r="59" spans="1:14" x14ac:dyDescent="0.35">
      <c r="A59" s="38">
        <f t="shared" si="0"/>
        <v>57</v>
      </c>
      <c r="B59" s="38">
        <f t="shared" si="1"/>
        <v>58</v>
      </c>
      <c r="C59" s="17" t="s">
        <v>122</v>
      </c>
      <c r="D59" s="17">
        <v>14396</v>
      </c>
      <c r="E59" s="17">
        <v>12908</v>
      </c>
      <c r="F59" s="17">
        <v>17345</v>
      </c>
      <c r="G59" s="17">
        <v>6739</v>
      </c>
      <c r="H59" s="16">
        <v>6316</v>
      </c>
      <c r="I59" s="16">
        <v>5859</v>
      </c>
      <c r="J59" s="16">
        <v>9873</v>
      </c>
      <c r="K59" s="16">
        <v>8223</v>
      </c>
    </row>
    <row r="60" spans="1:14" x14ac:dyDescent="0.35">
      <c r="A60" s="38">
        <f t="shared" si="0"/>
        <v>58</v>
      </c>
      <c r="B60" s="38">
        <f t="shared" si="1"/>
        <v>59</v>
      </c>
      <c r="C60" s="17" t="s">
        <v>123</v>
      </c>
      <c r="D60" s="17">
        <v>14520</v>
      </c>
      <c r="E60" s="17">
        <v>13019</v>
      </c>
      <c r="F60" s="17">
        <v>17493</v>
      </c>
      <c r="G60" s="17">
        <v>6797</v>
      </c>
      <c r="H60" s="16">
        <v>6371</v>
      </c>
      <c r="I60" s="16">
        <v>5910</v>
      </c>
      <c r="J60" s="16">
        <v>9957</v>
      </c>
      <c r="K60" s="16">
        <v>8293</v>
      </c>
    </row>
    <row r="61" spans="1:14" x14ac:dyDescent="0.35">
      <c r="A61" s="38">
        <f t="shared" si="0"/>
        <v>59</v>
      </c>
      <c r="B61" s="38">
        <f t="shared" si="1"/>
        <v>60</v>
      </c>
      <c r="C61" s="17" t="s">
        <v>124</v>
      </c>
      <c r="D61" s="17">
        <v>14643</v>
      </c>
      <c r="E61" s="17">
        <v>13130</v>
      </c>
      <c r="F61" s="17">
        <v>17642</v>
      </c>
      <c r="G61" s="17">
        <v>6854</v>
      </c>
      <c r="H61" s="16">
        <v>6425</v>
      </c>
      <c r="I61" s="16">
        <v>5960</v>
      </c>
      <c r="J61" s="16">
        <v>10042</v>
      </c>
      <c r="K61" s="16">
        <v>8364</v>
      </c>
    </row>
    <row r="62" spans="1:14" ht="32.25" customHeight="1" x14ac:dyDescent="0.35">
      <c r="A62" s="38">
        <f t="shared" si="0"/>
        <v>60</v>
      </c>
      <c r="B62" s="38" t="s">
        <v>140</v>
      </c>
      <c r="C62" s="17" t="s">
        <v>125</v>
      </c>
      <c r="D62" s="74" t="s">
        <v>126</v>
      </c>
      <c r="E62" s="74"/>
      <c r="F62" s="74"/>
      <c r="G62" s="74"/>
      <c r="H62" s="74"/>
      <c r="I62" s="74"/>
      <c r="J62" s="74"/>
      <c r="K62" s="74"/>
    </row>
    <row r="64" spans="1:14" ht="45" customHeight="1" x14ac:dyDescent="0.35">
      <c r="A64" s="78" t="s">
        <v>176</v>
      </c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1:15" ht="15.5" x14ac:dyDescent="0.35">
      <c r="A65" s="78" t="s">
        <v>177</v>
      </c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t="s">
        <v>205</v>
      </c>
    </row>
    <row r="66" spans="1:15" ht="15.5" x14ac:dyDescent="0.35">
      <c r="A66" s="79" t="s">
        <v>178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>
        <v>0.4</v>
      </c>
    </row>
    <row r="67" spans="1:15" ht="15.5" x14ac:dyDescent="0.35">
      <c r="A67" s="79" t="s">
        <v>179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>
        <v>0.6</v>
      </c>
    </row>
    <row r="68" spans="1:15" ht="15.5" x14ac:dyDescent="0.35">
      <c r="A68" s="79" t="s">
        <v>180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>
        <v>0.8</v>
      </c>
    </row>
    <row r="69" spans="1:15" ht="15.5" x14ac:dyDescent="0.35">
      <c r="A69" s="39"/>
    </row>
  </sheetData>
  <mergeCells count="9">
    <mergeCell ref="A1:G1"/>
    <mergeCell ref="A65:N65"/>
    <mergeCell ref="A64:N64"/>
    <mergeCell ref="A67:N67"/>
    <mergeCell ref="A68:N68"/>
    <mergeCell ref="A66:N66"/>
    <mergeCell ref="D2:K2"/>
    <mergeCell ref="D62:K62"/>
    <mergeCell ref="A2:C3"/>
  </mergeCells>
  <hyperlinks>
    <hyperlink ref="D62" r:id="rId1" location="dst100047" display="http://www.consultant.ru/document/cons_doc_LAW_344436/6f29a6ad5a4d5978875de70f263fed67e88d5ba0/ - dst100047"/>
  </hyperlinks>
  <pageMargins left="0.70866141732283472" right="0.70866141732283472" top="0.15748031496062992" bottom="0.35433070866141736" header="0.31496062992125984" footer="0.31496062992125984"/>
  <pageSetup paperSize="9" scale="78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view="pageBreakPreview" zoomScale="60" workbookViewId="0">
      <selection activeCell="J19" sqref="J19"/>
    </sheetView>
  </sheetViews>
  <sheetFormatPr defaultRowHeight="14.5" x14ac:dyDescent="0.35"/>
  <cols>
    <col min="2" max="2" width="11.7265625" customWidth="1"/>
    <col min="8" max="8" width="5.81640625" customWidth="1"/>
  </cols>
  <sheetData>
    <row r="2" spans="1:20" x14ac:dyDescent="0.35">
      <c r="I2" s="24">
        <v>1.92</v>
      </c>
    </row>
    <row r="3" spans="1:20" ht="20" x14ac:dyDescent="0.4">
      <c r="A3" s="81" t="s">
        <v>149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0" ht="15.5" x14ac:dyDescent="0.35">
      <c r="A4" s="20"/>
    </row>
    <row r="5" spans="1:20" ht="18.5" x14ac:dyDescent="0.45">
      <c r="A5" s="83" t="s">
        <v>150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23"/>
      <c r="P5" s="23"/>
      <c r="Q5" s="23"/>
      <c r="R5" s="23"/>
      <c r="S5" s="23"/>
      <c r="T5" s="23"/>
    </row>
    <row r="6" spans="1:20" ht="52.5" customHeight="1" x14ac:dyDescent="0.45">
      <c r="A6" s="83" t="s">
        <v>151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23"/>
      <c r="P6" s="23"/>
      <c r="Q6" s="23"/>
      <c r="R6" s="23"/>
      <c r="S6" s="23"/>
      <c r="T6" s="23"/>
    </row>
    <row r="7" spans="1:20" ht="49.5" customHeight="1" x14ac:dyDescent="0.35">
      <c r="A7" s="84" t="s">
        <v>152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3"/>
      <c r="P7" s="23"/>
      <c r="Q7" s="23"/>
      <c r="R7" s="23"/>
      <c r="S7" s="23"/>
      <c r="T7" s="23"/>
    </row>
    <row r="8" spans="1:20" ht="40.5" customHeight="1" x14ac:dyDescent="0.45">
      <c r="A8" s="83" t="s">
        <v>153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23"/>
      <c r="P8" s="23"/>
      <c r="Q8" s="23"/>
      <c r="R8" s="23"/>
      <c r="S8" s="23"/>
      <c r="T8" s="23"/>
    </row>
    <row r="9" spans="1:20" ht="77.25" customHeight="1" x14ac:dyDescent="0.35">
      <c r="A9" s="84" t="s">
        <v>173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3"/>
      <c r="P9" s="23"/>
      <c r="Q9" s="23"/>
      <c r="R9" s="23"/>
      <c r="S9" s="23"/>
      <c r="T9" s="23"/>
    </row>
    <row r="10" spans="1:20" ht="24" customHeight="1" x14ac:dyDescent="0.35">
      <c r="A10" s="84" t="s">
        <v>164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23"/>
      <c r="P10" s="23"/>
      <c r="Q10" s="23"/>
      <c r="R10" s="23"/>
      <c r="S10" s="23"/>
      <c r="T10" s="23"/>
    </row>
    <row r="11" spans="1:20" ht="18.5" x14ac:dyDescent="0.45">
      <c r="A11" s="83" t="s">
        <v>154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3"/>
      <c r="P11" s="23"/>
      <c r="Q11" s="23"/>
      <c r="R11" s="23"/>
      <c r="S11" s="23"/>
      <c r="T11" s="23"/>
    </row>
    <row r="13" spans="1:20" ht="15" thickBot="1" x14ac:dyDescent="0.4">
      <c r="D13" t="s">
        <v>171</v>
      </c>
      <c r="I13" t="s">
        <v>210</v>
      </c>
    </row>
    <row r="14" spans="1:20" ht="34.5" customHeight="1" thickBot="1" x14ac:dyDescent="0.4">
      <c r="A14" s="82" t="s">
        <v>162</v>
      </c>
      <c r="B14" s="27" t="s">
        <v>163</v>
      </c>
      <c r="C14" s="66" t="s">
        <v>156</v>
      </c>
      <c r="D14" s="66"/>
      <c r="I14" s="49">
        <v>1.5</v>
      </c>
      <c r="J14">
        <f>POWER(I14,1.92)</f>
        <v>2.1781872791492445</v>
      </c>
    </row>
    <row r="15" spans="1:20" ht="15.5" x14ac:dyDescent="0.35">
      <c r="A15" s="82"/>
      <c r="B15" s="25" t="s">
        <v>155</v>
      </c>
      <c r="C15" s="32" t="s">
        <v>157</v>
      </c>
      <c r="D15" s="32" t="s">
        <v>158</v>
      </c>
    </row>
    <row r="16" spans="1:20" x14ac:dyDescent="0.35">
      <c r="A16" s="16">
        <v>6</v>
      </c>
      <c r="B16" s="16">
        <v>8500</v>
      </c>
      <c r="C16" s="16">
        <v>7.3</v>
      </c>
      <c r="D16" s="16">
        <v>0.27</v>
      </c>
    </row>
    <row r="17" spans="1:9" x14ac:dyDescent="0.35">
      <c r="A17" s="16">
        <v>10</v>
      </c>
      <c r="B17" s="16">
        <v>1840</v>
      </c>
      <c r="C17" s="16">
        <v>37.700000000000003</v>
      </c>
      <c r="D17" s="16">
        <v>2.4</v>
      </c>
    </row>
    <row r="18" spans="1:9" x14ac:dyDescent="0.35">
      <c r="A18" s="16">
        <v>11.5</v>
      </c>
      <c r="B18" s="16">
        <v>840</v>
      </c>
      <c r="C18" s="16">
        <v>39.5</v>
      </c>
      <c r="D18" s="16">
        <v>2.7</v>
      </c>
    </row>
    <row r="19" spans="1:9" x14ac:dyDescent="0.35">
      <c r="D19" t="s">
        <v>172</v>
      </c>
    </row>
    <row r="20" spans="1:9" ht="40" x14ac:dyDescent="0.35">
      <c r="A20" s="16" t="s">
        <v>58</v>
      </c>
      <c r="B20" s="26" t="s">
        <v>159</v>
      </c>
      <c r="C20" s="26" t="s">
        <v>160</v>
      </c>
      <c r="D20" s="26" t="s">
        <v>161</v>
      </c>
      <c r="G20">
        <f>B24*C24*0.35*B17*(1+0.2*J14*(C17/A17-D17))</f>
        <v>1614.3104459685017</v>
      </c>
      <c r="I20">
        <v>1.67</v>
      </c>
    </row>
    <row r="21" spans="1:9" ht="25" hidden="1" x14ac:dyDescent="0.35">
      <c r="A21" s="17" t="s">
        <v>59</v>
      </c>
      <c r="B21" s="16">
        <v>2.0699999999999998</v>
      </c>
      <c r="C21" s="16">
        <v>1</v>
      </c>
      <c r="D21" s="16">
        <v>1</v>
      </c>
    </row>
    <row r="22" spans="1:9" ht="37.5" hidden="1" x14ac:dyDescent="0.35">
      <c r="A22" s="17" t="s">
        <v>60</v>
      </c>
      <c r="B22" s="16">
        <v>2.14</v>
      </c>
      <c r="C22" s="16">
        <v>1.07</v>
      </c>
      <c r="D22" s="16">
        <v>0.83799999999999997</v>
      </c>
    </row>
    <row r="23" spans="1:9" hidden="1" x14ac:dyDescent="0.35">
      <c r="A23" s="17" t="s">
        <v>61</v>
      </c>
      <c r="B23" s="16">
        <v>1.59</v>
      </c>
      <c r="C23" s="16">
        <v>0.96</v>
      </c>
      <c r="D23" s="16">
        <v>1.2549999999999999</v>
      </c>
    </row>
    <row r="24" spans="1:9" ht="25" x14ac:dyDescent="0.35">
      <c r="A24" s="17" t="s">
        <v>62</v>
      </c>
      <c r="B24" s="16">
        <v>1.67</v>
      </c>
      <c r="C24" s="16">
        <v>0.94</v>
      </c>
      <c r="D24" s="16">
        <v>0.498</v>
      </c>
    </row>
    <row r="25" spans="1:9" ht="25" hidden="1" x14ac:dyDescent="0.35">
      <c r="A25" s="13" t="s">
        <v>63</v>
      </c>
      <c r="B25" s="12">
        <v>2.1</v>
      </c>
      <c r="C25" s="12">
        <v>1.03</v>
      </c>
      <c r="D25" s="12">
        <v>0.42599999999999999</v>
      </c>
    </row>
    <row r="26" spans="1:9" ht="25" hidden="1" x14ac:dyDescent="0.35">
      <c r="A26" s="13" t="s">
        <v>64</v>
      </c>
      <c r="B26" s="12">
        <v>2.06</v>
      </c>
      <c r="C26" s="12">
        <v>1.01</v>
      </c>
      <c r="D26" s="12">
        <v>0.40300000000000002</v>
      </c>
    </row>
    <row r="27" spans="1:9" ht="25" hidden="1" x14ac:dyDescent="0.35">
      <c r="A27" s="13" t="s">
        <v>65</v>
      </c>
      <c r="B27" s="12">
        <v>2.14</v>
      </c>
      <c r="C27" s="12">
        <v>1.35</v>
      </c>
      <c r="D27" s="12">
        <v>0.50800000000000001</v>
      </c>
    </row>
    <row r="28" spans="1:9" ht="38" hidden="1" thickBot="1" x14ac:dyDescent="0.4">
      <c r="A28" s="14" t="s">
        <v>66</v>
      </c>
      <c r="B28" s="15">
        <v>1.48</v>
      </c>
      <c r="C28" s="15">
        <v>0.96</v>
      </c>
      <c r="D28" s="15">
        <v>0.59499999999999997</v>
      </c>
    </row>
    <row r="29" spans="1:9" ht="15.5" x14ac:dyDescent="0.35">
      <c r="A29" s="11"/>
    </row>
  </sheetData>
  <mergeCells count="10">
    <mergeCell ref="A3:T3"/>
    <mergeCell ref="A14:A15"/>
    <mergeCell ref="C14:D14"/>
    <mergeCell ref="A11:N11"/>
    <mergeCell ref="A5:N5"/>
    <mergeCell ref="A6:N6"/>
    <mergeCell ref="A7:N7"/>
    <mergeCell ref="A8:N8"/>
    <mergeCell ref="A9:N9"/>
    <mergeCell ref="A10:N10"/>
  </mergeCells>
  <pageMargins left="0.70866141732283472" right="0.11811023622047245" top="0.74803149606299213" bottom="0.74803149606299213" header="0.31496062992125984" footer="0.31496062992125984"/>
  <pageSetup paperSize="9" scale="64" orientation="portrait" r:id="rId1"/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"/>
  <sheetViews>
    <sheetView view="pageBreakPreview" zoomScale="60" workbookViewId="0">
      <selection activeCell="F29" sqref="F29"/>
    </sheetView>
  </sheetViews>
  <sheetFormatPr defaultRowHeight="14.5" x14ac:dyDescent="0.35"/>
  <sheetData>
    <row r="3" spans="1:15" ht="24" x14ac:dyDescent="0.6">
      <c r="A3" s="28" t="s">
        <v>165</v>
      </c>
      <c r="B3" s="29"/>
      <c r="C3" s="29"/>
      <c r="D3" s="29"/>
      <c r="E3" s="29"/>
    </row>
    <row r="5" spans="1:15" ht="60" customHeight="1" x14ac:dyDescent="0.35">
      <c r="A5" s="85" t="s">
        <v>166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</row>
    <row r="6" spans="1:15" ht="42.75" customHeight="1" x14ac:dyDescent="0.35">
      <c r="A6" s="85" t="s">
        <v>170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</row>
    <row r="7" spans="1:15" ht="48" customHeight="1" x14ac:dyDescent="0.35">
      <c r="A7" s="84" t="s">
        <v>169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31"/>
    </row>
    <row r="8" spans="1:15" ht="29.25" customHeight="1" x14ac:dyDescent="0.35">
      <c r="A8" s="84" t="s">
        <v>167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31"/>
    </row>
    <row r="9" spans="1:15" ht="30.75" customHeight="1" x14ac:dyDescent="0.35">
      <c r="A9" s="84" t="s">
        <v>168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31"/>
    </row>
  </sheetData>
  <mergeCells count="5">
    <mergeCell ref="A7:N7"/>
    <mergeCell ref="A8:N8"/>
    <mergeCell ref="A9:N9"/>
    <mergeCell ref="A5:O5"/>
    <mergeCell ref="A6:O6"/>
  </mergeCell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Лист1</vt:lpstr>
      <vt:lpstr>предельные нагрузки дороги</vt:lpstr>
      <vt:lpstr>10 на ось</vt:lpstr>
      <vt:lpstr>общ пер</vt:lpstr>
      <vt:lpstr>основания отказа</vt:lpstr>
      <vt:lpstr>11,5 на ось</vt:lpstr>
      <vt:lpstr>общая масса</vt:lpstr>
      <vt:lpstr>расчет на ось</vt:lpstr>
      <vt:lpstr>для расчета общей массы</vt:lpstr>
      <vt:lpstr>данные для расчета</vt:lpstr>
      <vt:lpstr>'расчет на ось'!Область_печати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2020-04-19T04:08:34Z</dcterms:modified>
</cp:coreProperties>
</file>