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caigc_ucl_ac_uk/Documents/Employment/kuano_quantum_chemist/interview/"/>
    </mc:Choice>
  </mc:AlternateContent>
  <xr:revisionPtr revIDLastSave="59" documentId="8_{832D86B6-2909-864D-A034-D7BE663C0C7D}" xr6:coauthVersionLast="47" xr6:coauthVersionMax="47" xr10:uidLastSave="{4F16CA47-55BE-D648-8B23-E2B534D85102}"/>
  <bookViews>
    <workbookView xWindow="0" yWindow="500" windowWidth="28800" windowHeight="16020" xr2:uid="{3E6F25D9-F55F-8B44-9646-70A2533859EC}"/>
  </bookViews>
  <sheets>
    <sheet name="Sheet1" sheetId="1" r:id="rId1"/>
  </sheets>
  <definedNames>
    <definedName name="store54" localSheetId="0">Sheet1!$A$1:$N$5</definedName>
    <definedName name="store54_1" localSheetId="0">Sheet1!$A$13:$O$17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" i="1" l="1"/>
  <c r="M3" i="1"/>
  <c r="M4" i="1"/>
  <c r="P4" i="1" s="1"/>
  <c r="M5" i="1"/>
  <c r="P5" i="1" s="1"/>
  <c r="M2" i="1"/>
  <c r="P2" i="1" s="1"/>
  <c r="W1" i="1"/>
  <c r="P3" i="1"/>
  <c r="Q1" i="1" l="1"/>
  <c r="Q9" i="1" s="1"/>
  <c r="N2" i="1"/>
  <c r="N5" i="1"/>
  <c r="N4" i="1"/>
  <c r="N3" i="1"/>
  <c r="O1" i="1" l="1"/>
  <c r="Q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19BED0-8D1C-8141-93FF-524FDD9B592D}" name="store54" type="6" refreshedVersion="7" background="1" saveData="1">
    <textPr sourceFile="/Users/ivan/Documents/temp_files/store54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E38C1B5-2F7F-2C48-8EA6-B94303EEBDC8}" name="store541" type="6" refreshedVersion="7" background="1" saveData="1">
    <textPr sourceFile="/Users/ivan/Documents/temp_files/store54" space="1" consecutive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<sst xmlns="http://schemas.openxmlformats.org/spreadsheetml/2006/main" count="28" uniqueCount="24">
  <si>
    <t>Al_Al_seperation</t>
  </si>
  <si>
    <t>OAl_coord_num</t>
  </si>
  <si>
    <t>OSi_coord_num</t>
  </si>
  <si>
    <t>OtherO_coord_num</t>
  </si>
  <si>
    <t>Relative energy / kJ mol^-1</t>
  </si>
  <si>
    <t>error</t>
  </si>
  <si>
    <t>sq error</t>
  </si>
  <si>
    <t>Random forest predict E / kJ mol^-1</t>
  </si>
  <si>
    <t>Y_hat / kJ mol^-1</t>
  </si>
  <si>
    <t>Multi-learner regression has compared to the random forest a ratio of</t>
  </si>
  <si>
    <t>For sum of errors:</t>
  </si>
  <si>
    <t>For sum of squared errors:</t>
  </si>
  <si>
    <t>Volume</t>
  </si>
  <si>
    <t>Average_metal_Al_r</t>
  </si>
  <si>
    <t>Sigma_metal_Al_r</t>
  </si>
  <si>
    <t>Minimum_metal_Al_r</t>
  </si>
  <si>
    <t>Total_coord_num</t>
  </si>
  <si>
    <t>Bronsted_num</t>
  </si>
  <si>
    <t>Boat</t>
  </si>
  <si>
    <t>Square volume</t>
  </si>
  <si>
    <t>Cube Al_Al_seperation</t>
  </si>
  <si>
    <t>Inverse sigma_metal_Al_r</t>
  </si>
  <si>
    <t>Inverse square minimum_metal_Al_r</t>
  </si>
  <si>
    <t>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</si>
</sst>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re54_1" connectionId="2" xr16:uid="{D4D1A2F4-70CD-DD41-AA11-63E62FEF9C9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re54" connectionId="1" xr16:uid="{EB3711ED-46D8-854D-A040-9A13AA90969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98DF-DB1D-9B48-82E1-1C9D60B25D5F}">
  <dimension ref="A1:W12"/>
  <sheetViews>
    <sheetView tabSelected="1" topLeftCell="I1" workbookViewId="0">
      <selection activeCell="L8" sqref="L8"/>
    </sheetView>
  </sheetViews>
  <sheetFormatPr baseColWidth="10" defaultRowHeight="16" x14ac:dyDescent="0.2"/>
  <cols>
    <col min="1" max="1" width="9.1640625" style="4" bestFit="1" customWidth="1"/>
    <col min="2" max="2" width="15.1640625" style="4" bestFit="1" customWidth="1"/>
    <col min="3" max="3" width="17.5" style="4" bestFit="1" customWidth="1"/>
    <col min="4" max="4" width="15.83203125" style="4" bestFit="1" customWidth="1"/>
    <col min="5" max="5" width="19.5" style="4" bestFit="1" customWidth="1"/>
    <col min="6" max="6" width="14.33203125" style="4" bestFit="1" customWidth="1"/>
    <col min="7" max="7" width="14.1640625" style="4" bestFit="1" customWidth="1"/>
    <col min="8" max="8" width="17.5" style="4" bestFit="1" customWidth="1"/>
    <col min="9" max="9" width="15.5" style="4" bestFit="1" customWidth="1"/>
    <col min="10" max="10" width="13.1640625" style="4" bestFit="1" customWidth="1"/>
    <col min="11" max="11" width="5" style="4" bestFit="1" customWidth="1"/>
    <col min="12" max="12" width="23.83203125" style="4" bestFit="1" customWidth="1"/>
    <col min="13" max="13" width="32.33203125" style="4" bestFit="1" customWidth="1"/>
    <col min="14" max="14" width="12.83203125" style="4" bestFit="1" customWidth="1"/>
    <col min="15" max="15" width="11.6640625" style="4" bestFit="1" customWidth="1"/>
    <col min="16" max="16" width="24.33203125" style="4" customWidth="1"/>
    <col min="17" max="17" width="23.1640625" style="4" bestFit="1" customWidth="1"/>
    <col min="18" max="18" width="11.1640625" style="4" customWidth="1"/>
    <col min="19" max="19" width="31.1640625" style="4" bestFit="1" customWidth="1"/>
    <col min="20" max="20" width="7.6640625" style="4" bestFit="1" customWidth="1"/>
    <col min="21" max="21" width="8.6640625" style="4" bestFit="1" customWidth="1"/>
    <col min="22" max="22" width="7.6640625" style="4" bestFit="1" customWidth="1"/>
    <col min="23" max="23" width="8.6640625" style="4" bestFit="1" customWidth="1"/>
    <col min="24" max="16384" width="10.83203125" style="1"/>
  </cols>
  <sheetData>
    <row r="1" spans="1:23" s="2" customFormat="1" ht="34" x14ac:dyDescent="0.2">
      <c r="A1" s="3" t="s">
        <v>12</v>
      </c>
      <c r="B1" s="3" t="s">
        <v>0</v>
      </c>
      <c r="C1" s="3" t="s">
        <v>13</v>
      </c>
      <c r="D1" s="3" t="s">
        <v>14</v>
      </c>
      <c r="E1" s="3" t="s">
        <v>15</v>
      </c>
      <c r="F1" s="3" t="s">
        <v>1</v>
      </c>
      <c r="G1" s="3" t="s">
        <v>2</v>
      </c>
      <c r="H1" s="3" t="s">
        <v>3</v>
      </c>
      <c r="I1" s="3" t="s">
        <v>16</v>
      </c>
      <c r="J1" s="3" t="s">
        <v>17</v>
      </c>
      <c r="K1" s="3" t="s">
        <v>18</v>
      </c>
      <c r="L1" s="3" t="s">
        <v>4</v>
      </c>
      <c r="M1" s="3" t="s">
        <v>8</v>
      </c>
      <c r="N1" s="3" t="s">
        <v>5</v>
      </c>
      <c r="O1" s="3">
        <f>SUM(N2:N5)</f>
        <v>0.52089803590225814</v>
      </c>
      <c r="P1" s="3" t="s">
        <v>6</v>
      </c>
      <c r="Q1" s="3">
        <f>SUM(P2:P5)</f>
        <v>0.25497982044343404</v>
      </c>
      <c r="R1" s="3"/>
      <c r="S1" s="3" t="s">
        <v>7</v>
      </c>
      <c r="T1" s="3" t="s">
        <v>5</v>
      </c>
      <c r="U1" s="3">
        <f>SUM(T2:T5)</f>
        <v>0.53841300000000003</v>
      </c>
      <c r="V1" s="3" t="s">
        <v>6</v>
      </c>
      <c r="W1" s="3">
        <f>SUM(V2:V5)</f>
        <v>0.25555799999999995</v>
      </c>
    </row>
    <row r="2" spans="1:23" x14ac:dyDescent="0.2">
      <c r="A2" s="4">
        <v>2415.212</v>
      </c>
      <c r="B2" s="4">
        <v>6.1993260000000001</v>
      </c>
      <c r="C2" s="4">
        <v>3.1165799999999999</v>
      </c>
      <c r="D2" s="4">
        <v>0.24385599999999999</v>
      </c>
      <c r="E2" s="4">
        <v>2.8727239999999998</v>
      </c>
      <c r="F2" s="4">
        <v>3</v>
      </c>
      <c r="G2" s="4">
        <v>1</v>
      </c>
      <c r="H2" s="4">
        <v>0</v>
      </c>
      <c r="I2" s="4">
        <v>4</v>
      </c>
      <c r="J2" s="4">
        <v>0</v>
      </c>
      <c r="K2" s="4">
        <v>1</v>
      </c>
      <c r="L2" s="5">
        <v>-1.7733380000000001</v>
      </c>
      <c r="M2" s="5">
        <f>A2^2*$N$7+B2^3*$N$8+(1/D2)*$N$9+(1/E2^2)*$N$10+G2*$N$11+I2*$N$12</f>
        <v>-1.7849934310841036</v>
      </c>
      <c r="N2" s="5">
        <f>ABS(L2-M2)</f>
        <v>1.1655431084103496E-2</v>
      </c>
      <c r="O2" s="5"/>
      <c r="P2" s="5">
        <f>(L2-M2)^2</f>
        <v>1.35849073756286E-4</v>
      </c>
      <c r="Q2" s="5"/>
      <c r="R2" s="5"/>
      <c r="S2" s="5">
        <v>-1.77066002</v>
      </c>
      <c r="T2" s="5">
        <v>2.6779999999999998E-3</v>
      </c>
      <c r="U2" s="5"/>
      <c r="V2" s="5">
        <v>6.9999999999999999E-6</v>
      </c>
    </row>
    <row r="3" spans="1:23" x14ac:dyDescent="0.2">
      <c r="A3" s="4">
        <v>2410.6970000000001</v>
      </c>
      <c r="B3" s="4">
        <v>6.1942620000000002</v>
      </c>
      <c r="C3" s="4">
        <v>3.1138859999999999</v>
      </c>
      <c r="D3" s="4">
        <v>0.24383299999999999</v>
      </c>
      <c r="E3" s="4">
        <v>2.870053</v>
      </c>
      <c r="F3" s="4">
        <v>3</v>
      </c>
      <c r="G3" s="4">
        <v>1</v>
      </c>
      <c r="H3" s="4">
        <v>0</v>
      </c>
      <c r="I3" s="4">
        <v>4</v>
      </c>
      <c r="J3" s="4">
        <v>0</v>
      </c>
      <c r="K3" s="4">
        <v>1</v>
      </c>
      <c r="L3" s="5">
        <v>-1.2296819999999999</v>
      </c>
      <c r="M3" s="5">
        <f>A3^2*$N$7+B3^3*$N$8+(1/D3)*$N$9+(1/E3^2)*$N$10+G3*$N$11+I3*$N$12</f>
        <v>-1.7344930049578124</v>
      </c>
      <c r="N3" s="5">
        <f t="shared" ref="N3:N5" si="0">ABS(L3-M3)</f>
        <v>0.5048110049578125</v>
      </c>
      <c r="O3" s="5"/>
      <c r="P3" s="5">
        <f t="shared" ref="P3:P5" si="1">(L3-M3)^2</f>
        <v>0.25483415072651661</v>
      </c>
      <c r="Q3" s="5"/>
      <c r="R3" s="5"/>
      <c r="S3" s="5">
        <v>-1.73473594</v>
      </c>
      <c r="T3" s="5">
        <v>0.505054</v>
      </c>
      <c r="U3" s="5"/>
      <c r="V3" s="5">
        <v>0.25507999999999997</v>
      </c>
    </row>
    <row r="4" spans="1:23" x14ac:dyDescent="0.2">
      <c r="A4" s="4">
        <v>2415.4940000000001</v>
      </c>
      <c r="B4" s="4">
        <v>6.1992060000000002</v>
      </c>
      <c r="C4" s="4">
        <v>3.116689</v>
      </c>
      <c r="D4" s="4">
        <v>0.24424699999999999</v>
      </c>
      <c r="E4" s="4">
        <v>2.8724409999999998</v>
      </c>
      <c r="F4" s="4">
        <v>3</v>
      </c>
      <c r="G4" s="4">
        <v>1</v>
      </c>
      <c r="H4" s="4">
        <v>0</v>
      </c>
      <c r="I4" s="4">
        <v>4</v>
      </c>
      <c r="J4" s="4">
        <v>0</v>
      </c>
      <c r="K4" s="4">
        <v>1</v>
      </c>
      <c r="L4" s="5">
        <v>-1.789957</v>
      </c>
      <c r="M4" s="5">
        <f>A4^2*$N$7+B4^3*$N$8+(1/D4)*$N$9+(1/E4^2)*$N$10+G4*$N$11+I4*$N$12</f>
        <v>-1.7877647000698289</v>
      </c>
      <c r="N4" s="5">
        <f t="shared" si="0"/>
        <v>2.1922999301711155E-3</v>
      </c>
      <c r="O4" s="5"/>
      <c r="P4" s="5">
        <f t="shared" si="1"/>
        <v>4.8061789838282774E-6</v>
      </c>
      <c r="Q4" s="5"/>
      <c r="R4" s="5"/>
      <c r="S4" s="5">
        <v>-1.77464054</v>
      </c>
      <c r="T4" s="5">
        <v>1.5317000000000001E-2</v>
      </c>
      <c r="U4" s="5"/>
      <c r="V4" s="5">
        <v>2.3499999999999999E-4</v>
      </c>
    </row>
    <row r="5" spans="1:23" x14ac:dyDescent="0.2">
      <c r="A5" s="4">
        <v>2415.4940000000001</v>
      </c>
      <c r="B5" s="4">
        <v>6.1992060000000002</v>
      </c>
      <c r="C5" s="4">
        <v>3.116689</v>
      </c>
      <c r="D5" s="4">
        <v>0.24424699999999999</v>
      </c>
      <c r="E5" s="4">
        <v>2.8724409999999998</v>
      </c>
      <c r="F5" s="4">
        <v>3</v>
      </c>
      <c r="G5" s="4">
        <v>1</v>
      </c>
      <c r="H5" s="4">
        <v>0</v>
      </c>
      <c r="I5" s="4">
        <v>4</v>
      </c>
      <c r="J5" s="4">
        <v>0</v>
      </c>
      <c r="K5" s="4">
        <v>1</v>
      </c>
      <c r="L5" s="5">
        <v>-1.7900039999999999</v>
      </c>
      <c r="M5" s="5">
        <f>A5^2*$N$7+B5^3*$N$8+(1/D5)*$N$9+(1/E5^2)*$N$10+G5*$N$11+I5*$N$12</f>
        <v>-1.7877647000698289</v>
      </c>
      <c r="N5" s="5">
        <f t="shared" si="0"/>
        <v>2.2392999301710237E-3</v>
      </c>
      <c r="O5" s="5"/>
      <c r="P5" s="5">
        <f t="shared" si="1"/>
        <v>5.0144641772639515E-6</v>
      </c>
      <c r="Q5" s="5"/>
      <c r="R5" s="5"/>
      <c r="S5" s="5">
        <v>-1.77464054</v>
      </c>
      <c r="T5" s="5">
        <v>1.5363999999999999E-2</v>
      </c>
      <c r="U5" s="5"/>
      <c r="V5" s="5">
        <v>2.3599999999999999E-4</v>
      </c>
    </row>
    <row r="7" spans="1:23" x14ac:dyDescent="0.2">
      <c r="H7" s="10"/>
      <c r="I7" s="10"/>
      <c r="L7" s="4" t="s">
        <v>23</v>
      </c>
      <c r="M7" s="4" t="s">
        <v>19</v>
      </c>
      <c r="N7" s="6">
        <v>-7.01684694754458E-6</v>
      </c>
      <c r="P7" s="7" t="s">
        <v>9</v>
      </c>
      <c r="Q7" s="7"/>
      <c r="R7" s="7"/>
      <c r="S7" s="10"/>
    </row>
    <row r="8" spans="1:23" x14ac:dyDescent="0.2">
      <c r="M8" s="4" t="s">
        <v>20</v>
      </c>
      <c r="N8" s="4">
        <v>-2.0188959978238801</v>
      </c>
      <c r="P8" s="8" t="s">
        <v>10</v>
      </c>
      <c r="Q8" s="9">
        <f>O1/U1</f>
        <v>0.96746927712045983</v>
      </c>
    </row>
    <row r="9" spans="1:23" x14ac:dyDescent="0.2">
      <c r="M9" s="4" t="s">
        <v>21</v>
      </c>
      <c r="N9" s="4">
        <v>-17.307071445611498</v>
      </c>
      <c r="P9" s="8" t="s">
        <v>11</v>
      </c>
      <c r="Q9" s="9">
        <f>Q1/W1</f>
        <v>0.99773757989745604</v>
      </c>
    </row>
    <row r="10" spans="1:23" x14ac:dyDescent="0.2">
      <c r="M10" s="4" t="s">
        <v>22</v>
      </c>
      <c r="N10" s="4">
        <v>-5643.6638288637096</v>
      </c>
    </row>
    <row r="11" spans="1:23" x14ac:dyDescent="0.2">
      <c r="M11" s="4" t="s">
        <v>2</v>
      </c>
      <c r="N11" s="4">
        <v>74.999454236997906</v>
      </c>
    </row>
    <row r="12" spans="1:23" x14ac:dyDescent="0.2">
      <c r="M12" s="4" t="s">
        <v>16</v>
      </c>
      <c r="N12" s="4">
        <v>299.99781694798799</v>
      </c>
    </row>
  </sheetData>
  <mergeCells count="1">
    <mergeCell ref="P7:R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Sheet1!store54</vt:lpstr>
      <vt:lpstr>Sheet1!store54_1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Clayson, Ivan</cp:lastModifiedBy>
  <dcterms:created xsi:type="dcterms:W3CDTF">2021-09-21T16:34:12Z</dcterms:created>
  <dcterms:modified xsi:type="dcterms:W3CDTF">2021-09-22T10:18:59Z</dcterms:modified>
</cp:coreProperties>
</file>